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PIGS\2023\"/>
    </mc:Choice>
  </mc:AlternateContent>
  <xr:revisionPtr revIDLastSave="0" documentId="13_ncr:1_{1F32F9B4-B86A-4FDE-A579-103172BBE09C}" xr6:coauthVersionLast="47" xr6:coauthVersionMax="47" xr10:uidLastSave="{00000000-0000-0000-0000-000000000000}"/>
  <bookViews>
    <workbookView xWindow="-108" yWindow="-108" windowWidth="20376" windowHeight="12360" xr2:uid="{00000000-000D-0000-FFFF-FFFF00000000}"/>
  </bookViews>
  <sheets>
    <sheet name="STORIES" sheetId="4" r:id="rId1"/>
    <sheet name="Round1" sheetId="1" r:id="rId2"/>
    <sheet name="Round2" sheetId="3" r:id="rId3"/>
    <sheet name="Round3" sheetId="8" r:id="rId4"/>
    <sheet name="Round4" sheetId="9" r:id="rId5"/>
    <sheet name="Round5" sheetId="10" r:id="rId6"/>
    <sheet name="TEAM" sheetId="5" r:id="rId7"/>
    <sheet name="VALUES" sheetId="2" r:id="rId8"/>
    <sheet name="DIRECT_STAFF" sheetId="11" r:id="rId9"/>
    <sheet name="OTHER_COSTS" sheetId="12" r:id="rId10"/>
    <sheet name="COST_ESTIMATION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5" i="4" l="1"/>
  <c r="J5" i="4"/>
  <c r="K5" i="4"/>
  <c r="L5" i="4"/>
  <c r="M5" i="4"/>
  <c r="N5" i="4"/>
  <c r="O5" i="4"/>
  <c r="H6" i="4"/>
  <c r="I6" i="4"/>
  <c r="J6" i="4"/>
  <c r="K6" i="4"/>
  <c r="L6" i="4"/>
  <c r="M6" i="4"/>
  <c r="N6" i="4"/>
  <c r="O6" i="4"/>
  <c r="H7" i="4"/>
  <c r="I7" i="4"/>
  <c r="J7" i="4"/>
  <c r="K7" i="4"/>
  <c r="L7" i="4"/>
  <c r="M7" i="4"/>
  <c r="N7" i="4"/>
  <c r="O7" i="4"/>
  <c r="H8" i="4"/>
  <c r="I8" i="4"/>
  <c r="J8" i="4"/>
  <c r="K8" i="4"/>
  <c r="L8" i="4"/>
  <c r="M8" i="4"/>
  <c r="N8" i="4"/>
  <c r="O8" i="4"/>
  <c r="H9" i="4"/>
  <c r="I9" i="4"/>
  <c r="J9" i="4"/>
  <c r="K9" i="4"/>
  <c r="L9" i="4"/>
  <c r="M9" i="4"/>
  <c r="N9" i="4"/>
  <c r="O9" i="4"/>
  <c r="H10" i="4"/>
  <c r="I10" i="4"/>
  <c r="J10" i="4"/>
  <c r="K10" i="4"/>
  <c r="L10" i="4"/>
  <c r="M10" i="4"/>
  <c r="N10" i="4"/>
  <c r="O10" i="4"/>
  <c r="H11" i="4"/>
  <c r="I11" i="4"/>
  <c r="J11" i="4"/>
  <c r="K11" i="4"/>
  <c r="L11" i="4"/>
  <c r="M11" i="4"/>
  <c r="N11" i="4"/>
  <c r="O11" i="4"/>
  <c r="H12" i="4"/>
  <c r="I12" i="4"/>
  <c r="J12" i="4"/>
  <c r="K12" i="4"/>
  <c r="L12" i="4"/>
  <c r="M12" i="4"/>
  <c r="N12" i="4"/>
  <c r="O12" i="4"/>
  <c r="H13" i="4"/>
  <c r="I13" i="4"/>
  <c r="J13" i="4"/>
  <c r="K13" i="4"/>
  <c r="L13" i="4"/>
  <c r="M13" i="4"/>
  <c r="N13" i="4"/>
  <c r="O13" i="4"/>
  <c r="H14" i="4"/>
  <c r="I14" i="4"/>
  <c r="J14" i="4"/>
  <c r="K14" i="4"/>
  <c r="L14" i="4"/>
  <c r="M14" i="4"/>
  <c r="N14" i="4"/>
  <c r="O14" i="4"/>
  <c r="H15" i="4"/>
  <c r="I15" i="4"/>
  <c r="J15" i="4"/>
  <c r="K15" i="4"/>
  <c r="L15" i="4"/>
  <c r="M15" i="4"/>
  <c r="N15" i="4"/>
  <c r="O15" i="4"/>
  <c r="H16" i="4"/>
  <c r="I16" i="4"/>
  <c r="J16" i="4"/>
  <c r="K16" i="4"/>
  <c r="L16" i="4"/>
  <c r="M16" i="4"/>
  <c r="N16" i="4"/>
  <c r="O16" i="4"/>
  <c r="H17" i="4"/>
  <c r="I17" i="4"/>
  <c r="J17" i="4"/>
  <c r="K17" i="4"/>
  <c r="L17" i="4"/>
  <c r="M17" i="4"/>
  <c r="N17" i="4"/>
  <c r="O17" i="4"/>
  <c r="H18" i="4"/>
  <c r="I18" i="4"/>
  <c r="J18" i="4"/>
  <c r="K18" i="4"/>
  <c r="L18" i="4"/>
  <c r="M18" i="4"/>
  <c r="N18" i="4"/>
  <c r="O18" i="4"/>
  <c r="H19" i="4"/>
  <c r="I19" i="4"/>
  <c r="J19" i="4"/>
  <c r="K19" i="4"/>
  <c r="L19" i="4"/>
  <c r="M19" i="4"/>
  <c r="N19" i="4"/>
  <c r="O19" i="4"/>
  <c r="H20" i="4"/>
  <c r="I20" i="4"/>
  <c r="J20" i="4"/>
  <c r="K20" i="4"/>
  <c r="L20" i="4"/>
  <c r="M20" i="4"/>
  <c r="N20" i="4"/>
  <c r="O20" i="4"/>
  <c r="H21" i="4"/>
  <c r="I21" i="4"/>
  <c r="J21" i="4"/>
  <c r="K21" i="4"/>
  <c r="L21" i="4"/>
  <c r="M21" i="4"/>
  <c r="N21" i="4"/>
  <c r="O21" i="4"/>
  <c r="H22" i="4"/>
  <c r="I22" i="4"/>
  <c r="J22" i="4"/>
  <c r="K22" i="4"/>
  <c r="L22" i="4"/>
  <c r="M22" i="4"/>
  <c r="N22" i="4"/>
  <c r="O22" i="4"/>
  <c r="H23" i="4"/>
  <c r="I23" i="4"/>
  <c r="J23" i="4"/>
  <c r="K23" i="4"/>
  <c r="L23" i="4"/>
  <c r="M23" i="4"/>
  <c r="N23" i="4"/>
  <c r="O23" i="4"/>
  <c r="H24" i="4"/>
  <c r="I24" i="4"/>
  <c r="J24" i="4"/>
  <c r="K24" i="4"/>
  <c r="L24" i="4"/>
  <c r="M24" i="4"/>
  <c r="N24" i="4"/>
  <c r="O24" i="4"/>
  <c r="H25" i="4"/>
  <c r="I25" i="4"/>
  <c r="J25" i="4"/>
  <c r="K25" i="4"/>
  <c r="L25" i="4"/>
  <c r="M25" i="4"/>
  <c r="N25" i="4"/>
  <c r="O25" i="4"/>
  <c r="H26" i="4"/>
  <c r="I26" i="4"/>
  <c r="J26" i="4"/>
  <c r="K26" i="4"/>
  <c r="L26" i="4"/>
  <c r="M26" i="4"/>
  <c r="N26" i="4"/>
  <c r="O26" i="4"/>
  <c r="H27" i="4"/>
  <c r="I27" i="4"/>
  <c r="J27" i="4"/>
  <c r="K27" i="4"/>
  <c r="L27" i="4"/>
  <c r="M27" i="4"/>
  <c r="N27" i="4"/>
  <c r="O27" i="4"/>
  <c r="H28" i="4"/>
  <c r="I28" i="4"/>
  <c r="J28" i="4"/>
  <c r="K28" i="4"/>
  <c r="L28" i="4"/>
  <c r="M28" i="4"/>
  <c r="N28" i="4"/>
  <c r="O28" i="4"/>
  <c r="H29" i="4"/>
  <c r="I29" i="4"/>
  <c r="J29" i="4"/>
  <c r="K29" i="4"/>
  <c r="L29" i="4"/>
  <c r="M29" i="4"/>
  <c r="N29" i="4"/>
  <c r="O29" i="4"/>
  <c r="H30" i="4"/>
  <c r="I30" i="4"/>
  <c r="J30" i="4"/>
  <c r="K30" i="4"/>
  <c r="L30" i="4"/>
  <c r="M30" i="4"/>
  <c r="N30" i="4"/>
  <c r="O30" i="4"/>
  <c r="H31" i="4"/>
  <c r="I31" i="4"/>
  <c r="J31" i="4"/>
  <c r="K31" i="4"/>
  <c r="L31" i="4"/>
  <c r="M31" i="4"/>
  <c r="N31" i="4"/>
  <c r="O31" i="4"/>
  <c r="H32" i="4"/>
  <c r="I32" i="4"/>
  <c r="J32" i="4"/>
  <c r="K32" i="4"/>
  <c r="L32" i="4"/>
  <c r="M32" i="4"/>
  <c r="N32" i="4"/>
  <c r="O32" i="4"/>
  <c r="H33" i="4"/>
  <c r="I33" i="4"/>
  <c r="J33" i="4"/>
  <c r="K33" i="4"/>
  <c r="L33" i="4"/>
  <c r="M33" i="4"/>
  <c r="N33" i="4"/>
  <c r="O33" i="4"/>
  <c r="H34" i="4"/>
  <c r="I34" i="4"/>
  <c r="J34" i="4"/>
  <c r="K34" i="4"/>
  <c r="L34" i="4"/>
  <c r="M34" i="4"/>
  <c r="N34" i="4"/>
  <c r="O34" i="4"/>
  <c r="H35" i="4"/>
  <c r="I35" i="4"/>
  <c r="J35" i="4"/>
  <c r="K35" i="4"/>
  <c r="L35" i="4"/>
  <c r="M35" i="4"/>
  <c r="N35" i="4"/>
  <c r="O35" i="4"/>
  <c r="H36" i="4"/>
  <c r="I36" i="4"/>
  <c r="J36" i="4"/>
  <c r="K36" i="4"/>
  <c r="L36" i="4"/>
  <c r="M36" i="4"/>
  <c r="N36" i="4"/>
  <c r="O36" i="4"/>
  <c r="H37" i="4"/>
  <c r="I37" i="4"/>
  <c r="J37" i="4"/>
  <c r="K37" i="4"/>
  <c r="L37" i="4"/>
  <c r="M37" i="4"/>
  <c r="N37" i="4"/>
  <c r="O37" i="4"/>
  <c r="H38" i="4"/>
  <c r="I38" i="4"/>
  <c r="J38" i="4"/>
  <c r="K38" i="4"/>
  <c r="L38" i="4"/>
  <c r="M38" i="4"/>
  <c r="N38" i="4"/>
  <c r="O38" i="4"/>
  <c r="H39" i="4"/>
  <c r="I39" i="4"/>
  <c r="J39" i="4"/>
  <c r="K39" i="4"/>
  <c r="L39" i="4"/>
  <c r="M39" i="4"/>
  <c r="N39" i="4"/>
  <c r="O39" i="4"/>
  <c r="H40" i="4"/>
  <c r="I40" i="4"/>
  <c r="J40" i="4"/>
  <c r="K40" i="4"/>
  <c r="L40" i="4"/>
  <c r="M40" i="4"/>
  <c r="N40" i="4"/>
  <c r="O40" i="4"/>
  <c r="H41" i="4"/>
  <c r="I41" i="4"/>
  <c r="J41" i="4"/>
  <c r="K41" i="4"/>
  <c r="L41" i="4"/>
  <c r="M41" i="4"/>
  <c r="N41" i="4"/>
  <c r="O41" i="4"/>
  <c r="H42" i="4"/>
  <c r="I42" i="4"/>
  <c r="J42" i="4"/>
  <c r="K42" i="4"/>
  <c r="L42" i="4"/>
  <c r="M42" i="4"/>
  <c r="N42" i="4"/>
  <c r="O42" i="4"/>
  <c r="H43" i="4"/>
  <c r="I43" i="4"/>
  <c r="J43" i="4"/>
  <c r="K43" i="4"/>
  <c r="L43" i="4"/>
  <c r="M43" i="4"/>
  <c r="N43" i="4"/>
  <c r="O43" i="4"/>
  <c r="H44" i="4"/>
  <c r="I44" i="4"/>
  <c r="J44" i="4"/>
  <c r="K44" i="4"/>
  <c r="L44" i="4"/>
  <c r="M44" i="4"/>
  <c r="N44" i="4"/>
  <c r="O44" i="4"/>
  <c r="H45" i="4"/>
  <c r="I45" i="4"/>
  <c r="J45" i="4"/>
  <c r="K45" i="4"/>
  <c r="L45" i="4"/>
  <c r="M45" i="4"/>
  <c r="N45" i="4"/>
  <c r="O45" i="4"/>
  <c r="H46" i="4"/>
  <c r="I46" i="4"/>
  <c r="J46" i="4"/>
  <c r="K46" i="4"/>
  <c r="L46" i="4"/>
  <c r="M46" i="4"/>
  <c r="N46" i="4"/>
  <c r="O46" i="4"/>
  <c r="H47" i="4"/>
  <c r="I47" i="4"/>
  <c r="J47" i="4"/>
  <c r="K47" i="4"/>
  <c r="L47" i="4"/>
  <c r="M47" i="4"/>
  <c r="N47" i="4"/>
  <c r="O47" i="4"/>
  <c r="H48" i="4"/>
  <c r="I48" i="4"/>
  <c r="J48" i="4"/>
  <c r="K48" i="4"/>
  <c r="L48" i="4"/>
  <c r="M48" i="4"/>
  <c r="N48" i="4"/>
  <c r="O48" i="4"/>
  <c r="H49" i="4"/>
  <c r="I49" i="4"/>
  <c r="J49" i="4"/>
  <c r="K49" i="4"/>
  <c r="L49" i="4"/>
  <c r="M49" i="4"/>
  <c r="N49" i="4"/>
  <c r="O49" i="4"/>
  <c r="H50" i="4"/>
  <c r="I50" i="4"/>
  <c r="J50" i="4"/>
  <c r="K50" i="4"/>
  <c r="L50" i="4"/>
  <c r="M50" i="4"/>
  <c r="N50" i="4"/>
  <c r="O50" i="4"/>
  <c r="H51" i="4"/>
  <c r="I51" i="4"/>
  <c r="J51" i="4"/>
  <c r="K51" i="4"/>
  <c r="L51" i="4"/>
  <c r="M51" i="4"/>
  <c r="N51" i="4"/>
  <c r="O51" i="4"/>
  <c r="H52" i="4"/>
  <c r="I52" i="4"/>
  <c r="J52" i="4"/>
  <c r="K52" i="4"/>
  <c r="L52" i="4"/>
  <c r="M52" i="4"/>
  <c r="N52" i="4"/>
  <c r="O52" i="4"/>
  <c r="H53" i="4"/>
  <c r="I53" i="4"/>
  <c r="J53" i="4"/>
  <c r="K53" i="4"/>
  <c r="L53" i="4"/>
  <c r="M53" i="4"/>
  <c r="N53" i="4"/>
  <c r="O53" i="4"/>
  <c r="J4" i="4"/>
  <c r="K4" i="4"/>
  <c r="L4" i="4"/>
  <c r="M4" i="4"/>
  <c r="N4" i="4"/>
  <c r="O4" i="4"/>
  <c r="B5" i="13" l="1"/>
  <c r="B2" i="13"/>
  <c r="B3" i="13" s="1"/>
  <c r="B4" i="13" s="1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B6" i="13" l="1"/>
  <c r="B7" i="13"/>
  <c r="B8" i="13" s="1"/>
  <c r="B2" i="1"/>
  <c r="B3" i="1"/>
  <c r="K2" i="4"/>
  <c r="K3" i="4" s="1"/>
  <c r="L2" i="4"/>
  <c r="L3" i="4" s="1"/>
  <c r="M2" i="4"/>
  <c r="M3" i="4" s="1"/>
  <c r="N2" i="4"/>
  <c r="N3" i="4" s="1"/>
  <c r="O2" i="4"/>
  <c r="O3" i="4" s="1"/>
  <c r="B4" i="1"/>
  <c r="I4" i="1" s="1"/>
  <c r="B4" i="3" s="1"/>
  <c r="I4" i="3" s="1"/>
  <c r="B4" i="8" s="1"/>
  <c r="I4" i="8" s="1"/>
  <c r="B4" i="9" s="1"/>
  <c r="I4" i="9" s="1"/>
  <c r="B4" i="10" s="1"/>
  <c r="I4" i="10" s="1"/>
  <c r="C6" i="4" s="1"/>
  <c r="D6" i="4" s="1"/>
  <c r="B5" i="1"/>
  <c r="I5" i="1" s="1"/>
  <c r="B5" i="3" s="1"/>
  <c r="I5" i="3" s="1"/>
  <c r="B5" i="8" s="1"/>
  <c r="I5" i="8" s="1"/>
  <c r="B5" i="9" s="1"/>
  <c r="I5" i="9" s="1"/>
  <c r="B5" i="10" s="1"/>
  <c r="I5" i="10" s="1"/>
  <c r="C7" i="4" s="1"/>
  <c r="D7" i="4" s="1"/>
  <c r="B6" i="1"/>
  <c r="I6" i="1" s="1"/>
  <c r="B6" i="3" s="1"/>
  <c r="I6" i="3" s="1"/>
  <c r="B6" i="8" s="1"/>
  <c r="I6" i="8" s="1"/>
  <c r="B6" i="9" s="1"/>
  <c r="I6" i="9" s="1"/>
  <c r="B6" i="10" s="1"/>
  <c r="I6" i="10" s="1"/>
  <c r="C8" i="4" s="1"/>
  <c r="D8" i="4" s="1"/>
  <c r="B7" i="1"/>
  <c r="I7" i="1"/>
  <c r="B7" i="3" s="1"/>
  <c r="I7" i="3" s="1"/>
  <c r="B7" i="8" s="1"/>
  <c r="I7" i="8" s="1"/>
  <c r="B7" i="9" s="1"/>
  <c r="I7" i="9" s="1"/>
  <c r="B7" i="10" s="1"/>
  <c r="I7" i="10" s="1"/>
  <c r="C9" i="4" s="1"/>
  <c r="D9" i="4" s="1"/>
  <c r="B8" i="1"/>
  <c r="I8" i="1" s="1"/>
  <c r="B8" i="3" s="1"/>
  <c r="I8" i="3" s="1"/>
  <c r="B8" i="8" s="1"/>
  <c r="I8" i="8" s="1"/>
  <c r="B8" i="9" s="1"/>
  <c r="I8" i="9" s="1"/>
  <c r="B8" i="10" s="1"/>
  <c r="I8" i="10" s="1"/>
  <c r="C10" i="4" s="1"/>
  <c r="D10" i="4" s="1"/>
  <c r="B9" i="1"/>
  <c r="I9" i="1" s="1"/>
  <c r="B9" i="3" s="1"/>
  <c r="I9" i="3" s="1"/>
  <c r="B9" i="8" s="1"/>
  <c r="I9" i="8" s="1"/>
  <c r="B9" i="9" s="1"/>
  <c r="I9" i="9" s="1"/>
  <c r="B9" i="10" s="1"/>
  <c r="I9" i="10" s="1"/>
  <c r="C11" i="4" s="1"/>
  <c r="D11" i="4" s="1"/>
  <c r="B10" i="1"/>
  <c r="I10" i="1" s="1"/>
  <c r="B10" i="3" s="1"/>
  <c r="I10" i="3" s="1"/>
  <c r="B10" i="8" s="1"/>
  <c r="I10" i="8" s="1"/>
  <c r="B10" i="9" s="1"/>
  <c r="I10" i="9" s="1"/>
  <c r="B10" i="10" s="1"/>
  <c r="I10" i="10" s="1"/>
  <c r="C12" i="4" s="1"/>
  <c r="D12" i="4" s="1"/>
  <c r="B11" i="1"/>
  <c r="I11" i="1"/>
  <c r="B11" i="3" s="1"/>
  <c r="I11" i="3" s="1"/>
  <c r="B11" i="8" s="1"/>
  <c r="I11" i="8" s="1"/>
  <c r="B11" i="9" s="1"/>
  <c r="I11" i="9" s="1"/>
  <c r="B11" i="10" s="1"/>
  <c r="I11" i="10" s="1"/>
  <c r="C13" i="4" s="1"/>
  <c r="D13" i="4" s="1"/>
  <c r="B12" i="1"/>
  <c r="I12" i="1"/>
  <c r="B12" i="3" s="1"/>
  <c r="I12" i="3" s="1"/>
  <c r="B12" i="8" s="1"/>
  <c r="I12" i="8" s="1"/>
  <c r="B12" i="9" s="1"/>
  <c r="I12" i="9" s="1"/>
  <c r="B12" i="10" s="1"/>
  <c r="I12" i="10" s="1"/>
  <c r="C14" i="4" s="1"/>
  <c r="D14" i="4" s="1"/>
  <c r="B13" i="1"/>
  <c r="I13" i="1"/>
  <c r="B13" i="3" s="1"/>
  <c r="I13" i="3" s="1"/>
  <c r="B13" i="8" s="1"/>
  <c r="I13" i="8" s="1"/>
  <c r="B13" i="9" s="1"/>
  <c r="I13" i="9" s="1"/>
  <c r="B13" i="10" s="1"/>
  <c r="I13" i="10" s="1"/>
  <c r="C15" i="4" s="1"/>
  <c r="D15" i="4" s="1"/>
  <c r="B14" i="1"/>
  <c r="I14" i="1"/>
  <c r="B14" i="3" s="1"/>
  <c r="I14" i="3" s="1"/>
  <c r="B14" i="8" s="1"/>
  <c r="I14" i="8" s="1"/>
  <c r="B14" i="9" s="1"/>
  <c r="I14" i="9" s="1"/>
  <c r="B14" i="10" s="1"/>
  <c r="I14" i="10" s="1"/>
  <c r="C16" i="4" s="1"/>
  <c r="D16" i="4" s="1"/>
  <c r="B15" i="1"/>
  <c r="I15" i="1" s="1"/>
  <c r="B15" i="3" s="1"/>
  <c r="I15" i="3" s="1"/>
  <c r="B15" i="8" s="1"/>
  <c r="I15" i="8" s="1"/>
  <c r="B15" i="9" s="1"/>
  <c r="I15" i="9" s="1"/>
  <c r="B15" i="10" s="1"/>
  <c r="I15" i="10" s="1"/>
  <c r="C17" i="4" s="1"/>
  <c r="D17" i="4" s="1"/>
  <c r="B16" i="1"/>
  <c r="I16" i="1" s="1"/>
  <c r="B16" i="3" s="1"/>
  <c r="I16" i="3" s="1"/>
  <c r="B16" i="8" s="1"/>
  <c r="I16" i="8" s="1"/>
  <c r="B16" i="9" s="1"/>
  <c r="I16" i="9" s="1"/>
  <c r="B16" i="10" s="1"/>
  <c r="I16" i="10" s="1"/>
  <c r="C18" i="4" s="1"/>
  <c r="D18" i="4" s="1"/>
  <c r="B17" i="1"/>
  <c r="I17" i="1" s="1"/>
  <c r="B17" i="3" s="1"/>
  <c r="I17" i="3" s="1"/>
  <c r="B17" i="8" s="1"/>
  <c r="I17" i="8" s="1"/>
  <c r="B17" i="9" s="1"/>
  <c r="I17" i="9" s="1"/>
  <c r="B17" i="10" s="1"/>
  <c r="I17" i="10" s="1"/>
  <c r="C19" i="4" s="1"/>
  <c r="D19" i="4" s="1"/>
  <c r="B18" i="1"/>
  <c r="I18" i="1" s="1"/>
  <c r="B18" i="3" s="1"/>
  <c r="I18" i="3" s="1"/>
  <c r="B18" i="8" s="1"/>
  <c r="I18" i="8" s="1"/>
  <c r="B18" i="9" s="1"/>
  <c r="I18" i="9" s="1"/>
  <c r="B18" i="10" s="1"/>
  <c r="I18" i="10" s="1"/>
  <c r="C20" i="4" s="1"/>
  <c r="D20" i="4" s="1"/>
  <c r="B19" i="1"/>
  <c r="I19" i="1"/>
  <c r="B19" i="3" s="1"/>
  <c r="I19" i="3" s="1"/>
  <c r="B19" i="8" s="1"/>
  <c r="I19" i="8" s="1"/>
  <c r="B19" i="9" s="1"/>
  <c r="I19" i="9" s="1"/>
  <c r="B19" i="10" s="1"/>
  <c r="I19" i="10" s="1"/>
  <c r="C21" i="4" s="1"/>
  <c r="D21" i="4" s="1"/>
  <c r="B20" i="1"/>
  <c r="I20" i="1" s="1"/>
  <c r="B20" i="3" s="1"/>
  <c r="I20" i="3" s="1"/>
  <c r="B20" i="8" s="1"/>
  <c r="I20" i="8" s="1"/>
  <c r="B20" i="9" s="1"/>
  <c r="I20" i="9" s="1"/>
  <c r="B20" i="10" s="1"/>
  <c r="I20" i="10" s="1"/>
  <c r="C22" i="4" s="1"/>
  <c r="D22" i="4" s="1"/>
  <c r="B21" i="1"/>
  <c r="I21" i="1" s="1"/>
  <c r="B21" i="3" s="1"/>
  <c r="I21" i="3" s="1"/>
  <c r="B21" i="8" s="1"/>
  <c r="I21" i="8" s="1"/>
  <c r="B21" i="9" s="1"/>
  <c r="I21" i="9" s="1"/>
  <c r="B21" i="10" s="1"/>
  <c r="I21" i="10" s="1"/>
  <c r="C23" i="4" s="1"/>
  <c r="D23" i="4" s="1"/>
  <c r="B22" i="1"/>
  <c r="I22" i="1" s="1"/>
  <c r="B22" i="3" s="1"/>
  <c r="I22" i="3" s="1"/>
  <c r="B22" i="8" s="1"/>
  <c r="I22" i="8" s="1"/>
  <c r="B22" i="9" s="1"/>
  <c r="I22" i="9" s="1"/>
  <c r="B22" i="10" s="1"/>
  <c r="I22" i="10" s="1"/>
  <c r="C24" i="4" s="1"/>
  <c r="D24" i="4" s="1"/>
  <c r="B23" i="1"/>
  <c r="I23" i="1" s="1"/>
  <c r="B23" i="3" s="1"/>
  <c r="I23" i="3" s="1"/>
  <c r="B23" i="8" s="1"/>
  <c r="I23" i="8" s="1"/>
  <c r="B23" i="9" s="1"/>
  <c r="I23" i="9" s="1"/>
  <c r="B23" i="10" s="1"/>
  <c r="I23" i="10" s="1"/>
  <c r="C25" i="4" s="1"/>
  <c r="D25" i="4" s="1"/>
  <c r="B24" i="1"/>
  <c r="I24" i="1" s="1"/>
  <c r="B24" i="3" s="1"/>
  <c r="I24" i="3" s="1"/>
  <c r="B24" i="8" s="1"/>
  <c r="I24" i="8" s="1"/>
  <c r="B24" i="9" s="1"/>
  <c r="I24" i="9" s="1"/>
  <c r="B24" i="10" s="1"/>
  <c r="I24" i="10" s="1"/>
  <c r="C26" i="4" s="1"/>
  <c r="D26" i="4" s="1"/>
  <c r="B25" i="1"/>
  <c r="I25" i="1" s="1"/>
  <c r="B25" i="3" s="1"/>
  <c r="I25" i="3" s="1"/>
  <c r="B25" i="8" s="1"/>
  <c r="I25" i="8" s="1"/>
  <c r="B25" i="9" s="1"/>
  <c r="I25" i="9" s="1"/>
  <c r="B25" i="10" s="1"/>
  <c r="I25" i="10" s="1"/>
  <c r="C27" i="4" s="1"/>
  <c r="D27" i="4" s="1"/>
  <c r="B26" i="1"/>
  <c r="I26" i="1" s="1"/>
  <c r="B26" i="3" s="1"/>
  <c r="I26" i="3" s="1"/>
  <c r="B26" i="8" s="1"/>
  <c r="I26" i="8" s="1"/>
  <c r="B26" i="9" s="1"/>
  <c r="I26" i="9" s="1"/>
  <c r="B26" i="10" s="1"/>
  <c r="I26" i="10" s="1"/>
  <c r="C28" i="4" s="1"/>
  <c r="D28" i="4" s="1"/>
  <c r="B27" i="1"/>
  <c r="I27" i="1" s="1"/>
  <c r="B27" i="3" s="1"/>
  <c r="I27" i="3" s="1"/>
  <c r="B27" i="8" s="1"/>
  <c r="I27" i="8" s="1"/>
  <c r="B27" i="9" s="1"/>
  <c r="I27" i="9" s="1"/>
  <c r="B27" i="10" s="1"/>
  <c r="I27" i="10" s="1"/>
  <c r="C29" i="4" s="1"/>
  <c r="D29" i="4" s="1"/>
  <c r="B28" i="1"/>
  <c r="I28" i="1" s="1"/>
  <c r="B28" i="3" s="1"/>
  <c r="I28" i="3" s="1"/>
  <c r="B28" i="8" s="1"/>
  <c r="I28" i="8" s="1"/>
  <c r="B28" i="9" s="1"/>
  <c r="I28" i="9" s="1"/>
  <c r="B28" i="10" s="1"/>
  <c r="I28" i="10" s="1"/>
  <c r="C30" i="4" s="1"/>
  <c r="D30" i="4" s="1"/>
  <c r="B29" i="1"/>
  <c r="I29" i="1"/>
  <c r="B29" i="3" s="1"/>
  <c r="I29" i="3" s="1"/>
  <c r="B29" i="8" s="1"/>
  <c r="I29" i="8" s="1"/>
  <c r="B29" i="9" s="1"/>
  <c r="I29" i="9" s="1"/>
  <c r="B29" i="10" s="1"/>
  <c r="I29" i="10" s="1"/>
  <c r="C31" i="4" s="1"/>
  <c r="D31" i="4" s="1"/>
  <c r="B30" i="1"/>
  <c r="I30" i="1" s="1"/>
  <c r="B30" i="3" s="1"/>
  <c r="I30" i="3" s="1"/>
  <c r="B30" i="8" s="1"/>
  <c r="I30" i="8" s="1"/>
  <c r="B30" i="9" s="1"/>
  <c r="I30" i="9" s="1"/>
  <c r="B30" i="10" s="1"/>
  <c r="I30" i="10" s="1"/>
  <c r="C32" i="4" s="1"/>
  <c r="D32" i="4" s="1"/>
  <c r="B31" i="1"/>
  <c r="I31" i="1"/>
  <c r="B31" i="3" s="1"/>
  <c r="I31" i="3" s="1"/>
  <c r="B31" i="8" s="1"/>
  <c r="I31" i="8" s="1"/>
  <c r="B31" i="9" s="1"/>
  <c r="I31" i="9" s="1"/>
  <c r="B31" i="10" s="1"/>
  <c r="I31" i="10" s="1"/>
  <c r="C33" i="4" s="1"/>
  <c r="D33" i="4" s="1"/>
  <c r="B32" i="1"/>
  <c r="I32" i="1" s="1"/>
  <c r="B32" i="3" s="1"/>
  <c r="I32" i="3" s="1"/>
  <c r="B32" i="8" s="1"/>
  <c r="I32" i="8" s="1"/>
  <c r="B32" i="9"/>
  <c r="I32" i="9" s="1"/>
  <c r="B32" i="10" s="1"/>
  <c r="I32" i="10" s="1"/>
  <c r="C34" i="4" s="1"/>
  <c r="D34" i="4" s="1"/>
  <c r="B33" i="1"/>
  <c r="I33" i="1" s="1"/>
  <c r="B33" i="3" s="1"/>
  <c r="I33" i="3" s="1"/>
  <c r="B33" i="8" s="1"/>
  <c r="I33" i="8" s="1"/>
  <c r="B33" i="9" s="1"/>
  <c r="I33" i="9" s="1"/>
  <c r="B33" i="10" s="1"/>
  <c r="I33" i="10" s="1"/>
  <c r="C35" i="4" s="1"/>
  <c r="D35" i="4" s="1"/>
  <c r="B34" i="1"/>
  <c r="I34" i="1" s="1"/>
  <c r="B34" i="3" s="1"/>
  <c r="I34" i="3" s="1"/>
  <c r="B34" i="8" s="1"/>
  <c r="I34" i="8" s="1"/>
  <c r="B34" i="9" s="1"/>
  <c r="I34" i="9" s="1"/>
  <c r="B34" i="10" s="1"/>
  <c r="I34" i="10" s="1"/>
  <c r="C36" i="4" s="1"/>
  <c r="D36" i="4" s="1"/>
  <c r="B35" i="1"/>
  <c r="I35" i="1" s="1"/>
  <c r="B35" i="3" s="1"/>
  <c r="I35" i="3" s="1"/>
  <c r="B35" i="8" s="1"/>
  <c r="I35" i="8" s="1"/>
  <c r="B35" i="9" s="1"/>
  <c r="I35" i="9" s="1"/>
  <c r="B35" i="10" s="1"/>
  <c r="I35" i="10" s="1"/>
  <c r="C37" i="4" s="1"/>
  <c r="D37" i="4" s="1"/>
  <c r="B36" i="1"/>
  <c r="I36" i="1" s="1"/>
  <c r="B36" i="3" s="1"/>
  <c r="I36" i="3" s="1"/>
  <c r="B36" i="8" s="1"/>
  <c r="I36" i="8" s="1"/>
  <c r="B36" i="9" s="1"/>
  <c r="I36" i="9" s="1"/>
  <c r="B36" i="10" s="1"/>
  <c r="I36" i="10" s="1"/>
  <c r="C38" i="4" s="1"/>
  <c r="D38" i="4" s="1"/>
  <c r="B37" i="1"/>
  <c r="I37" i="1" s="1"/>
  <c r="B37" i="3" s="1"/>
  <c r="I37" i="3" s="1"/>
  <c r="B37" i="8" s="1"/>
  <c r="I37" i="8" s="1"/>
  <c r="B37" i="9" s="1"/>
  <c r="I37" i="9" s="1"/>
  <c r="B37" i="10" s="1"/>
  <c r="I37" i="10" s="1"/>
  <c r="C39" i="4" s="1"/>
  <c r="D39" i="4" s="1"/>
  <c r="B38" i="1"/>
  <c r="I38" i="1" s="1"/>
  <c r="B38" i="3" s="1"/>
  <c r="I38" i="3" s="1"/>
  <c r="B38" i="8" s="1"/>
  <c r="I38" i="8" s="1"/>
  <c r="B38" i="9" s="1"/>
  <c r="I38" i="9" s="1"/>
  <c r="B38" i="10" s="1"/>
  <c r="I38" i="10" s="1"/>
  <c r="C40" i="4" s="1"/>
  <c r="D40" i="4" s="1"/>
  <c r="B39" i="1"/>
  <c r="I39" i="1" s="1"/>
  <c r="B39" i="3" s="1"/>
  <c r="I39" i="3" s="1"/>
  <c r="B39" i="8" s="1"/>
  <c r="I39" i="8" s="1"/>
  <c r="B39" i="9" s="1"/>
  <c r="I39" i="9" s="1"/>
  <c r="B39" i="10" s="1"/>
  <c r="I39" i="10" s="1"/>
  <c r="C41" i="4" s="1"/>
  <c r="D41" i="4" s="1"/>
  <c r="B40" i="1"/>
  <c r="I40" i="1" s="1"/>
  <c r="B40" i="3" s="1"/>
  <c r="I40" i="3" s="1"/>
  <c r="B40" i="8" s="1"/>
  <c r="I40" i="8" s="1"/>
  <c r="B40" i="9" s="1"/>
  <c r="I40" i="9" s="1"/>
  <c r="B40" i="10" s="1"/>
  <c r="I40" i="10" s="1"/>
  <c r="C42" i="4" s="1"/>
  <c r="D42" i="4" s="1"/>
  <c r="B41" i="1"/>
  <c r="I41" i="1" s="1"/>
  <c r="B41" i="3" s="1"/>
  <c r="I41" i="3" s="1"/>
  <c r="B41" i="8" s="1"/>
  <c r="I41" i="8" s="1"/>
  <c r="B41" i="9" s="1"/>
  <c r="I41" i="9" s="1"/>
  <c r="B41" i="10" s="1"/>
  <c r="I41" i="10" s="1"/>
  <c r="C43" i="4" s="1"/>
  <c r="D43" i="4" s="1"/>
  <c r="B42" i="1"/>
  <c r="I42" i="1"/>
  <c r="B42" i="3" s="1"/>
  <c r="I42" i="3" s="1"/>
  <c r="B42" i="8" s="1"/>
  <c r="I42" i="8" s="1"/>
  <c r="B42" i="9" s="1"/>
  <c r="I42" i="9" s="1"/>
  <c r="B42" i="10" s="1"/>
  <c r="I42" i="10" s="1"/>
  <c r="C44" i="4" s="1"/>
  <c r="D44" i="4" s="1"/>
  <c r="B43" i="1"/>
  <c r="I43" i="1" s="1"/>
  <c r="B43" i="3" s="1"/>
  <c r="I43" i="3" s="1"/>
  <c r="B43" i="8" s="1"/>
  <c r="I43" i="8" s="1"/>
  <c r="B43" i="9" s="1"/>
  <c r="I43" i="9" s="1"/>
  <c r="B43" i="10" s="1"/>
  <c r="I43" i="10" s="1"/>
  <c r="C45" i="4" s="1"/>
  <c r="D45" i="4" s="1"/>
  <c r="B44" i="1"/>
  <c r="I44" i="1" s="1"/>
  <c r="B44" i="3" s="1"/>
  <c r="I44" i="3" s="1"/>
  <c r="B44" i="8" s="1"/>
  <c r="I44" i="8" s="1"/>
  <c r="B44" i="9" s="1"/>
  <c r="I44" i="9" s="1"/>
  <c r="B44" i="10" s="1"/>
  <c r="I44" i="10" s="1"/>
  <c r="C46" i="4" s="1"/>
  <c r="D46" i="4" s="1"/>
  <c r="B45" i="1"/>
  <c r="I45" i="1"/>
  <c r="B45" i="3" s="1"/>
  <c r="I45" i="3" s="1"/>
  <c r="B45" i="8" s="1"/>
  <c r="I45" i="8" s="1"/>
  <c r="B45" i="9" s="1"/>
  <c r="I45" i="9" s="1"/>
  <c r="B45" i="10" s="1"/>
  <c r="I45" i="10" s="1"/>
  <c r="C47" i="4" s="1"/>
  <c r="D47" i="4" s="1"/>
  <c r="B46" i="1"/>
  <c r="I46" i="1" s="1"/>
  <c r="B46" i="3" s="1"/>
  <c r="I46" i="3" s="1"/>
  <c r="B46" i="8" s="1"/>
  <c r="I46" i="8" s="1"/>
  <c r="B46" i="9" s="1"/>
  <c r="I46" i="9" s="1"/>
  <c r="B46" i="10" s="1"/>
  <c r="I46" i="10" s="1"/>
  <c r="C48" i="4" s="1"/>
  <c r="D48" i="4" s="1"/>
  <c r="B47" i="1"/>
  <c r="I47" i="1" s="1"/>
  <c r="B47" i="3" s="1"/>
  <c r="I47" i="3" s="1"/>
  <c r="B47" i="8" s="1"/>
  <c r="I47" i="8" s="1"/>
  <c r="B47" i="9" s="1"/>
  <c r="I47" i="9" s="1"/>
  <c r="B47" i="10" s="1"/>
  <c r="I47" i="10" s="1"/>
  <c r="C49" i="4" s="1"/>
  <c r="D49" i="4" s="1"/>
  <c r="B48" i="1"/>
  <c r="I48" i="1" s="1"/>
  <c r="B48" i="3" s="1"/>
  <c r="I48" i="3" s="1"/>
  <c r="B48" i="8" s="1"/>
  <c r="I48" i="8" s="1"/>
  <c r="B48" i="9" s="1"/>
  <c r="I48" i="9" s="1"/>
  <c r="B48" i="10" s="1"/>
  <c r="I48" i="10" s="1"/>
  <c r="C50" i="4" s="1"/>
  <c r="D50" i="4" s="1"/>
  <c r="B49" i="1"/>
  <c r="I49" i="1" s="1"/>
  <c r="B49" i="3" s="1"/>
  <c r="I49" i="3" s="1"/>
  <c r="B49" i="8" s="1"/>
  <c r="I49" i="8" s="1"/>
  <c r="B49" i="9" s="1"/>
  <c r="I49" i="9" s="1"/>
  <c r="B49" i="10" s="1"/>
  <c r="I49" i="10" s="1"/>
  <c r="C51" i="4" s="1"/>
  <c r="D51" i="4" s="1"/>
  <c r="B50" i="1"/>
  <c r="I50" i="1" s="1"/>
  <c r="B50" i="3" s="1"/>
  <c r="I50" i="3" s="1"/>
  <c r="B50" i="8" s="1"/>
  <c r="I50" i="8" s="1"/>
  <c r="B50" i="9" s="1"/>
  <c r="I50" i="9" s="1"/>
  <c r="B50" i="10" s="1"/>
  <c r="I50" i="10" s="1"/>
  <c r="C52" i="4" s="1"/>
  <c r="D52" i="4" s="1"/>
  <c r="B51" i="1"/>
  <c r="I51" i="1" s="1"/>
  <c r="B51" i="3" s="1"/>
  <c r="I51" i="3" s="1"/>
  <c r="B51" i="8" s="1"/>
  <c r="I51" i="8" s="1"/>
  <c r="B51" i="9" s="1"/>
  <c r="I51" i="9" s="1"/>
  <c r="B51" i="10" s="1"/>
  <c r="I51" i="10" s="1"/>
  <c r="C53" i="4" s="1"/>
  <c r="D53" i="4" s="1"/>
  <c r="B1" i="5"/>
  <c r="J2" i="1"/>
  <c r="K2" i="1"/>
  <c r="L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" i="1"/>
  <c r="B1" i="9"/>
  <c r="J2" i="3"/>
  <c r="K2" i="3"/>
  <c r="L2" i="3"/>
  <c r="J2" i="8"/>
  <c r="K2" i="8"/>
  <c r="L2" i="8"/>
  <c r="J50" i="3"/>
  <c r="K50" i="3"/>
  <c r="L50" i="3"/>
  <c r="L2" i="9"/>
  <c r="K2" i="9"/>
  <c r="J2" i="9"/>
  <c r="J50" i="10"/>
  <c r="K50" i="10"/>
  <c r="L50" i="10"/>
  <c r="J49" i="10"/>
  <c r="K49" i="10"/>
  <c r="L49" i="10"/>
  <c r="J48" i="10"/>
  <c r="K48" i="10"/>
  <c r="L48" i="10"/>
  <c r="J47" i="10"/>
  <c r="K47" i="10"/>
  <c r="L47" i="10"/>
  <c r="J46" i="10"/>
  <c r="K46" i="10"/>
  <c r="L46" i="10"/>
  <c r="J45" i="10"/>
  <c r="K45" i="10"/>
  <c r="L45" i="10"/>
  <c r="J44" i="10"/>
  <c r="K44" i="10"/>
  <c r="L44" i="10"/>
  <c r="J43" i="10"/>
  <c r="K43" i="10"/>
  <c r="L43" i="10"/>
  <c r="J42" i="10"/>
  <c r="K42" i="10"/>
  <c r="L42" i="10"/>
  <c r="J41" i="10"/>
  <c r="K41" i="10"/>
  <c r="L41" i="10"/>
  <c r="J40" i="10"/>
  <c r="K40" i="10"/>
  <c r="L40" i="10"/>
  <c r="J39" i="10"/>
  <c r="K39" i="10"/>
  <c r="L39" i="10"/>
  <c r="J38" i="10"/>
  <c r="K38" i="10"/>
  <c r="L38" i="10"/>
  <c r="J37" i="10"/>
  <c r="K37" i="10"/>
  <c r="L37" i="10"/>
  <c r="J36" i="10"/>
  <c r="K36" i="10"/>
  <c r="L36" i="10"/>
  <c r="J35" i="10"/>
  <c r="K35" i="10"/>
  <c r="L35" i="10"/>
  <c r="J34" i="10"/>
  <c r="K34" i="10"/>
  <c r="L34" i="10"/>
  <c r="J33" i="10"/>
  <c r="K33" i="10"/>
  <c r="L33" i="10"/>
  <c r="J32" i="10"/>
  <c r="K32" i="10"/>
  <c r="L32" i="10"/>
  <c r="J31" i="10"/>
  <c r="K31" i="10"/>
  <c r="L31" i="10"/>
  <c r="J30" i="10"/>
  <c r="K30" i="10"/>
  <c r="L30" i="10"/>
  <c r="J29" i="10"/>
  <c r="K29" i="10"/>
  <c r="L29" i="10"/>
  <c r="J28" i="10"/>
  <c r="K28" i="10"/>
  <c r="L28" i="10"/>
  <c r="J27" i="10"/>
  <c r="K27" i="10"/>
  <c r="L27" i="10"/>
  <c r="J26" i="10"/>
  <c r="K26" i="10"/>
  <c r="L26" i="10"/>
  <c r="J25" i="10"/>
  <c r="K25" i="10"/>
  <c r="L25" i="10"/>
  <c r="J24" i="10"/>
  <c r="K24" i="10"/>
  <c r="L24" i="10"/>
  <c r="J23" i="10"/>
  <c r="K23" i="10"/>
  <c r="L23" i="10"/>
  <c r="J22" i="10"/>
  <c r="K22" i="10"/>
  <c r="L22" i="10"/>
  <c r="J21" i="10"/>
  <c r="K21" i="10"/>
  <c r="L21" i="10"/>
  <c r="J20" i="10"/>
  <c r="K20" i="10"/>
  <c r="L20" i="10"/>
  <c r="J19" i="10"/>
  <c r="K19" i="10"/>
  <c r="L19" i="10"/>
  <c r="J18" i="10"/>
  <c r="K18" i="10"/>
  <c r="L18" i="10"/>
  <c r="J17" i="10"/>
  <c r="K17" i="10"/>
  <c r="L17" i="10"/>
  <c r="J16" i="10"/>
  <c r="K16" i="10"/>
  <c r="L16" i="10"/>
  <c r="J15" i="10"/>
  <c r="K15" i="10"/>
  <c r="L15" i="10"/>
  <c r="J14" i="10"/>
  <c r="K14" i="10"/>
  <c r="L14" i="10"/>
  <c r="J13" i="10"/>
  <c r="K13" i="10"/>
  <c r="L13" i="10"/>
  <c r="J12" i="10"/>
  <c r="K12" i="10"/>
  <c r="L12" i="10"/>
  <c r="J11" i="10"/>
  <c r="K11" i="10"/>
  <c r="L11" i="10"/>
  <c r="J10" i="10"/>
  <c r="K10" i="10"/>
  <c r="L10" i="10"/>
  <c r="J9" i="10"/>
  <c r="K9" i="10"/>
  <c r="L9" i="10"/>
  <c r="J8" i="10"/>
  <c r="K8" i="10"/>
  <c r="L8" i="10"/>
  <c r="J7" i="10"/>
  <c r="K7" i="10"/>
  <c r="L7" i="10"/>
  <c r="J6" i="10"/>
  <c r="K6" i="10"/>
  <c r="L6" i="10"/>
  <c r="J5" i="10"/>
  <c r="K5" i="10"/>
  <c r="L5" i="10"/>
  <c r="J4" i="10"/>
  <c r="K4" i="10"/>
  <c r="L4" i="10"/>
  <c r="J3" i="10"/>
  <c r="K3" i="10"/>
  <c r="L3" i="10"/>
  <c r="J2" i="10"/>
  <c r="K2" i="10"/>
  <c r="L2" i="10"/>
  <c r="I1" i="10"/>
  <c r="C1" i="1" a="1"/>
  <c r="G1" i="1" s="1"/>
  <c r="B1" i="10"/>
  <c r="J50" i="9"/>
  <c r="K50" i="9"/>
  <c r="L50" i="9"/>
  <c r="J49" i="9"/>
  <c r="K49" i="9"/>
  <c r="L49" i="9"/>
  <c r="J48" i="9"/>
  <c r="K48" i="9"/>
  <c r="L48" i="9"/>
  <c r="J47" i="9"/>
  <c r="K47" i="9"/>
  <c r="L47" i="9"/>
  <c r="J46" i="9"/>
  <c r="K46" i="9"/>
  <c r="L46" i="9"/>
  <c r="J45" i="9"/>
  <c r="K45" i="9"/>
  <c r="L45" i="9"/>
  <c r="J44" i="9"/>
  <c r="K44" i="9"/>
  <c r="L44" i="9"/>
  <c r="J43" i="9"/>
  <c r="K43" i="9"/>
  <c r="L43" i="9"/>
  <c r="M43" i="9"/>
  <c r="J42" i="9"/>
  <c r="K42" i="9"/>
  <c r="L42" i="9"/>
  <c r="J41" i="9"/>
  <c r="K41" i="9"/>
  <c r="L41" i="9"/>
  <c r="J40" i="9"/>
  <c r="K40" i="9"/>
  <c r="L40" i="9"/>
  <c r="J39" i="9"/>
  <c r="K39" i="9"/>
  <c r="L39" i="9"/>
  <c r="J38" i="9"/>
  <c r="K38" i="9"/>
  <c r="L38" i="9"/>
  <c r="J37" i="9"/>
  <c r="K37" i="9"/>
  <c r="L37" i="9"/>
  <c r="J36" i="9"/>
  <c r="K36" i="9"/>
  <c r="L36" i="9"/>
  <c r="J35" i="9"/>
  <c r="K35" i="9"/>
  <c r="L35" i="9"/>
  <c r="J34" i="9"/>
  <c r="K34" i="9"/>
  <c r="L34" i="9"/>
  <c r="J33" i="9"/>
  <c r="K33" i="9"/>
  <c r="L33" i="9"/>
  <c r="J32" i="9"/>
  <c r="K32" i="9"/>
  <c r="L32" i="9"/>
  <c r="J31" i="9"/>
  <c r="K31" i="9"/>
  <c r="L31" i="9"/>
  <c r="J30" i="9"/>
  <c r="K30" i="9"/>
  <c r="L30" i="9"/>
  <c r="J29" i="9"/>
  <c r="K29" i="9"/>
  <c r="L29" i="9"/>
  <c r="O29" i="9"/>
  <c r="J28" i="9"/>
  <c r="K28" i="9"/>
  <c r="L28" i="9"/>
  <c r="J27" i="9"/>
  <c r="K27" i="9"/>
  <c r="L27" i="9"/>
  <c r="O27" i="9"/>
  <c r="J26" i="9"/>
  <c r="K26" i="9"/>
  <c r="L26" i="9"/>
  <c r="J25" i="9"/>
  <c r="K25" i="9"/>
  <c r="L25" i="9"/>
  <c r="J24" i="9"/>
  <c r="K24" i="9"/>
  <c r="L24" i="9"/>
  <c r="J23" i="9"/>
  <c r="K23" i="9"/>
  <c r="L23" i="9"/>
  <c r="J22" i="9"/>
  <c r="K22" i="9"/>
  <c r="L22" i="9"/>
  <c r="J21" i="9"/>
  <c r="K21" i="9"/>
  <c r="L21" i="9"/>
  <c r="J20" i="9"/>
  <c r="K20" i="9"/>
  <c r="L20" i="9"/>
  <c r="J19" i="9"/>
  <c r="K19" i="9"/>
  <c r="L19" i="9"/>
  <c r="J18" i="9"/>
  <c r="K18" i="9"/>
  <c r="L18" i="9"/>
  <c r="J17" i="9"/>
  <c r="K17" i="9"/>
  <c r="L17" i="9"/>
  <c r="J16" i="9"/>
  <c r="K16" i="9"/>
  <c r="L16" i="9"/>
  <c r="J15" i="9"/>
  <c r="K15" i="9"/>
  <c r="L15" i="9"/>
  <c r="J14" i="9"/>
  <c r="K14" i="9"/>
  <c r="L14" i="9"/>
  <c r="J13" i="9"/>
  <c r="K13" i="9"/>
  <c r="L13" i="9"/>
  <c r="J12" i="9"/>
  <c r="K12" i="9"/>
  <c r="L12" i="9"/>
  <c r="J11" i="9"/>
  <c r="K11" i="9"/>
  <c r="L11" i="9"/>
  <c r="J10" i="9"/>
  <c r="K10" i="9"/>
  <c r="L10" i="9"/>
  <c r="J9" i="9"/>
  <c r="K9" i="9"/>
  <c r="L9" i="9"/>
  <c r="J8" i="9"/>
  <c r="K8" i="9"/>
  <c r="L8" i="9"/>
  <c r="J7" i="9"/>
  <c r="K7" i="9"/>
  <c r="L7" i="9"/>
  <c r="J6" i="9"/>
  <c r="K6" i="9"/>
  <c r="L6" i="9"/>
  <c r="J5" i="9"/>
  <c r="K5" i="9"/>
  <c r="L5" i="9"/>
  <c r="J4" i="9"/>
  <c r="K4" i="9"/>
  <c r="L4" i="9"/>
  <c r="J3" i="9"/>
  <c r="K3" i="9"/>
  <c r="L3" i="9"/>
  <c r="I1" i="9"/>
  <c r="J50" i="8"/>
  <c r="K50" i="8"/>
  <c r="L50" i="8"/>
  <c r="J49" i="8"/>
  <c r="K49" i="8"/>
  <c r="L49" i="8"/>
  <c r="N49" i="8"/>
  <c r="J48" i="8"/>
  <c r="K48" i="8"/>
  <c r="L48" i="8"/>
  <c r="J47" i="8"/>
  <c r="K47" i="8"/>
  <c r="L47" i="8"/>
  <c r="J46" i="8"/>
  <c r="K46" i="8"/>
  <c r="L46" i="8"/>
  <c r="J45" i="8"/>
  <c r="K45" i="8"/>
  <c r="L45" i="8"/>
  <c r="J44" i="8"/>
  <c r="K44" i="8"/>
  <c r="L44" i="8"/>
  <c r="J43" i="8"/>
  <c r="K43" i="8"/>
  <c r="L43" i="8"/>
  <c r="J42" i="8"/>
  <c r="K42" i="8"/>
  <c r="L42" i="8"/>
  <c r="M42" i="8"/>
  <c r="J41" i="8"/>
  <c r="K41" i="8"/>
  <c r="L41" i="8"/>
  <c r="J40" i="8"/>
  <c r="K40" i="8"/>
  <c r="L40" i="8"/>
  <c r="J39" i="8"/>
  <c r="K39" i="8"/>
  <c r="L39" i="8"/>
  <c r="J38" i="8"/>
  <c r="K38" i="8"/>
  <c r="L38" i="8"/>
  <c r="J37" i="8"/>
  <c r="K37" i="8"/>
  <c r="L37" i="8"/>
  <c r="J36" i="8"/>
  <c r="K36" i="8"/>
  <c r="L36" i="8"/>
  <c r="J35" i="8"/>
  <c r="K35" i="8"/>
  <c r="L35" i="8"/>
  <c r="J34" i="8"/>
  <c r="K34" i="8"/>
  <c r="L34" i="8"/>
  <c r="J33" i="8"/>
  <c r="K33" i="8"/>
  <c r="L33" i="8"/>
  <c r="O33" i="8"/>
  <c r="J32" i="8"/>
  <c r="K32" i="8"/>
  <c r="L32" i="8"/>
  <c r="J31" i="8"/>
  <c r="K31" i="8"/>
  <c r="L31" i="8"/>
  <c r="J30" i="8"/>
  <c r="K30" i="8"/>
  <c r="L30" i="8"/>
  <c r="J29" i="8"/>
  <c r="K29" i="8"/>
  <c r="L29" i="8"/>
  <c r="J28" i="8"/>
  <c r="K28" i="8"/>
  <c r="L28" i="8"/>
  <c r="J27" i="8"/>
  <c r="K27" i="8"/>
  <c r="L27" i="8"/>
  <c r="J26" i="8"/>
  <c r="K26" i="8"/>
  <c r="L26" i="8"/>
  <c r="J25" i="8"/>
  <c r="K25" i="8"/>
  <c r="L25" i="8"/>
  <c r="J24" i="8"/>
  <c r="K24" i="8"/>
  <c r="L24" i="8"/>
  <c r="J23" i="8"/>
  <c r="K23" i="8"/>
  <c r="L23" i="8"/>
  <c r="J22" i="8"/>
  <c r="K22" i="8"/>
  <c r="L22" i="8"/>
  <c r="J21" i="8"/>
  <c r="K21" i="8"/>
  <c r="L21" i="8"/>
  <c r="J20" i="8"/>
  <c r="K20" i="8"/>
  <c r="L20" i="8"/>
  <c r="J19" i="8"/>
  <c r="K19" i="8"/>
  <c r="L19" i="8"/>
  <c r="J18" i="8"/>
  <c r="K18" i="8"/>
  <c r="L18" i="8"/>
  <c r="J17" i="8"/>
  <c r="K17" i="8"/>
  <c r="L17" i="8"/>
  <c r="J16" i="8"/>
  <c r="K16" i="8"/>
  <c r="L16" i="8"/>
  <c r="O16" i="8"/>
  <c r="J15" i="8"/>
  <c r="K15" i="8"/>
  <c r="L15" i="8"/>
  <c r="J14" i="8"/>
  <c r="K14" i="8"/>
  <c r="L14" i="8"/>
  <c r="N14" i="8"/>
  <c r="J13" i="8"/>
  <c r="K13" i="8"/>
  <c r="L13" i="8"/>
  <c r="J12" i="8"/>
  <c r="K12" i="8"/>
  <c r="L12" i="8"/>
  <c r="J11" i="8"/>
  <c r="K11" i="8"/>
  <c r="L11" i="8"/>
  <c r="J10" i="8"/>
  <c r="K10" i="8"/>
  <c r="L10" i="8"/>
  <c r="J9" i="8"/>
  <c r="K9" i="8"/>
  <c r="L9" i="8"/>
  <c r="J8" i="8"/>
  <c r="K8" i="8"/>
  <c r="L8" i="8"/>
  <c r="J7" i="8"/>
  <c r="K7" i="8"/>
  <c r="L7" i="8"/>
  <c r="J6" i="8"/>
  <c r="K6" i="8"/>
  <c r="L6" i="8"/>
  <c r="J5" i="8"/>
  <c r="K5" i="8"/>
  <c r="L5" i="8"/>
  <c r="J4" i="8"/>
  <c r="K4" i="8"/>
  <c r="L4" i="8"/>
  <c r="J3" i="8"/>
  <c r="K3" i="8"/>
  <c r="L3" i="8"/>
  <c r="I1" i="8"/>
  <c r="B1" i="8"/>
  <c r="J3" i="3"/>
  <c r="K3" i="3"/>
  <c r="L3" i="3"/>
  <c r="J4" i="3"/>
  <c r="K4" i="3"/>
  <c r="L4" i="3"/>
  <c r="J5" i="3"/>
  <c r="K5" i="3"/>
  <c r="L5" i="3"/>
  <c r="J6" i="3"/>
  <c r="K6" i="3"/>
  <c r="L6" i="3"/>
  <c r="J7" i="3"/>
  <c r="K7" i="3"/>
  <c r="L7" i="3"/>
  <c r="J8" i="3"/>
  <c r="K8" i="3"/>
  <c r="L8" i="3"/>
  <c r="J9" i="3"/>
  <c r="K9" i="3"/>
  <c r="L9" i="3"/>
  <c r="J10" i="3"/>
  <c r="K10" i="3"/>
  <c r="L10" i="3"/>
  <c r="J11" i="3"/>
  <c r="K11" i="3"/>
  <c r="L11" i="3"/>
  <c r="J12" i="3"/>
  <c r="K12" i="3"/>
  <c r="L12" i="3"/>
  <c r="J13" i="3"/>
  <c r="K13" i="3"/>
  <c r="L13" i="3"/>
  <c r="J14" i="3"/>
  <c r="K14" i="3"/>
  <c r="L14" i="3"/>
  <c r="J15" i="3"/>
  <c r="K15" i="3"/>
  <c r="L15" i="3"/>
  <c r="J16" i="3"/>
  <c r="K16" i="3"/>
  <c r="L16" i="3"/>
  <c r="J17" i="3"/>
  <c r="K17" i="3"/>
  <c r="L17" i="3"/>
  <c r="J18" i="3"/>
  <c r="K18" i="3"/>
  <c r="L18" i="3"/>
  <c r="J19" i="3"/>
  <c r="K19" i="3"/>
  <c r="L19" i="3"/>
  <c r="J20" i="3"/>
  <c r="K20" i="3"/>
  <c r="L20" i="3"/>
  <c r="J21" i="3"/>
  <c r="K21" i="3"/>
  <c r="L21" i="3"/>
  <c r="J22" i="3"/>
  <c r="K22" i="3"/>
  <c r="L22" i="3"/>
  <c r="J23" i="3"/>
  <c r="K23" i="3"/>
  <c r="L23" i="3"/>
  <c r="J24" i="3"/>
  <c r="K24" i="3"/>
  <c r="L24" i="3"/>
  <c r="J25" i="3"/>
  <c r="K25" i="3"/>
  <c r="L25" i="3"/>
  <c r="J26" i="3"/>
  <c r="K26" i="3"/>
  <c r="L26" i="3"/>
  <c r="J27" i="3"/>
  <c r="K27" i="3"/>
  <c r="L27" i="3"/>
  <c r="J28" i="3"/>
  <c r="K28" i="3"/>
  <c r="L28" i="3"/>
  <c r="J29" i="3"/>
  <c r="K29" i="3"/>
  <c r="L29" i="3"/>
  <c r="J30" i="3"/>
  <c r="K30" i="3"/>
  <c r="L30" i="3"/>
  <c r="J31" i="3"/>
  <c r="K31" i="3"/>
  <c r="L31" i="3"/>
  <c r="J32" i="3"/>
  <c r="K32" i="3"/>
  <c r="L32" i="3"/>
  <c r="J33" i="3"/>
  <c r="K33" i="3"/>
  <c r="L33" i="3"/>
  <c r="J34" i="3"/>
  <c r="K34" i="3"/>
  <c r="L34" i="3"/>
  <c r="J35" i="3"/>
  <c r="K35" i="3"/>
  <c r="L35" i="3"/>
  <c r="J36" i="3"/>
  <c r="K36" i="3"/>
  <c r="L36" i="3"/>
  <c r="J37" i="3"/>
  <c r="K37" i="3"/>
  <c r="L37" i="3"/>
  <c r="J38" i="3"/>
  <c r="K38" i="3"/>
  <c r="L38" i="3"/>
  <c r="J39" i="3"/>
  <c r="K39" i="3"/>
  <c r="L39" i="3"/>
  <c r="J40" i="3"/>
  <c r="K40" i="3"/>
  <c r="L40" i="3"/>
  <c r="J41" i="3"/>
  <c r="K41" i="3"/>
  <c r="L41" i="3"/>
  <c r="J42" i="3"/>
  <c r="K42" i="3"/>
  <c r="L42" i="3"/>
  <c r="J43" i="3"/>
  <c r="K43" i="3"/>
  <c r="L43" i="3"/>
  <c r="J44" i="3"/>
  <c r="K44" i="3"/>
  <c r="L44" i="3"/>
  <c r="J45" i="3"/>
  <c r="K45" i="3"/>
  <c r="L45" i="3"/>
  <c r="J46" i="3"/>
  <c r="K46" i="3"/>
  <c r="L46" i="3"/>
  <c r="J47" i="3"/>
  <c r="K47" i="3"/>
  <c r="L47" i="3"/>
  <c r="J48" i="3"/>
  <c r="K48" i="3"/>
  <c r="L48" i="3"/>
  <c r="J49" i="3"/>
  <c r="K49" i="3"/>
  <c r="L49" i="3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O12" i="1"/>
  <c r="J13" i="1"/>
  <c r="K13" i="1"/>
  <c r="L13" i="1"/>
  <c r="J14" i="1"/>
  <c r="K14" i="1"/>
  <c r="L14" i="1"/>
  <c r="N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M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O46" i="1"/>
  <c r="J47" i="1"/>
  <c r="K47" i="1"/>
  <c r="L47" i="1"/>
  <c r="J48" i="1"/>
  <c r="K48" i="1"/>
  <c r="L48" i="1"/>
  <c r="N48" i="1"/>
  <c r="J49" i="1"/>
  <c r="K49" i="1"/>
  <c r="L49" i="1"/>
  <c r="J50" i="1"/>
  <c r="K50" i="1"/>
  <c r="L50" i="1"/>
  <c r="I1" i="3"/>
  <c r="B1" i="3"/>
  <c r="M43" i="10" l="1"/>
  <c r="E2" i="2"/>
  <c r="N22" i="3"/>
  <c r="M6" i="1"/>
  <c r="O28" i="3"/>
  <c r="O17" i="9"/>
  <c r="O19" i="9"/>
  <c r="N33" i="9"/>
  <c r="N35" i="9"/>
  <c r="O35" i="1"/>
  <c r="N24" i="1"/>
  <c r="N28" i="3"/>
  <c r="O26" i="3"/>
  <c r="O14" i="3"/>
  <c r="M6" i="8"/>
  <c r="M10" i="9"/>
  <c r="M15" i="9"/>
  <c r="N17" i="9"/>
  <c r="N19" i="9"/>
  <c r="O47" i="9"/>
  <c r="M48" i="1"/>
  <c r="P48" i="1" s="1"/>
  <c r="Q48" i="1" s="1"/>
  <c r="O41" i="1"/>
  <c r="O39" i="1"/>
  <c r="M14" i="1"/>
  <c r="P14" i="1" s="1"/>
  <c r="Q14" i="1" s="1"/>
  <c r="N12" i="1"/>
  <c r="O7" i="1"/>
  <c r="O42" i="3"/>
  <c r="M14" i="8"/>
  <c r="P14" i="8" s="1"/>
  <c r="Q14" i="8" s="1"/>
  <c r="O47" i="8"/>
  <c r="N6" i="9"/>
  <c r="O25" i="9"/>
  <c r="N27" i="9"/>
  <c r="O4" i="1"/>
  <c r="M41" i="1"/>
  <c r="O27" i="1"/>
  <c r="N18" i="1"/>
  <c r="O44" i="3"/>
  <c r="N20" i="3"/>
  <c r="M11" i="3"/>
  <c r="N18" i="10"/>
  <c r="O49" i="1"/>
  <c r="M29" i="1"/>
  <c r="N27" i="1"/>
  <c r="N20" i="1"/>
  <c r="N46" i="3"/>
  <c r="M13" i="3"/>
  <c r="P13" i="3" s="1"/>
  <c r="Q13" i="3" s="1"/>
  <c r="N6" i="3"/>
  <c r="O4" i="3"/>
  <c r="O10" i="8"/>
  <c r="N22" i="8"/>
  <c r="O24" i="8"/>
  <c r="O29" i="8"/>
  <c r="N36" i="8"/>
  <c r="N38" i="8"/>
  <c r="N16" i="10"/>
  <c r="M45" i="1"/>
  <c r="O15" i="1"/>
  <c r="M36" i="3"/>
  <c r="N8" i="3"/>
  <c r="M6" i="3"/>
  <c r="N4" i="3"/>
  <c r="M22" i="8"/>
  <c r="M34" i="8"/>
  <c r="M36" i="8"/>
  <c r="O35" i="9"/>
  <c r="N37" i="9"/>
  <c r="N14" i="10"/>
  <c r="O48" i="1"/>
  <c r="N35" i="1"/>
  <c r="M26" i="1"/>
  <c r="M28" i="3"/>
  <c r="P28" i="3" s="1"/>
  <c r="Q28" i="3" s="1"/>
  <c r="M16" i="3"/>
  <c r="N14" i="3"/>
  <c r="M44" i="8"/>
  <c r="N43" i="9"/>
  <c r="O45" i="9"/>
  <c r="N47" i="9"/>
  <c r="N2" i="10"/>
  <c r="M22" i="10"/>
  <c r="O36" i="3"/>
  <c r="M3" i="3"/>
  <c r="O41" i="8"/>
  <c r="M4" i="9"/>
  <c r="M50" i="9"/>
  <c r="N35" i="10"/>
  <c r="N37" i="10"/>
  <c r="M38" i="3"/>
  <c r="N36" i="3"/>
  <c r="P36" i="3" s="1"/>
  <c r="Q36" i="3" s="1"/>
  <c r="M34" i="3"/>
  <c r="M25" i="3"/>
  <c r="O14" i="8"/>
  <c r="M30" i="8"/>
  <c r="N41" i="8"/>
  <c r="O39" i="9"/>
  <c r="M33" i="10"/>
  <c r="M35" i="10"/>
  <c r="M37" i="10"/>
  <c r="N49" i="1"/>
  <c r="O42" i="1"/>
  <c r="N23" i="1"/>
  <c r="M17" i="1"/>
  <c r="M46" i="3"/>
  <c r="M22" i="3"/>
  <c r="O13" i="8"/>
  <c r="N25" i="8"/>
  <c r="N47" i="8"/>
  <c r="M49" i="1"/>
  <c r="P49" i="1" s="1"/>
  <c r="Q49" i="1" s="1"/>
  <c r="M44" i="1"/>
  <c r="N38" i="1"/>
  <c r="O36" i="1"/>
  <c r="M23" i="1"/>
  <c r="P23" i="1" s="1"/>
  <c r="Q23" i="1" s="1"/>
  <c r="M15" i="1"/>
  <c r="O49" i="3"/>
  <c r="O39" i="3"/>
  <c r="O31" i="3"/>
  <c r="O29" i="3"/>
  <c r="O5" i="8"/>
  <c r="M11" i="8"/>
  <c r="N13" i="8"/>
  <c r="M19" i="8"/>
  <c r="P19" i="8" s="1"/>
  <c r="Q19" i="8" s="1"/>
  <c r="M25" i="8"/>
  <c r="M33" i="8"/>
  <c r="M7" i="9"/>
  <c r="O14" i="9"/>
  <c r="O22" i="9"/>
  <c r="N24" i="9"/>
  <c r="P24" i="9" s="1"/>
  <c r="Q24" i="9" s="1"/>
  <c r="N30" i="9"/>
  <c r="N32" i="9"/>
  <c r="M40" i="9"/>
  <c r="N42" i="9"/>
  <c r="N10" i="10"/>
  <c r="M28" i="10"/>
  <c r="M30" i="10"/>
  <c r="M32" i="10"/>
  <c r="M38" i="1"/>
  <c r="P38" i="1" s="1"/>
  <c r="Q38" i="1" s="1"/>
  <c r="O30" i="1"/>
  <c r="O26" i="1"/>
  <c r="M11" i="1"/>
  <c r="N49" i="3"/>
  <c r="O47" i="3"/>
  <c r="M41" i="3"/>
  <c r="M39" i="3"/>
  <c r="N33" i="3"/>
  <c r="M31" i="3"/>
  <c r="O25" i="3"/>
  <c r="O17" i="3"/>
  <c r="M3" i="8"/>
  <c r="N5" i="8"/>
  <c r="M17" i="8"/>
  <c r="N14" i="9"/>
  <c r="M20" i="9"/>
  <c r="P20" i="9" s="1"/>
  <c r="Q20" i="9" s="1"/>
  <c r="N22" i="9"/>
  <c r="M30" i="9"/>
  <c r="M32" i="9"/>
  <c r="M8" i="10"/>
  <c r="N26" i="10"/>
  <c r="N41" i="10"/>
  <c r="N43" i="10"/>
  <c r="N45" i="10"/>
  <c r="N44" i="1"/>
  <c r="O38" i="1"/>
  <c r="M21" i="1"/>
  <c r="N15" i="1"/>
  <c r="M24" i="3"/>
  <c r="M14" i="3"/>
  <c r="N11" i="8"/>
  <c r="O21" i="8"/>
  <c r="M27" i="8"/>
  <c r="N33" i="8"/>
  <c r="P33" i="8" s="1"/>
  <c r="Q33" i="8" s="1"/>
  <c r="M45" i="8"/>
  <c r="M49" i="8"/>
  <c r="N7" i="9"/>
  <c r="O9" i="9"/>
  <c r="O30" i="9"/>
  <c r="N40" i="9"/>
  <c r="O42" i="9"/>
  <c r="M12" i="10"/>
  <c r="M14" i="10"/>
  <c r="M16" i="10"/>
  <c r="N30" i="10"/>
  <c r="N32" i="10"/>
  <c r="O32" i="1"/>
  <c r="M47" i="1"/>
  <c r="P47" i="1" s="1"/>
  <c r="Q47" i="1" s="1"/>
  <c r="O45" i="1"/>
  <c r="M34" i="1"/>
  <c r="N32" i="1"/>
  <c r="N26" i="1"/>
  <c r="O24" i="1"/>
  <c r="O18" i="1"/>
  <c r="N6" i="1"/>
  <c r="P6" i="1" s="1"/>
  <c r="Q6" i="1" s="1"/>
  <c r="M49" i="3"/>
  <c r="M47" i="3"/>
  <c r="N25" i="3"/>
  <c r="P25" i="3" s="1"/>
  <c r="Q25" i="3" s="1"/>
  <c r="O19" i="3"/>
  <c r="N17" i="3"/>
  <c r="O11" i="3"/>
  <c r="M9" i="3"/>
  <c r="O3" i="3"/>
  <c r="M5" i="8"/>
  <c r="P5" i="8" s="1"/>
  <c r="Q5" i="8" s="1"/>
  <c r="O30" i="8"/>
  <c r="O32" i="8"/>
  <c r="N42" i="8"/>
  <c r="O44" i="8"/>
  <c r="N4" i="9"/>
  <c r="O6" i="9"/>
  <c r="M6" i="10"/>
  <c r="M24" i="10"/>
  <c r="M41" i="10"/>
  <c r="M4" i="1"/>
  <c r="M47" i="10"/>
  <c r="N44" i="10"/>
  <c r="M39" i="10"/>
  <c r="N36" i="10"/>
  <c r="M31" i="10"/>
  <c r="N28" i="10"/>
  <c r="M23" i="10"/>
  <c r="N20" i="10"/>
  <c r="M15" i="10"/>
  <c r="N12" i="10"/>
  <c r="M7" i="10"/>
  <c r="N4" i="10"/>
  <c r="M49" i="9"/>
  <c r="O48" i="9"/>
  <c r="M45" i="9"/>
  <c r="O44" i="9"/>
  <c r="M41" i="9"/>
  <c r="O40" i="9"/>
  <c r="M37" i="9"/>
  <c r="O36" i="9"/>
  <c r="M33" i="9"/>
  <c r="O32" i="9"/>
  <c r="M29" i="9"/>
  <c r="O28" i="9"/>
  <c r="M25" i="9"/>
  <c r="O24" i="9"/>
  <c r="M21" i="9"/>
  <c r="O20" i="9"/>
  <c r="M17" i="9"/>
  <c r="P17" i="9" s="1"/>
  <c r="Q17" i="9" s="1"/>
  <c r="O16" i="9"/>
  <c r="M13" i="9"/>
  <c r="O12" i="9"/>
  <c r="M9" i="9"/>
  <c r="O8" i="9"/>
  <c r="M5" i="9"/>
  <c r="O4" i="9"/>
  <c r="N48" i="8"/>
  <c r="N44" i="8"/>
  <c r="P44" i="8" s="1"/>
  <c r="Q44" i="8" s="1"/>
  <c r="N40" i="8"/>
  <c r="O39" i="8"/>
  <c r="N35" i="8"/>
  <c r="M31" i="8"/>
  <c r="N30" i="8"/>
  <c r="N26" i="8"/>
  <c r="N21" i="8"/>
  <c r="N17" i="8"/>
  <c r="P17" i="8" s="1"/>
  <c r="Q17" i="8" s="1"/>
  <c r="N12" i="8"/>
  <c r="N8" i="8"/>
  <c r="O7" i="8"/>
  <c r="N3" i="8"/>
  <c r="N3" i="3"/>
  <c r="N7" i="3"/>
  <c r="N11" i="3"/>
  <c r="N15" i="3"/>
  <c r="N19" i="3"/>
  <c r="N23" i="3"/>
  <c r="N27" i="3"/>
  <c r="N31" i="3"/>
  <c r="N35" i="3"/>
  <c r="N39" i="3"/>
  <c r="N43" i="3"/>
  <c r="N47" i="3"/>
  <c r="N5" i="1"/>
  <c r="N9" i="1"/>
  <c r="O2" i="8"/>
  <c r="N2" i="9"/>
  <c r="M50" i="10"/>
  <c r="N47" i="10"/>
  <c r="M42" i="10"/>
  <c r="N39" i="10"/>
  <c r="M34" i="10"/>
  <c r="N31" i="10"/>
  <c r="M26" i="10"/>
  <c r="N23" i="10"/>
  <c r="M18" i="10"/>
  <c r="N15" i="10"/>
  <c r="M10" i="10"/>
  <c r="P10" i="10" s="1"/>
  <c r="Q10" i="10" s="1"/>
  <c r="N7" i="10"/>
  <c r="M2" i="10"/>
  <c r="N49" i="9"/>
  <c r="N45" i="9"/>
  <c r="N41" i="9"/>
  <c r="M2" i="9"/>
  <c r="N50" i="10"/>
  <c r="M45" i="10"/>
  <c r="N42" i="10"/>
  <c r="M49" i="10"/>
  <c r="N40" i="10"/>
  <c r="N38" i="10"/>
  <c r="M29" i="10"/>
  <c r="N24" i="10"/>
  <c r="N22" i="10"/>
  <c r="M13" i="10"/>
  <c r="N8" i="10"/>
  <c r="N6" i="10"/>
  <c r="O49" i="9"/>
  <c r="N46" i="9"/>
  <c r="O43" i="9"/>
  <c r="P43" i="9" s="1"/>
  <c r="Q43" i="9" s="1"/>
  <c r="O37" i="9"/>
  <c r="N34" i="9"/>
  <c r="N31" i="9"/>
  <c r="M28" i="9"/>
  <c r="P28" i="9" s="1"/>
  <c r="Q28" i="9" s="1"/>
  <c r="O21" i="9"/>
  <c r="N18" i="9"/>
  <c r="N15" i="9"/>
  <c r="M12" i="9"/>
  <c r="O5" i="9"/>
  <c r="M50" i="8"/>
  <c r="O49" i="8"/>
  <c r="N46" i="8"/>
  <c r="M43" i="8"/>
  <c r="O42" i="8"/>
  <c r="P42" i="8" s="1"/>
  <c r="Q42" i="8" s="1"/>
  <c r="M39" i="8"/>
  <c r="O38" i="8"/>
  <c r="M35" i="8"/>
  <c r="P35" i="8" s="1"/>
  <c r="Q35" i="8" s="1"/>
  <c r="N31" i="8"/>
  <c r="N27" i="8"/>
  <c r="M24" i="8"/>
  <c r="N23" i="8"/>
  <c r="O22" i="8"/>
  <c r="N19" i="8"/>
  <c r="M16" i="8"/>
  <c r="O15" i="8"/>
  <c r="O11" i="8"/>
  <c r="M8" i="8"/>
  <c r="M4" i="8"/>
  <c r="P4" i="8" s="1"/>
  <c r="Q4" i="8" s="1"/>
  <c r="M5" i="3"/>
  <c r="O6" i="3"/>
  <c r="N9" i="3"/>
  <c r="M12" i="3"/>
  <c r="O13" i="3"/>
  <c r="N16" i="3"/>
  <c r="O20" i="3"/>
  <c r="M23" i="3"/>
  <c r="O27" i="3"/>
  <c r="M30" i="3"/>
  <c r="N34" i="3"/>
  <c r="M37" i="3"/>
  <c r="O38" i="3"/>
  <c r="N41" i="3"/>
  <c r="M44" i="3"/>
  <c r="P44" i="3" s="1"/>
  <c r="Q44" i="3" s="1"/>
  <c r="O45" i="3"/>
  <c r="N48" i="3"/>
  <c r="O6" i="1"/>
  <c r="M9" i="1"/>
  <c r="N13" i="1"/>
  <c r="N17" i="1"/>
  <c r="N21" i="1"/>
  <c r="P21" i="1" s="1"/>
  <c r="Q21" i="1" s="1"/>
  <c r="N25" i="1"/>
  <c r="N29" i="1"/>
  <c r="P29" i="1" s="1"/>
  <c r="Q29" i="1" s="1"/>
  <c r="N33" i="1"/>
  <c r="N37" i="1"/>
  <c r="N41" i="1"/>
  <c r="P41" i="1" s="1"/>
  <c r="Q41" i="1" s="1"/>
  <c r="N45" i="1"/>
  <c r="N49" i="10"/>
  <c r="M36" i="10"/>
  <c r="N29" i="10"/>
  <c r="M27" i="10"/>
  <c r="M20" i="10"/>
  <c r="N13" i="10"/>
  <c r="M11" i="10"/>
  <c r="M4" i="10"/>
  <c r="M47" i="9"/>
  <c r="O46" i="9"/>
  <c r="M44" i="9"/>
  <c r="M38" i="9"/>
  <c r="M35" i="9"/>
  <c r="P35" i="9" s="1"/>
  <c r="Q35" i="9" s="1"/>
  <c r="O34" i="9"/>
  <c r="O31" i="9"/>
  <c r="N28" i="9"/>
  <c r="N25" i="9"/>
  <c r="M22" i="9"/>
  <c r="M19" i="9"/>
  <c r="O18" i="9"/>
  <c r="O15" i="9"/>
  <c r="N12" i="9"/>
  <c r="N9" i="9"/>
  <c r="M6" i="9"/>
  <c r="M3" i="9"/>
  <c r="N50" i="8"/>
  <c r="M47" i="8"/>
  <c r="P47" i="8" s="1"/>
  <c r="Q47" i="8" s="1"/>
  <c r="O46" i="8"/>
  <c r="N43" i="8"/>
  <c r="N39" i="8"/>
  <c r="O35" i="8"/>
  <c r="M32" i="8"/>
  <c r="O31" i="8"/>
  <c r="M28" i="8"/>
  <c r="O27" i="8"/>
  <c r="N24" i="8"/>
  <c r="O23" i="8"/>
  <c r="M20" i="8"/>
  <c r="O19" i="8"/>
  <c r="N16" i="8"/>
  <c r="M12" i="8"/>
  <c r="O8" i="8"/>
  <c r="N4" i="8"/>
  <c r="N5" i="3"/>
  <c r="M8" i="3"/>
  <c r="O9" i="3"/>
  <c r="N12" i="3"/>
  <c r="O16" i="3"/>
  <c r="M19" i="3"/>
  <c r="O23" i="3"/>
  <c r="M26" i="3"/>
  <c r="P26" i="3" s="1"/>
  <c r="Q26" i="3" s="1"/>
  <c r="N30" i="3"/>
  <c r="M33" i="3"/>
  <c r="O34" i="3"/>
  <c r="N37" i="3"/>
  <c r="M40" i="3"/>
  <c r="O41" i="3"/>
  <c r="N44" i="3"/>
  <c r="O48" i="3"/>
  <c r="M5" i="1"/>
  <c r="O9" i="1"/>
  <c r="M12" i="1"/>
  <c r="P12" i="1" s="1"/>
  <c r="Q12" i="1" s="1"/>
  <c r="O13" i="1"/>
  <c r="M16" i="1"/>
  <c r="O17" i="1"/>
  <c r="M20" i="1"/>
  <c r="P20" i="1" s="1"/>
  <c r="Q20" i="1" s="1"/>
  <c r="O21" i="1"/>
  <c r="M24" i="1"/>
  <c r="P24" i="1" s="1"/>
  <c r="Q24" i="1" s="1"/>
  <c r="O25" i="1"/>
  <c r="M28" i="1"/>
  <c r="O29" i="1"/>
  <c r="M32" i="1"/>
  <c r="P32" i="1" s="1"/>
  <c r="Q32" i="1" s="1"/>
  <c r="O33" i="1"/>
  <c r="M36" i="1"/>
  <c r="P36" i="1" s="1"/>
  <c r="Q36" i="1" s="1"/>
  <c r="O37" i="1"/>
  <c r="M40" i="1"/>
  <c r="P40" i="1" s="1"/>
  <c r="Q40" i="1" s="1"/>
  <c r="N50" i="1"/>
  <c r="N46" i="1"/>
  <c r="O43" i="1"/>
  <c r="M42" i="1"/>
  <c r="M39" i="1"/>
  <c r="O31" i="1"/>
  <c r="M30" i="1"/>
  <c r="O28" i="1"/>
  <c r="O22" i="1"/>
  <c r="N19" i="1"/>
  <c r="N16" i="1"/>
  <c r="M13" i="1"/>
  <c r="P13" i="1" s="1"/>
  <c r="Q13" i="1" s="1"/>
  <c r="N10" i="1"/>
  <c r="O8" i="1"/>
  <c r="M7" i="1"/>
  <c r="N45" i="3"/>
  <c r="M42" i="3"/>
  <c r="O40" i="3"/>
  <c r="N32" i="3"/>
  <c r="M29" i="3"/>
  <c r="O21" i="3"/>
  <c r="N18" i="3"/>
  <c r="M15" i="3"/>
  <c r="O10" i="3"/>
  <c r="M7" i="3"/>
  <c r="M7" i="8"/>
  <c r="O9" i="8"/>
  <c r="M10" i="8"/>
  <c r="N18" i="8"/>
  <c r="O26" i="8"/>
  <c r="M29" i="8"/>
  <c r="O37" i="8"/>
  <c r="O40" i="8"/>
  <c r="O43" i="8"/>
  <c r="O48" i="8"/>
  <c r="N3" i="9"/>
  <c r="N8" i="9"/>
  <c r="N11" i="9"/>
  <c r="O13" i="9"/>
  <c r="M16" i="9"/>
  <c r="O23" i="9"/>
  <c r="N26" i="9"/>
  <c r="N36" i="9"/>
  <c r="M39" i="9"/>
  <c r="N44" i="9"/>
  <c r="M46" i="9"/>
  <c r="P46" i="9" s="1"/>
  <c r="Q46" i="9" s="1"/>
  <c r="D1" i="1"/>
  <c r="D1" i="8" s="1"/>
  <c r="M3" i="10"/>
  <c r="M5" i="10"/>
  <c r="M9" i="10"/>
  <c r="N11" i="10"/>
  <c r="N17" i="10"/>
  <c r="M38" i="10"/>
  <c r="M44" i="10"/>
  <c r="N46" i="10"/>
  <c r="N48" i="10"/>
  <c r="N42" i="1"/>
  <c r="N39" i="1"/>
  <c r="N36" i="1"/>
  <c r="M27" i="1"/>
  <c r="P27" i="1" s="1"/>
  <c r="Q27" i="1" s="1"/>
  <c r="M18" i="1"/>
  <c r="P18" i="1" s="1"/>
  <c r="Q18" i="1" s="1"/>
  <c r="O16" i="1"/>
  <c r="O10" i="1"/>
  <c r="N7" i="1"/>
  <c r="N42" i="3"/>
  <c r="O37" i="3"/>
  <c r="O32" i="3"/>
  <c r="N29" i="3"/>
  <c r="N26" i="3"/>
  <c r="O18" i="3"/>
  <c r="M17" i="3"/>
  <c r="P17" i="3" s="1"/>
  <c r="Q17" i="3" s="1"/>
  <c r="O15" i="3"/>
  <c r="O12" i="3"/>
  <c r="P12" i="3" s="1"/>
  <c r="Q12" i="3" s="1"/>
  <c r="O7" i="3"/>
  <c r="M4" i="3"/>
  <c r="O4" i="8"/>
  <c r="N7" i="8"/>
  <c r="M13" i="8"/>
  <c r="O18" i="8"/>
  <c r="M21" i="8"/>
  <c r="N29" i="8"/>
  <c r="N32" i="8"/>
  <c r="M38" i="8"/>
  <c r="M41" i="8"/>
  <c r="M46" i="8"/>
  <c r="O3" i="9"/>
  <c r="O11" i="9"/>
  <c r="M14" i="9"/>
  <c r="N16" i="9"/>
  <c r="N21" i="9"/>
  <c r="M24" i="9"/>
  <c r="O26" i="9"/>
  <c r="N29" i="9"/>
  <c r="M34" i="9"/>
  <c r="N39" i="9"/>
  <c r="M42" i="9"/>
  <c r="N3" i="10"/>
  <c r="N5" i="10"/>
  <c r="N9" i="10"/>
  <c r="N34" i="10"/>
  <c r="M40" i="10"/>
  <c r="M50" i="1"/>
  <c r="O40" i="1"/>
  <c r="N28" i="1"/>
  <c r="M25" i="1"/>
  <c r="M19" i="1"/>
  <c r="O11" i="1"/>
  <c r="M10" i="1"/>
  <c r="O5" i="1"/>
  <c r="O43" i="3"/>
  <c r="N40" i="3"/>
  <c r="P34" i="3"/>
  <c r="Q34" i="3" s="1"/>
  <c r="M32" i="3"/>
  <c r="O5" i="3"/>
  <c r="O6" i="8"/>
  <c r="M18" i="8"/>
  <c r="M23" i="8"/>
  <c r="M26" i="8"/>
  <c r="O34" i="8"/>
  <c r="N37" i="8"/>
  <c r="M40" i="8"/>
  <c r="M48" i="8"/>
  <c r="M8" i="9"/>
  <c r="O10" i="9"/>
  <c r="M11" i="9"/>
  <c r="N13" i="9"/>
  <c r="M18" i="9"/>
  <c r="N23" i="9"/>
  <c r="M26" i="9"/>
  <c r="M31" i="9"/>
  <c r="M36" i="9"/>
  <c r="O38" i="9"/>
  <c r="O41" i="9"/>
  <c r="N48" i="9"/>
  <c r="O50" i="9"/>
  <c r="M46" i="10"/>
  <c r="M33" i="1"/>
  <c r="N30" i="1"/>
  <c r="O19" i="1"/>
  <c r="P9" i="1"/>
  <c r="Q9" i="1" s="1"/>
  <c r="M20" i="3"/>
  <c r="N10" i="8"/>
  <c r="M27" i="9"/>
  <c r="O47" i="1"/>
  <c r="M46" i="1"/>
  <c r="P46" i="1" s="1"/>
  <c r="Q46" i="1" s="1"/>
  <c r="N43" i="1"/>
  <c r="O34" i="1"/>
  <c r="N31" i="1"/>
  <c r="N22" i="1"/>
  <c r="N8" i="1"/>
  <c r="M48" i="3"/>
  <c r="M45" i="3"/>
  <c r="O35" i="3"/>
  <c r="O24" i="3"/>
  <c r="N21" i="3"/>
  <c r="M18" i="3"/>
  <c r="N10" i="3"/>
  <c r="N9" i="8"/>
  <c r="O12" i="8"/>
  <c r="N15" i="8"/>
  <c r="O20" i="8"/>
  <c r="O28" i="8"/>
  <c r="O45" i="8"/>
  <c r="N5" i="9"/>
  <c r="M17" i="10"/>
  <c r="N19" i="10"/>
  <c r="N21" i="10"/>
  <c r="N25" i="10"/>
  <c r="M48" i="10"/>
  <c r="O50" i="3"/>
  <c r="N47" i="1"/>
  <c r="O44" i="1"/>
  <c r="M43" i="1"/>
  <c r="N40" i="1"/>
  <c r="M37" i="1"/>
  <c r="N34" i="1"/>
  <c r="P34" i="1" s="1"/>
  <c r="Q34" i="1" s="1"/>
  <c r="M31" i="1"/>
  <c r="O23" i="1"/>
  <c r="M22" i="1"/>
  <c r="O20" i="1"/>
  <c r="O14" i="1"/>
  <c r="N11" i="1"/>
  <c r="P11" i="1" s="1"/>
  <c r="Q11" i="1" s="1"/>
  <c r="M8" i="1"/>
  <c r="P8" i="1" s="1"/>
  <c r="Q8" i="1" s="1"/>
  <c r="O46" i="3"/>
  <c r="M43" i="3"/>
  <c r="N38" i="3"/>
  <c r="M35" i="3"/>
  <c r="O33" i="3"/>
  <c r="O30" i="3"/>
  <c r="M27" i="3"/>
  <c r="N24" i="3"/>
  <c r="O22" i="3"/>
  <c r="M21" i="3"/>
  <c r="N13" i="3"/>
  <c r="M10" i="3"/>
  <c r="O8" i="3"/>
  <c r="O3" i="8"/>
  <c r="P3" i="8" s="1"/>
  <c r="Q3" i="8" s="1"/>
  <c r="N6" i="8"/>
  <c r="M9" i="8"/>
  <c r="M15" i="8"/>
  <c r="O17" i="8"/>
  <c r="N20" i="8"/>
  <c r="O25" i="8"/>
  <c r="N28" i="8"/>
  <c r="N34" i="8"/>
  <c r="O36" i="8"/>
  <c r="M37" i="8"/>
  <c r="N45" i="8"/>
  <c r="O50" i="8"/>
  <c r="O7" i="9"/>
  <c r="N10" i="9"/>
  <c r="N20" i="9"/>
  <c r="M23" i="9"/>
  <c r="O33" i="9"/>
  <c r="N38" i="9"/>
  <c r="M48" i="9"/>
  <c r="N50" i="9"/>
  <c r="M19" i="10"/>
  <c r="M21" i="10"/>
  <c r="M25" i="10"/>
  <c r="N27" i="10"/>
  <c r="N33" i="10"/>
  <c r="P35" i="1"/>
  <c r="Q35" i="1" s="1"/>
  <c r="P19" i="1"/>
  <c r="Q19" i="1" s="1"/>
  <c r="G1" i="10"/>
  <c r="G1" i="9"/>
  <c r="G1" i="3"/>
  <c r="G1" i="8"/>
  <c r="P9" i="9"/>
  <c r="Q9" i="9" s="1"/>
  <c r="F1" i="1"/>
  <c r="H1" i="1"/>
  <c r="E1" i="1"/>
  <c r="C1" i="1"/>
  <c r="O2" i="9"/>
  <c r="O50" i="1"/>
  <c r="O2" i="3"/>
  <c r="O2" i="1"/>
  <c r="N2" i="3"/>
  <c r="N2" i="1"/>
  <c r="N50" i="3"/>
  <c r="N2" i="8"/>
  <c r="M2" i="3"/>
  <c r="M2" i="1"/>
  <c r="O3" i="1"/>
  <c r="M50" i="3"/>
  <c r="M2" i="8"/>
  <c r="N3" i="1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P14" i="10" s="1"/>
  <c r="Q14" i="10" s="1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P30" i="10" s="1"/>
  <c r="Q30" i="10" s="1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M3" i="1"/>
  <c r="N4" i="1"/>
  <c r="J2" i="4"/>
  <c r="J3" i="4" s="1"/>
  <c r="P46" i="3" l="1"/>
  <c r="Q46" i="3" s="1"/>
  <c r="P40" i="3"/>
  <c r="Q40" i="3" s="1"/>
  <c r="P22" i="10"/>
  <c r="Q22" i="10" s="1"/>
  <c r="P32" i="10"/>
  <c r="Q32" i="10" s="1"/>
  <c r="P37" i="3"/>
  <c r="Q37" i="3" s="1"/>
  <c r="P5" i="1"/>
  <c r="Q5" i="1" s="1"/>
  <c r="P19" i="9"/>
  <c r="Q19" i="9" s="1"/>
  <c r="P14" i="3"/>
  <c r="Q14" i="3" s="1"/>
  <c r="D1" i="3"/>
  <c r="P36" i="9"/>
  <c r="Q36" i="9" s="1"/>
  <c r="P47" i="9"/>
  <c r="Q47" i="9" s="1"/>
  <c r="P37" i="8"/>
  <c r="Q37" i="8" s="1"/>
  <c r="P6" i="9"/>
  <c r="Q6" i="9" s="1"/>
  <c r="P45" i="1"/>
  <c r="Q45" i="1" s="1"/>
  <c r="P26" i="1"/>
  <c r="Q26" i="1" s="1"/>
  <c r="P15" i="1"/>
  <c r="Q15" i="1" s="1"/>
  <c r="D1" i="10"/>
  <c r="D1" i="9"/>
  <c r="P45" i="8"/>
  <c r="Q45" i="8" s="1"/>
  <c r="P4" i="3"/>
  <c r="Q4" i="3" s="1"/>
  <c r="P16" i="3"/>
  <c r="Q16" i="3" s="1"/>
  <c r="P33" i="1"/>
  <c r="Q33" i="1" s="1"/>
  <c r="P36" i="8"/>
  <c r="Q36" i="8" s="1"/>
  <c r="P16" i="10"/>
  <c r="Q16" i="10" s="1"/>
  <c r="P27" i="3"/>
  <c r="Q27" i="3" s="1"/>
  <c r="P27" i="9"/>
  <c r="Q27" i="9" s="1"/>
  <c r="P42" i="9"/>
  <c r="Q42" i="9" s="1"/>
  <c r="P6" i="8"/>
  <c r="Q6" i="8" s="1"/>
  <c r="P38" i="8"/>
  <c r="Q38" i="8" s="1"/>
  <c r="P10" i="1"/>
  <c r="Q10" i="1" s="1"/>
  <c r="P11" i="10"/>
  <c r="Q11" i="10" s="1"/>
  <c r="P25" i="9"/>
  <c r="Q25" i="9" s="1"/>
  <c r="P47" i="10"/>
  <c r="Q47" i="10" s="1"/>
  <c r="P15" i="10"/>
  <c r="Q15" i="10" s="1"/>
  <c r="P6" i="3"/>
  <c r="Q6" i="3" s="1"/>
  <c r="P22" i="8"/>
  <c r="Q22" i="8" s="1"/>
  <c r="P26" i="8"/>
  <c r="Q26" i="8" s="1"/>
  <c r="P37" i="9"/>
  <c r="Q37" i="9" s="1"/>
  <c r="P22" i="1"/>
  <c r="Q22" i="1" s="1"/>
  <c r="P49" i="8"/>
  <c r="Q49" i="8" s="1"/>
  <c r="P35" i="10"/>
  <c r="Q35" i="10" s="1"/>
  <c r="P7" i="3"/>
  <c r="Q7" i="3" s="1"/>
  <c r="P27" i="10"/>
  <c r="Q27" i="10" s="1"/>
  <c r="P46" i="10"/>
  <c r="Q46" i="10" s="1"/>
  <c r="P10" i="8"/>
  <c r="Q10" i="8" s="1"/>
  <c r="P37" i="10"/>
  <c r="Q37" i="10" s="1"/>
  <c r="P11" i="9"/>
  <c r="Q11" i="9" s="1"/>
  <c r="P7" i="1"/>
  <c r="Q7" i="1" s="1"/>
  <c r="P17" i="1"/>
  <c r="Q17" i="1" s="1"/>
  <c r="P31" i="9"/>
  <c r="Q31" i="9" s="1"/>
  <c r="P3" i="10"/>
  <c r="Q3" i="10" s="1"/>
  <c r="P9" i="3"/>
  <c r="Q9" i="3" s="1"/>
  <c r="P45" i="3"/>
  <c r="Q45" i="3" s="1"/>
  <c r="P39" i="9"/>
  <c r="Q39" i="9" s="1"/>
  <c r="P29" i="10"/>
  <c r="Q29" i="10" s="1"/>
  <c r="P41" i="3"/>
  <c r="Q41" i="3" s="1"/>
  <c r="P36" i="10"/>
  <c r="Q36" i="10" s="1"/>
  <c r="P50" i="8"/>
  <c r="Q50" i="8" s="1"/>
  <c r="P43" i="1"/>
  <c r="Q43" i="1" s="1"/>
  <c r="P41" i="8"/>
  <c r="Q41" i="8" s="1"/>
  <c r="P29" i="8"/>
  <c r="Q29" i="8" s="1"/>
  <c r="P13" i="8"/>
  <c r="Q13" i="8" s="1"/>
  <c r="P42" i="10"/>
  <c r="Q42" i="10" s="1"/>
  <c r="P11" i="3"/>
  <c r="Q11" i="3" s="1"/>
  <c r="P48" i="8"/>
  <c r="Q48" i="8" s="1"/>
  <c r="P23" i="10"/>
  <c r="Q23" i="10" s="1"/>
  <c r="P7" i="10"/>
  <c r="Q7" i="10" s="1"/>
  <c r="P50" i="3"/>
  <c r="Q50" i="3" s="1"/>
  <c r="P7" i="9"/>
  <c r="Q7" i="9" s="1"/>
  <c r="P10" i="3"/>
  <c r="Q10" i="3" s="1"/>
  <c r="P46" i="8"/>
  <c r="Q46" i="8" s="1"/>
  <c r="P7" i="8"/>
  <c r="Q7" i="8" s="1"/>
  <c r="P16" i="1"/>
  <c r="Q16" i="1" s="1"/>
  <c r="P48" i="9"/>
  <c r="Q48" i="9" s="1"/>
  <c r="P4" i="10"/>
  <c r="Q4" i="10" s="1"/>
  <c r="P41" i="9"/>
  <c r="Q41" i="9" s="1"/>
  <c r="P21" i="10"/>
  <c r="Q21" i="10" s="1"/>
  <c r="P35" i="3"/>
  <c r="Q35" i="3" s="1"/>
  <c r="P25" i="1"/>
  <c r="Q25" i="1" s="1"/>
  <c r="P2" i="9"/>
  <c r="Q2" i="9" s="1"/>
  <c r="P38" i="3"/>
  <c r="Q38" i="3" s="1"/>
  <c r="P19" i="10"/>
  <c r="Q19" i="10" s="1"/>
  <c r="P9" i="8"/>
  <c r="Q9" i="8" s="1"/>
  <c r="P31" i="1"/>
  <c r="Q31" i="1" s="1"/>
  <c r="P14" i="9"/>
  <c r="Q14" i="9" s="1"/>
  <c r="P28" i="1"/>
  <c r="Q28" i="1" s="1"/>
  <c r="P12" i="9"/>
  <c r="Q12" i="9" s="1"/>
  <c r="P30" i="9"/>
  <c r="Q30" i="9" s="1"/>
  <c r="P40" i="9"/>
  <c r="Q40" i="9" s="1"/>
  <c r="P25" i="8"/>
  <c r="Q25" i="8" s="1"/>
  <c r="P49" i="3"/>
  <c r="Q49" i="3" s="1"/>
  <c r="P45" i="10"/>
  <c r="Q45" i="10" s="1"/>
  <c r="P26" i="10"/>
  <c r="Q26" i="10" s="1"/>
  <c r="P18" i="10"/>
  <c r="Q18" i="10" s="1"/>
  <c r="P21" i="3"/>
  <c r="Q21" i="3" s="1"/>
  <c r="P21" i="8"/>
  <c r="Q21" i="8" s="1"/>
  <c r="P30" i="1"/>
  <c r="Q30" i="1" s="1"/>
  <c r="P50" i="1"/>
  <c r="Q50" i="1" s="1"/>
  <c r="P33" i="3"/>
  <c r="Q33" i="3" s="1"/>
  <c r="P15" i="9"/>
  <c r="Q15" i="9" s="1"/>
  <c r="P48" i="3"/>
  <c r="Q48" i="3" s="1"/>
  <c r="P5" i="3"/>
  <c r="Q5" i="3" s="1"/>
  <c r="P21" i="9"/>
  <c r="Q21" i="9" s="1"/>
  <c r="P2" i="10"/>
  <c r="Q2" i="10" s="1"/>
  <c r="P19" i="3"/>
  <c r="Q19" i="3" s="1"/>
  <c r="P12" i="8"/>
  <c r="Q12" i="8" s="1"/>
  <c r="P29" i="9"/>
  <c r="Q29" i="9" s="1"/>
  <c r="P45" i="9"/>
  <c r="Q45" i="9" s="1"/>
  <c r="P27" i="8"/>
  <c r="Q27" i="8" s="1"/>
  <c r="P44" i="1"/>
  <c r="Q44" i="1" s="1"/>
  <c r="P22" i="9"/>
  <c r="Q22" i="9" s="1"/>
  <c r="P31" i="3"/>
  <c r="Q31" i="3" s="1"/>
  <c r="P32" i="9"/>
  <c r="Q32" i="9" s="1"/>
  <c r="P26" i="9"/>
  <c r="Q26" i="9" s="1"/>
  <c r="P8" i="3"/>
  <c r="Q8" i="3" s="1"/>
  <c r="P13" i="9"/>
  <c r="Q13" i="9" s="1"/>
  <c r="P5" i="10"/>
  <c r="Q5" i="10" s="1"/>
  <c r="P50" i="9"/>
  <c r="Q50" i="9" s="1"/>
  <c r="P43" i="8"/>
  <c r="Q43" i="8" s="1"/>
  <c r="P34" i="10"/>
  <c r="Q34" i="10" s="1"/>
  <c r="P20" i="8"/>
  <c r="Q20" i="8" s="1"/>
  <c r="P37" i="1"/>
  <c r="Q37" i="1" s="1"/>
  <c r="P30" i="3"/>
  <c r="Q30" i="3" s="1"/>
  <c r="P16" i="9"/>
  <c r="Q16" i="9" s="1"/>
  <c r="P12" i="10"/>
  <c r="Q12" i="10" s="1"/>
  <c r="P10" i="9"/>
  <c r="Q10" i="9" s="1"/>
  <c r="P39" i="1"/>
  <c r="Q39" i="1" s="1"/>
  <c r="P8" i="8"/>
  <c r="Q8" i="8" s="1"/>
  <c r="P43" i="3"/>
  <c r="Q43" i="3" s="1"/>
  <c r="P49" i="9"/>
  <c r="Q49" i="9" s="1"/>
  <c r="P31" i="10"/>
  <c r="Q31" i="10" s="1"/>
  <c r="P3" i="1"/>
  <c r="Q3" i="1" s="1"/>
  <c r="P43" i="10"/>
  <c r="Q43" i="10" s="1"/>
  <c r="P15" i="8"/>
  <c r="Q15" i="8" s="1"/>
  <c r="P8" i="9"/>
  <c r="Q8" i="9" s="1"/>
  <c r="P18" i="8"/>
  <c r="Q18" i="8" s="1"/>
  <c r="P29" i="3"/>
  <c r="Q29" i="3" s="1"/>
  <c r="P42" i="3"/>
  <c r="Q42" i="3" s="1"/>
  <c r="P28" i="8"/>
  <c r="Q28" i="8" s="1"/>
  <c r="P11" i="8"/>
  <c r="Q11" i="8" s="1"/>
  <c r="P34" i="9"/>
  <c r="Q34" i="9" s="1"/>
  <c r="P39" i="3"/>
  <c r="Q39" i="3" s="1"/>
  <c r="P4" i="9"/>
  <c r="Q4" i="9" s="1"/>
  <c r="P13" i="10"/>
  <c r="Q13" i="10" s="1"/>
  <c r="P38" i="9"/>
  <c r="Q38" i="9" s="1"/>
  <c r="P47" i="3"/>
  <c r="Q47" i="3" s="1"/>
  <c r="P4" i="1"/>
  <c r="Q4" i="1" s="1"/>
  <c r="P23" i="9"/>
  <c r="Q23" i="9" s="1"/>
  <c r="P32" i="3"/>
  <c r="Q32" i="3" s="1"/>
  <c r="P38" i="10"/>
  <c r="Q38" i="10" s="1"/>
  <c r="P44" i="9"/>
  <c r="Q44" i="9" s="1"/>
  <c r="P42" i="1"/>
  <c r="Q42" i="1" s="1"/>
  <c r="P5" i="9"/>
  <c r="Q5" i="9" s="1"/>
  <c r="P3" i="3"/>
  <c r="Q3" i="3" s="1"/>
  <c r="P30" i="8"/>
  <c r="Q30" i="8" s="1"/>
  <c r="P18" i="9"/>
  <c r="Q18" i="9" s="1"/>
  <c r="P23" i="3"/>
  <c r="Q23" i="3" s="1"/>
  <c r="P39" i="10"/>
  <c r="Q39" i="10" s="1"/>
  <c r="P15" i="3"/>
  <c r="Q15" i="3" s="1"/>
  <c r="P33" i="9"/>
  <c r="Q33" i="9" s="1"/>
  <c r="P41" i="10"/>
  <c r="Q41" i="10" s="1"/>
  <c r="P22" i="3"/>
  <c r="Q22" i="3" s="1"/>
  <c r="P24" i="10"/>
  <c r="Q24" i="10" s="1"/>
  <c r="P34" i="8"/>
  <c r="Q34" i="8" s="1"/>
  <c r="P24" i="3"/>
  <c r="Q24" i="3" s="1"/>
  <c r="P18" i="3"/>
  <c r="Q18" i="3" s="1"/>
  <c r="P20" i="3"/>
  <c r="Q20" i="3" s="1"/>
  <c r="P3" i="9"/>
  <c r="Q3" i="9" s="1"/>
  <c r="P2" i="1"/>
  <c r="Q2" i="1" s="1"/>
  <c r="P28" i="10"/>
  <c r="Q28" i="10" s="1"/>
  <c r="P50" i="10"/>
  <c r="Q50" i="10" s="1"/>
  <c r="P32" i="8"/>
  <c r="Q32" i="8" s="1"/>
  <c r="P16" i="8"/>
  <c r="Q16" i="8" s="1"/>
  <c r="P31" i="8"/>
  <c r="Q31" i="8" s="1"/>
  <c r="P23" i="8"/>
  <c r="Q23" i="8" s="1"/>
  <c r="P49" i="10"/>
  <c r="Q49" i="10" s="1"/>
  <c r="P33" i="10"/>
  <c r="Q33" i="10" s="1"/>
  <c r="P25" i="10"/>
  <c r="Q25" i="10" s="1"/>
  <c r="P17" i="10"/>
  <c r="Q17" i="10" s="1"/>
  <c r="P9" i="10"/>
  <c r="Q9" i="10" s="1"/>
  <c r="P40" i="8"/>
  <c r="Q40" i="8" s="1"/>
  <c r="P39" i="8"/>
  <c r="Q39" i="8" s="1"/>
  <c r="P6" i="10"/>
  <c r="Q6" i="10" s="1"/>
  <c r="P24" i="8"/>
  <c r="Q24" i="8" s="1"/>
  <c r="P44" i="10"/>
  <c r="Q44" i="10" s="1"/>
  <c r="P20" i="10"/>
  <c r="Q20" i="10" s="1"/>
  <c r="P48" i="10"/>
  <c r="Q48" i="10" s="1"/>
  <c r="P40" i="10"/>
  <c r="Q40" i="10" s="1"/>
  <c r="P8" i="10"/>
  <c r="Q8" i="10" s="1"/>
  <c r="P2" i="8"/>
  <c r="Q2" i="8" s="1"/>
  <c r="F1" i="10"/>
  <c r="F1" i="8"/>
  <c r="F1" i="3"/>
  <c r="F1" i="9"/>
  <c r="C1" i="10"/>
  <c r="C1" i="9"/>
  <c r="C1" i="3"/>
  <c r="C1" i="8"/>
  <c r="P2" i="3"/>
  <c r="Q2" i="3" s="1"/>
  <c r="H1" i="10"/>
  <c r="H1" i="8"/>
  <c r="H1" i="3"/>
  <c r="H1" i="9"/>
  <c r="E1" i="10"/>
  <c r="E1" i="8"/>
  <c r="E1" i="3"/>
  <c r="E1" i="9"/>
  <c r="I3" i="1" l="1"/>
  <c r="B3" i="3" s="1"/>
  <c r="I3" i="3" s="1"/>
  <c r="B3" i="8" s="1"/>
  <c r="I3" i="8" s="1"/>
  <c r="B3" i="9" s="1"/>
  <c r="I3" i="9" s="1"/>
  <c r="B3" i="10" s="1"/>
  <c r="I3" i="10" s="1"/>
  <c r="C5" i="4" s="1"/>
  <c r="D5" i="4" s="1"/>
  <c r="H5" i="4" s="1"/>
  <c r="I2" i="1"/>
  <c r="B2" i="3" s="1"/>
  <c r="I2" i="3" s="1"/>
  <c r="B2" i="8" s="1"/>
  <c r="I2" i="8" s="1"/>
  <c r="B2" i="9" s="1"/>
  <c r="I2" i="9" s="1"/>
  <c r="B2" i="10" s="1"/>
  <c r="I2" i="10" s="1"/>
  <c r="C4" i="4" s="1"/>
  <c r="D4" i="4" s="1"/>
  <c r="H4" i="4" s="1"/>
  <c r="H2" i="4" l="1"/>
  <c r="H3" i="4" s="1"/>
  <c r="I4" i="4"/>
  <c r="I2" i="4" s="1"/>
  <c r="I3" i="4" s="1"/>
  <c r="D2" i="4"/>
  <c r="D3" i="4" s="1"/>
  <c r="F2" i="4"/>
  <c r="F3" i="4" s="1"/>
  <c r="C2" i="4"/>
  <c r="C3" i="4" s="1"/>
</calcChain>
</file>

<file path=xl/sharedStrings.xml><?xml version="1.0" encoding="utf-8"?>
<sst xmlns="http://schemas.openxmlformats.org/spreadsheetml/2006/main" count="85" uniqueCount="44">
  <si>
    <t>p1</t>
  </si>
  <si>
    <t>p2</t>
  </si>
  <si>
    <t>p3</t>
  </si>
  <si>
    <t>p4</t>
  </si>
  <si>
    <t>p5</t>
  </si>
  <si>
    <t>p6</t>
  </si>
  <si>
    <t>p mediana</t>
  </si>
  <si>
    <t>valor mediana</t>
  </si>
  <si>
    <t>N</t>
  </si>
  <si>
    <t>MEMBERS</t>
  </si>
  <si>
    <t>NUMBER</t>
  </si>
  <si>
    <t>STORY</t>
  </si>
  <si>
    <t>Estimation</t>
  </si>
  <si>
    <t>Decision</t>
  </si>
  <si>
    <t>Priority</t>
  </si>
  <si>
    <t>MoSCoW</t>
  </si>
  <si>
    <t>M</t>
  </si>
  <si>
    <t>S</t>
  </si>
  <si>
    <t>C</t>
  </si>
  <si>
    <t>W</t>
  </si>
  <si>
    <t>Release 1</t>
  </si>
  <si>
    <t>Iteration</t>
  </si>
  <si>
    <t>Hours</t>
  </si>
  <si>
    <t>CONCEPT</t>
  </si>
  <si>
    <t>HOURS</t>
  </si>
  <si>
    <t>COST/HOUR</t>
  </si>
  <si>
    <t>TOTAL</t>
  </si>
  <si>
    <t>AMOUNT</t>
  </si>
  <si>
    <t>COST/UNIT</t>
  </si>
  <si>
    <t>PERCENT</t>
  </si>
  <si>
    <t>TOTAL DIRECT EFFORT COST</t>
  </si>
  <si>
    <t>OVERHEAD</t>
  </si>
  <si>
    <t>TOTAL EFFORT COST</t>
  </si>
  <si>
    <t>OTHER COSTS</t>
  </si>
  <si>
    <t>TOTAL COST W/O TAXES</t>
  </si>
  <si>
    <t>TAXES</t>
  </si>
  <si>
    <t>TOTAL COST</t>
  </si>
  <si>
    <t>Story Points</t>
  </si>
  <si>
    <t>Ideal to Actual</t>
  </si>
  <si>
    <t>Days per iteration</t>
  </si>
  <si>
    <t>Story points per iteration</t>
  </si>
  <si>
    <t>VALUES for POKER</t>
  </si>
  <si>
    <t>Releases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</si>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</sst>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Protection="1">
      <protection hidden="1"/>
    </xf>
    <xf numFmtId="0" fontId="0" fillId="0" borderId="0" xfId="0" applyProtection="1">
      <protection locked="0"/>
    </xf>
    <xf numFmtId="0" fontId="1" fillId="5" borderId="0" xfId="0" applyFont="1" applyFill="1"/>
    <xf numFmtId="0" fontId="0" fillId="6" borderId="0" xfId="0" applyFill="1"/>
    <xf numFmtId="0" fontId="1" fillId="3" borderId="0" xfId="0" applyFont="1" applyFill="1" applyAlignment="1" applyProtection="1">
      <alignment horizontal="center" vertical="center"/>
      <protection hidden="1"/>
    </xf>
    <xf numFmtId="0" fontId="0" fillId="7" borderId="1" xfId="0" applyFill="1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1" fillId="2" borderId="0" xfId="0" applyFont="1" applyFill="1" applyAlignment="1" applyProtection="1">
      <alignment horizontal="center" vertical="center"/>
      <protection hidden="1"/>
    </xf>
    <xf numFmtId="0" fontId="0" fillId="8" borderId="2" xfId="0" applyFill="1" applyBorder="1" applyAlignment="1" applyProtection="1">
      <alignment horizontal="center" vertical="center"/>
      <protection hidden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 applyProtection="1">
      <alignment horizontal="left" wrapText="1"/>
      <protection hidden="1"/>
    </xf>
    <xf numFmtId="0" fontId="0" fillId="0" borderId="0" xfId="0" applyAlignment="1" applyProtection="1">
      <alignment horizontal="left" wrapText="1"/>
      <protection locked="0"/>
    </xf>
    <xf numFmtId="0" fontId="0" fillId="8" borderId="4" xfId="0" applyFill="1" applyBorder="1" applyAlignment="1">
      <alignment horizontal="center" vertical="center"/>
    </xf>
    <xf numFmtId="0" fontId="1" fillId="2" borderId="0" xfId="0" applyFont="1" applyFill="1" applyAlignment="1" applyProtection="1">
      <alignment vertical="center" wrapText="1"/>
      <protection hidden="1"/>
    </xf>
    <xf numFmtId="0" fontId="1" fillId="2" borderId="0" xfId="0" applyFont="1" applyFill="1" applyAlignment="1" applyProtection="1">
      <alignment vertical="center"/>
      <protection hidden="1"/>
    </xf>
    <xf numFmtId="0" fontId="0" fillId="8" borderId="5" xfId="0" applyFill="1" applyBorder="1" applyAlignment="1" applyProtection="1">
      <alignment vertical="center" wrapText="1"/>
      <protection hidden="1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hidden="1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1" fillId="3" borderId="0" xfId="0" applyFont="1" applyFill="1" applyAlignment="1" applyProtection="1">
      <alignment horizontal="right" wrapText="1"/>
      <protection hidden="1"/>
    </xf>
    <xf numFmtId="0" fontId="0" fillId="10" borderId="0" xfId="0" applyFill="1"/>
    <xf numFmtId="0" fontId="0" fillId="10" borderId="0" xfId="0" applyFill="1" applyAlignment="1">
      <alignment horizontal="right"/>
    </xf>
    <xf numFmtId="0" fontId="0" fillId="0" borderId="0" xfId="0" applyAlignment="1">
      <alignment horizontal="right"/>
    </xf>
    <xf numFmtId="2" fontId="0" fillId="10" borderId="0" xfId="0" applyNumberFormat="1" applyFill="1" applyAlignment="1">
      <alignment horizontal="right"/>
    </xf>
    <xf numFmtId="2" fontId="0" fillId="0" borderId="0" xfId="0" applyNumberFormat="1"/>
    <xf numFmtId="0" fontId="1" fillId="3" borderId="0" xfId="0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hidden="1"/>
    </xf>
    <xf numFmtId="0" fontId="1" fillId="4" borderId="0" xfId="0" applyFont="1" applyFill="1" applyAlignment="1" applyProtection="1">
      <alignment horizontal="center"/>
      <protection hidden="1"/>
    </xf>
    <xf numFmtId="0" fontId="0" fillId="9" borderId="3" xfId="0" applyFill="1" applyBorder="1" applyAlignment="1" applyProtection="1">
      <alignment horizontal="center"/>
      <protection hidden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O53"/>
  <sheetViews>
    <sheetView tabSelected="1" zoomScale="90" zoomScaleNormal="90" zoomScalePageLayoutView="130" workbookViewId="0">
      <pane ySplit="1" topLeftCell="A2" activePane="bottomLeft" state="frozen"/>
      <selection pane="bottomLeft" activeCell="B4" sqref="B4"/>
    </sheetView>
  </sheetViews>
  <sheetFormatPr baseColWidth="10" defaultRowHeight="14.4" x14ac:dyDescent="0.3"/>
  <cols>
    <col min="1" max="1" width="10.77734375" style="7"/>
    <col min="2" max="2" width="94" style="15" customWidth="1"/>
    <col min="3" max="4" width="18.77734375" style="9" customWidth="1"/>
    <col min="5" max="5" width="10.88671875" style="2"/>
    <col min="6" max="6" width="10.77734375" style="32"/>
    <col min="7" max="7" width="8" style="32" bestFit="1" customWidth="1"/>
    <col min="8" max="15" width="6.21875" style="33" customWidth="1"/>
  </cols>
  <sheetData>
    <row r="1" spans="1:15" x14ac:dyDescent="0.3">
      <c r="A1" s="5" t="s">
        <v>10</v>
      </c>
      <c r="B1" s="14" t="s">
        <v>11</v>
      </c>
      <c r="C1" s="5" t="s">
        <v>12</v>
      </c>
      <c r="D1" s="5" t="s">
        <v>43</v>
      </c>
      <c r="E1" s="31" t="s">
        <v>14</v>
      </c>
      <c r="F1" s="31" t="s">
        <v>20</v>
      </c>
      <c r="G1" s="31" t="s">
        <v>21</v>
      </c>
      <c r="H1" s="5">
        <v>1</v>
      </c>
      <c r="I1" s="5">
        <v>2</v>
      </c>
      <c r="J1" s="5">
        <v>3</v>
      </c>
      <c r="K1" s="5">
        <v>4</v>
      </c>
      <c r="L1" s="5">
        <v>5</v>
      </c>
      <c r="M1" s="5">
        <v>6</v>
      </c>
      <c r="N1" s="5">
        <v>7</v>
      </c>
      <c r="O1" s="5">
        <v>8</v>
      </c>
    </row>
    <row r="2" spans="1:15" x14ac:dyDescent="0.3">
      <c r="A2" s="5"/>
      <c r="B2" s="25" t="s">
        <v>37</v>
      </c>
      <c r="C2" s="5">
        <f>SUM(C4:C53)</f>
        <v>0</v>
      </c>
      <c r="D2" s="5">
        <f>SUM(D4:D53)</f>
        <v>0</v>
      </c>
      <c r="E2" s="31"/>
      <c r="F2" s="31">
        <f>SUMPRODUCT(F4:F53,D4:D53)</f>
        <v>0</v>
      </c>
      <c r="G2" s="31"/>
      <c r="H2" s="5">
        <f>SUM(H4:H53)</f>
        <v>0</v>
      </c>
      <c r="I2" s="5">
        <f t="shared" ref="I2:O2" si="0">SUM(I4:I53)</f>
        <v>0</v>
      </c>
      <c r="J2" s="5">
        <f t="shared" si="0"/>
        <v>0</v>
      </c>
      <c r="K2" s="5">
        <f t="shared" si="0"/>
        <v>0</v>
      </c>
      <c r="L2" s="5">
        <f t="shared" si="0"/>
        <v>0</v>
      </c>
      <c r="M2" s="5">
        <f t="shared" si="0"/>
        <v>0</v>
      </c>
      <c r="N2" s="5">
        <f t="shared" si="0"/>
        <v>0</v>
      </c>
      <c r="O2" s="5">
        <f t="shared" si="0"/>
        <v>0</v>
      </c>
    </row>
    <row r="3" spans="1:15" x14ac:dyDescent="0.3">
      <c r="A3" s="5"/>
      <c r="B3" s="25" t="s">
        <v>22</v>
      </c>
      <c r="C3" s="5">
        <f>C2*8</f>
        <v>0</v>
      </c>
      <c r="D3" s="5">
        <f>D2*8</f>
        <v>0</v>
      </c>
      <c r="E3" s="31"/>
      <c r="F3" s="31">
        <f>F2*8</f>
        <v>0</v>
      </c>
      <c r="G3" s="31"/>
      <c r="H3" s="5">
        <f t="shared" ref="H3:O3" si="1">H2*8</f>
        <v>0</v>
      </c>
      <c r="I3" s="5">
        <f t="shared" si="1"/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>
        <f t="shared" si="1"/>
        <v>0</v>
      </c>
      <c r="O3" s="5">
        <f t="shared" si="1"/>
        <v>0</v>
      </c>
    </row>
    <row r="4" spans="1:15" x14ac:dyDescent="0.3">
      <c r="A4" s="6">
        <v>1</v>
      </c>
      <c r="C4" s="8" t="str">
        <f>IF(Round5!I2="",IF(Round4!I2="",IF(Round3!I2="",IF(Round2!I2="",Round1!I2,Round2!I2),Round3!I2),Round4!I2),Round5!I2)</f>
        <v/>
      </c>
      <c r="D4" s="8" t="str">
        <f>IF(C4="","",C4*VALUES!C$2)</f>
        <v/>
      </c>
      <c r="H4" s="33">
        <f>IF($G4=H$1,$D4,0)</f>
        <v>0</v>
      </c>
      <c r="I4" s="33">
        <f t="shared" ref="I4:O19" si="2">IF($G4=I$1,$D4,0)</f>
        <v>0</v>
      </c>
      <c r="J4" s="33">
        <f t="shared" si="2"/>
        <v>0</v>
      </c>
      <c r="K4" s="33">
        <f t="shared" si="2"/>
        <v>0</v>
      </c>
      <c r="L4" s="33">
        <f t="shared" si="2"/>
        <v>0</v>
      </c>
      <c r="M4" s="33">
        <f t="shared" si="2"/>
        <v>0</v>
      </c>
      <c r="N4" s="33">
        <f t="shared" si="2"/>
        <v>0</v>
      </c>
      <c r="O4" s="33">
        <f t="shared" si="2"/>
        <v>0</v>
      </c>
    </row>
    <row r="5" spans="1:15" x14ac:dyDescent="0.3">
      <c r="A5" s="6">
        <v>2</v>
      </c>
      <c r="C5" s="8" t="str">
        <f>IF(Round5!I3="",IF(Round4!I3="",IF(Round3!I3="",IF(Round2!I3="",Round1!I3,Round2!I3),Round3!I3),Round4!I3),Round5!I3)</f>
        <v/>
      </c>
      <c r="D5" s="8" t="str">
        <f>IF(C5="","",C5*VALUES!C$2)</f>
        <v/>
      </c>
      <c r="H5" s="33">
        <f t="shared" ref="H5:O36" si="3">IF($G5=H$1,$D5,0)</f>
        <v>0</v>
      </c>
      <c r="I5" s="33">
        <f t="shared" si="2"/>
        <v>0</v>
      </c>
      <c r="J5" s="33">
        <f t="shared" si="2"/>
        <v>0</v>
      </c>
      <c r="K5" s="33">
        <f t="shared" si="2"/>
        <v>0</v>
      </c>
      <c r="L5" s="33">
        <f t="shared" si="2"/>
        <v>0</v>
      </c>
      <c r="M5" s="33">
        <f t="shared" si="2"/>
        <v>0</v>
      </c>
      <c r="N5" s="33">
        <f t="shared" si="2"/>
        <v>0</v>
      </c>
      <c r="O5" s="33">
        <f t="shared" si="2"/>
        <v>0</v>
      </c>
    </row>
    <row r="6" spans="1:15" x14ac:dyDescent="0.3">
      <c r="A6" s="6">
        <v>3</v>
      </c>
      <c r="C6" s="8" t="str">
        <f>IF(Round5!I4="",IF(Round4!I4="",IF(Round3!I4="",IF(Round2!I4="",Round1!I4,Round2!I4),Round3!I4),Round4!I4),Round5!I4)</f>
        <v/>
      </c>
      <c r="D6" s="8" t="str">
        <f>IF(C6="","",C6*VALUES!C$2)</f>
        <v/>
      </c>
      <c r="H6" s="33">
        <f t="shared" si="3"/>
        <v>0</v>
      </c>
      <c r="I6" s="33">
        <f t="shared" si="2"/>
        <v>0</v>
      </c>
      <c r="J6" s="33">
        <f t="shared" si="2"/>
        <v>0</v>
      </c>
      <c r="K6" s="33">
        <f t="shared" si="2"/>
        <v>0</v>
      </c>
      <c r="L6" s="33">
        <f t="shared" si="2"/>
        <v>0</v>
      </c>
      <c r="M6" s="33">
        <f t="shared" si="2"/>
        <v>0</v>
      </c>
      <c r="N6" s="33">
        <f t="shared" si="2"/>
        <v>0</v>
      </c>
      <c r="O6" s="33">
        <f t="shared" si="2"/>
        <v>0</v>
      </c>
    </row>
    <row r="7" spans="1:15" x14ac:dyDescent="0.3">
      <c r="A7" s="6">
        <v>4</v>
      </c>
      <c r="C7" s="8" t="str">
        <f>IF(Round5!I5="",IF(Round4!I5="",IF(Round3!I5="",IF(Round2!I5="",Round1!I5,Round2!I5),Round3!I5),Round4!I5),Round5!I5)</f>
        <v/>
      </c>
      <c r="D7" s="8" t="str">
        <f>IF(C7="","",C7*VALUES!C$2)</f>
        <v/>
      </c>
      <c r="H7" s="33">
        <f t="shared" si="3"/>
        <v>0</v>
      </c>
      <c r="I7" s="33">
        <f t="shared" si="2"/>
        <v>0</v>
      </c>
      <c r="J7" s="33">
        <f t="shared" si="2"/>
        <v>0</v>
      </c>
      <c r="K7" s="33">
        <f t="shared" si="2"/>
        <v>0</v>
      </c>
      <c r="L7" s="33">
        <f t="shared" si="2"/>
        <v>0</v>
      </c>
      <c r="M7" s="33">
        <f t="shared" si="2"/>
        <v>0</v>
      </c>
      <c r="N7" s="33">
        <f t="shared" si="2"/>
        <v>0</v>
      </c>
      <c r="O7" s="33">
        <f t="shared" si="2"/>
        <v>0</v>
      </c>
    </row>
    <row r="8" spans="1:15" x14ac:dyDescent="0.3">
      <c r="A8" s="6">
        <v>5</v>
      </c>
      <c r="C8" s="8" t="str">
        <f>IF(Round5!I6="",IF(Round4!I6="",IF(Round3!I6="",IF(Round2!I6="",Round1!I6,Round2!I6),Round3!I6),Round4!I6),Round5!I6)</f>
        <v/>
      </c>
      <c r="D8" s="8" t="str">
        <f>IF(C8="","",C8*VALUES!C$2)</f>
        <v/>
      </c>
      <c r="H8" s="33">
        <f t="shared" si="3"/>
        <v>0</v>
      </c>
      <c r="I8" s="33">
        <f t="shared" si="2"/>
        <v>0</v>
      </c>
      <c r="J8" s="33">
        <f t="shared" si="2"/>
        <v>0</v>
      </c>
      <c r="K8" s="33">
        <f t="shared" si="2"/>
        <v>0</v>
      </c>
      <c r="L8" s="33">
        <f t="shared" si="2"/>
        <v>0</v>
      </c>
      <c r="M8" s="33">
        <f t="shared" si="2"/>
        <v>0</v>
      </c>
      <c r="N8" s="33">
        <f t="shared" si="2"/>
        <v>0</v>
      </c>
      <c r="O8" s="33">
        <f t="shared" si="2"/>
        <v>0</v>
      </c>
    </row>
    <row r="9" spans="1:15" x14ac:dyDescent="0.3">
      <c r="A9" s="6">
        <v>6</v>
      </c>
      <c r="C9" s="8" t="str">
        <f>IF(Round5!I7="",IF(Round4!I7="",IF(Round3!I7="",IF(Round2!I7="",Round1!I7,Round2!I7),Round3!I7),Round4!I7),Round5!I7)</f>
        <v/>
      </c>
      <c r="D9" s="8" t="str">
        <f>IF(C9="","",C9*VALUES!C$2)</f>
        <v/>
      </c>
      <c r="H9" s="33">
        <f t="shared" si="3"/>
        <v>0</v>
      </c>
      <c r="I9" s="33">
        <f t="shared" si="2"/>
        <v>0</v>
      </c>
      <c r="J9" s="33">
        <f t="shared" si="2"/>
        <v>0</v>
      </c>
      <c r="K9" s="33">
        <f t="shared" si="2"/>
        <v>0</v>
      </c>
      <c r="L9" s="33">
        <f t="shared" si="2"/>
        <v>0</v>
      </c>
      <c r="M9" s="33">
        <f t="shared" si="2"/>
        <v>0</v>
      </c>
      <c r="N9" s="33">
        <f t="shared" si="2"/>
        <v>0</v>
      </c>
      <c r="O9" s="33">
        <f t="shared" si="2"/>
        <v>0</v>
      </c>
    </row>
    <row r="10" spans="1:15" x14ac:dyDescent="0.3">
      <c r="A10" s="6">
        <v>7</v>
      </c>
      <c r="C10" s="8" t="str">
        <f>IF(Round5!I8="",IF(Round4!I8="",IF(Round3!I8="",IF(Round2!I8="",Round1!I8,Round2!I8),Round3!I8),Round4!I8),Round5!I8)</f>
        <v/>
      </c>
      <c r="D10" s="8" t="str">
        <f>IF(C10="","",C10*VALUES!C$2)</f>
        <v/>
      </c>
      <c r="H10" s="33">
        <f t="shared" si="3"/>
        <v>0</v>
      </c>
      <c r="I10" s="33">
        <f t="shared" si="2"/>
        <v>0</v>
      </c>
      <c r="J10" s="33">
        <f t="shared" si="2"/>
        <v>0</v>
      </c>
      <c r="K10" s="33">
        <f t="shared" si="2"/>
        <v>0</v>
      </c>
      <c r="L10" s="33">
        <f t="shared" si="2"/>
        <v>0</v>
      </c>
      <c r="M10" s="33">
        <f t="shared" si="2"/>
        <v>0</v>
      </c>
      <c r="N10" s="33">
        <f t="shared" si="2"/>
        <v>0</v>
      </c>
      <c r="O10" s="33">
        <f t="shared" si="2"/>
        <v>0</v>
      </c>
    </row>
    <row r="11" spans="1:15" x14ac:dyDescent="0.3">
      <c r="A11" s="6">
        <v>8</v>
      </c>
      <c r="C11" s="8" t="str">
        <f>IF(Round5!I9="",IF(Round4!I9="",IF(Round3!I9="",IF(Round2!I9="",Round1!I9,Round2!I9),Round3!I9),Round4!I9),Round5!I9)</f>
        <v/>
      </c>
      <c r="D11" s="8" t="str">
        <f>IF(C11="","",C11*VALUES!C$2)</f>
        <v/>
      </c>
      <c r="H11" s="33">
        <f t="shared" si="3"/>
        <v>0</v>
      </c>
      <c r="I11" s="33">
        <f t="shared" si="2"/>
        <v>0</v>
      </c>
      <c r="J11" s="33">
        <f t="shared" si="2"/>
        <v>0</v>
      </c>
      <c r="K11" s="33">
        <f t="shared" si="2"/>
        <v>0</v>
      </c>
      <c r="L11" s="33">
        <f t="shared" si="2"/>
        <v>0</v>
      </c>
      <c r="M11" s="33">
        <f t="shared" si="2"/>
        <v>0</v>
      </c>
      <c r="N11" s="33">
        <f t="shared" si="2"/>
        <v>0</v>
      </c>
      <c r="O11" s="33">
        <f t="shared" si="2"/>
        <v>0</v>
      </c>
    </row>
    <row r="12" spans="1:15" x14ac:dyDescent="0.3">
      <c r="A12" s="6">
        <v>9</v>
      </c>
      <c r="C12" s="8" t="str">
        <f>IF(Round5!I10="",IF(Round4!I10="",IF(Round3!I10="",IF(Round2!I10="",Round1!I10,Round2!I10),Round3!I10),Round4!I10),Round5!I10)</f>
        <v/>
      </c>
      <c r="D12" s="8" t="str">
        <f>IF(C12="","",C12*VALUES!C$2)</f>
        <v/>
      </c>
      <c r="H12" s="33">
        <f t="shared" si="3"/>
        <v>0</v>
      </c>
      <c r="I12" s="33">
        <f t="shared" si="2"/>
        <v>0</v>
      </c>
      <c r="J12" s="33">
        <f t="shared" si="2"/>
        <v>0</v>
      </c>
      <c r="K12" s="33">
        <f t="shared" si="2"/>
        <v>0</v>
      </c>
      <c r="L12" s="33">
        <f t="shared" si="2"/>
        <v>0</v>
      </c>
      <c r="M12" s="33">
        <f t="shared" si="2"/>
        <v>0</v>
      </c>
      <c r="N12" s="33">
        <f t="shared" si="2"/>
        <v>0</v>
      </c>
      <c r="O12" s="33">
        <f t="shared" si="2"/>
        <v>0</v>
      </c>
    </row>
    <row r="13" spans="1:15" x14ac:dyDescent="0.3">
      <c r="A13" s="6">
        <v>10</v>
      </c>
      <c r="C13" s="8" t="str">
        <f>IF(Round5!I11="",IF(Round4!I11="",IF(Round3!I11="",IF(Round2!I11="",Round1!I11,Round2!I11),Round3!I11),Round4!I11),Round5!I11)</f>
        <v/>
      </c>
      <c r="D13" s="8" t="str">
        <f>IF(C13="","",C13*VALUES!C$2)</f>
        <v/>
      </c>
      <c r="H13" s="33">
        <f t="shared" si="3"/>
        <v>0</v>
      </c>
      <c r="I13" s="33">
        <f t="shared" si="2"/>
        <v>0</v>
      </c>
      <c r="J13" s="33">
        <f t="shared" si="2"/>
        <v>0</v>
      </c>
      <c r="K13" s="33">
        <f t="shared" si="2"/>
        <v>0</v>
      </c>
      <c r="L13" s="33">
        <f t="shared" si="2"/>
        <v>0</v>
      </c>
      <c r="M13" s="33">
        <f t="shared" si="2"/>
        <v>0</v>
      </c>
      <c r="N13" s="33">
        <f t="shared" si="2"/>
        <v>0</v>
      </c>
      <c r="O13" s="33">
        <f t="shared" si="2"/>
        <v>0</v>
      </c>
    </row>
    <row r="14" spans="1:15" x14ac:dyDescent="0.3">
      <c r="A14" s="6">
        <v>11</v>
      </c>
      <c r="C14" s="8" t="str">
        <f>IF(Round5!I12="",IF(Round4!I12="",IF(Round3!I12="",IF(Round2!I12="",Round1!I12,Round2!I12),Round3!I12),Round4!I12),Round5!I12)</f>
        <v/>
      </c>
      <c r="D14" s="8" t="str">
        <f>IF(C14="","",C14*VALUES!C$2)</f>
        <v/>
      </c>
      <c r="H14" s="33">
        <f t="shared" si="3"/>
        <v>0</v>
      </c>
      <c r="I14" s="33">
        <f t="shared" si="2"/>
        <v>0</v>
      </c>
      <c r="J14" s="33">
        <f t="shared" si="2"/>
        <v>0</v>
      </c>
      <c r="K14" s="33">
        <f t="shared" si="2"/>
        <v>0</v>
      </c>
      <c r="L14" s="33">
        <f t="shared" si="2"/>
        <v>0</v>
      </c>
      <c r="M14" s="33">
        <f t="shared" si="2"/>
        <v>0</v>
      </c>
      <c r="N14" s="33">
        <f t="shared" si="2"/>
        <v>0</v>
      </c>
      <c r="O14" s="33">
        <f t="shared" si="2"/>
        <v>0</v>
      </c>
    </row>
    <row r="15" spans="1:15" x14ac:dyDescent="0.3">
      <c r="A15" s="6">
        <v>12</v>
      </c>
      <c r="C15" s="8" t="str">
        <f>IF(Round5!I13="",IF(Round4!I13="",IF(Round3!I13="",IF(Round2!I13="",Round1!I13,Round2!I13),Round3!I13),Round4!I13),Round5!I13)</f>
        <v/>
      </c>
      <c r="D15" s="8" t="str">
        <f>IF(C15="","",C15*VALUES!C$2)</f>
        <v/>
      </c>
      <c r="H15" s="33">
        <f t="shared" si="3"/>
        <v>0</v>
      </c>
      <c r="I15" s="33">
        <f t="shared" si="2"/>
        <v>0</v>
      </c>
      <c r="J15" s="33">
        <f t="shared" si="2"/>
        <v>0</v>
      </c>
      <c r="K15" s="33">
        <f t="shared" si="2"/>
        <v>0</v>
      </c>
      <c r="L15" s="33">
        <f t="shared" si="2"/>
        <v>0</v>
      </c>
      <c r="M15" s="33">
        <f t="shared" si="2"/>
        <v>0</v>
      </c>
      <c r="N15" s="33">
        <f t="shared" si="2"/>
        <v>0</v>
      </c>
      <c r="O15" s="33">
        <f t="shared" si="2"/>
        <v>0</v>
      </c>
    </row>
    <row r="16" spans="1:15" x14ac:dyDescent="0.3">
      <c r="A16" s="6">
        <v>13</v>
      </c>
      <c r="C16" s="8" t="str">
        <f>IF(Round5!I14="",IF(Round4!I14="",IF(Round3!I14="",IF(Round2!I14="",Round1!I14,Round2!I14),Round3!I14),Round4!I14),Round5!I14)</f>
        <v/>
      </c>
      <c r="D16" s="8" t="str">
        <f>IF(C16="","",C16*VALUES!C$2)</f>
        <v/>
      </c>
      <c r="H16" s="33">
        <f t="shared" si="3"/>
        <v>0</v>
      </c>
      <c r="I16" s="33">
        <f t="shared" si="2"/>
        <v>0</v>
      </c>
      <c r="J16" s="33">
        <f t="shared" si="2"/>
        <v>0</v>
      </c>
      <c r="K16" s="33">
        <f t="shared" si="2"/>
        <v>0</v>
      </c>
      <c r="L16" s="33">
        <f t="shared" si="2"/>
        <v>0</v>
      </c>
      <c r="M16" s="33">
        <f t="shared" si="2"/>
        <v>0</v>
      </c>
      <c r="N16" s="33">
        <f t="shared" si="2"/>
        <v>0</v>
      </c>
      <c r="O16" s="33">
        <f t="shared" si="2"/>
        <v>0</v>
      </c>
    </row>
    <row r="17" spans="1:15" x14ac:dyDescent="0.3">
      <c r="A17" s="6">
        <v>14</v>
      </c>
      <c r="C17" s="8" t="str">
        <f>IF(Round5!I15="",IF(Round4!I15="",IF(Round3!I15="",IF(Round2!I15="",Round1!I15,Round2!I15),Round3!I15),Round4!I15),Round5!I15)</f>
        <v/>
      </c>
      <c r="D17" s="8" t="str">
        <f>IF(C17="","",C17*VALUES!C$2)</f>
        <v/>
      </c>
      <c r="H17" s="33">
        <f t="shared" si="3"/>
        <v>0</v>
      </c>
      <c r="I17" s="33">
        <f t="shared" si="2"/>
        <v>0</v>
      </c>
      <c r="J17" s="33">
        <f t="shared" si="2"/>
        <v>0</v>
      </c>
      <c r="K17" s="33">
        <f t="shared" si="2"/>
        <v>0</v>
      </c>
      <c r="L17" s="33">
        <f t="shared" si="2"/>
        <v>0</v>
      </c>
      <c r="M17" s="33">
        <f t="shared" si="2"/>
        <v>0</v>
      </c>
      <c r="N17" s="33">
        <f t="shared" si="2"/>
        <v>0</v>
      </c>
      <c r="O17" s="33">
        <f t="shared" si="2"/>
        <v>0</v>
      </c>
    </row>
    <row r="18" spans="1:15" x14ac:dyDescent="0.3">
      <c r="A18" s="6">
        <v>15</v>
      </c>
      <c r="C18" s="8" t="str">
        <f>IF(Round5!I16="",IF(Round4!I16="",IF(Round3!I16="",IF(Round2!I16="",Round1!I16,Round2!I16),Round3!I16),Round4!I16),Round5!I16)</f>
        <v/>
      </c>
      <c r="D18" s="8" t="str">
        <f>IF(C18="","",C18*VALUES!C$2)</f>
        <v/>
      </c>
      <c r="H18" s="33">
        <f t="shared" si="3"/>
        <v>0</v>
      </c>
      <c r="I18" s="33">
        <f t="shared" si="2"/>
        <v>0</v>
      </c>
      <c r="J18" s="33">
        <f t="shared" si="2"/>
        <v>0</v>
      </c>
      <c r="K18" s="33">
        <f t="shared" si="2"/>
        <v>0</v>
      </c>
      <c r="L18" s="33">
        <f t="shared" si="2"/>
        <v>0</v>
      </c>
      <c r="M18" s="33">
        <f t="shared" si="2"/>
        <v>0</v>
      </c>
      <c r="N18" s="33">
        <f t="shared" si="2"/>
        <v>0</v>
      </c>
      <c r="O18" s="33">
        <f t="shared" si="2"/>
        <v>0</v>
      </c>
    </row>
    <row r="19" spans="1:15" x14ac:dyDescent="0.3">
      <c r="A19" s="6">
        <v>16</v>
      </c>
      <c r="C19" s="8" t="str">
        <f>IF(Round5!I17="",IF(Round4!I17="",IF(Round3!I17="",IF(Round2!I17="",Round1!I17,Round2!I17),Round3!I17),Round4!I17),Round5!I17)</f>
        <v/>
      </c>
      <c r="D19" s="8" t="str">
        <f>IF(C19="","",C19*VALUES!C$2)</f>
        <v/>
      </c>
      <c r="H19" s="33">
        <f t="shared" si="3"/>
        <v>0</v>
      </c>
      <c r="I19" s="33">
        <f t="shared" si="2"/>
        <v>0</v>
      </c>
      <c r="J19" s="33">
        <f t="shared" si="2"/>
        <v>0</v>
      </c>
      <c r="K19" s="33">
        <f t="shared" si="2"/>
        <v>0</v>
      </c>
      <c r="L19" s="33">
        <f t="shared" si="2"/>
        <v>0</v>
      </c>
      <c r="M19" s="33">
        <f t="shared" si="2"/>
        <v>0</v>
      </c>
      <c r="N19" s="33">
        <f t="shared" si="2"/>
        <v>0</v>
      </c>
      <c r="O19" s="33">
        <f t="shared" si="2"/>
        <v>0</v>
      </c>
    </row>
    <row r="20" spans="1:15" x14ac:dyDescent="0.3">
      <c r="A20" s="6">
        <v>17</v>
      </c>
      <c r="C20" s="8" t="str">
        <f>IF(Round5!I18="",IF(Round4!I18="",IF(Round3!I18="",IF(Round2!I18="",Round1!I18,Round2!I18),Round3!I18),Round4!I18),Round5!I18)</f>
        <v/>
      </c>
      <c r="D20" s="8" t="str">
        <f>IF(C20="","",C20*VALUES!C$2)</f>
        <v/>
      </c>
      <c r="H20" s="33">
        <f t="shared" si="3"/>
        <v>0</v>
      </c>
      <c r="I20" s="33">
        <f t="shared" si="3"/>
        <v>0</v>
      </c>
      <c r="J20" s="33">
        <f t="shared" si="3"/>
        <v>0</v>
      </c>
      <c r="K20" s="33">
        <f t="shared" si="3"/>
        <v>0</v>
      </c>
      <c r="L20" s="33">
        <f t="shared" si="3"/>
        <v>0</v>
      </c>
      <c r="M20" s="33">
        <f t="shared" si="3"/>
        <v>0</v>
      </c>
      <c r="N20" s="33">
        <f t="shared" si="3"/>
        <v>0</v>
      </c>
      <c r="O20" s="33">
        <f t="shared" si="3"/>
        <v>0</v>
      </c>
    </row>
    <row r="21" spans="1:15" x14ac:dyDescent="0.3">
      <c r="A21" s="6">
        <v>18</v>
      </c>
      <c r="C21" s="8" t="str">
        <f>IF(Round5!I19="",IF(Round4!I19="",IF(Round3!I19="",IF(Round2!I19="",Round1!I19,Round2!I19),Round3!I19),Round4!I19),Round5!I19)</f>
        <v/>
      </c>
      <c r="D21" s="8" t="str">
        <f>IF(C21="","",C21*VALUES!C$2)</f>
        <v/>
      </c>
      <c r="H21" s="33">
        <f t="shared" si="3"/>
        <v>0</v>
      </c>
      <c r="I21" s="33">
        <f t="shared" si="3"/>
        <v>0</v>
      </c>
      <c r="J21" s="33">
        <f t="shared" si="3"/>
        <v>0</v>
      </c>
      <c r="K21" s="33">
        <f t="shared" si="3"/>
        <v>0</v>
      </c>
      <c r="L21" s="33">
        <f t="shared" si="3"/>
        <v>0</v>
      </c>
      <c r="M21" s="33">
        <f t="shared" si="3"/>
        <v>0</v>
      </c>
      <c r="N21" s="33">
        <f t="shared" si="3"/>
        <v>0</v>
      </c>
      <c r="O21" s="33">
        <f t="shared" si="3"/>
        <v>0</v>
      </c>
    </row>
    <row r="22" spans="1:15" x14ac:dyDescent="0.3">
      <c r="A22" s="6">
        <v>19</v>
      </c>
      <c r="C22" s="8" t="str">
        <f>IF(Round5!I20="",IF(Round4!I20="",IF(Round3!I20="",IF(Round2!I20="",Round1!I20,Round2!I20),Round3!I20),Round4!I20),Round5!I20)</f>
        <v/>
      </c>
      <c r="D22" s="8" t="str">
        <f>IF(C22="","",C22*VALUES!C$2)</f>
        <v/>
      </c>
      <c r="H22" s="33">
        <f t="shared" si="3"/>
        <v>0</v>
      </c>
      <c r="I22" s="33">
        <f t="shared" si="3"/>
        <v>0</v>
      </c>
      <c r="J22" s="33">
        <f t="shared" si="3"/>
        <v>0</v>
      </c>
      <c r="K22" s="33">
        <f t="shared" si="3"/>
        <v>0</v>
      </c>
      <c r="L22" s="33">
        <f t="shared" si="3"/>
        <v>0</v>
      </c>
      <c r="M22" s="33">
        <f t="shared" si="3"/>
        <v>0</v>
      </c>
      <c r="N22" s="33">
        <f t="shared" si="3"/>
        <v>0</v>
      </c>
      <c r="O22" s="33">
        <f t="shared" si="3"/>
        <v>0</v>
      </c>
    </row>
    <row r="23" spans="1:15" x14ac:dyDescent="0.3">
      <c r="A23" s="6">
        <v>20</v>
      </c>
      <c r="C23" s="8" t="str">
        <f>IF(Round5!I21="",IF(Round4!I21="",IF(Round3!I21="",IF(Round2!I21="",Round1!I21,Round2!I21),Round3!I21),Round4!I21),Round5!I21)</f>
        <v/>
      </c>
      <c r="D23" s="8" t="str">
        <f>IF(C23="","",C23*VALUES!C$2)</f>
        <v/>
      </c>
      <c r="H23" s="33">
        <f t="shared" si="3"/>
        <v>0</v>
      </c>
      <c r="I23" s="33">
        <f t="shared" si="3"/>
        <v>0</v>
      </c>
      <c r="J23" s="33">
        <f t="shared" si="3"/>
        <v>0</v>
      </c>
      <c r="K23" s="33">
        <f t="shared" si="3"/>
        <v>0</v>
      </c>
      <c r="L23" s="33">
        <f t="shared" si="3"/>
        <v>0</v>
      </c>
      <c r="M23" s="33">
        <f t="shared" si="3"/>
        <v>0</v>
      </c>
      <c r="N23" s="33">
        <f t="shared" si="3"/>
        <v>0</v>
      </c>
      <c r="O23" s="33">
        <f t="shared" si="3"/>
        <v>0</v>
      </c>
    </row>
    <row r="24" spans="1:15" x14ac:dyDescent="0.3">
      <c r="A24" s="6">
        <v>21</v>
      </c>
      <c r="C24" s="8" t="str">
        <f>IF(Round5!I22="",IF(Round4!I22="",IF(Round3!I22="",IF(Round2!I22="",Round1!I22,Round2!I22),Round3!I22),Round4!I22),Round5!I22)</f>
        <v/>
      </c>
      <c r="D24" s="8" t="str">
        <f>IF(C24="","",C24*VALUES!C$2)</f>
        <v/>
      </c>
      <c r="H24" s="33">
        <f t="shared" si="3"/>
        <v>0</v>
      </c>
      <c r="I24" s="33">
        <f t="shared" si="3"/>
        <v>0</v>
      </c>
      <c r="J24" s="33">
        <f t="shared" si="3"/>
        <v>0</v>
      </c>
      <c r="K24" s="33">
        <f t="shared" si="3"/>
        <v>0</v>
      </c>
      <c r="L24" s="33">
        <f t="shared" si="3"/>
        <v>0</v>
      </c>
      <c r="M24" s="33">
        <f t="shared" si="3"/>
        <v>0</v>
      </c>
      <c r="N24" s="33">
        <f t="shared" si="3"/>
        <v>0</v>
      </c>
      <c r="O24" s="33">
        <f t="shared" si="3"/>
        <v>0</v>
      </c>
    </row>
    <row r="25" spans="1:15" x14ac:dyDescent="0.3">
      <c r="A25" s="6">
        <v>22</v>
      </c>
      <c r="C25" s="8" t="str">
        <f>IF(Round5!I23="",IF(Round4!I23="",IF(Round3!I23="",IF(Round2!I23="",Round1!I23,Round2!I23),Round3!I23),Round4!I23),Round5!I23)</f>
        <v/>
      </c>
      <c r="D25" s="8" t="str">
        <f>IF(C25="","",C25*VALUES!C$2)</f>
        <v/>
      </c>
      <c r="H25" s="33">
        <f t="shared" si="3"/>
        <v>0</v>
      </c>
      <c r="I25" s="33">
        <f t="shared" si="3"/>
        <v>0</v>
      </c>
      <c r="J25" s="33">
        <f t="shared" si="3"/>
        <v>0</v>
      </c>
      <c r="K25" s="33">
        <f t="shared" si="3"/>
        <v>0</v>
      </c>
      <c r="L25" s="33">
        <f t="shared" si="3"/>
        <v>0</v>
      </c>
      <c r="M25" s="33">
        <f t="shared" si="3"/>
        <v>0</v>
      </c>
      <c r="N25" s="33">
        <f t="shared" si="3"/>
        <v>0</v>
      </c>
      <c r="O25" s="33">
        <f t="shared" si="3"/>
        <v>0</v>
      </c>
    </row>
    <row r="26" spans="1:15" x14ac:dyDescent="0.3">
      <c r="A26" s="6">
        <v>23</v>
      </c>
      <c r="C26" s="8" t="str">
        <f>IF(Round5!I24="",IF(Round4!I24="",IF(Round3!I24="",IF(Round2!I24="",Round1!I24,Round2!I24),Round3!I24),Round4!I24),Round5!I24)</f>
        <v/>
      </c>
      <c r="D26" s="8" t="str">
        <f>IF(C26="","",C26*VALUES!C$2)</f>
        <v/>
      </c>
      <c r="H26" s="33">
        <f t="shared" si="3"/>
        <v>0</v>
      </c>
      <c r="I26" s="33">
        <f t="shared" si="3"/>
        <v>0</v>
      </c>
      <c r="J26" s="33">
        <f t="shared" si="3"/>
        <v>0</v>
      </c>
      <c r="K26" s="33">
        <f t="shared" si="3"/>
        <v>0</v>
      </c>
      <c r="L26" s="33">
        <f t="shared" si="3"/>
        <v>0</v>
      </c>
      <c r="M26" s="33">
        <f t="shared" si="3"/>
        <v>0</v>
      </c>
      <c r="N26" s="33">
        <f t="shared" si="3"/>
        <v>0</v>
      </c>
      <c r="O26" s="33">
        <f t="shared" si="3"/>
        <v>0</v>
      </c>
    </row>
    <row r="27" spans="1:15" x14ac:dyDescent="0.3">
      <c r="A27" s="6">
        <v>24</v>
      </c>
      <c r="C27" s="8" t="str">
        <f>IF(Round5!I25="",IF(Round4!I25="",IF(Round3!I25="",IF(Round2!I25="",Round1!I25,Round2!I25),Round3!I25),Round4!I25),Round5!I25)</f>
        <v/>
      </c>
      <c r="D27" s="8" t="str">
        <f>IF(C27="","",C27*VALUES!C$2)</f>
        <v/>
      </c>
      <c r="H27" s="33">
        <f t="shared" si="3"/>
        <v>0</v>
      </c>
      <c r="I27" s="33">
        <f t="shared" si="3"/>
        <v>0</v>
      </c>
      <c r="J27" s="33">
        <f t="shared" si="3"/>
        <v>0</v>
      </c>
      <c r="K27" s="33">
        <f t="shared" si="3"/>
        <v>0</v>
      </c>
      <c r="L27" s="33">
        <f t="shared" si="3"/>
        <v>0</v>
      </c>
      <c r="M27" s="33">
        <f t="shared" si="3"/>
        <v>0</v>
      </c>
      <c r="N27" s="33">
        <f t="shared" si="3"/>
        <v>0</v>
      </c>
      <c r="O27" s="33">
        <f t="shared" si="3"/>
        <v>0</v>
      </c>
    </row>
    <row r="28" spans="1:15" x14ac:dyDescent="0.3">
      <c r="A28" s="6">
        <v>25</v>
      </c>
      <c r="C28" s="8" t="str">
        <f>IF(Round5!I26="",IF(Round4!I26="",IF(Round3!I26="",IF(Round2!I26="",Round1!I26,Round2!I26),Round3!I26),Round4!I26),Round5!I26)</f>
        <v/>
      </c>
      <c r="D28" s="8" t="str">
        <f>IF(C28="","",C28*VALUES!C$2)</f>
        <v/>
      </c>
      <c r="H28" s="33">
        <f t="shared" si="3"/>
        <v>0</v>
      </c>
      <c r="I28" s="33">
        <f t="shared" si="3"/>
        <v>0</v>
      </c>
      <c r="J28" s="33">
        <f t="shared" si="3"/>
        <v>0</v>
      </c>
      <c r="K28" s="33">
        <f t="shared" si="3"/>
        <v>0</v>
      </c>
      <c r="L28" s="33">
        <f t="shared" si="3"/>
        <v>0</v>
      </c>
      <c r="M28" s="33">
        <f t="shared" si="3"/>
        <v>0</v>
      </c>
      <c r="N28" s="33">
        <f t="shared" si="3"/>
        <v>0</v>
      </c>
      <c r="O28" s="33">
        <f t="shared" si="3"/>
        <v>0</v>
      </c>
    </row>
    <row r="29" spans="1:15" x14ac:dyDescent="0.3">
      <c r="A29" s="6">
        <v>26</v>
      </c>
      <c r="C29" s="8" t="str">
        <f>IF(Round5!I27="",IF(Round4!I27="",IF(Round3!I27="",IF(Round2!I27="",Round1!I27,Round2!I27),Round3!I27),Round4!I27),Round5!I27)</f>
        <v/>
      </c>
      <c r="D29" s="8" t="str">
        <f>IF(C29="","",C29*VALUES!C$2)</f>
        <v/>
      </c>
      <c r="H29" s="33">
        <f t="shared" si="3"/>
        <v>0</v>
      </c>
      <c r="I29" s="33">
        <f t="shared" si="3"/>
        <v>0</v>
      </c>
      <c r="J29" s="33">
        <f t="shared" si="3"/>
        <v>0</v>
      </c>
      <c r="K29" s="33">
        <f t="shared" si="3"/>
        <v>0</v>
      </c>
      <c r="L29" s="33">
        <f t="shared" si="3"/>
        <v>0</v>
      </c>
      <c r="M29" s="33">
        <f t="shared" si="3"/>
        <v>0</v>
      </c>
      <c r="N29" s="33">
        <f t="shared" si="3"/>
        <v>0</v>
      </c>
      <c r="O29" s="33">
        <f t="shared" si="3"/>
        <v>0</v>
      </c>
    </row>
    <row r="30" spans="1:15" x14ac:dyDescent="0.3">
      <c r="A30" s="6">
        <v>27</v>
      </c>
      <c r="C30" s="8" t="str">
        <f>IF(Round5!I28="",IF(Round4!I28="",IF(Round3!I28="",IF(Round2!I28="",Round1!I28,Round2!I28),Round3!I28),Round4!I28),Round5!I28)</f>
        <v/>
      </c>
      <c r="D30" s="8" t="str">
        <f>IF(C30="","",C30*VALUES!C$2)</f>
        <v/>
      </c>
      <c r="H30" s="33">
        <f t="shared" si="3"/>
        <v>0</v>
      </c>
      <c r="I30" s="33">
        <f t="shared" si="3"/>
        <v>0</v>
      </c>
      <c r="J30" s="33">
        <f t="shared" si="3"/>
        <v>0</v>
      </c>
      <c r="K30" s="33">
        <f t="shared" si="3"/>
        <v>0</v>
      </c>
      <c r="L30" s="33">
        <f t="shared" si="3"/>
        <v>0</v>
      </c>
      <c r="M30" s="33">
        <f t="shared" si="3"/>
        <v>0</v>
      </c>
      <c r="N30" s="33">
        <f t="shared" si="3"/>
        <v>0</v>
      </c>
      <c r="O30" s="33">
        <f t="shared" si="3"/>
        <v>0</v>
      </c>
    </row>
    <row r="31" spans="1:15" x14ac:dyDescent="0.3">
      <c r="A31" s="6">
        <v>28</v>
      </c>
      <c r="C31" s="8" t="str">
        <f>IF(Round5!I29="",IF(Round4!I29="",IF(Round3!I29="",IF(Round2!I29="",Round1!I29,Round2!I29),Round3!I29),Round4!I29),Round5!I29)</f>
        <v/>
      </c>
      <c r="D31" s="8" t="str">
        <f>IF(C31="","",C31*VALUES!C$2)</f>
        <v/>
      </c>
      <c r="H31" s="33">
        <f t="shared" si="3"/>
        <v>0</v>
      </c>
      <c r="I31" s="33">
        <f t="shared" si="3"/>
        <v>0</v>
      </c>
      <c r="J31" s="33">
        <f t="shared" si="3"/>
        <v>0</v>
      </c>
      <c r="K31" s="33">
        <f t="shared" si="3"/>
        <v>0</v>
      </c>
      <c r="L31" s="33">
        <f t="shared" si="3"/>
        <v>0</v>
      </c>
      <c r="M31" s="33">
        <f t="shared" si="3"/>
        <v>0</v>
      </c>
      <c r="N31" s="33">
        <f t="shared" si="3"/>
        <v>0</v>
      </c>
      <c r="O31" s="33">
        <f t="shared" si="3"/>
        <v>0</v>
      </c>
    </row>
    <row r="32" spans="1:15" x14ac:dyDescent="0.3">
      <c r="A32" s="6">
        <v>29</v>
      </c>
      <c r="C32" s="8" t="str">
        <f>IF(Round5!I30="",IF(Round4!I30="",IF(Round3!I30="",IF(Round2!I30="",Round1!I30,Round2!I30),Round3!I30),Round4!I30),Round5!I30)</f>
        <v/>
      </c>
      <c r="D32" s="8" t="str">
        <f>IF(C32="","",C32*VALUES!C$2)</f>
        <v/>
      </c>
      <c r="H32" s="33">
        <f t="shared" si="3"/>
        <v>0</v>
      </c>
      <c r="I32" s="33">
        <f t="shared" si="3"/>
        <v>0</v>
      </c>
      <c r="J32" s="33">
        <f t="shared" si="3"/>
        <v>0</v>
      </c>
      <c r="K32" s="33">
        <f t="shared" si="3"/>
        <v>0</v>
      </c>
      <c r="L32" s="33">
        <f t="shared" si="3"/>
        <v>0</v>
      </c>
      <c r="M32" s="33">
        <f t="shared" si="3"/>
        <v>0</v>
      </c>
      <c r="N32" s="33">
        <f t="shared" si="3"/>
        <v>0</v>
      </c>
      <c r="O32" s="33">
        <f t="shared" si="3"/>
        <v>0</v>
      </c>
    </row>
    <row r="33" spans="1:15" x14ac:dyDescent="0.3">
      <c r="A33" s="6">
        <v>30</v>
      </c>
      <c r="C33" s="8" t="str">
        <f>IF(Round5!I31="",IF(Round4!I31="",IF(Round3!I31="",IF(Round2!I31="",Round1!I31,Round2!I31),Round3!I31),Round4!I31),Round5!I31)</f>
        <v/>
      </c>
      <c r="D33" s="8" t="str">
        <f>IF(C33="","",C33*VALUES!C$2)</f>
        <v/>
      </c>
      <c r="H33" s="33">
        <f t="shared" si="3"/>
        <v>0</v>
      </c>
      <c r="I33" s="33">
        <f t="shared" si="3"/>
        <v>0</v>
      </c>
      <c r="J33" s="33">
        <f t="shared" si="3"/>
        <v>0</v>
      </c>
      <c r="K33" s="33">
        <f t="shared" si="3"/>
        <v>0</v>
      </c>
      <c r="L33" s="33">
        <f t="shared" si="3"/>
        <v>0</v>
      </c>
      <c r="M33" s="33">
        <f t="shared" si="3"/>
        <v>0</v>
      </c>
      <c r="N33" s="33">
        <f t="shared" si="3"/>
        <v>0</v>
      </c>
      <c r="O33" s="33">
        <f t="shared" si="3"/>
        <v>0</v>
      </c>
    </row>
    <row r="34" spans="1:15" x14ac:dyDescent="0.3">
      <c r="A34" s="6">
        <v>31</v>
      </c>
      <c r="C34" s="8" t="str">
        <f>IF(Round5!I32="",IF(Round4!I32="",IF(Round3!I32="",IF(Round2!I32="",Round1!I32,Round2!I32),Round3!I32),Round4!I32),Round5!I32)</f>
        <v/>
      </c>
      <c r="D34" s="8" t="str">
        <f>IF(C34="","",C34*VALUES!C$2)</f>
        <v/>
      </c>
      <c r="H34" s="33">
        <f t="shared" si="3"/>
        <v>0</v>
      </c>
      <c r="I34" s="33">
        <f t="shared" si="3"/>
        <v>0</v>
      </c>
      <c r="J34" s="33">
        <f t="shared" si="3"/>
        <v>0</v>
      </c>
      <c r="K34" s="33">
        <f t="shared" si="3"/>
        <v>0</v>
      </c>
      <c r="L34" s="33">
        <f t="shared" si="3"/>
        <v>0</v>
      </c>
      <c r="M34" s="33">
        <f t="shared" si="3"/>
        <v>0</v>
      </c>
      <c r="N34" s="33">
        <f t="shared" si="3"/>
        <v>0</v>
      </c>
      <c r="O34" s="33">
        <f t="shared" si="3"/>
        <v>0</v>
      </c>
    </row>
    <row r="35" spans="1:15" x14ac:dyDescent="0.3">
      <c r="A35" s="6">
        <v>32</v>
      </c>
      <c r="C35" s="8" t="str">
        <f>IF(Round5!I33="",IF(Round4!I33="",IF(Round3!I33="",IF(Round2!I33="",Round1!I33,Round2!I33),Round3!I33),Round4!I33),Round5!I33)</f>
        <v/>
      </c>
      <c r="D35" s="8" t="str">
        <f>IF(C35="","",C35*VALUES!C$2)</f>
        <v/>
      </c>
      <c r="H35" s="33">
        <f t="shared" si="3"/>
        <v>0</v>
      </c>
      <c r="I35" s="33">
        <f t="shared" si="3"/>
        <v>0</v>
      </c>
      <c r="J35" s="33">
        <f t="shared" si="3"/>
        <v>0</v>
      </c>
      <c r="K35" s="33">
        <f t="shared" si="3"/>
        <v>0</v>
      </c>
      <c r="L35" s="33">
        <f t="shared" si="3"/>
        <v>0</v>
      </c>
      <c r="M35" s="33">
        <f t="shared" si="3"/>
        <v>0</v>
      </c>
      <c r="N35" s="33">
        <f t="shared" si="3"/>
        <v>0</v>
      </c>
      <c r="O35" s="33">
        <f t="shared" si="3"/>
        <v>0</v>
      </c>
    </row>
    <row r="36" spans="1:15" x14ac:dyDescent="0.3">
      <c r="A36" s="6">
        <v>33</v>
      </c>
      <c r="C36" s="8" t="str">
        <f>IF(Round5!I34="",IF(Round4!I34="",IF(Round3!I34="",IF(Round2!I34="",Round1!I34,Round2!I34),Round3!I34),Round4!I34),Round5!I34)</f>
        <v/>
      </c>
      <c r="D36" s="8" t="str">
        <f>IF(C36="","",C36*VALUES!C$2)</f>
        <v/>
      </c>
      <c r="H36" s="33">
        <f t="shared" si="3"/>
        <v>0</v>
      </c>
      <c r="I36" s="33">
        <f t="shared" si="3"/>
        <v>0</v>
      </c>
      <c r="J36" s="33">
        <f t="shared" si="3"/>
        <v>0</v>
      </c>
      <c r="K36" s="33">
        <f t="shared" si="3"/>
        <v>0</v>
      </c>
      <c r="L36" s="33">
        <f t="shared" si="3"/>
        <v>0</v>
      </c>
      <c r="M36" s="33">
        <f t="shared" si="3"/>
        <v>0</v>
      </c>
      <c r="N36" s="33">
        <f t="shared" si="3"/>
        <v>0</v>
      </c>
      <c r="O36" s="33">
        <f t="shared" si="3"/>
        <v>0</v>
      </c>
    </row>
    <row r="37" spans="1:15" x14ac:dyDescent="0.3">
      <c r="A37" s="6">
        <v>34</v>
      </c>
      <c r="C37" s="8" t="str">
        <f>IF(Round5!I35="",IF(Round4!I35="",IF(Round3!I35="",IF(Round2!I35="",Round1!I35,Round2!I35),Round3!I35),Round4!I35),Round5!I35)</f>
        <v/>
      </c>
      <c r="D37" s="8" t="str">
        <f>IF(C37="","",C37*VALUES!C$2)</f>
        <v/>
      </c>
      <c r="H37" s="33">
        <f t="shared" ref="H37:O53" si="4">IF($G37=H$1,$D37,0)</f>
        <v>0</v>
      </c>
      <c r="I37" s="33">
        <f t="shared" si="4"/>
        <v>0</v>
      </c>
      <c r="J37" s="33">
        <f t="shared" si="4"/>
        <v>0</v>
      </c>
      <c r="K37" s="33">
        <f t="shared" si="4"/>
        <v>0</v>
      </c>
      <c r="L37" s="33">
        <f t="shared" si="4"/>
        <v>0</v>
      </c>
      <c r="M37" s="33">
        <f t="shared" si="4"/>
        <v>0</v>
      </c>
      <c r="N37" s="33">
        <f t="shared" si="4"/>
        <v>0</v>
      </c>
      <c r="O37" s="33">
        <f t="shared" si="4"/>
        <v>0</v>
      </c>
    </row>
    <row r="38" spans="1:15" x14ac:dyDescent="0.3">
      <c r="A38" s="6">
        <v>35</v>
      </c>
      <c r="C38" s="8" t="str">
        <f>IF(Round5!I36="",IF(Round4!I36="",IF(Round3!I36="",IF(Round2!I36="",Round1!I36,Round2!I36),Round3!I36),Round4!I36),Round5!I36)</f>
        <v/>
      </c>
      <c r="D38" s="8" t="str">
        <f>IF(C38="","",C38*VALUES!C$2)</f>
        <v/>
      </c>
      <c r="H38" s="33">
        <f t="shared" si="4"/>
        <v>0</v>
      </c>
      <c r="I38" s="33">
        <f t="shared" si="4"/>
        <v>0</v>
      </c>
      <c r="J38" s="33">
        <f t="shared" si="4"/>
        <v>0</v>
      </c>
      <c r="K38" s="33">
        <f t="shared" si="4"/>
        <v>0</v>
      </c>
      <c r="L38" s="33">
        <f t="shared" si="4"/>
        <v>0</v>
      </c>
      <c r="M38" s="33">
        <f t="shared" si="4"/>
        <v>0</v>
      </c>
      <c r="N38" s="33">
        <f t="shared" si="4"/>
        <v>0</v>
      </c>
      <c r="O38" s="33">
        <f t="shared" si="4"/>
        <v>0</v>
      </c>
    </row>
    <row r="39" spans="1:15" x14ac:dyDescent="0.3">
      <c r="A39" s="6">
        <v>36</v>
      </c>
      <c r="C39" s="8" t="str">
        <f>IF(Round5!I37="",IF(Round4!I37="",IF(Round3!I37="",IF(Round2!I37="",Round1!I37,Round2!I37),Round3!I37),Round4!I37),Round5!I37)</f>
        <v/>
      </c>
      <c r="D39" s="8" t="str">
        <f>IF(C39="","",C39*VALUES!C$2)</f>
        <v/>
      </c>
      <c r="H39" s="33">
        <f t="shared" si="4"/>
        <v>0</v>
      </c>
      <c r="I39" s="33">
        <f t="shared" si="4"/>
        <v>0</v>
      </c>
      <c r="J39" s="33">
        <f t="shared" si="4"/>
        <v>0</v>
      </c>
      <c r="K39" s="33">
        <f t="shared" si="4"/>
        <v>0</v>
      </c>
      <c r="L39" s="33">
        <f t="shared" si="4"/>
        <v>0</v>
      </c>
      <c r="M39" s="33">
        <f t="shared" si="4"/>
        <v>0</v>
      </c>
      <c r="N39" s="33">
        <f t="shared" si="4"/>
        <v>0</v>
      </c>
      <c r="O39" s="33">
        <f t="shared" si="4"/>
        <v>0</v>
      </c>
    </row>
    <row r="40" spans="1:15" x14ac:dyDescent="0.3">
      <c r="A40" s="6">
        <v>37</v>
      </c>
      <c r="C40" s="8" t="str">
        <f>IF(Round5!I38="",IF(Round4!I38="",IF(Round3!I38="",IF(Round2!I38="",Round1!I38,Round2!I38),Round3!I38),Round4!I38),Round5!I38)</f>
        <v/>
      </c>
      <c r="D40" s="8" t="str">
        <f>IF(C40="","",C40*VALUES!C$2)</f>
        <v/>
      </c>
      <c r="H40" s="33">
        <f t="shared" si="4"/>
        <v>0</v>
      </c>
      <c r="I40" s="33">
        <f t="shared" si="4"/>
        <v>0</v>
      </c>
      <c r="J40" s="33">
        <f t="shared" si="4"/>
        <v>0</v>
      </c>
      <c r="K40" s="33">
        <f t="shared" si="4"/>
        <v>0</v>
      </c>
      <c r="L40" s="33">
        <f t="shared" si="4"/>
        <v>0</v>
      </c>
      <c r="M40" s="33">
        <f t="shared" si="4"/>
        <v>0</v>
      </c>
      <c r="N40" s="33">
        <f t="shared" si="4"/>
        <v>0</v>
      </c>
      <c r="O40" s="33">
        <f t="shared" si="4"/>
        <v>0</v>
      </c>
    </row>
    <row r="41" spans="1:15" x14ac:dyDescent="0.3">
      <c r="A41" s="6">
        <v>38</v>
      </c>
      <c r="C41" s="8" t="str">
        <f>IF(Round5!I39="",IF(Round4!I39="",IF(Round3!I39="",IF(Round2!I39="",Round1!I39,Round2!I39),Round3!I39),Round4!I39),Round5!I39)</f>
        <v/>
      </c>
      <c r="D41" s="8" t="str">
        <f>IF(C41="","",C41*VALUES!C$2)</f>
        <v/>
      </c>
      <c r="H41" s="33">
        <f t="shared" si="4"/>
        <v>0</v>
      </c>
      <c r="I41" s="33">
        <f t="shared" si="4"/>
        <v>0</v>
      </c>
      <c r="J41" s="33">
        <f t="shared" si="4"/>
        <v>0</v>
      </c>
      <c r="K41" s="33">
        <f t="shared" si="4"/>
        <v>0</v>
      </c>
      <c r="L41" s="33">
        <f t="shared" si="4"/>
        <v>0</v>
      </c>
      <c r="M41" s="33">
        <f t="shared" si="4"/>
        <v>0</v>
      </c>
      <c r="N41" s="33">
        <f t="shared" si="4"/>
        <v>0</v>
      </c>
      <c r="O41" s="33">
        <f t="shared" si="4"/>
        <v>0</v>
      </c>
    </row>
    <row r="42" spans="1:15" x14ac:dyDescent="0.3">
      <c r="A42" s="6">
        <v>39</v>
      </c>
      <c r="C42" s="8" t="str">
        <f>IF(Round5!I40="",IF(Round4!I40="",IF(Round3!I40="",IF(Round2!I40="",Round1!I40,Round2!I40),Round3!I40),Round4!I40),Round5!I40)</f>
        <v/>
      </c>
      <c r="D42" s="8" t="str">
        <f>IF(C42="","",C42*VALUES!C$2)</f>
        <v/>
      </c>
      <c r="H42" s="33">
        <f t="shared" si="4"/>
        <v>0</v>
      </c>
      <c r="I42" s="33">
        <f t="shared" si="4"/>
        <v>0</v>
      </c>
      <c r="J42" s="33">
        <f t="shared" si="4"/>
        <v>0</v>
      </c>
      <c r="K42" s="33">
        <f t="shared" si="4"/>
        <v>0</v>
      </c>
      <c r="L42" s="33">
        <f t="shared" si="4"/>
        <v>0</v>
      </c>
      <c r="M42" s="33">
        <f t="shared" si="4"/>
        <v>0</v>
      </c>
      <c r="N42" s="33">
        <f t="shared" si="4"/>
        <v>0</v>
      </c>
      <c r="O42" s="33">
        <f t="shared" si="4"/>
        <v>0</v>
      </c>
    </row>
    <row r="43" spans="1:15" x14ac:dyDescent="0.3">
      <c r="A43" s="6">
        <v>40</v>
      </c>
      <c r="C43" s="8" t="str">
        <f>IF(Round5!I41="",IF(Round4!I41="",IF(Round3!I41="",IF(Round2!I41="",Round1!I41,Round2!I41),Round3!I41),Round4!I41),Round5!I41)</f>
        <v/>
      </c>
      <c r="D43" s="8" t="str">
        <f>IF(C43="","",C43*VALUES!C$2)</f>
        <v/>
      </c>
      <c r="H43" s="33">
        <f t="shared" si="4"/>
        <v>0</v>
      </c>
      <c r="I43" s="33">
        <f t="shared" si="4"/>
        <v>0</v>
      </c>
      <c r="J43" s="33">
        <f t="shared" si="4"/>
        <v>0</v>
      </c>
      <c r="K43" s="33">
        <f t="shared" si="4"/>
        <v>0</v>
      </c>
      <c r="L43" s="33">
        <f t="shared" si="4"/>
        <v>0</v>
      </c>
      <c r="M43" s="33">
        <f t="shared" si="4"/>
        <v>0</v>
      </c>
      <c r="N43" s="33">
        <f t="shared" si="4"/>
        <v>0</v>
      </c>
      <c r="O43" s="33">
        <f t="shared" si="4"/>
        <v>0</v>
      </c>
    </row>
    <row r="44" spans="1:15" x14ac:dyDescent="0.3">
      <c r="A44" s="6">
        <v>41</v>
      </c>
      <c r="C44" s="8" t="str">
        <f>IF(Round5!I42="",IF(Round4!I42="",IF(Round3!I42="",IF(Round2!I42="",Round1!I42,Round2!I42),Round3!I42),Round4!I42),Round5!I42)</f>
        <v/>
      </c>
      <c r="D44" s="8" t="str">
        <f>IF(C44="","",C44*VALUES!C$2)</f>
        <v/>
      </c>
      <c r="H44" s="33">
        <f t="shared" si="4"/>
        <v>0</v>
      </c>
      <c r="I44" s="33">
        <f t="shared" si="4"/>
        <v>0</v>
      </c>
      <c r="J44" s="33">
        <f t="shared" si="4"/>
        <v>0</v>
      </c>
      <c r="K44" s="33">
        <f t="shared" si="4"/>
        <v>0</v>
      </c>
      <c r="L44" s="33">
        <f t="shared" si="4"/>
        <v>0</v>
      </c>
      <c r="M44" s="33">
        <f t="shared" si="4"/>
        <v>0</v>
      </c>
      <c r="N44" s="33">
        <f t="shared" si="4"/>
        <v>0</v>
      </c>
      <c r="O44" s="33">
        <f t="shared" si="4"/>
        <v>0</v>
      </c>
    </row>
    <row r="45" spans="1:15" x14ac:dyDescent="0.3">
      <c r="A45" s="6">
        <v>42</v>
      </c>
      <c r="C45" s="8" t="str">
        <f>IF(Round5!I43="",IF(Round4!I43="",IF(Round3!I43="",IF(Round2!I43="",Round1!I43,Round2!I43),Round3!I43),Round4!I43),Round5!I43)</f>
        <v/>
      </c>
      <c r="D45" s="8" t="str">
        <f>IF(C45="","",C45*VALUES!C$2)</f>
        <v/>
      </c>
      <c r="H45" s="33">
        <f t="shared" si="4"/>
        <v>0</v>
      </c>
      <c r="I45" s="33">
        <f t="shared" si="4"/>
        <v>0</v>
      </c>
      <c r="J45" s="33">
        <f t="shared" si="4"/>
        <v>0</v>
      </c>
      <c r="K45" s="33">
        <f t="shared" si="4"/>
        <v>0</v>
      </c>
      <c r="L45" s="33">
        <f t="shared" si="4"/>
        <v>0</v>
      </c>
      <c r="M45" s="33">
        <f t="shared" si="4"/>
        <v>0</v>
      </c>
      <c r="N45" s="33">
        <f t="shared" si="4"/>
        <v>0</v>
      </c>
      <c r="O45" s="33">
        <f t="shared" si="4"/>
        <v>0</v>
      </c>
    </row>
    <row r="46" spans="1:15" x14ac:dyDescent="0.3">
      <c r="A46" s="6">
        <v>43</v>
      </c>
      <c r="C46" s="8" t="str">
        <f>IF(Round5!I44="",IF(Round4!I44="",IF(Round3!I44="",IF(Round2!I44="",Round1!I44,Round2!I44),Round3!I44),Round4!I44),Round5!I44)</f>
        <v/>
      </c>
      <c r="D46" s="8" t="str">
        <f>IF(C46="","",C46*VALUES!C$2)</f>
        <v/>
      </c>
      <c r="H46" s="33">
        <f t="shared" si="4"/>
        <v>0</v>
      </c>
      <c r="I46" s="33">
        <f t="shared" si="4"/>
        <v>0</v>
      </c>
      <c r="J46" s="33">
        <f t="shared" si="4"/>
        <v>0</v>
      </c>
      <c r="K46" s="33">
        <f t="shared" si="4"/>
        <v>0</v>
      </c>
      <c r="L46" s="33">
        <f t="shared" si="4"/>
        <v>0</v>
      </c>
      <c r="M46" s="33">
        <f t="shared" si="4"/>
        <v>0</v>
      </c>
      <c r="N46" s="33">
        <f t="shared" si="4"/>
        <v>0</v>
      </c>
      <c r="O46" s="33">
        <f t="shared" si="4"/>
        <v>0</v>
      </c>
    </row>
    <row r="47" spans="1:15" x14ac:dyDescent="0.3">
      <c r="A47" s="6">
        <v>44</v>
      </c>
      <c r="C47" s="8" t="str">
        <f>IF(Round5!I45="",IF(Round4!I45="",IF(Round3!I45="",IF(Round2!I45="",Round1!I45,Round2!I45),Round3!I45),Round4!I45),Round5!I45)</f>
        <v/>
      </c>
      <c r="D47" s="8" t="str">
        <f>IF(C47="","",C47*VALUES!C$2)</f>
        <v/>
      </c>
      <c r="H47" s="33">
        <f t="shared" si="4"/>
        <v>0</v>
      </c>
      <c r="I47" s="33">
        <f t="shared" si="4"/>
        <v>0</v>
      </c>
      <c r="J47" s="33">
        <f t="shared" si="4"/>
        <v>0</v>
      </c>
      <c r="K47" s="33">
        <f t="shared" si="4"/>
        <v>0</v>
      </c>
      <c r="L47" s="33">
        <f t="shared" si="4"/>
        <v>0</v>
      </c>
      <c r="M47" s="33">
        <f t="shared" si="4"/>
        <v>0</v>
      </c>
      <c r="N47" s="33">
        <f t="shared" si="4"/>
        <v>0</v>
      </c>
      <c r="O47" s="33">
        <f t="shared" si="4"/>
        <v>0</v>
      </c>
    </row>
    <row r="48" spans="1:15" x14ac:dyDescent="0.3">
      <c r="A48" s="6">
        <v>45</v>
      </c>
      <c r="C48" s="8" t="str">
        <f>IF(Round5!I46="",IF(Round4!I46="",IF(Round3!I46="",IF(Round2!I46="",Round1!I46,Round2!I46),Round3!I46),Round4!I46),Round5!I46)</f>
        <v/>
      </c>
      <c r="D48" s="8" t="str">
        <f>IF(C48="","",C48*VALUES!C$2)</f>
        <v/>
      </c>
      <c r="H48" s="33">
        <f t="shared" si="4"/>
        <v>0</v>
      </c>
      <c r="I48" s="33">
        <f t="shared" si="4"/>
        <v>0</v>
      </c>
      <c r="J48" s="33">
        <f t="shared" si="4"/>
        <v>0</v>
      </c>
      <c r="K48" s="33">
        <f t="shared" si="4"/>
        <v>0</v>
      </c>
      <c r="L48" s="33">
        <f t="shared" si="4"/>
        <v>0</v>
      </c>
      <c r="M48" s="33">
        <f t="shared" si="4"/>
        <v>0</v>
      </c>
      <c r="N48" s="33">
        <f t="shared" si="4"/>
        <v>0</v>
      </c>
      <c r="O48" s="33">
        <f t="shared" si="4"/>
        <v>0</v>
      </c>
    </row>
    <row r="49" spans="1:15" x14ac:dyDescent="0.3">
      <c r="A49" s="6">
        <v>46</v>
      </c>
      <c r="C49" s="8" t="str">
        <f>IF(Round5!I47="",IF(Round4!I47="",IF(Round3!I47="",IF(Round2!I47="",Round1!I47,Round2!I47),Round3!I47),Round4!I47),Round5!I47)</f>
        <v/>
      </c>
      <c r="D49" s="8" t="str">
        <f>IF(C49="","",C49*VALUES!C$2)</f>
        <v/>
      </c>
      <c r="H49" s="33">
        <f t="shared" si="4"/>
        <v>0</v>
      </c>
      <c r="I49" s="33">
        <f t="shared" si="4"/>
        <v>0</v>
      </c>
      <c r="J49" s="33">
        <f t="shared" si="4"/>
        <v>0</v>
      </c>
      <c r="K49" s="33">
        <f t="shared" si="4"/>
        <v>0</v>
      </c>
      <c r="L49" s="33">
        <f t="shared" si="4"/>
        <v>0</v>
      </c>
      <c r="M49" s="33">
        <f t="shared" si="4"/>
        <v>0</v>
      </c>
      <c r="N49" s="33">
        <f t="shared" si="4"/>
        <v>0</v>
      </c>
      <c r="O49" s="33">
        <f t="shared" si="4"/>
        <v>0</v>
      </c>
    </row>
    <row r="50" spans="1:15" x14ac:dyDescent="0.3">
      <c r="A50" s="6">
        <v>47</v>
      </c>
      <c r="C50" s="8" t="str">
        <f>IF(Round5!I48="",IF(Round4!I48="",IF(Round3!I48="",IF(Round2!I48="",Round1!I48,Round2!I48),Round3!I48),Round4!I48),Round5!I48)</f>
        <v/>
      </c>
      <c r="D50" s="8" t="str">
        <f>IF(C50="","",C50*VALUES!C$2)</f>
        <v/>
      </c>
      <c r="H50" s="33">
        <f t="shared" si="4"/>
        <v>0</v>
      </c>
      <c r="I50" s="33">
        <f t="shared" si="4"/>
        <v>0</v>
      </c>
      <c r="J50" s="33">
        <f t="shared" si="4"/>
        <v>0</v>
      </c>
      <c r="K50" s="33">
        <f t="shared" si="4"/>
        <v>0</v>
      </c>
      <c r="L50" s="33">
        <f t="shared" si="4"/>
        <v>0</v>
      </c>
      <c r="M50" s="33">
        <f t="shared" si="4"/>
        <v>0</v>
      </c>
      <c r="N50" s="33">
        <f t="shared" si="4"/>
        <v>0</v>
      </c>
      <c r="O50" s="33">
        <f t="shared" si="4"/>
        <v>0</v>
      </c>
    </row>
    <row r="51" spans="1:15" x14ac:dyDescent="0.3">
      <c r="A51" s="6">
        <v>48</v>
      </c>
      <c r="C51" s="8" t="str">
        <f>IF(Round5!I49="",IF(Round4!I49="",IF(Round3!I49="",IF(Round2!I49="",Round1!I49,Round2!I49),Round3!I49),Round4!I49),Round5!I49)</f>
        <v/>
      </c>
      <c r="D51" s="8" t="str">
        <f>IF(C51="","",C51*VALUES!C$2)</f>
        <v/>
      </c>
      <c r="H51" s="33">
        <f t="shared" si="4"/>
        <v>0</v>
      </c>
      <c r="I51" s="33">
        <f t="shared" si="4"/>
        <v>0</v>
      </c>
      <c r="J51" s="33">
        <f t="shared" si="4"/>
        <v>0</v>
      </c>
      <c r="K51" s="33">
        <f t="shared" si="4"/>
        <v>0</v>
      </c>
      <c r="L51" s="33">
        <f t="shared" si="4"/>
        <v>0</v>
      </c>
      <c r="M51" s="33">
        <f t="shared" si="4"/>
        <v>0</v>
      </c>
      <c r="N51" s="33">
        <f t="shared" si="4"/>
        <v>0</v>
      </c>
      <c r="O51" s="33">
        <f t="shared" si="4"/>
        <v>0</v>
      </c>
    </row>
    <row r="52" spans="1:15" x14ac:dyDescent="0.3">
      <c r="A52" s="6">
        <v>49</v>
      </c>
      <c r="C52" s="8" t="str">
        <f>IF(Round5!I50="",IF(Round4!I50="",IF(Round3!I50="",IF(Round2!I50="",Round1!I50,Round2!I50),Round3!I50),Round4!I50),Round5!I50)</f>
        <v/>
      </c>
      <c r="D52" s="8" t="str">
        <f>IF(C52="","",C52*VALUES!C$2)</f>
        <v/>
      </c>
      <c r="H52" s="33">
        <f t="shared" si="4"/>
        <v>0</v>
      </c>
      <c r="I52" s="33">
        <f t="shared" si="4"/>
        <v>0</v>
      </c>
      <c r="J52" s="33">
        <f t="shared" si="4"/>
        <v>0</v>
      </c>
      <c r="K52" s="33">
        <f t="shared" si="4"/>
        <v>0</v>
      </c>
      <c r="L52" s="33">
        <f t="shared" si="4"/>
        <v>0</v>
      </c>
      <c r="M52" s="33">
        <f t="shared" si="4"/>
        <v>0</v>
      </c>
      <c r="N52" s="33">
        <f t="shared" si="4"/>
        <v>0</v>
      </c>
      <c r="O52" s="33">
        <f t="shared" si="4"/>
        <v>0</v>
      </c>
    </row>
    <row r="53" spans="1:15" x14ac:dyDescent="0.3">
      <c r="A53" s="6">
        <v>50</v>
      </c>
      <c r="C53" s="8" t="str">
        <f>IF(Round5!I51="",IF(Round4!I51="",IF(Round3!I51="",IF(Round2!I51="",Round1!I51,Round2!I51),Round3!I51),Round4!I51),Round5!I51)</f>
        <v/>
      </c>
      <c r="D53" s="8" t="str">
        <f>IF(C53="","",C53*VALUES!C$2)</f>
        <v/>
      </c>
      <c r="H53" s="33">
        <f t="shared" si="4"/>
        <v>0</v>
      </c>
      <c r="I53" s="33">
        <f t="shared" si="4"/>
        <v>0</v>
      </c>
      <c r="J53" s="33">
        <f t="shared" si="4"/>
        <v>0</v>
      </c>
      <c r="K53" s="33">
        <f t="shared" si="4"/>
        <v>0</v>
      </c>
      <c r="L53" s="33">
        <f t="shared" si="4"/>
        <v>0</v>
      </c>
      <c r="M53" s="33">
        <f t="shared" si="4"/>
        <v>0</v>
      </c>
      <c r="N53" s="33">
        <f t="shared" si="4"/>
        <v>0</v>
      </c>
      <c r="O53" s="33">
        <f t="shared" si="4"/>
        <v>0</v>
      </c>
    </row>
  </sheetData>
  <sheetProtection algorithmName="SHA-512" hashValue="r5OB4DZvUfRT6OOGblSLnzgHvaNj1+4loPSGRmeMRxpCuc2DtTWlkbeFByuVUSPs90xz1KDffUntqTeADr4mVA==" saltValue="WO4alt1W2QWhf809RNgtSQ==" spinCount="100000" sheet="1" objects="1" scenarios="1"/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DropDown="1" showInputMessage="1" showErrorMessage="1" xr:uid="{5137DBDC-06AE-42E6-9E74-F03C8A024E15}">
          <x14:formula1>
            <xm:f>VALUES!$F$2</xm:f>
          </x14:formula1>
          <xm:sqref>F4:F53</xm:sqref>
        </x14:dataValidation>
        <x14:dataValidation type="list" allowBlank="1" showInputMessage="1" showErrorMessage="1" xr:uid="{00000000-0002-0000-0000-000000000000}">
          <x14:formula1>
            <xm:f>VALUES!$B$2:$B$5</xm:f>
          </x14:formula1>
          <xm:sqref>E4:E53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4.4" x14ac:dyDescent="0.3"/>
  <cols>
    <col min="1" max="1" width="4.77734375" style="13" customWidth="1"/>
    <col min="2" max="2" width="60.77734375" style="21" customWidth="1"/>
    <col min="3" max="8" width="10.77734375" style="20" customWidth="1"/>
    <col min="9" max="9" width="10.77734375" style="9" customWidth="1"/>
    <col min="10" max="15" width="11.44140625" style="1" hidden="1" customWidth="1"/>
    <col min="16" max="17" width="11.44140625" hidden="1" customWidth="1"/>
  </cols>
  <sheetData>
    <row r="1" spans="1:17" x14ac:dyDescent="0.3">
      <c r="A1" s="12" t="s">
        <v>8</v>
      </c>
      <c r="B1" s="17" t="s">
        <v>11</v>
      </c>
      <c r="C1" s="18">
        <f t="array" ref="C1:H1">TRANSPOSE(TEAM!A2:A7)</f>
        <v>0</v>
      </c>
      <c r="D1" s="18">
        <v>0</v>
      </c>
      <c r="E1" s="18">
        <v>0</v>
      </c>
      <c r="F1" s="18">
        <v>0</v>
      </c>
      <c r="G1" s="18">
        <v>0</v>
      </c>
      <c r="H1" s="18">
        <v>0</v>
      </c>
      <c r="I1" s="10" t="s">
        <v>13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x14ac:dyDescent="0.3">
      <c r="A2" s="16" t="str">
        <f>IF(STORIES!B4="","",STORIES!A4)</f>
        <v/>
      </c>
      <c r="B2" s="19" t="str">
        <f>IF(STORIES!B4="","",STORIES!B4)</f>
        <v/>
      </c>
      <c r="I2" s="11" t="str">
        <f>IF(B2="","",IF(COUNT(C2:H2)&lt;TEAM!$B$1,"pending",IF(AND(MAX(J2:O2)-P2&lt;=1,P2-MIN(J2:O2)&lt;=1),Q2,"repeat")))</f>
        <v/>
      </c>
      <c r="J2" s="1">
        <f>MATCH(C2,VALUES!$A:$A,0)</f>
        <v>2</v>
      </c>
      <c r="K2" s="1">
        <f>MATCH(D2,VALUES!$A:$A,0)</f>
        <v>2</v>
      </c>
      <c r="L2" s="1">
        <f>MATCH(E2,VALUES!$A:$A,0)</f>
        <v>2</v>
      </c>
      <c r="M2" s="1" t="str">
        <f>IF(TEAM!$B$1&lt;4,"",MATCH(F2,VALUES!$A:$A,0))</f>
        <v/>
      </c>
      <c r="N2" s="1" t="str">
        <f>IF(TEAM!$B$1&lt;5,"",MATCH(G2,VALUES!$A:$A,0))</f>
        <v/>
      </c>
      <c r="O2" s="1" t="str">
        <f>IF(TEAM!$B$1&lt;6,"",MATCH(H2,VALUES!$A:$A,0))</f>
        <v/>
      </c>
      <c r="P2">
        <f>ROUND(MEDIAN(J2:O2),0)</f>
        <v>2</v>
      </c>
      <c r="Q2">
        <f>INDEX(VALUES!A$1:A$12,P2)</f>
        <v>0</v>
      </c>
    </row>
    <row r="3" spans="1:17" x14ac:dyDescent="0.3">
      <c r="A3" s="16" t="str">
        <f>IF(STORIES!B5="","",STORIES!A5)</f>
        <v/>
      </c>
      <c r="B3" s="19" t="str">
        <f>IF(STORIES!B5="","",STORIES!B5)</f>
        <v/>
      </c>
      <c r="I3" s="11" t="str">
        <f>IF(B3="","",IF(COUNT(C3:H3)&lt;TEAM!$B$1,"pending",IF(AND(MAX(J3:O3)-P3&lt;=1,P3-MIN(J3:O3)&lt;=1),Q3,"repeat")))</f>
        <v/>
      </c>
      <c r="J3" s="1">
        <f>MATCH(C3,VALUES!$A:$A,0)</f>
        <v>2</v>
      </c>
      <c r="K3" s="1">
        <f>MATCH(D3,VALUES!$A:$A,0)</f>
        <v>2</v>
      </c>
      <c r="L3" s="1">
        <f>MATCH(E3,VALUES!$A:$A,0)</f>
        <v>2</v>
      </c>
      <c r="M3" s="1" t="str">
        <f>IF(TEAM!$B$1&lt;4,"",MATCH(F3,VALUES!$A:$A,0))</f>
        <v/>
      </c>
      <c r="N3" s="1" t="str">
        <f>IF(TEAM!$B$1&lt;5,"",MATCH(G3,VALUES!$A:$A,0))</f>
        <v/>
      </c>
      <c r="O3" s="1" t="str">
        <f>IF(TEAM!$B$1&lt;6,"",MATCH(H3,VALUES!$A:$A,0))</f>
        <v/>
      </c>
      <c r="P3">
        <f t="shared" ref="P3:P50" si="0">ROUND(MEDIAN(J3:N3),0)</f>
        <v>2</v>
      </c>
      <c r="Q3">
        <f>INDEX(VALUES!A$1:A$12,P3)</f>
        <v>0</v>
      </c>
    </row>
    <row r="4" spans="1:17" x14ac:dyDescent="0.3">
      <c r="A4" s="16" t="str">
        <f>IF(STORIES!B6="","",STORIES!A6)</f>
        <v/>
      </c>
      <c r="B4" s="19" t="str">
        <f>IF(STORIES!B6="","",STORIES!B6)</f>
        <v/>
      </c>
      <c r="I4" s="11" t="str">
        <f>IF(B4="","",IF(COUNT(C4:H4)&lt;TEAM!$B$1,"pending",IF(AND(MAX(J4:O4)-P4&lt;=1,P4-MIN(J4:O4)&lt;=1),Q4,"repeat")))</f>
        <v/>
      </c>
      <c r="J4" s="1">
        <f>MATCH(C4,VALUES!$A:$A,0)</f>
        <v>2</v>
      </c>
      <c r="K4" s="1">
        <f>MATCH(D4,VALUES!$A:$A,0)</f>
        <v>2</v>
      </c>
      <c r="L4" s="1">
        <f>MATCH(E4,VALUES!$A:$A,0)</f>
        <v>2</v>
      </c>
      <c r="M4" s="1" t="str">
        <f>IF(TEAM!$B$1&lt;4,"",MATCH(F4,VALUES!$A:$A,0))</f>
        <v/>
      </c>
      <c r="N4" s="1" t="str">
        <f>IF(TEAM!$B$1&lt;5,"",MATCH(G4,VALUES!$A:$A,0))</f>
        <v/>
      </c>
      <c r="O4" s="1" t="str">
        <f>IF(TEAM!$B$1&lt;6,"",MATCH(H4,VALUES!$A:$A,0))</f>
        <v/>
      </c>
      <c r="P4">
        <f t="shared" si="0"/>
        <v>2</v>
      </c>
      <c r="Q4">
        <f>INDEX(VALUES!A$1:A$12,P4)</f>
        <v>0</v>
      </c>
    </row>
    <row r="5" spans="1:17" x14ac:dyDescent="0.3">
      <c r="A5" s="16" t="str">
        <f>IF(STORIES!B7="","",STORIES!A7)</f>
        <v/>
      </c>
      <c r="B5" s="19" t="str">
        <f>IF(STORIES!B7="","",STORIES!B7)</f>
        <v/>
      </c>
      <c r="I5" s="11" t="str">
        <f>IF(B5="","",IF(COUNT(C5:H5)&lt;TEAM!$B$1,"pending",IF(AND(MAX(J5:O5)-P5&lt;=1,P5-MIN(J5:O5)&lt;=1),Q5,"repeat")))</f>
        <v/>
      </c>
      <c r="J5" s="1">
        <f>MATCH(C5,VALUES!$A:$A,0)</f>
        <v>2</v>
      </c>
      <c r="K5" s="1">
        <f>MATCH(D5,VALUES!$A:$A,0)</f>
        <v>2</v>
      </c>
      <c r="L5" s="1">
        <f>MATCH(E5,VALUES!$A:$A,0)</f>
        <v>2</v>
      </c>
      <c r="M5" s="1" t="str">
        <f>IF(TEAM!$B$1&lt;4,"",MATCH(F5,VALUES!$A:$A,0))</f>
        <v/>
      </c>
      <c r="N5" s="1" t="str">
        <f>IF(TEAM!$B$1&lt;5,"",MATCH(G5,VALUES!$A:$A,0))</f>
        <v/>
      </c>
      <c r="O5" s="1" t="str">
        <f>IF(TEAM!$B$1&lt;6,"",MATCH(H5,VALUES!$A:$A,0))</f>
        <v/>
      </c>
      <c r="P5">
        <f t="shared" si="0"/>
        <v>2</v>
      </c>
      <c r="Q5">
        <f>INDEX(VALUES!A$1:A$12,P5)</f>
        <v>0</v>
      </c>
    </row>
    <row r="6" spans="1:17" x14ac:dyDescent="0.3">
      <c r="A6" s="16" t="str">
        <f>IF(STORIES!B8="","",STORIES!A8)</f>
        <v/>
      </c>
      <c r="B6" s="19" t="str">
        <f>IF(STORIES!B8="","",STORIES!B8)</f>
        <v/>
      </c>
      <c r="I6" s="11" t="str">
        <f>IF(B6="","",IF(COUNT(C6:H6)&lt;TEAM!$B$1,"pending",IF(AND(MAX(J6:O6)-P6&lt;=1,P6-MIN(J6:O6)&lt;=1),Q6,"repeat")))</f>
        <v/>
      </c>
      <c r="J6" s="1">
        <f>MATCH(C6,VALUES!$A:$A,0)</f>
        <v>2</v>
      </c>
      <c r="K6" s="1">
        <f>MATCH(D6,VALUES!$A:$A,0)</f>
        <v>2</v>
      </c>
      <c r="L6" s="1">
        <f>MATCH(E6,VALUES!$A:$A,0)</f>
        <v>2</v>
      </c>
      <c r="M6" s="1" t="str">
        <f>IF(TEAM!$B$1&lt;4,"",MATCH(F6,VALUES!$A:$A,0))</f>
        <v/>
      </c>
      <c r="N6" s="1" t="str">
        <f>IF(TEAM!$B$1&lt;5,"",MATCH(G6,VALUES!$A:$A,0))</f>
        <v/>
      </c>
      <c r="O6" s="1" t="str">
        <f>IF(TEAM!$B$1&lt;6,"",MATCH(H6,VALUES!$A:$A,0))</f>
        <v/>
      </c>
      <c r="P6">
        <f t="shared" si="0"/>
        <v>2</v>
      </c>
      <c r="Q6">
        <f>INDEX(VALUES!A$1:A$12,P6)</f>
        <v>0</v>
      </c>
    </row>
    <row r="7" spans="1:17" x14ac:dyDescent="0.3">
      <c r="A7" s="16" t="str">
        <f>IF(STORIES!B9="","",STORIES!A9)</f>
        <v/>
      </c>
      <c r="B7" s="19" t="str">
        <f>IF(STORIES!B9="","",STORIES!B9)</f>
        <v/>
      </c>
      <c r="I7" s="11" t="str">
        <f>IF(B7="","",IF(COUNT(C7:H7)&lt;TEAM!$B$1,"pending",IF(AND(MAX(J7:O7)-P7&lt;=1,P7-MIN(J7:O7)&lt;=1),Q7,"repeat")))</f>
        <v/>
      </c>
      <c r="J7" s="1">
        <f>MATCH(C7,VALUES!$A:$A,0)</f>
        <v>2</v>
      </c>
      <c r="K7" s="1">
        <f>MATCH(D7,VALUES!$A:$A,0)</f>
        <v>2</v>
      </c>
      <c r="L7" s="1">
        <f>MATCH(E7,VALUES!$A:$A,0)</f>
        <v>2</v>
      </c>
      <c r="M7" s="1" t="str">
        <f>IF(TEAM!$B$1&lt;4,"",MATCH(F7,VALUES!$A:$A,0))</f>
        <v/>
      </c>
      <c r="N7" s="1" t="str">
        <f>IF(TEAM!$B$1&lt;5,"",MATCH(G7,VALUES!$A:$A,0))</f>
        <v/>
      </c>
      <c r="O7" s="1" t="str">
        <f>IF(TEAM!$B$1&lt;6,"",MATCH(H7,VALUES!$A:$A,0))</f>
        <v/>
      </c>
      <c r="P7">
        <f t="shared" si="0"/>
        <v>2</v>
      </c>
      <c r="Q7">
        <f>INDEX(VALUES!A$1:A$12,P7)</f>
        <v>0</v>
      </c>
    </row>
    <row r="8" spans="1:17" x14ac:dyDescent="0.3">
      <c r="A8" s="16" t="str">
        <f>IF(STORIES!B10="","",STORIES!A10)</f>
        <v/>
      </c>
      <c r="B8" s="19" t="str">
        <f>IF(STORIES!B10="","",STORIES!B10)</f>
        <v/>
      </c>
      <c r="I8" s="11" t="str">
        <f>IF(B8="","",IF(COUNT(C8:H8)&lt;TEAM!$B$1,"pending",IF(AND(MAX(J8:O8)-P8&lt;=1,P8-MIN(J8:O8)&lt;=1),Q8,"repeat")))</f>
        <v/>
      </c>
      <c r="J8" s="1">
        <f>MATCH(C8,VALUES!$A:$A,0)</f>
        <v>2</v>
      </c>
      <c r="K8" s="1">
        <f>MATCH(D8,VALUES!$A:$A,0)</f>
        <v>2</v>
      </c>
      <c r="L8" s="1">
        <f>MATCH(E8,VALUES!$A:$A,0)</f>
        <v>2</v>
      </c>
      <c r="M8" s="1" t="str">
        <f>IF(TEAM!$B$1&lt;4,"",MATCH(F8,VALUES!$A:$A,0))</f>
        <v/>
      </c>
      <c r="N8" s="1" t="str">
        <f>IF(TEAM!$B$1&lt;5,"",MATCH(G8,VALUES!$A:$A,0))</f>
        <v/>
      </c>
      <c r="O8" s="1" t="str">
        <f>IF(TEAM!$B$1&lt;6,"",MATCH(H8,VALUES!$A:$A,0))</f>
        <v/>
      </c>
      <c r="P8">
        <f t="shared" si="0"/>
        <v>2</v>
      </c>
      <c r="Q8">
        <f>INDEX(VALUES!A$1:A$12,P8)</f>
        <v>0</v>
      </c>
    </row>
    <row r="9" spans="1:17" x14ac:dyDescent="0.3">
      <c r="A9" s="16" t="str">
        <f>IF(STORIES!B11="","",STORIES!A11)</f>
        <v/>
      </c>
      <c r="B9" s="19" t="str">
        <f>IF(STORIES!B11="","",STORIES!B11)</f>
        <v/>
      </c>
      <c r="I9" s="11" t="str">
        <f>IF(B9="","",IF(COUNT(C9:H9)&lt;TEAM!$B$1,"pending",IF(AND(MAX(J9:O9)-P9&lt;=1,P9-MIN(J9:O9)&lt;=1),Q9,"repeat")))</f>
        <v/>
      </c>
      <c r="J9" s="1">
        <f>MATCH(C9,VALUES!$A:$A,0)</f>
        <v>2</v>
      </c>
      <c r="K9" s="1">
        <f>MATCH(D9,VALUES!$A:$A,0)</f>
        <v>2</v>
      </c>
      <c r="L9" s="1">
        <f>MATCH(E9,VALUES!$A:$A,0)</f>
        <v>2</v>
      </c>
      <c r="M9" s="1" t="str">
        <f>IF(TEAM!$B$1&lt;4,"",MATCH(F9,VALUES!$A:$A,0))</f>
        <v/>
      </c>
      <c r="N9" s="1" t="str">
        <f>IF(TEAM!$B$1&lt;5,"",MATCH(G9,VALUES!$A:$A,0))</f>
        <v/>
      </c>
      <c r="O9" s="1" t="str">
        <f>IF(TEAM!$B$1&lt;6,"",MATCH(H9,VALUES!$A:$A,0))</f>
        <v/>
      </c>
      <c r="P9">
        <f t="shared" si="0"/>
        <v>2</v>
      </c>
      <c r="Q9">
        <f>INDEX(VALUES!A$1:A$12,P9)</f>
        <v>0</v>
      </c>
    </row>
    <row r="10" spans="1:17" x14ac:dyDescent="0.3">
      <c r="A10" s="16" t="str">
        <f>IF(STORIES!B12="","",STORIES!A12)</f>
        <v/>
      </c>
      <c r="B10" s="19" t="str">
        <f>IF(STORIES!B12="","",STORIES!B12)</f>
        <v/>
      </c>
      <c r="I10" s="11" t="str">
        <f>IF(B10="","",IF(COUNT(C10:H10)&lt;TEAM!$B$1,"pending",IF(AND(MAX(J10:O10)-P10&lt;=1,P10-MIN(J10:O10)&lt;=1),Q10,"repeat")))</f>
        <v/>
      </c>
      <c r="J10" s="1">
        <f>MATCH(C10,VALUES!$A:$A,0)</f>
        <v>2</v>
      </c>
      <c r="K10" s="1">
        <f>MATCH(D10,VALUES!$A:$A,0)</f>
        <v>2</v>
      </c>
      <c r="L10" s="1">
        <f>MATCH(E10,VALUES!$A:$A,0)</f>
        <v>2</v>
      </c>
      <c r="M10" s="1" t="str">
        <f>IF(TEAM!$B$1&lt;4,"",MATCH(F10,VALUES!$A:$A,0))</f>
        <v/>
      </c>
      <c r="N10" s="1" t="str">
        <f>IF(TEAM!$B$1&lt;5,"",MATCH(G10,VALUES!$A:$A,0))</f>
        <v/>
      </c>
      <c r="O10" s="1" t="str">
        <f>IF(TEAM!$B$1&lt;6,"",MATCH(H10,VALUES!$A:$A,0))</f>
        <v/>
      </c>
      <c r="P10">
        <f t="shared" si="0"/>
        <v>2</v>
      </c>
      <c r="Q10">
        <f>INDEX(VALUES!A$1:A$12,P10)</f>
        <v>0</v>
      </c>
    </row>
    <row r="11" spans="1:17" x14ac:dyDescent="0.3">
      <c r="A11" s="16" t="str">
        <f>IF(STORIES!B13="","",STORIES!A13)</f>
        <v/>
      </c>
      <c r="B11" s="19" t="str">
        <f>IF(STORIES!B13="","",STORIES!B13)</f>
        <v/>
      </c>
      <c r="I11" s="11" t="str">
        <f>IF(B11="","",IF(COUNT(C11:H11)&lt;TEAM!$B$1,"pending",IF(AND(MAX(J11:O11)-P11&lt;=1,P11-MIN(J11:O11)&lt;=1),Q11,"repeat")))</f>
        <v/>
      </c>
      <c r="J11" s="1">
        <f>MATCH(C11,VALUES!$A:$A,0)</f>
        <v>2</v>
      </c>
      <c r="K11" s="1">
        <f>MATCH(D11,VALUES!$A:$A,0)</f>
        <v>2</v>
      </c>
      <c r="L11" s="1">
        <f>MATCH(E11,VALUES!$A:$A,0)</f>
        <v>2</v>
      </c>
      <c r="M11" s="1" t="str">
        <f>IF(TEAM!$B$1&lt;4,"",MATCH(F11,VALUES!$A:$A,0))</f>
        <v/>
      </c>
      <c r="N11" s="1" t="str">
        <f>IF(TEAM!$B$1&lt;5,"",MATCH(G11,VALUES!$A:$A,0))</f>
        <v/>
      </c>
      <c r="O11" s="1" t="str">
        <f>IF(TEAM!$B$1&lt;6,"",MATCH(H11,VALUES!$A:$A,0))</f>
        <v/>
      </c>
      <c r="P11">
        <f t="shared" si="0"/>
        <v>2</v>
      </c>
      <c r="Q11">
        <f>INDEX(VALUES!A$1:A$12,P11)</f>
        <v>0</v>
      </c>
    </row>
    <row r="12" spans="1:17" x14ac:dyDescent="0.3">
      <c r="A12" s="16" t="str">
        <f>IF(STORIES!B14="","",STORIES!A14)</f>
        <v/>
      </c>
      <c r="B12" s="19" t="str">
        <f>IF(STORIES!B14="","",STORIES!B14)</f>
        <v/>
      </c>
      <c r="I12" s="11" t="str">
        <f>IF(B12="","",IF(COUNT(C12:H12)&lt;TEAM!$B$1,"pending",IF(AND(MAX(J12:O12)-P12&lt;=1,P12-MIN(J12:O12)&lt;=1),Q12,"repeat")))</f>
        <v/>
      </c>
      <c r="J12" s="1">
        <f>MATCH(C12,VALUES!$A:$A,0)</f>
        <v>2</v>
      </c>
      <c r="K12" s="1">
        <f>MATCH(D12,VALUES!$A:$A,0)</f>
        <v>2</v>
      </c>
      <c r="L12" s="1">
        <f>MATCH(E12,VALUES!$A:$A,0)</f>
        <v>2</v>
      </c>
      <c r="M12" s="1" t="str">
        <f>IF(TEAM!$B$1&lt;4,"",MATCH(F12,VALUES!$A:$A,0))</f>
        <v/>
      </c>
      <c r="N12" s="1" t="str">
        <f>IF(TEAM!$B$1&lt;5,"",MATCH(G12,VALUES!$A:$A,0))</f>
        <v/>
      </c>
      <c r="O12" s="1" t="str">
        <f>IF(TEAM!$B$1&lt;6,"",MATCH(H12,VALUES!$A:$A,0))</f>
        <v/>
      </c>
      <c r="P12">
        <f t="shared" si="0"/>
        <v>2</v>
      </c>
      <c r="Q12">
        <f>INDEX(VALUES!A$1:A$12,P12)</f>
        <v>0</v>
      </c>
    </row>
    <row r="13" spans="1:17" x14ac:dyDescent="0.3">
      <c r="A13" s="16" t="str">
        <f>IF(STORIES!B15="","",STORIES!A15)</f>
        <v/>
      </c>
      <c r="B13" s="19" t="str">
        <f>IF(STORIES!B15="","",STORIES!B15)</f>
        <v/>
      </c>
      <c r="I13" s="11" t="str">
        <f>IF(B13="","",IF(COUNT(C13:H13)&lt;TEAM!$B$1,"pending",IF(AND(MAX(J13:O13)-P13&lt;=1,P13-MIN(J13:O13)&lt;=1),Q13,"repeat")))</f>
        <v/>
      </c>
      <c r="J13" s="1">
        <f>MATCH(C13,VALUES!$A:$A,0)</f>
        <v>2</v>
      </c>
      <c r="K13" s="1">
        <f>MATCH(D13,VALUES!$A:$A,0)</f>
        <v>2</v>
      </c>
      <c r="L13" s="1">
        <f>MATCH(E13,VALUES!$A:$A,0)</f>
        <v>2</v>
      </c>
      <c r="M13" s="1" t="str">
        <f>IF(TEAM!$B$1&lt;4,"",MATCH(F13,VALUES!$A:$A,0))</f>
        <v/>
      </c>
      <c r="N13" s="1" t="str">
        <f>IF(TEAM!$B$1&lt;5,"",MATCH(G13,VALUES!$A:$A,0))</f>
        <v/>
      </c>
      <c r="O13" s="1" t="str">
        <f>IF(TEAM!$B$1&lt;6,"",MATCH(H13,VALUES!$A:$A,0))</f>
        <v/>
      </c>
      <c r="P13">
        <f t="shared" si="0"/>
        <v>2</v>
      </c>
      <c r="Q13">
        <f>INDEX(VALUES!A$1:A$12,P13)</f>
        <v>0</v>
      </c>
    </row>
    <row r="14" spans="1:17" x14ac:dyDescent="0.3">
      <c r="A14" s="16" t="str">
        <f>IF(STORIES!B16="","",STORIES!A16)</f>
        <v/>
      </c>
      <c r="B14" s="19" t="str">
        <f>IF(STORIES!B16="","",STORIES!B16)</f>
        <v/>
      </c>
      <c r="I14" s="11" t="str">
        <f>IF(B14="","",IF(COUNT(C14:H14)&lt;TEAM!$B$1,"pending",IF(AND(MAX(J14:O14)-P14&lt;=1,P14-MIN(J14:O14)&lt;=1),Q14,"repeat")))</f>
        <v/>
      </c>
      <c r="J14" s="1">
        <f>MATCH(C14,VALUES!$A:$A,0)</f>
        <v>2</v>
      </c>
      <c r="K14" s="1">
        <f>MATCH(D14,VALUES!$A:$A,0)</f>
        <v>2</v>
      </c>
      <c r="L14" s="1">
        <f>MATCH(E14,VALUES!$A:$A,0)</f>
        <v>2</v>
      </c>
      <c r="M14" s="1" t="str">
        <f>IF(TEAM!$B$1&lt;4,"",MATCH(F14,VALUES!$A:$A,0))</f>
        <v/>
      </c>
      <c r="N14" s="1" t="str">
        <f>IF(TEAM!$B$1&lt;5,"",MATCH(G14,VALUES!$A:$A,0))</f>
        <v/>
      </c>
      <c r="O14" s="1" t="str">
        <f>IF(TEAM!$B$1&lt;6,"",MATCH(H14,VALUES!$A:$A,0))</f>
        <v/>
      </c>
      <c r="P14">
        <f t="shared" si="0"/>
        <v>2</v>
      </c>
      <c r="Q14">
        <f>INDEX(VALUES!A$1:A$12,P14)</f>
        <v>0</v>
      </c>
    </row>
    <row r="15" spans="1:17" x14ac:dyDescent="0.3">
      <c r="A15" s="16" t="str">
        <f>IF(STORIES!B17="","",STORIES!A17)</f>
        <v/>
      </c>
      <c r="B15" s="19" t="str">
        <f>IF(STORIES!B17="","",STORIES!B17)</f>
        <v/>
      </c>
      <c r="I15" s="11" t="str">
        <f>IF(B15="","",IF(COUNT(C15:H15)&lt;TEAM!$B$1,"pending",IF(AND(MAX(J15:O15)-P15&lt;=1,P15-MIN(J15:O15)&lt;=1),Q15,"repeat")))</f>
        <v/>
      </c>
      <c r="J15" s="1">
        <f>MATCH(C15,VALUES!$A:$A,0)</f>
        <v>2</v>
      </c>
      <c r="K15" s="1">
        <f>MATCH(D15,VALUES!$A:$A,0)</f>
        <v>2</v>
      </c>
      <c r="L15" s="1">
        <f>MATCH(E15,VALUES!$A:$A,0)</f>
        <v>2</v>
      </c>
      <c r="M15" s="1" t="str">
        <f>IF(TEAM!$B$1&lt;4,"",MATCH(F15,VALUES!$A:$A,0))</f>
        <v/>
      </c>
      <c r="N15" s="1" t="str">
        <f>IF(TEAM!$B$1&lt;5,"",MATCH(G15,VALUES!$A:$A,0))</f>
        <v/>
      </c>
      <c r="O15" s="1" t="str">
        <f>IF(TEAM!$B$1&lt;6,"",MATCH(H15,VALUES!$A:$A,0))</f>
        <v/>
      </c>
      <c r="P15">
        <f t="shared" si="0"/>
        <v>2</v>
      </c>
      <c r="Q15">
        <f>INDEX(VALUES!A$1:A$12,P15)</f>
        <v>0</v>
      </c>
    </row>
    <row r="16" spans="1:17" x14ac:dyDescent="0.3">
      <c r="A16" s="16" t="str">
        <f>IF(STORIES!B18="","",STORIES!A18)</f>
        <v/>
      </c>
      <c r="B16" s="19" t="str">
        <f>IF(STORIES!B18="","",STORIES!B18)</f>
        <v/>
      </c>
      <c r="I16" s="11" t="str">
        <f>IF(B16="","",IF(COUNT(C16:H16)&lt;TEAM!$B$1,"pending",IF(AND(MAX(J16:O16)-P16&lt;=1,P16-MIN(J16:O16)&lt;=1),Q16,"repeat")))</f>
        <v/>
      </c>
      <c r="J16" s="1">
        <f>MATCH(C16,VALUES!$A:$A,0)</f>
        <v>2</v>
      </c>
      <c r="K16" s="1">
        <f>MATCH(D16,VALUES!$A:$A,0)</f>
        <v>2</v>
      </c>
      <c r="L16" s="1">
        <f>MATCH(E16,VALUES!$A:$A,0)</f>
        <v>2</v>
      </c>
      <c r="M16" s="1" t="str">
        <f>IF(TEAM!$B$1&lt;4,"",MATCH(F16,VALUES!$A:$A,0))</f>
        <v/>
      </c>
      <c r="N16" s="1" t="str">
        <f>IF(TEAM!$B$1&lt;5,"",MATCH(G16,VALUES!$A:$A,0))</f>
        <v/>
      </c>
      <c r="O16" s="1" t="str">
        <f>IF(TEAM!$B$1&lt;6,"",MATCH(H16,VALUES!$A:$A,0))</f>
        <v/>
      </c>
      <c r="P16">
        <f t="shared" si="0"/>
        <v>2</v>
      </c>
      <c r="Q16">
        <f>INDEX(VALUES!A$1:A$12,P16)</f>
        <v>0</v>
      </c>
    </row>
    <row r="17" spans="1:17" x14ac:dyDescent="0.3">
      <c r="A17" s="16" t="str">
        <f>IF(STORIES!B19="","",STORIES!A19)</f>
        <v/>
      </c>
      <c r="B17" s="19" t="str">
        <f>IF(STORIES!B19="","",STORIES!B19)</f>
        <v/>
      </c>
      <c r="I17" s="11" t="str">
        <f>IF(B17="","",IF(COUNT(C17:H17)&lt;TEAM!$B$1,"pending",IF(AND(MAX(J17:O17)-P17&lt;=1,P17-MIN(J17:O17)&lt;=1),Q17,"repeat")))</f>
        <v/>
      </c>
      <c r="J17" s="1">
        <f>MATCH(C17,VALUES!$A:$A,0)</f>
        <v>2</v>
      </c>
      <c r="K17" s="1">
        <f>MATCH(D17,VALUES!$A:$A,0)</f>
        <v>2</v>
      </c>
      <c r="L17" s="1">
        <f>MATCH(E17,VALUES!$A:$A,0)</f>
        <v>2</v>
      </c>
      <c r="M17" s="1" t="str">
        <f>IF(TEAM!$B$1&lt;4,"",MATCH(F17,VALUES!$A:$A,0))</f>
        <v/>
      </c>
      <c r="N17" s="1" t="str">
        <f>IF(TEAM!$B$1&lt;5,"",MATCH(G17,VALUES!$A:$A,0))</f>
        <v/>
      </c>
      <c r="O17" s="1" t="str">
        <f>IF(TEAM!$B$1&lt;6,"",MATCH(H17,VALUES!$A:$A,0))</f>
        <v/>
      </c>
      <c r="P17">
        <f t="shared" si="0"/>
        <v>2</v>
      </c>
      <c r="Q17">
        <f>INDEX(VALUES!A$1:A$12,P17)</f>
        <v>0</v>
      </c>
    </row>
    <row r="18" spans="1:17" x14ac:dyDescent="0.3">
      <c r="A18" s="16" t="str">
        <f>IF(STORIES!B20="","",STORIES!A20)</f>
        <v/>
      </c>
      <c r="B18" s="19" t="str">
        <f>IF(STORIES!B20="","",STORIES!B20)</f>
        <v/>
      </c>
      <c r="I18" s="11" t="str">
        <f>IF(B18="","",IF(COUNT(C18:H18)&lt;TEAM!$B$1,"pending",IF(AND(MAX(J18:O18)-P18&lt;=1,P18-MIN(J18:O18)&lt;=1),Q18,"repeat")))</f>
        <v/>
      </c>
      <c r="J18" s="1">
        <f>MATCH(C18,VALUES!$A:$A,0)</f>
        <v>2</v>
      </c>
      <c r="K18" s="1">
        <f>MATCH(D18,VALUES!$A:$A,0)</f>
        <v>2</v>
      </c>
      <c r="L18" s="1">
        <f>MATCH(E18,VALUES!$A:$A,0)</f>
        <v>2</v>
      </c>
      <c r="M18" s="1" t="str">
        <f>IF(TEAM!$B$1&lt;4,"",MATCH(F18,VALUES!$A:$A,0))</f>
        <v/>
      </c>
      <c r="N18" s="1" t="str">
        <f>IF(TEAM!$B$1&lt;5,"",MATCH(G18,VALUES!$A:$A,0))</f>
        <v/>
      </c>
      <c r="O18" s="1" t="str">
        <f>IF(TEAM!$B$1&lt;6,"",MATCH(H18,VALUES!$A:$A,0))</f>
        <v/>
      </c>
      <c r="P18">
        <f t="shared" si="0"/>
        <v>2</v>
      </c>
      <c r="Q18">
        <f>INDEX(VALUES!A$1:A$12,P18)</f>
        <v>0</v>
      </c>
    </row>
    <row r="19" spans="1:17" x14ac:dyDescent="0.3">
      <c r="A19" s="16" t="str">
        <f>IF(STORIES!B21="","",STORIES!A21)</f>
        <v/>
      </c>
      <c r="B19" s="19" t="str">
        <f>IF(STORIES!B21="","",STORIES!B21)</f>
        <v/>
      </c>
      <c r="I19" s="11" t="str">
        <f>IF(B19="","",IF(COUNT(C19:H19)&lt;TEAM!$B$1,"pending",IF(AND(MAX(J19:O19)-P19&lt;=1,P19-MIN(J19:O19)&lt;=1),Q19,"repeat")))</f>
        <v/>
      </c>
      <c r="J19" s="1">
        <f>MATCH(C19,VALUES!$A:$A,0)</f>
        <v>2</v>
      </c>
      <c r="K19" s="1">
        <f>MATCH(D19,VALUES!$A:$A,0)</f>
        <v>2</v>
      </c>
      <c r="L19" s="1">
        <f>MATCH(E19,VALUES!$A:$A,0)</f>
        <v>2</v>
      </c>
      <c r="M19" s="1" t="str">
        <f>IF(TEAM!$B$1&lt;4,"",MATCH(F19,VALUES!$A:$A,0))</f>
        <v/>
      </c>
      <c r="N19" s="1" t="str">
        <f>IF(TEAM!$B$1&lt;5,"",MATCH(G19,VALUES!$A:$A,0))</f>
        <v/>
      </c>
      <c r="O19" s="1" t="str">
        <f>IF(TEAM!$B$1&lt;6,"",MATCH(H19,VALUES!$A:$A,0))</f>
        <v/>
      </c>
      <c r="P19">
        <f t="shared" si="0"/>
        <v>2</v>
      </c>
      <c r="Q19">
        <f>INDEX(VALUES!A$1:A$12,P19)</f>
        <v>0</v>
      </c>
    </row>
    <row r="20" spans="1:17" x14ac:dyDescent="0.3">
      <c r="A20" s="16" t="str">
        <f>IF(STORIES!B22="","",STORIES!A22)</f>
        <v/>
      </c>
      <c r="B20" s="19" t="str">
        <f>IF(STORIES!B22="","",STORIES!B22)</f>
        <v/>
      </c>
      <c r="I20" s="11" t="str">
        <f>IF(B20="","",IF(COUNT(C20:H20)&lt;TEAM!$B$1,"pending",IF(AND(MAX(J20:O20)-P20&lt;=1,P20-MIN(J20:O20)&lt;=1),Q20,"repeat")))</f>
        <v/>
      </c>
      <c r="J20" s="1">
        <f>MATCH(C20,VALUES!$A:$A,0)</f>
        <v>2</v>
      </c>
      <c r="K20" s="1">
        <f>MATCH(D20,VALUES!$A:$A,0)</f>
        <v>2</v>
      </c>
      <c r="L20" s="1">
        <f>MATCH(E20,VALUES!$A:$A,0)</f>
        <v>2</v>
      </c>
      <c r="M20" s="1" t="str">
        <f>IF(TEAM!$B$1&lt;4,"",MATCH(F20,VALUES!$A:$A,0))</f>
        <v/>
      </c>
      <c r="N20" s="1" t="str">
        <f>IF(TEAM!$B$1&lt;5,"",MATCH(G20,VALUES!$A:$A,0))</f>
        <v/>
      </c>
      <c r="O20" s="1" t="str">
        <f>IF(TEAM!$B$1&lt;6,"",MATCH(H20,VALUES!$A:$A,0))</f>
        <v/>
      </c>
      <c r="P20">
        <f t="shared" si="0"/>
        <v>2</v>
      </c>
      <c r="Q20">
        <f>INDEX(VALUES!A$1:A$12,P20)</f>
        <v>0</v>
      </c>
    </row>
    <row r="21" spans="1:17" x14ac:dyDescent="0.3">
      <c r="A21" s="16" t="str">
        <f>IF(STORIES!B23="","",STORIES!A23)</f>
        <v/>
      </c>
      <c r="B21" s="19" t="str">
        <f>IF(STORIES!B23="","",STORIES!B23)</f>
        <v/>
      </c>
      <c r="I21" s="11" t="str">
        <f>IF(B21="","",IF(COUNT(C21:H21)&lt;TEAM!$B$1,"pending",IF(AND(MAX(J21:O21)-P21&lt;=1,P21-MIN(J21:O21)&lt;=1),Q21,"repeat")))</f>
        <v/>
      </c>
      <c r="J21" s="1">
        <f>MATCH(C21,VALUES!$A:$A,0)</f>
        <v>2</v>
      </c>
      <c r="K21" s="1">
        <f>MATCH(D21,VALUES!$A:$A,0)</f>
        <v>2</v>
      </c>
      <c r="L21" s="1">
        <f>MATCH(E21,VALUES!$A:$A,0)</f>
        <v>2</v>
      </c>
      <c r="M21" s="1" t="str">
        <f>IF(TEAM!$B$1&lt;4,"",MATCH(F21,VALUES!$A:$A,0))</f>
        <v/>
      </c>
      <c r="N21" s="1" t="str">
        <f>IF(TEAM!$B$1&lt;5,"",MATCH(G21,VALUES!$A:$A,0))</f>
        <v/>
      </c>
      <c r="O21" s="1" t="str">
        <f>IF(TEAM!$B$1&lt;6,"",MATCH(H21,VALUES!$A:$A,0))</f>
        <v/>
      </c>
      <c r="P21">
        <f t="shared" si="0"/>
        <v>2</v>
      </c>
      <c r="Q21">
        <f>INDEX(VALUES!A$1:A$12,P21)</f>
        <v>0</v>
      </c>
    </row>
    <row r="22" spans="1:17" x14ac:dyDescent="0.3">
      <c r="A22" s="16" t="str">
        <f>IF(STORIES!B24="","",STORIES!A24)</f>
        <v/>
      </c>
      <c r="B22" s="19" t="str">
        <f>IF(STORIES!B24="","",STORIES!B24)</f>
        <v/>
      </c>
      <c r="I22" s="11" t="str">
        <f>IF(B22="","",IF(COUNT(C22:H22)&lt;TEAM!$B$1,"pending",IF(AND(MAX(J22:O22)-P22&lt;=1,P22-MIN(J22:O22)&lt;=1),Q22,"repeat")))</f>
        <v/>
      </c>
      <c r="J22" s="1">
        <f>MATCH(C22,VALUES!$A:$A,0)</f>
        <v>2</v>
      </c>
      <c r="K22" s="1">
        <f>MATCH(D22,VALUES!$A:$A,0)</f>
        <v>2</v>
      </c>
      <c r="L22" s="1">
        <f>MATCH(E22,VALUES!$A:$A,0)</f>
        <v>2</v>
      </c>
      <c r="M22" s="1" t="str">
        <f>IF(TEAM!$B$1&lt;4,"",MATCH(F22,VALUES!$A:$A,0))</f>
        <v/>
      </c>
      <c r="N22" s="1" t="str">
        <f>IF(TEAM!$B$1&lt;5,"",MATCH(G22,VALUES!$A:$A,0))</f>
        <v/>
      </c>
      <c r="O22" s="1" t="str">
        <f>IF(TEAM!$B$1&lt;6,"",MATCH(H22,VALUES!$A:$A,0))</f>
        <v/>
      </c>
      <c r="P22">
        <f t="shared" si="0"/>
        <v>2</v>
      </c>
      <c r="Q22">
        <f>INDEX(VALUES!A$1:A$12,P22)</f>
        <v>0</v>
      </c>
    </row>
    <row r="23" spans="1:17" x14ac:dyDescent="0.3">
      <c r="A23" s="16" t="str">
        <f>IF(STORIES!B25="","",STORIES!A25)</f>
        <v/>
      </c>
      <c r="B23" s="19" t="str">
        <f>IF(STORIES!B25="","",STORIES!B25)</f>
        <v/>
      </c>
      <c r="I23" s="11" t="str">
        <f>IF(B23="","",IF(COUNT(C23:H23)&lt;TEAM!$B$1,"pending",IF(AND(MAX(J23:O23)-P23&lt;=1,P23-MIN(J23:O23)&lt;=1),Q23,"repeat")))</f>
        <v/>
      </c>
      <c r="J23" s="1">
        <f>MATCH(C23,VALUES!$A:$A,0)</f>
        <v>2</v>
      </c>
      <c r="K23" s="1">
        <f>MATCH(D23,VALUES!$A:$A,0)</f>
        <v>2</v>
      </c>
      <c r="L23" s="1">
        <f>MATCH(E23,VALUES!$A:$A,0)</f>
        <v>2</v>
      </c>
      <c r="M23" s="1" t="str">
        <f>IF(TEAM!$B$1&lt;4,"",MATCH(F23,VALUES!$A:$A,0))</f>
        <v/>
      </c>
      <c r="N23" s="1" t="str">
        <f>IF(TEAM!$B$1&lt;5,"",MATCH(G23,VALUES!$A:$A,0))</f>
        <v/>
      </c>
      <c r="O23" s="1" t="str">
        <f>IF(TEAM!$B$1&lt;6,"",MATCH(H23,VALUES!$A:$A,0))</f>
        <v/>
      </c>
      <c r="P23">
        <f t="shared" si="0"/>
        <v>2</v>
      </c>
      <c r="Q23">
        <f>INDEX(VALUES!A$1:A$12,P23)</f>
        <v>0</v>
      </c>
    </row>
    <row r="24" spans="1:17" x14ac:dyDescent="0.3">
      <c r="A24" s="16" t="str">
        <f>IF(STORIES!B26="","",STORIES!A26)</f>
        <v/>
      </c>
      <c r="B24" s="19" t="str">
        <f>IF(STORIES!B26="","",STORIES!B26)</f>
        <v/>
      </c>
      <c r="I24" s="11" t="str">
        <f>IF(B24="","",IF(COUNT(C24:H24)&lt;TEAM!$B$1,"pending",IF(AND(MAX(J24:O24)-P24&lt;=1,P24-MIN(J24:O24)&lt;=1),Q24,"repeat")))</f>
        <v/>
      </c>
      <c r="J24" s="1">
        <f>MATCH(C24,VALUES!$A:$A,0)</f>
        <v>2</v>
      </c>
      <c r="K24" s="1">
        <f>MATCH(D24,VALUES!$A:$A,0)</f>
        <v>2</v>
      </c>
      <c r="L24" s="1">
        <f>MATCH(E24,VALUES!$A:$A,0)</f>
        <v>2</v>
      </c>
      <c r="M24" s="1" t="str">
        <f>IF(TEAM!$B$1&lt;4,"",MATCH(F24,VALUES!$A:$A,0))</f>
        <v/>
      </c>
      <c r="N24" s="1" t="str">
        <f>IF(TEAM!$B$1&lt;5,"",MATCH(G24,VALUES!$A:$A,0))</f>
        <v/>
      </c>
      <c r="O24" s="1" t="str">
        <f>IF(TEAM!$B$1&lt;6,"",MATCH(H24,VALUES!$A:$A,0))</f>
        <v/>
      </c>
      <c r="P24">
        <f t="shared" si="0"/>
        <v>2</v>
      </c>
      <c r="Q24">
        <f>INDEX(VALUES!A$1:A$12,P24)</f>
        <v>0</v>
      </c>
    </row>
    <row r="25" spans="1:17" x14ac:dyDescent="0.3">
      <c r="A25" s="16" t="str">
        <f>IF(STORIES!B27="","",STORIES!A27)</f>
        <v/>
      </c>
      <c r="B25" s="19" t="str">
        <f>IF(STORIES!B27="","",STORIES!B27)</f>
        <v/>
      </c>
      <c r="I25" s="11" t="str">
        <f>IF(B25="","",IF(COUNT(C25:H25)&lt;TEAM!$B$1,"pending",IF(AND(MAX(J25:O25)-P25&lt;=1,P25-MIN(J25:O25)&lt;=1),Q25,"repeat")))</f>
        <v/>
      </c>
      <c r="J25" s="1">
        <f>MATCH(C25,VALUES!$A:$A,0)</f>
        <v>2</v>
      </c>
      <c r="K25" s="1">
        <f>MATCH(D25,VALUES!$A:$A,0)</f>
        <v>2</v>
      </c>
      <c r="L25" s="1">
        <f>MATCH(E25,VALUES!$A:$A,0)</f>
        <v>2</v>
      </c>
      <c r="M25" s="1" t="str">
        <f>IF(TEAM!$B$1&lt;4,"",MATCH(F25,VALUES!$A:$A,0))</f>
        <v/>
      </c>
      <c r="N25" s="1" t="str">
        <f>IF(TEAM!$B$1&lt;5,"",MATCH(G25,VALUES!$A:$A,0))</f>
        <v/>
      </c>
      <c r="O25" s="1" t="str">
        <f>IF(TEAM!$B$1&lt;6,"",MATCH(H25,VALUES!$A:$A,0))</f>
        <v/>
      </c>
      <c r="P25">
        <f t="shared" si="0"/>
        <v>2</v>
      </c>
      <c r="Q25">
        <f>INDEX(VALUES!A$1:A$12,P25)</f>
        <v>0</v>
      </c>
    </row>
    <row r="26" spans="1:17" x14ac:dyDescent="0.3">
      <c r="A26" s="16" t="str">
        <f>IF(STORIES!B28="","",STORIES!A28)</f>
        <v/>
      </c>
      <c r="B26" s="19" t="str">
        <f>IF(STORIES!B28="","",STORIES!B28)</f>
        <v/>
      </c>
      <c r="I26" s="11" t="str">
        <f>IF(B26="","",IF(COUNT(C26:H26)&lt;TEAM!$B$1,"pending",IF(AND(MAX(J26:O26)-P26&lt;=1,P26-MIN(J26:O26)&lt;=1),Q26,"repeat")))</f>
        <v/>
      </c>
      <c r="J26" s="1">
        <f>MATCH(C26,VALUES!$A:$A,0)</f>
        <v>2</v>
      </c>
      <c r="K26" s="1">
        <f>MATCH(D26,VALUES!$A:$A,0)</f>
        <v>2</v>
      </c>
      <c r="L26" s="1">
        <f>MATCH(E26,VALUES!$A:$A,0)</f>
        <v>2</v>
      </c>
      <c r="M26" s="1" t="str">
        <f>IF(TEAM!$B$1&lt;4,"",MATCH(F26,VALUES!$A:$A,0))</f>
        <v/>
      </c>
      <c r="N26" s="1" t="str">
        <f>IF(TEAM!$B$1&lt;5,"",MATCH(G26,VALUES!$A:$A,0))</f>
        <v/>
      </c>
      <c r="O26" s="1" t="str">
        <f>IF(TEAM!$B$1&lt;6,"",MATCH(H26,VALUES!$A:$A,0))</f>
        <v/>
      </c>
      <c r="P26">
        <f t="shared" si="0"/>
        <v>2</v>
      </c>
      <c r="Q26">
        <f>INDEX(VALUES!A$1:A$12,P26)</f>
        <v>0</v>
      </c>
    </row>
    <row r="27" spans="1:17" x14ac:dyDescent="0.3">
      <c r="A27" s="16" t="str">
        <f>IF(STORIES!B29="","",STORIES!A29)</f>
        <v/>
      </c>
      <c r="B27" s="19" t="str">
        <f>IF(STORIES!B29="","",STORIES!B29)</f>
        <v/>
      </c>
      <c r="I27" s="11" t="str">
        <f>IF(B27="","",IF(COUNT(C27:H27)&lt;TEAM!$B$1,"pending",IF(AND(MAX(J27:O27)-P27&lt;=1,P27-MIN(J27:O27)&lt;=1),Q27,"repeat")))</f>
        <v/>
      </c>
      <c r="J27" s="1">
        <f>MATCH(C27,VALUES!$A:$A,0)</f>
        <v>2</v>
      </c>
      <c r="K27" s="1">
        <f>MATCH(D27,VALUES!$A:$A,0)</f>
        <v>2</v>
      </c>
      <c r="L27" s="1">
        <f>MATCH(E27,VALUES!$A:$A,0)</f>
        <v>2</v>
      </c>
      <c r="M27" s="1" t="str">
        <f>IF(TEAM!$B$1&lt;4,"",MATCH(F27,VALUES!$A:$A,0))</f>
        <v/>
      </c>
      <c r="N27" s="1" t="str">
        <f>IF(TEAM!$B$1&lt;5,"",MATCH(G27,VALUES!$A:$A,0))</f>
        <v/>
      </c>
      <c r="O27" s="1" t="str">
        <f>IF(TEAM!$B$1&lt;6,"",MATCH(H27,VALUES!$A:$A,0))</f>
        <v/>
      </c>
      <c r="P27">
        <f t="shared" si="0"/>
        <v>2</v>
      </c>
      <c r="Q27">
        <f>INDEX(VALUES!A$1:A$12,P27)</f>
        <v>0</v>
      </c>
    </row>
    <row r="28" spans="1:17" x14ac:dyDescent="0.3">
      <c r="A28" s="16" t="str">
        <f>IF(STORIES!B30="","",STORIES!A30)</f>
        <v/>
      </c>
      <c r="B28" s="19" t="str">
        <f>IF(STORIES!B30="","",STORIES!B30)</f>
        <v/>
      </c>
      <c r="I28" s="11" t="str">
        <f>IF(B28="","",IF(COUNT(C28:H28)&lt;TEAM!$B$1,"pending",IF(AND(MAX(J28:O28)-P28&lt;=1,P28-MIN(J28:O28)&lt;=1),Q28,"repeat")))</f>
        <v/>
      </c>
      <c r="J28" s="1">
        <f>MATCH(C28,VALUES!$A:$A,0)</f>
        <v>2</v>
      </c>
      <c r="K28" s="1">
        <f>MATCH(D28,VALUES!$A:$A,0)</f>
        <v>2</v>
      </c>
      <c r="L28" s="1">
        <f>MATCH(E28,VALUES!$A:$A,0)</f>
        <v>2</v>
      </c>
      <c r="M28" s="1" t="str">
        <f>IF(TEAM!$B$1&lt;4,"",MATCH(F28,VALUES!$A:$A,0))</f>
        <v/>
      </c>
      <c r="N28" s="1" t="str">
        <f>IF(TEAM!$B$1&lt;5,"",MATCH(G28,VALUES!$A:$A,0))</f>
        <v/>
      </c>
      <c r="O28" s="1" t="str">
        <f>IF(TEAM!$B$1&lt;6,"",MATCH(H28,VALUES!$A:$A,0))</f>
        <v/>
      </c>
      <c r="P28">
        <f t="shared" si="0"/>
        <v>2</v>
      </c>
      <c r="Q28">
        <f>INDEX(VALUES!A$1:A$12,P28)</f>
        <v>0</v>
      </c>
    </row>
    <row r="29" spans="1:17" x14ac:dyDescent="0.3">
      <c r="A29" s="16" t="str">
        <f>IF(STORIES!B31="","",STORIES!A31)</f>
        <v/>
      </c>
      <c r="B29" s="19" t="str">
        <f>IF(STORIES!B31="","",STORIES!B31)</f>
        <v/>
      </c>
      <c r="I29" s="11" t="str">
        <f>IF(B29="","",IF(COUNT(C29:H29)&lt;TEAM!$B$1,"pending",IF(AND(MAX(J29:O29)-P29&lt;=1,P29-MIN(J29:O29)&lt;=1),Q29,"repeat")))</f>
        <v/>
      </c>
      <c r="J29" s="1">
        <f>MATCH(C29,VALUES!$A:$A,0)</f>
        <v>2</v>
      </c>
      <c r="K29" s="1">
        <f>MATCH(D29,VALUES!$A:$A,0)</f>
        <v>2</v>
      </c>
      <c r="L29" s="1">
        <f>MATCH(E29,VALUES!$A:$A,0)</f>
        <v>2</v>
      </c>
      <c r="M29" s="1" t="str">
        <f>IF(TEAM!$B$1&lt;4,"",MATCH(F29,VALUES!$A:$A,0))</f>
        <v/>
      </c>
      <c r="N29" s="1" t="str">
        <f>IF(TEAM!$B$1&lt;5,"",MATCH(G29,VALUES!$A:$A,0))</f>
        <v/>
      </c>
      <c r="O29" s="1" t="str">
        <f>IF(TEAM!$B$1&lt;6,"",MATCH(H29,VALUES!$A:$A,0))</f>
        <v/>
      </c>
      <c r="P29">
        <f t="shared" si="0"/>
        <v>2</v>
      </c>
      <c r="Q29">
        <f>INDEX(VALUES!A$1:A$12,P29)</f>
        <v>0</v>
      </c>
    </row>
    <row r="30" spans="1:17" x14ac:dyDescent="0.3">
      <c r="A30" s="16" t="str">
        <f>IF(STORIES!B32="","",STORIES!A32)</f>
        <v/>
      </c>
      <c r="B30" s="19" t="str">
        <f>IF(STORIES!B32="","",STORIES!B32)</f>
        <v/>
      </c>
      <c r="I30" s="11" t="str">
        <f>IF(B30="","",IF(COUNT(C30:H30)&lt;TEAM!$B$1,"pending",IF(AND(MAX(J30:O30)-P30&lt;=1,P30-MIN(J30:O30)&lt;=1),Q30,"repeat")))</f>
        <v/>
      </c>
      <c r="J30" s="1">
        <f>MATCH(C30,VALUES!$A:$A,0)</f>
        <v>2</v>
      </c>
      <c r="K30" s="1">
        <f>MATCH(D30,VALUES!$A:$A,0)</f>
        <v>2</v>
      </c>
      <c r="L30" s="1">
        <f>MATCH(E30,VALUES!$A:$A,0)</f>
        <v>2</v>
      </c>
      <c r="M30" s="1" t="str">
        <f>IF(TEAM!$B$1&lt;4,"",MATCH(F30,VALUES!$A:$A,0))</f>
        <v/>
      </c>
      <c r="N30" s="1" t="str">
        <f>IF(TEAM!$B$1&lt;5,"",MATCH(G30,VALUES!$A:$A,0))</f>
        <v/>
      </c>
      <c r="O30" s="1" t="str">
        <f>IF(TEAM!$B$1&lt;6,"",MATCH(H30,VALUES!$A:$A,0))</f>
        <v/>
      </c>
      <c r="P30">
        <f t="shared" si="0"/>
        <v>2</v>
      </c>
      <c r="Q30">
        <f>INDEX(VALUES!A$1:A$12,P30)</f>
        <v>0</v>
      </c>
    </row>
    <row r="31" spans="1:17" x14ac:dyDescent="0.3">
      <c r="A31" s="16" t="str">
        <f>IF(STORIES!B33="","",STORIES!A33)</f>
        <v/>
      </c>
      <c r="B31" s="19" t="str">
        <f>IF(STORIES!B33="","",STORIES!B33)</f>
        <v/>
      </c>
      <c r="I31" s="11" t="str">
        <f>IF(B31="","",IF(COUNT(C31:H31)&lt;TEAM!$B$1,"pending",IF(AND(MAX(J31:O31)-P31&lt;=1,P31-MIN(J31:O31)&lt;=1),Q31,"repeat")))</f>
        <v/>
      </c>
      <c r="J31" s="1">
        <f>MATCH(C31,VALUES!$A:$A,0)</f>
        <v>2</v>
      </c>
      <c r="K31" s="1">
        <f>MATCH(D31,VALUES!$A:$A,0)</f>
        <v>2</v>
      </c>
      <c r="L31" s="1">
        <f>MATCH(E31,VALUES!$A:$A,0)</f>
        <v>2</v>
      </c>
      <c r="M31" s="1" t="str">
        <f>IF(TEAM!$B$1&lt;4,"",MATCH(F31,VALUES!$A:$A,0))</f>
        <v/>
      </c>
      <c r="N31" s="1" t="str">
        <f>IF(TEAM!$B$1&lt;5,"",MATCH(G31,VALUES!$A:$A,0))</f>
        <v/>
      </c>
      <c r="O31" s="1" t="str">
        <f>IF(TEAM!$B$1&lt;6,"",MATCH(H31,VALUES!$A:$A,0))</f>
        <v/>
      </c>
      <c r="P31">
        <f t="shared" si="0"/>
        <v>2</v>
      </c>
      <c r="Q31">
        <f>INDEX(VALUES!A$1:A$12,P31)</f>
        <v>0</v>
      </c>
    </row>
    <row r="32" spans="1:17" x14ac:dyDescent="0.3">
      <c r="A32" s="16" t="str">
        <f>IF(STORIES!B34="","",STORIES!A34)</f>
        <v/>
      </c>
      <c r="B32" s="19" t="str">
        <f>IF(STORIES!B34="","",STORIES!B34)</f>
        <v/>
      </c>
      <c r="I32" s="11" t="str">
        <f>IF(B32="","",IF(COUNT(C32:H32)&lt;TEAM!$B$1,"pending",IF(AND(MAX(J32:O32)-P32&lt;=1,P32-MIN(J32:O32)&lt;=1),Q32,"repeat")))</f>
        <v/>
      </c>
      <c r="J32" s="1">
        <f>MATCH(C32,VALUES!$A:$A,0)</f>
        <v>2</v>
      </c>
      <c r="K32" s="1">
        <f>MATCH(D32,VALUES!$A:$A,0)</f>
        <v>2</v>
      </c>
      <c r="L32" s="1">
        <f>MATCH(E32,VALUES!$A:$A,0)</f>
        <v>2</v>
      </c>
      <c r="M32" s="1" t="str">
        <f>IF(TEAM!$B$1&lt;4,"",MATCH(F32,VALUES!$A:$A,0))</f>
        <v/>
      </c>
      <c r="N32" s="1" t="str">
        <f>IF(TEAM!$B$1&lt;5,"",MATCH(G32,VALUES!$A:$A,0))</f>
        <v/>
      </c>
      <c r="O32" s="1" t="str">
        <f>IF(TEAM!$B$1&lt;6,"",MATCH(H32,VALUES!$A:$A,0))</f>
        <v/>
      </c>
      <c r="P32">
        <f t="shared" si="0"/>
        <v>2</v>
      </c>
      <c r="Q32">
        <f>INDEX(VALUES!A$1:A$12,P32)</f>
        <v>0</v>
      </c>
    </row>
    <row r="33" spans="1:17" x14ac:dyDescent="0.3">
      <c r="A33" s="16" t="str">
        <f>IF(STORIES!B35="","",STORIES!A35)</f>
        <v/>
      </c>
      <c r="B33" s="19" t="str">
        <f>IF(STORIES!B35="","",STORIES!B35)</f>
        <v/>
      </c>
      <c r="I33" s="11" t="str">
        <f>IF(B33="","",IF(COUNT(C33:H33)&lt;TEAM!$B$1,"pending",IF(AND(MAX(J33:O33)-P33&lt;=1,P33-MIN(J33:O33)&lt;=1),Q33,"repeat")))</f>
        <v/>
      </c>
      <c r="J33" s="1">
        <f>MATCH(C33,VALUES!$A:$A,0)</f>
        <v>2</v>
      </c>
      <c r="K33" s="1">
        <f>MATCH(D33,VALUES!$A:$A,0)</f>
        <v>2</v>
      </c>
      <c r="L33" s="1">
        <f>MATCH(E33,VALUES!$A:$A,0)</f>
        <v>2</v>
      </c>
      <c r="M33" s="1" t="str">
        <f>IF(TEAM!$B$1&lt;4,"",MATCH(F33,VALUES!$A:$A,0))</f>
        <v/>
      </c>
      <c r="N33" s="1" t="str">
        <f>IF(TEAM!$B$1&lt;5,"",MATCH(G33,VALUES!$A:$A,0))</f>
        <v/>
      </c>
      <c r="O33" s="1" t="str">
        <f>IF(TEAM!$B$1&lt;6,"",MATCH(H33,VALUES!$A:$A,0))</f>
        <v/>
      </c>
      <c r="P33">
        <f t="shared" si="0"/>
        <v>2</v>
      </c>
      <c r="Q33">
        <f>INDEX(VALUES!A$1:A$12,P33)</f>
        <v>0</v>
      </c>
    </row>
    <row r="34" spans="1:17" x14ac:dyDescent="0.3">
      <c r="A34" s="16" t="str">
        <f>IF(STORIES!B36="","",STORIES!A36)</f>
        <v/>
      </c>
      <c r="B34" s="19" t="str">
        <f>IF(STORIES!B36="","",STORIES!B36)</f>
        <v/>
      </c>
      <c r="I34" s="11" t="str">
        <f>IF(B34="","",IF(COUNT(C34:H34)&lt;TEAM!$B$1,"pending",IF(AND(MAX(J34:O34)-P34&lt;=1,P34-MIN(J34:O34)&lt;=1),Q34,"repeat")))</f>
        <v/>
      </c>
      <c r="J34" s="1">
        <f>MATCH(C34,VALUES!$A:$A,0)</f>
        <v>2</v>
      </c>
      <c r="K34" s="1">
        <f>MATCH(D34,VALUES!$A:$A,0)</f>
        <v>2</v>
      </c>
      <c r="L34" s="1">
        <f>MATCH(E34,VALUES!$A:$A,0)</f>
        <v>2</v>
      </c>
      <c r="M34" s="1" t="str">
        <f>IF(TEAM!$B$1&lt;4,"",MATCH(F34,VALUES!$A:$A,0))</f>
        <v/>
      </c>
      <c r="N34" s="1" t="str">
        <f>IF(TEAM!$B$1&lt;5,"",MATCH(G34,VALUES!$A:$A,0))</f>
        <v/>
      </c>
      <c r="O34" s="1" t="str">
        <f>IF(TEAM!$B$1&lt;6,"",MATCH(H34,VALUES!$A:$A,0))</f>
        <v/>
      </c>
      <c r="P34">
        <f t="shared" si="0"/>
        <v>2</v>
      </c>
      <c r="Q34">
        <f>INDEX(VALUES!A$1:A$12,P34)</f>
        <v>0</v>
      </c>
    </row>
    <row r="35" spans="1:17" x14ac:dyDescent="0.3">
      <c r="A35" s="16" t="str">
        <f>IF(STORIES!B37="","",STORIES!A37)</f>
        <v/>
      </c>
      <c r="B35" s="19" t="str">
        <f>IF(STORIES!B37="","",STORIES!B37)</f>
        <v/>
      </c>
      <c r="I35" s="11" t="str">
        <f>IF(B35="","",IF(COUNT(C35:H35)&lt;TEAM!$B$1,"pending",IF(AND(MAX(J35:O35)-P35&lt;=1,P35-MIN(J35:O35)&lt;=1),Q35,"repeat")))</f>
        <v/>
      </c>
      <c r="J35" s="1">
        <f>MATCH(C35,VALUES!$A:$A,0)</f>
        <v>2</v>
      </c>
      <c r="K35" s="1">
        <f>MATCH(D35,VALUES!$A:$A,0)</f>
        <v>2</v>
      </c>
      <c r="L35" s="1">
        <f>MATCH(E35,VALUES!$A:$A,0)</f>
        <v>2</v>
      </c>
      <c r="M35" s="1" t="str">
        <f>IF(TEAM!$B$1&lt;4,"",MATCH(F35,VALUES!$A:$A,0))</f>
        <v/>
      </c>
      <c r="N35" s="1" t="str">
        <f>IF(TEAM!$B$1&lt;5,"",MATCH(G35,VALUES!$A:$A,0))</f>
        <v/>
      </c>
      <c r="O35" s="1" t="str">
        <f>IF(TEAM!$B$1&lt;6,"",MATCH(H35,VALUES!$A:$A,0))</f>
        <v/>
      </c>
      <c r="P35">
        <f t="shared" si="0"/>
        <v>2</v>
      </c>
      <c r="Q35">
        <f>INDEX(VALUES!A$1:A$12,P35)</f>
        <v>0</v>
      </c>
    </row>
    <row r="36" spans="1:17" x14ac:dyDescent="0.3">
      <c r="A36" s="16" t="str">
        <f>IF(STORIES!B38="","",STORIES!A38)</f>
        <v/>
      </c>
      <c r="B36" s="19" t="str">
        <f>IF(STORIES!B38="","",STORIES!B38)</f>
        <v/>
      </c>
      <c r="I36" s="11" t="str">
        <f>IF(B36="","",IF(COUNT(C36:H36)&lt;TEAM!$B$1,"pending",IF(AND(MAX(J36:O36)-P36&lt;=1,P36-MIN(J36:O36)&lt;=1),Q36,"repeat")))</f>
        <v/>
      </c>
      <c r="J36" s="1">
        <f>MATCH(C36,VALUES!$A:$A,0)</f>
        <v>2</v>
      </c>
      <c r="K36" s="1">
        <f>MATCH(D36,VALUES!$A:$A,0)</f>
        <v>2</v>
      </c>
      <c r="L36" s="1">
        <f>MATCH(E36,VALUES!$A:$A,0)</f>
        <v>2</v>
      </c>
      <c r="M36" s="1" t="str">
        <f>IF(TEAM!$B$1&lt;4,"",MATCH(F36,VALUES!$A:$A,0))</f>
        <v/>
      </c>
      <c r="N36" s="1" t="str">
        <f>IF(TEAM!$B$1&lt;5,"",MATCH(G36,VALUES!$A:$A,0))</f>
        <v/>
      </c>
      <c r="O36" s="1" t="str">
        <f>IF(TEAM!$B$1&lt;6,"",MATCH(H36,VALUES!$A:$A,0))</f>
        <v/>
      </c>
      <c r="P36">
        <f t="shared" si="0"/>
        <v>2</v>
      </c>
      <c r="Q36">
        <f>INDEX(VALUES!A$1:A$12,P36)</f>
        <v>0</v>
      </c>
    </row>
    <row r="37" spans="1:17" x14ac:dyDescent="0.3">
      <c r="A37" s="16" t="str">
        <f>IF(STORIES!B39="","",STORIES!A39)</f>
        <v/>
      </c>
      <c r="B37" s="19" t="str">
        <f>IF(STORIES!B39="","",STORIES!B39)</f>
        <v/>
      </c>
      <c r="I37" s="11" t="str">
        <f>IF(B37="","",IF(COUNT(C37:H37)&lt;TEAM!$B$1,"pending",IF(AND(MAX(J37:O37)-P37&lt;=1,P37-MIN(J37:O37)&lt;=1),Q37,"repeat")))</f>
        <v/>
      </c>
      <c r="J37" s="1">
        <f>MATCH(C37,VALUES!$A:$A,0)</f>
        <v>2</v>
      </c>
      <c r="K37" s="1">
        <f>MATCH(D37,VALUES!$A:$A,0)</f>
        <v>2</v>
      </c>
      <c r="L37" s="1">
        <f>MATCH(E37,VALUES!$A:$A,0)</f>
        <v>2</v>
      </c>
      <c r="M37" s="1" t="str">
        <f>IF(TEAM!$B$1&lt;4,"",MATCH(F37,VALUES!$A:$A,0))</f>
        <v/>
      </c>
      <c r="N37" s="1" t="str">
        <f>IF(TEAM!$B$1&lt;5,"",MATCH(G37,VALUES!$A:$A,0))</f>
        <v/>
      </c>
      <c r="O37" s="1" t="str">
        <f>IF(TEAM!$B$1&lt;6,"",MATCH(H37,VALUES!$A:$A,0))</f>
        <v/>
      </c>
      <c r="P37">
        <f t="shared" si="0"/>
        <v>2</v>
      </c>
      <c r="Q37">
        <f>INDEX(VALUES!A$1:A$12,P37)</f>
        <v>0</v>
      </c>
    </row>
    <row r="38" spans="1:17" x14ac:dyDescent="0.3">
      <c r="A38" s="16" t="str">
        <f>IF(STORIES!B40="","",STORIES!A40)</f>
        <v/>
      </c>
      <c r="B38" s="19" t="str">
        <f>IF(STORIES!B40="","",STORIES!B40)</f>
        <v/>
      </c>
      <c r="I38" s="11" t="str">
        <f>IF(B38="","",IF(COUNT(C38:H38)&lt;TEAM!$B$1,"pending",IF(AND(MAX(J38:O38)-P38&lt;=1,P38-MIN(J38:O38)&lt;=1),Q38,"repeat")))</f>
        <v/>
      </c>
      <c r="J38" s="1">
        <f>MATCH(C38,VALUES!$A:$A,0)</f>
        <v>2</v>
      </c>
      <c r="K38" s="1">
        <f>MATCH(D38,VALUES!$A:$A,0)</f>
        <v>2</v>
      </c>
      <c r="L38" s="1">
        <f>MATCH(E38,VALUES!$A:$A,0)</f>
        <v>2</v>
      </c>
      <c r="M38" s="1" t="str">
        <f>IF(TEAM!$B$1&lt;4,"",MATCH(F38,VALUES!$A:$A,0))</f>
        <v/>
      </c>
      <c r="N38" s="1" t="str">
        <f>IF(TEAM!$B$1&lt;5,"",MATCH(G38,VALUES!$A:$A,0))</f>
        <v/>
      </c>
      <c r="O38" s="1" t="str">
        <f>IF(TEAM!$B$1&lt;6,"",MATCH(H38,VALUES!$A:$A,0))</f>
        <v/>
      </c>
      <c r="P38">
        <f t="shared" si="0"/>
        <v>2</v>
      </c>
      <c r="Q38">
        <f>INDEX(VALUES!A$1:A$12,P38)</f>
        <v>0</v>
      </c>
    </row>
    <row r="39" spans="1:17" x14ac:dyDescent="0.3">
      <c r="A39" s="16" t="str">
        <f>IF(STORIES!B41="","",STORIES!A41)</f>
        <v/>
      </c>
      <c r="B39" s="19" t="str">
        <f>IF(STORIES!B41="","",STORIES!B41)</f>
        <v/>
      </c>
      <c r="I39" s="11" t="str">
        <f>IF(B39="","",IF(COUNT(C39:H39)&lt;TEAM!$B$1,"pending",IF(AND(MAX(J39:O39)-P39&lt;=1,P39-MIN(J39:O39)&lt;=1),Q39,"repeat")))</f>
        <v/>
      </c>
      <c r="J39" s="1">
        <f>MATCH(C39,VALUES!$A:$A,0)</f>
        <v>2</v>
      </c>
      <c r="K39" s="1">
        <f>MATCH(D39,VALUES!$A:$A,0)</f>
        <v>2</v>
      </c>
      <c r="L39" s="1">
        <f>MATCH(E39,VALUES!$A:$A,0)</f>
        <v>2</v>
      </c>
      <c r="M39" s="1" t="str">
        <f>IF(TEAM!$B$1&lt;4,"",MATCH(F39,VALUES!$A:$A,0))</f>
        <v/>
      </c>
      <c r="N39" s="1" t="str">
        <f>IF(TEAM!$B$1&lt;5,"",MATCH(G39,VALUES!$A:$A,0))</f>
        <v/>
      </c>
      <c r="O39" s="1" t="str">
        <f>IF(TEAM!$B$1&lt;6,"",MATCH(H39,VALUES!$A:$A,0))</f>
        <v/>
      </c>
      <c r="P39">
        <f t="shared" si="0"/>
        <v>2</v>
      </c>
      <c r="Q39">
        <f>INDEX(VALUES!A$1:A$12,P39)</f>
        <v>0</v>
      </c>
    </row>
    <row r="40" spans="1:17" x14ac:dyDescent="0.3">
      <c r="A40" s="16" t="str">
        <f>IF(STORIES!B42="","",STORIES!A42)</f>
        <v/>
      </c>
      <c r="B40" s="19" t="str">
        <f>IF(STORIES!B42="","",STORIES!B42)</f>
        <v/>
      </c>
      <c r="I40" s="11" t="str">
        <f>IF(B40="","",IF(COUNT(C40:H40)&lt;TEAM!$B$1,"pending",IF(AND(MAX(J40:O40)-P40&lt;=1,P40-MIN(J40:O40)&lt;=1),Q40,"repeat")))</f>
        <v/>
      </c>
      <c r="J40" s="1">
        <f>MATCH(C40,VALUES!$A:$A,0)</f>
        <v>2</v>
      </c>
      <c r="K40" s="1">
        <f>MATCH(D40,VALUES!$A:$A,0)</f>
        <v>2</v>
      </c>
      <c r="L40" s="1">
        <f>MATCH(E40,VALUES!$A:$A,0)</f>
        <v>2</v>
      </c>
      <c r="M40" s="1" t="str">
        <f>IF(TEAM!$B$1&lt;4,"",MATCH(F40,VALUES!$A:$A,0))</f>
        <v/>
      </c>
      <c r="N40" s="1" t="str">
        <f>IF(TEAM!$B$1&lt;5,"",MATCH(G40,VALUES!$A:$A,0))</f>
        <v/>
      </c>
      <c r="O40" s="1" t="str">
        <f>IF(TEAM!$B$1&lt;6,"",MATCH(H40,VALUES!$A:$A,0))</f>
        <v/>
      </c>
      <c r="P40">
        <f t="shared" si="0"/>
        <v>2</v>
      </c>
      <c r="Q40">
        <f>INDEX(VALUES!A$1:A$12,P40)</f>
        <v>0</v>
      </c>
    </row>
    <row r="41" spans="1:17" x14ac:dyDescent="0.3">
      <c r="A41" s="16" t="str">
        <f>IF(STORIES!B43="","",STORIES!A43)</f>
        <v/>
      </c>
      <c r="B41" s="19" t="str">
        <f>IF(STORIES!B43="","",STORIES!B43)</f>
        <v/>
      </c>
      <c r="I41" s="11" t="str">
        <f>IF(B41="","",IF(COUNT(C41:H41)&lt;TEAM!$B$1,"pending",IF(AND(MAX(J41:O41)-P41&lt;=1,P41-MIN(J41:O41)&lt;=1),Q41,"repeat")))</f>
        <v/>
      </c>
      <c r="J41" s="1">
        <f>MATCH(C41,VALUES!$A:$A,0)</f>
        <v>2</v>
      </c>
      <c r="K41" s="1">
        <f>MATCH(D41,VALUES!$A:$A,0)</f>
        <v>2</v>
      </c>
      <c r="L41" s="1">
        <f>MATCH(E41,VALUES!$A:$A,0)</f>
        <v>2</v>
      </c>
      <c r="M41" s="1" t="str">
        <f>IF(TEAM!$B$1&lt;4,"",MATCH(F41,VALUES!$A:$A,0))</f>
        <v/>
      </c>
      <c r="N41" s="1" t="str">
        <f>IF(TEAM!$B$1&lt;5,"",MATCH(G41,VALUES!$A:$A,0))</f>
        <v/>
      </c>
      <c r="O41" s="1" t="str">
        <f>IF(TEAM!$B$1&lt;6,"",MATCH(H41,VALUES!$A:$A,0))</f>
        <v/>
      </c>
      <c r="P41">
        <f t="shared" si="0"/>
        <v>2</v>
      </c>
      <c r="Q41">
        <f>INDEX(VALUES!A$1:A$12,P41)</f>
        <v>0</v>
      </c>
    </row>
    <row r="42" spans="1:17" x14ac:dyDescent="0.3">
      <c r="A42" s="16" t="str">
        <f>IF(STORIES!B44="","",STORIES!A44)</f>
        <v/>
      </c>
      <c r="B42" s="19" t="str">
        <f>IF(STORIES!B44="","",STORIES!B44)</f>
        <v/>
      </c>
      <c r="I42" s="11" t="str">
        <f>IF(B42="","",IF(COUNT(C42:H42)&lt;TEAM!$B$1,"pending",IF(AND(MAX(J42:O42)-P42&lt;=1,P42-MIN(J42:O42)&lt;=1),Q42,"repeat")))</f>
        <v/>
      </c>
      <c r="J42" s="1">
        <f>MATCH(C42,VALUES!$A:$A,0)</f>
        <v>2</v>
      </c>
      <c r="K42" s="1">
        <f>MATCH(D42,VALUES!$A:$A,0)</f>
        <v>2</v>
      </c>
      <c r="L42" s="1">
        <f>MATCH(E42,VALUES!$A:$A,0)</f>
        <v>2</v>
      </c>
      <c r="M42" s="1" t="str">
        <f>IF(TEAM!$B$1&lt;4,"",MATCH(F42,VALUES!$A:$A,0))</f>
        <v/>
      </c>
      <c r="N42" s="1" t="str">
        <f>IF(TEAM!$B$1&lt;5,"",MATCH(G42,VALUES!$A:$A,0))</f>
        <v/>
      </c>
      <c r="O42" s="1" t="str">
        <f>IF(TEAM!$B$1&lt;6,"",MATCH(H42,VALUES!$A:$A,0))</f>
        <v/>
      </c>
      <c r="P42">
        <f t="shared" si="0"/>
        <v>2</v>
      </c>
      <c r="Q42">
        <f>INDEX(VALUES!A$1:A$12,P42)</f>
        <v>0</v>
      </c>
    </row>
    <row r="43" spans="1:17" x14ac:dyDescent="0.3">
      <c r="A43" s="16" t="str">
        <f>IF(STORIES!B45="","",STORIES!A45)</f>
        <v/>
      </c>
      <c r="B43" s="19" t="str">
        <f>IF(STORIES!B45="","",STORIES!B45)</f>
        <v/>
      </c>
      <c r="I43" s="11" t="str">
        <f>IF(B43="","",IF(COUNT(C43:H43)&lt;TEAM!$B$1,"pending",IF(AND(MAX(J43:O43)-P43&lt;=1,P43-MIN(J43:O43)&lt;=1),Q43,"repeat")))</f>
        <v/>
      </c>
      <c r="J43" s="1">
        <f>MATCH(C43,VALUES!$A:$A,0)</f>
        <v>2</v>
      </c>
      <c r="K43" s="1">
        <f>MATCH(D43,VALUES!$A:$A,0)</f>
        <v>2</v>
      </c>
      <c r="L43" s="1">
        <f>MATCH(E43,VALUES!$A:$A,0)</f>
        <v>2</v>
      </c>
      <c r="M43" s="1" t="str">
        <f>IF(TEAM!$B$1&lt;4,"",MATCH(F43,VALUES!$A:$A,0))</f>
        <v/>
      </c>
      <c r="N43" s="1" t="str">
        <f>IF(TEAM!$B$1&lt;5,"",MATCH(G43,VALUES!$A:$A,0))</f>
        <v/>
      </c>
      <c r="O43" s="1" t="str">
        <f>IF(TEAM!$B$1&lt;6,"",MATCH(H43,VALUES!$A:$A,0))</f>
        <v/>
      </c>
      <c r="P43">
        <f t="shared" si="0"/>
        <v>2</v>
      </c>
      <c r="Q43">
        <f>INDEX(VALUES!A$1:A$12,P43)</f>
        <v>0</v>
      </c>
    </row>
    <row r="44" spans="1:17" x14ac:dyDescent="0.3">
      <c r="A44" s="16" t="str">
        <f>IF(STORIES!B46="","",STORIES!A46)</f>
        <v/>
      </c>
      <c r="B44" s="19" t="str">
        <f>IF(STORIES!B46="","",STORIES!B46)</f>
        <v/>
      </c>
      <c r="I44" s="11" t="str">
        <f>IF(B44="","",IF(COUNT(C44:H44)&lt;TEAM!$B$1,"pending",IF(AND(MAX(J44:O44)-P44&lt;=1,P44-MIN(J44:O44)&lt;=1),Q44,"repeat")))</f>
        <v/>
      </c>
      <c r="J44" s="1">
        <f>MATCH(C44,VALUES!$A:$A,0)</f>
        <v>2</v>
      </c>
      <c r="K44" s="1">
        <f>MATCH(D44,VALUES!$A:$A,0)</f>
        <v>2</v>
      </c>
      <c r="L44" s="1">
        <f>MATCH(E44,VALUES!$A:$A,0)</f>
        <v>2</v>
      </c>
      <c r="M44" s="1" t="str">
        <f>IF(TEAM!$B$1&lt;4,"",MATCH(F44,VALUES!$A:$A,0))</f>
        <v/>
      </c>
      <c r="N44" s="1" t="str">
        <f>IF(TEAM!$B$1&lt;5,"",MATCH(G44,VALUES!$A:$A,0))</f>
        <v/>
      </c>
      <c r="O44" s="1" t="str">
        <f>IF(TEAM!$B$1&lt;6,"",MATCH(H44,VALUES!$A:$A,0))</f>
        <v/>
      </c>
      <c r="P44">
        <f t="shared" si="0"/>
        <v>2</v>
      </c>
      <c r="Q44">
        <f>INDEX(VALUES!A$1:A$12,P44)</f>
        <v>0</v>
      </c>
    </row>
    <row r="45" spans="1:17" x14ac:dyDescent="0.3">
      <c r="A45" s="16" t="str">
        <f>IF(STORIES!B47="","",STORIES!A47)</f>
        <v/>
      </c>
      <c r="B45" s="19" t="str">
        <f>IF(STORIES!B47="","",STORIES!B47)</f>
        <v/>
      </c>
      <c r="I45" s="11" t="str">
        <f>IF(B45="","",IF(COUNT(C45:H45)&lt;TEAM!$B$1,"pending",IF(AND(MAX(J45:O45)-P45&lt;=1,P45-MIN(J45:O45)&lt;=1),Q45,"repeat")))</f>
        <v/>
      </c>
      <c r="J45" s="1">
        <f>MATCH(C45,VALUES!$A:$A,0)</f>
        <v>2</v>
      </c>
      <c r="K45" s="1">
        <f>MATCH(D45,VALUES!$A:$A,0)</f>
        <v>2</v>
      </c>
      <c r="L45" s="1">
        <f>MATCH(E45,VALUES!$A:$A,0)</f>
        <v>2</v>
      </c>
      <c r="M45" s="1" t="str">
        <f>IF(TEAM!$B$1&lt;4,"",MATCH(F45,VALUES!$A:$A,0))</f>
        <v/>
      </c>
      <c r="N45" s="1" t="str">
        <f>IF(TEAM!$B$1&lt;5,"",MATCH(G45,VALUES!$A:$A,0))</f>
        <v/>
      </c>
      <c r="O45" s="1" t="str">
        <f>IF(TEAM!$B$1&lt;6,"",MATCH(H45,VALUES!$A:$A,0))</f>
        <v/>
      </c>
      <c r="P45">
        <f t="shared" si="0"/>
        <v>2</v>
      </c>
      <c r="Q45">
        <f>INDEX(VALUES!A$1:A$12,P45)</f>
        <v>0</v>
      </c>
    </row>
    <row r="46" spans="1:17" x14ac:dyDescent="0.3">
      <c r="A46" s="16" t="str">
        <f>IF(STORIES!B48="","",STORIES!A48)</f>
        <v/>
      </c>
      <c r="B46" s="19" t="str">
        <f>IF(STORIES!B48="","",STORIES!B48)</f>
        <v/>
      </c>
      <c r="I46" s="11" t="str">
        <f>IF(B46="","",IF(COUNT(C46:H46)&lt;TEAM!$B$1,"pending",IF(AND(MAX(J46:O46)-P46&lt;=1,P46-MIN(J46:O46)&lt;=1),Q46,"repeat")))</f>
        <v/>
      </c>
      <c r="J46" s="1">
        <f>MATCH(C46,VALUES!$A:$A,0)</f>
        <v>2</v>
      </c>
      <c r="K46" s="1">
        <f>MATCH(D46,VALUES!$A:$A,0)</f>
        <v>2</v>
      </c>
      <c r="L46" s="1">
        <f>MATCH(E46,VALUES!$A:$A,0)</f>
        <v>2</v>
      </c>
      <c r="M46" s="1" t="str">
        <f>IF(TEAM!$B$1&lt;4,"",MATCH(F46,VALUES!$A:$A,0))</f>
        <v/>
      </c>
      <c r="N46" s="1" t="str">
        <f>IF(TEAM!$B$1&lt;5,"",MATCH(G46,VALUES!$A:$A,0))</f>
        <v/>
      </c>
      <c r="O46" s="1" t="str">
        <f>IF(TEAM!$B$1&lt;6,"",MATCH(H46,VALUES!$A:$A,0))</f>
        <v/>
      </c>
      <c r="P46">
        <f t="shared" si="0"/>
        <v>2</v>
      </c>
      <c r="Q46">
        <f>INDEX(VALUES!A$1:A$12,P46)</f>
        <v>0</v>
      </c>
    </row>
    <row r="47" spans="1:17" x14ac:dyDescent="0.3">
      <c r="A47" s="16" t="str">
        <f>IF(STORIES!B49="","",STORIES!A49)</f>
        <v/>
      </c>
      <c r="B47" s="19" t="str">
        <f>IF(STORIES!B49="","",STORIES!B49)</f>
        <v/>
      </c>
      <c r="I47" s="11" t="str">
        <f>IF(B47="","",IF(COUNT(C47:H47)&lt;TEAM!$B$1,"pending",IF(AND(MAX(J47:O47)-P47&lt;=1,P47-MIN(J47:O47)&lt;=1),Q47,"repeat")))</f>
        <v/>
      </c>
      <c r="J47" s="1">
        <f>MATCH(C47,VALUES!$A:$A,0)</f>
        <v>2</v>
      </c>
      <c r="K47" s="1">
        <f>MATCH(D47,VALUES!$A:$A,0)</f>
        <v>2</v>
      </c>
      <c r="L47" s="1">
        <f>MATCH(E47,VALUES!$A:$A,0)</f>
        <v>2</v>
      </c>
      <c r="M47" s="1" t="str">
        <f>IF(TEAM!$B$1&lt;4,"",MATCH(F47,VALUES!$A:$A,0))</f>
        <v/>
      </c>
      <c r="N47" s="1" t="str">
        <f>IF(TEAM!$B$1&lt;5,"",MATCH(G47,VALUES!$A:$A,0))</f>
        <v/>
      </c>
      <c r="O47" s="1" t="str">
        <f>IF(TEAM!$B$1&lt;6,"",MATCH(H47,VALUES!$A:$A,0))</f>
        <v/>
      </c>
      <c r="P47">
        <f t="shared" si="0"/>
        <v>2</v>
      </c>
      <c r="Q47">
        <f>INDEX(VALUES!A$1:A$12,P47)</f>
        <v>0</v>
      </c>
    </row>
    <row r="48" spans="1:17" x14ac:dyDescent="0.3">
      <c r="A48" s="16" t="str">
        <f>IF(STORIES!B50="","",STORIES!A50)</f>
        <v/>
      </c>
      <c r="B48" s="19" t="str">
        <f>IF(STORIES!B50="","",STORIES!B50)</f>
        <v/>
      </c>
      <c r="I48" s="11" t="str">
        <f>IF(B48="","",IF(COUNT(C48:H48)&lt;TEAM!$B$1,"pending",IF(AND(MAX(J48:O48)-P48&lt;=1,P48-MIN(J48:O48)&lt;=1),Q48,"repeat")))</f>
        <v/>
      </c>
      <c r="J48" s="1">
        <f>MATCH(C48,VALUES!$A:$A,0)</f>
        <v>2</v>
      </c>
      <c r="K48" s="1">
        <f>MATCH(D48,VALUES!$A:$A,0)</f>
        <v>2</v>
      </c>
      <c r="L48" s="1">
        <f>MATCH(E48,VALUES!$A:$A,0)</f>
        <v>2</v>
      </c>
      <c r="M48" s="1" t="str">
        <f>IF(TEAM!$B$1&lt;4,"",MATCH(F48,VALUES!$A:$A,0))</f>
        <v/>
      </c>
      <c r="N48" s="1" t="str">
        <f>IF(TEAM!$B$1&lt;5,"",MATCH(G48,VALUES!$A:$A,0))</f>
        <v/>
      </c>
      <c r="O48" s="1" t="str">
        <f>IF(TEAM!$B$1&lt;6,"",MATCH(H48,VALUES!$A:$A,0))</f>
        <v/>
      </c>
      <c r="P48">
        <f t="shared" si="0"/>
        <v>2</v>
      </c>
      <c r="Q48">
        <f>INDEX(VALUES!A$1:A$12,P48)</f>
        <v>0</v>
      </c>
    </row>
    <row r="49" spans="1:17" x14ac:dyDescent="0.3">
      <c r="A49" s="16" t="str">
        <f>IF(STORIES!B51="","",STORIES!A51)</f>
        <v/>
      </c>
      <c r="B49" s="19" t="str">
        <f>IF(STORIES!B51="","",STORIES!B51)</f>
        <v/>
      </c>
      <c r="I49" s="11" t="str">
        <f>IF(B49="","",IF(COUNT(C49:H49)&lt;TEAM!$B$1,"pending",IF(AND(MAX(J49:O49)-P49&lt;=1,P49-MIN(J49:O49)&lt;=1),Q49,"repeat")))</f>
        <v/>
      </c>
      <c r="J49" s="1">
        <f>MATCH(C49,VALUES!$A:$A,0)</f>
        <v>2</v>
      </c>
      <c r="K49" s="1">
        <f>MATCH(D49,VALUES!$A:$A,0)</f>
        <v>2</v>
      </c>
      <c r="L49" s="1">
        <f>MATCH(E49,VALUES!$A:$A,0)</f>
        <v>2</v>
      </c>
      <c r="M49" s="1" t="str">
        <f>IF(TEAM!$B$1&lt;4,"",MATCH(F49,VALUES!$A:$A,0))</f>
        <v/>
      </c>
      <c r="N49" s="1" t="str">
        <f>IF(TEAM!$B$1&lt;5,"",MATCH(G49,VALUES!$A:$A,0))</f>
        <v/>
      </c>
      <c r="O49" s="1" t="str">
        <f>IF(TEAM!$B$1&lt;6,"",MATCH(H49,VALUES!$A:$A,0))</f>
        <v/>
      </c>
      <c r="P49">
        <f t="shared" si="0"/>
        <v>2</v>
      </c>
      <c r="Q49">
        <f>INDEX(VALUES!A$1:A$12,P49)</f>
        <v>0</v>
      </c>
    </row>
    <row r="50" spans="1:17" x14ac:dyDescent="0.3">
      <c r="A50" s="16" t="str">
        <f>IF(STORIES!B52="","",STORIES!A52)</f>
        <v/>
      </c>
      <c r="B50" s="19" t="str">
        <f>IF(STORIES!B52="","",STORIES!B52)</f>
        <v/>
      </c>
      <c r="I50" s="11" t="str">
        <f>IF(B50="","",IF(COUNT(C50:H50)&lt;TEAM!$B$1,"pending",IF(AND(MAX(J50:O50)-P50&lt;=1,P50-MIN(J50:O50)&lt;=1),Q50,"repeat")))</f>
        <v/>
      </c>
      <c r="J50" s="1">
        <f>MATCH(C50,VALUES!$A:$A,0)</f>
        <v>2</v>
      </c>
      <c r="K50" s="1">
        <f>MATCH(D50,VALUES!$A:$A,0)</f>
        <v>2</v>
      </c>
      <c r="L50" s="1">
        <f>MATCH(E50,VALUES!$A:$A,0)</f>
        <v>2</v>
      </c>
      <c r="M50" s="1" t="str">
        <f>IF(TEAM!$B$1&lt;4,"",MATCH(F50,VALUES!$A:$A,0))</f>
        <v/>
      </c>
      <c r="N50" s="1" t="str">
        <f>IF(TEAM!$B$1&lt;5,"",MATCH(G50,VALUES!$A:$A,0))</f>
        <v/>
      </c>
      <c r="O50" s="1" t="str">
        <f>IF(TEAM!$B$1&lt;6,"",MATCH(H50,VALUES!$A:$A,0))</f>
        <v/>
      </c>
      <c r="P50">
        <f t="shared" si="0"/>
        <v>2</v>
      </c>
      <c r="Q50">
        <f>INDEX(VALUES!A$1:A$12,P50)</f>
        <v>0</v>
      </c>
    </row>
    <row r="51" spans="1:17" x14ac:dyDescent="0.3">
      <c r="A51" s="16" t="str">
        <f>IF(STORIES!B53="","",STORIES!A53)</f>
        <v/>
      </c>
      <c r="B51" s="19" t="str">
        <f>IF(STORIES!B53="","",STORIES!B53)</f>
        <v/>
      </c>
      <c r="I51" s="11" t="str">
        <f>IF(B51="","",IF(COUNT(C51:H51)&lt;TEAM!$B$1,"pending",IF(AND(MAX(J51:O51)-P51&lt;=1,P51-MIN(J51:O51)&lt;=1),Q51,"repeat")))</f>
        <v/>
      </c>
    </row>
  </sheetData>
  <sheetProtection algorithmName="SHA-512" hashValue="nOufifO8ScLVITP/JUFBuTC19ETlOclNsOLZ1nIzpsmSaV7L9gPzNVpmrfM9ezMheTLexIXNsqu2of6QZ0VSzw==" saltValue="YzDgUqG+cAGyaVONRLkzOQ==" spinCount="100000" sheet="1" objects="1" scenarios="1" selectLockedCells="1"/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VALUES!$A$2:$A$12</xm:f>
          </x14:formula1>
          <xm:sqref>B2:H50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4.4" x14ac:dyDescent="0.3"/>
  <cols>
    <col min="1" max="1" width="4.77734375" style="13" customWidth="1"/>
    <col min="2" max="2" width="60.77734375" style="21" customWidth="1"/>
    <col min="3" max="8" width="10.77734375" style="20" customWidth="1"/>
    <col min="9" max="9" width="10.77734375" style="9" customWidth="1"/>
    <col min="10" max="14" width="11.44140625" style="1" hidden="1" customWidth="1"/>
    <col min="15" max="16" width="11.44140625" hidden="1" customWidth="1"/>
    <col min="17" max="17" width="0" hidden="1" customWidth="1"/>
  </cols>
  <sheetData>
    <row r="1" spans="1:17" x14ac:dyDescent="0.3">
      <c r="A1" s="12" t="s">
        <v>8</v>
      </c>
      <c r="B1" s="17" t="str">
        <f>Round1!B1</f>
        <v>STORY</v>
      </c>
      <c r="C1" s="22">
        <f>Round1!C1</f>
        <v>0</v>
      </c>
      <c r="D1" s="22">
        <f>Round1!D1</f>
        <v>0</v>
      </c>
      <c r="E1" s="22">
        <f>Round1!E1</f>
        <v>0</v>
      </c>
      <c r="F1" s="22">
        <f>Round1!F1</f>
        <v>0</v>
      </c>
      <c r="G1" s="22">
        <f>Round1!G1</f>
        <v>0</v>
      </c>
      <c r="H1" s="22">
        <f>Round1!H1</f>
        <v>0</v>
      </c>
      <c r="I1" s="10" t="str">
        <f>Round1!I1</f>
        <v>Decision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x14ac:dyDescent="0.3">
      <c r="A2" s="16"/>
      <c r="B2" s="19" t="str">
        <f>IF(Round1!$I2="repeat",Round1!B2,"")</f>
        <v/>
      </c>
      <c r="I2" s="11" t="str">
        <f>IF(B2="","",IF(COUNT(C2:H2)&lt;TEAM!$B$1,"pending",IF(AND(MAX(J2:O2)-P2&lt;=1,P2-MIN(J2:O2)&lt;=1),Q2,"repeat")))</f>
        <v/>
      </c>
      <c r="J2" s="1">
        <f>MATCH(C2,VALUES!$A:$A,0)</f>
        <v>2</v>
      </c>
      <c r="K2" s="1">
        <f>MATCH(D2,VALUES!$A:$A,0)</f>
        <v>2</v>
      </c>
      <c r="L2" s="1">
        <f>MATCH(E2,VALUES!$A:$A,0)</f>
        <v>2</v>
      </c>
      <c r="M2" s="1" t="str">
        <f>IF(TEAM!$B$1&lt;4,"",MATCH(F2,VALUES!$A:$A,0))</f>
        <v/>
      </c>
      <c r="N2" s="1" t="str">
        <f>IF(TEAM!$B$1&lt;5,"",MATCH(G2,VALUES!$A:$A,0))</f>
        <v/>
      </c>
      <c r="O2" s="1" t="str">
        <f>IF(TEAM!$B$1&lt;6,"",MATCH(H2,VALUES!$A:$A,0))</f>
        <v/>
      </c>
      <c r="P2">
        <f>ROUND(MEDIAN(J2:O2),0)</f>
        <v>2</v>
      </c>
      <c r="Q2">
        <f>INDEX(VALUES!A$1:A$12,P2)</f>
        <v>0</v>
      </c>
    </row>
    <row r="3" spans="1:17" x14ac:dyDescent="0.3">
      <c r="A3" s="16"/>
      <c r="B3" s="19" t="str">
        <f>IF(Round1!$I3="repeat",Round1!B3,"")</f>
        <v/>
      </c>
      <c r="I3" s="11" t="str">
        <f>IF(B3="","",IF(COUNT(C3:H3)&lt;TEAM!$B$1,"pending",IF(AND(MAX(J3:O3)-P3&lt;=1,P3-MIN(J3:O3)&lt;=1),Q3,"repeat")))</f>
        <v/>
      </c>
      <c r="J3" s="1">
        <f>MATCH(C3,VALUES!$A:$A,0)</f>
        <v>2</v>
      </c>
      <c r="K3" s="1">
        <f>MATCH(D3,VALUES!$A:$A,0)</f>
        <v>2</v>
      </c>
      <c r="L3" s="1">
        <f>MATCH(E3,VALUES!$A:$A,0)</f>
        <v>2</v>
      </c>
      <c r="M3" s="1" t="str">
        <f>IF(TEAM!$B$1&lt;4,"",MATCH(F3,VALUES!$A:$A,0))</f>
        <v/>
      </c>
      <c r="N3" s="1" t="str">
        <f>IF(TEAM!$B$1&lt;5,"",MATCH(G3,VALUES!$A:$A,0))</f>
        <v/>
      </c>
      <c r="O3" s="1" t="str">
        <f>IF(TEAM!$B$1&lt;6,"",MATCH(H3,VALUES!$A:$A,0))</f>
        <v/>
      </c>
      <c r="P3">
        <f t="shared" ref="P3:P50" si="0">ROUND(MEDIAN(J3:O3),0)</f>
        <v>2</v>
      </c>
      <c r="Q3">
        <f>INDEX(VALUES!A$1:A$12,P3)</f>
        <v>0</v>
      </c>
    </row>
    <row r="4" spans="1:17" x14ac:dyDescent="0.3">
      <c r="A4" s="16"/>
      <c r="B4" s="19" t="str">
        <f>IF(Round1!$I4="repeat",Round1!B4,"")</f>
        <v/>
      </c>
      <c r="I4" s="11" t="str">
        <f>IF(B4="","",IF(COUNT(C4:H4)&lt;TEAM!$B$1,"pending",IF(AND(MAX(J4:O4)-P4&lt;=1,P4-MIN(J4:O4)&lt;=1),Q4,"repeat")))</f>
        <v/>
      </c>
      <c r="J4" s="1">
        <f>MATCH(C4,VALUES!$A:$A,0)</f>
        <v>2</v>
      </c>
      <c r="K4" s="1">
        <f>MATCH(D4,VALUES!$A:$A,0)</f>
        <v>2</v>
      </c>
      <c r="L4" s="1">
        <f>MATCH(E4,VALUES!$A:$A,0)</f>
        <v>2</v>
      </c>
      <c r="M4" s="1" t="str">
        <f>IF(TEAM!$B$1&lt;4,"",MATCH(F4,VALUES!$A:$A,0))</f>
        <v/>
      </c>
      <c r="N4" s="1" t="str">
        <f>IF(TEAM!$B$1&lt;5,"",MATCH(G4,VALUES!$A:$A,0))</f>
        <v/>
      </c>
      <c r="O4" s="1" t="str">
        <f>IF(TEAM!$B$1&lt;6,"",MATCH(H4,VALUES!$A:$A,0))</f>
        <v/>
      </c>
      <c r="P4">
        <f t="shared" si="0"/>
        <v>2</v>
      </c>
      <c r="Q4">
        <f>INDEX(VALUES!A$1:A$12,P4)</f>
        <v>0</v>
      </c>
    </row>
    <row r="5" spans="1:17" x14ac:dyDescent="0.3">
      <c r="A5" s="16"/>
      <c r="B5" s="19" t="str">
        <f>IF(Round1!$I5="repeat",Round1!B5,"")</f>
        <v/>
      </c>
      <c r="I5" s="11" t="str">
        <f>IF(B5="","",IF(COUNT(C5:H5)&lt;TEAM!$B$1,"pending",IF(AND(MAX(J5:O5)-P5&lt;=1,P5-MIN(J5:O5)&lt;=1),Q5,"repeat")))</f>
        <v/>
      </c>
      <c r="J5" s="1">
        <f>MATCH(C5,VALUES!$A:$A,0)</f>
        <v>2</v>
      </c>
      <c r="K5" s="1">
        <f>MATCH(D5,VALUES!$A:$A,0)</f>
        <v>2</v>
      </c>
      <c r="L5" s="1">
        <f>MATCH(E5,VALUES!$A:$A,0)</f>
        <v>2</v>
      </c>
      <c r="M5" s="1" t="str">
        <f>IF(TEAM!$B$1&lt;4,"",MATCH(F5,VALUES!$A:$A,0))</f>
        <v/>
      </c>
      <c r="N5" s="1" t="str">
        <f>IF(TEAM!$B$1&lt;5,"",MATCH(G5,VALUES!$A:$A,0))</f>
        <v/>
      </c>
      <c r="O5" s="1" t="str">
        <f>IF(TEAM!$B$1&lt;6,"",MATCH(H5,VALUES!$A:$A,0))</f>
        <v/>
      </c>
      <c r="P5">
        <f t="shared" si="0"/>
        <v>2</v>
      </c>
      <c r="Q5">
        <f>INDEX(VALUES!A$1:A$12,P5)</f>
        <v>0</v>
      </c>
    </row>
    <row r="6" spans="1:17" x14ac:dyDescent="0.3">
      <c r="A6" s="16"/>
      <c r="B6" s="19" t="str">
        <f>IF(Round1!$I6="repeat",Round1!B6,"")</f>
        <v/>
      </c>
      <c r="I6" s="11" t="str">
        <f>IF(B6="","",IF(COUNT(C6:H6)&lt;TEAM!$B$1,"pending",IF(AND(MAX(J6:O6)-P6&lt;=1,P6-MIN(J6:O6)&lt;=1),Q6,"repeat")))</f>
        <v/>
      </c>
      <c r="J6" s="1">
        <f>MATCH(C6,VALUES!$A:$A,0)</f>
        <v>2</v>
      </c>
      <c r="K6" s="1">
        <f>MATCH(D6,VALUES!$A:$A,0)</f>
        <v>2</v>
      </c>
      <c r="L6" s="1">
        <f>MATCH(E6,VALUES!$A:$A,0)</f>
        <v>2</v>
      </c>
      <c r="M6" s="1" t="str">
        <f>IF(TEAM!$B$1&lt;4,"",MATCH(F6,VALUES!$A:$A,0))</f>
        <v/>
      </c>
      <c r="N6" s="1" t="str">
        <f>IF(TEAM!$B$1&lt;5,"",MATCH(G6,VALUES!$A:$A,0))</f>
        <v/>
      </c>
      <c r="O6" s="1" t="str">
        <f>IF(TEAM!$B$1&lt;6,"",MATCH(H6,VALUES!$A:$A,0))</f>
        <v/>
      </c>
      <c r="P6">
        <f t="shared" si="0"/>
        <v>2</v>
      </c>
      <c r="Q6">
        <f>INDEX(VALUES!A$1:A$12,P6)</f>
        <v>0</v>
      </c>
    </row>
    <row r="7" spans="1:17" x14ac:dyDescent="0.3">
      <c r="A7" s="16"/>
      <c r="B7" s="19" t="str">
        <f>IF(Round1!$I7="repeat",Round1!B7,"")</f>
        <v/>
      </c>
      <c r="I7" s="11" t="str">
        <f>IF(B7="","",IF(COUNT(C7:H7)&lt;TEAM!$B$1,"pending",IF(AND(MAX(J7:O7)-P7&lt;=1,P7-MIN(J7:O7)&lt;=1),Q7,"repeat")))</f>
        <v/>
      </c>
      <c r="J7" s="1">
        <f>MATCH(C7,VALUES!$A:$A,0)</f>
        <v>2</v>
      </c>
      <c r="K7" s="1">
        <f>MATCH(D7,VALUES!$A:$A,0)</f>
        <v>2</v>
      </c>
      <c r="L7" s="1">
        <f>MATCH(E7,VALUES!$A:$A,0)</f>
        <v>2</v>
      </c>
      <c r="M7" s="1" t="str">
        <f>IF(TEAM!$B$1&lt;4,"",MATCH(F7,VALUES!$A:$A,0))</f>
        <v/>
      </c>
      <c r="N7" s="1" t="str">
        <f>IF(TEAM!$B$1&lt;5,"",MATCH(G7,VALUES!$A:$A,0))</f>
        <v/>
      </c>
      <c r="O7" s="1" t="str">
        <f>IF(TEAM!$B$1&lt;6,"",MATCH(H7,VALUES!$A:$A,0))</f>
        <v/>
      </c>
      <c r="P7">
        <f t="shared" si="0"/>
        <v>2</v>
      </c>
      <c r="Q7">
        <f>INDEX(VALUES!A$1:A$12,P7)</f>
        <v>0</v>
      </c>
    </row>
    <row r="8" spans="1:17" x14ac:dyDescent="0.3">
      <c r="A8" s="16"/>
      <c r="B8" s="19" t="str">
        <f>IF(Round1!$I8="repeat",Round1!B8,"")</f>
        <v/>
      </c>
      <c r="I8" s="11" t="str">
        <f>IF(B8="","",IF(COUNT(C8:H8)&lt;TEAM!$B$1,"pending",IF(AND(MAX(J8:O8)-P8&lt;=1,P8-MIN(J8:O8)&lt;=1),Q8,"repeat")))</f>
        <v/>
      </c>
      <c r="J8" s="1">
        <f>MATCH(C8,VALUES!$A:$A,0)</f>
        <v>2</v>
      </c>
      <c r="K8" s="1">
        <f>MATCH(D8,VALUES!$A:$A,0)</f>
        <v>2</v>
      </c>
      <c r="L8" s="1">
        <f>MATCH(E8,VALUES!$A:$A,0)</f>
        <v>2</v>
      </c>
      <c r="M8" s="1" t="str">
        <f>IF(TEAM!$B$1&lt;4,"",MATCH(F8,VALUES!$A:$A,0))</f>
        <v/>
      </c>
      <c r="N8" s="1" t="str">
        <f>IF(TEAM!$B$1&lt;5,"",MATCH(G8,VALUES!$A:$A,0))</f>
        <v/>
      </c>
      <c r="O8" s="1" t="str">
        <f>IF(TEAM!$B$1&lt;6,"",MATCH(H8,VALUES!$A:$A,0))</f>
        <v/>
      </c>
      <c r="P8">
        <f t="shared" si="0"/>
        <v>2</v>
      </c>
      <c r="Q8">
        <f>INDEX(VALUES!A$1:A$12,P8)</f>
        <v>0</v>
      </c>
    </row>
    <row r="9" spans="1:17" x14ac:dyDescent="0.3">
      <c r="A9" s="16"/>
      <c r="B9" s="19" t="str">
        <f>IF(Round1!$I9="repeat",Round1!B9,"")</f>
        <v/>
      </c>
      <c r="I9" s="11" t="str">
        <f>IF(B9="","",IF(COUNT(C9:H9)&lt;TEAM!$B$1,"pending",IF(AND(MAX(J9:O9)-P9&lt;=1,P9-MIN(J9:O9)&lt;=1),Q9,"repeat")))</f>
        <v/>
      </c>
      <c r="J9" s="1">
        <f>MATCH(C9,VALUES!$A:$A,0)</f>
        <v>2</v>
      </c>
      <c r="K9" s="1">
        <f>MATCH(D9,VALUES!$A:$A,0)</f>
        <v>2</v>
      </c>
      <c r="L9" s="1">
        <f>MATCH(E9,VALUES!$A:$A,0)</f>
        <v>2</v>
      </c>
      <c r="M9" s="1" t="str">
        <f>IF(TEAM!$B$1&lt;4,"",MATCH(F9,VALUES!$A:$A,0))</f>
        <v/>
      </c>
      <c r="N9" s="1" t="str">
        <f>IF(TEAM!$B$1&lt;5,"",MATCH(G9,VALUES!$A:$A,0))</f>
        <v/>
      </c>
      <c r="O9" s="1" t="str">
        <f>IF(TEAM!$B$1&lt;6,"",MATCH(H9,VALUES!$A:$A,0))</f>
        <v/>
      </c>
      <c r="P9">
        <f t="shared" si="0"/>
        <v>2</v>
      </c>
      <c r="Q9">
        <f>INDEX(VALUES!A$1:A$12,P9)</f>
        <v>0</v>
      </c>
    </row>
    <row r="10" spans="1:17" x14ac:dyDescent="0.3">
      <c r="A10" s="16"/>
      <c r="B10" s="19" t="str">
        <f>IF(Round1!$I10="repeat",Round1!B10,"")</f>
        <v/>
      </c>
      <c r="I10" s="11" t="str">
        <f>IF(B10="","",IF(COUNT(C10:H10)&lt;TEAM!$B$1,"pending",IF(AND(MAX(J10:O10)-P10&lt;=1,P10-MIN(J10:O10)&lt;=1),Q10,"repeat")))</f>
        <v/>
      </c>
      <c r="J10" s="1">
        <f>MATCH(C10,VALUES!$A:$A,0)</f>
        <v>2</v>
      </c>
      <c r="K10" s="1">
        <f>MATCH(D10,VALUES!$A:$A,0)</f>
        <v>2</v>
      </c>
      <c r="L10" s="1">
        <f>MATCH(E10,VALUES!$A:$A,0)</f>
        <v>2</v>
      </c>
      <c r="M10" s="1" t="str">
        <f>IF(TEAM!$B$1&lt;4,"",MATCH(F10,VALUES!$A:$A,0))</f>
        <v/>
      </c>
      <c r="N10" s="1" t="str">
        <f>IF(TEAM!$B$1&lt;5,"",MATCH(G10,VALUES!$A:$A,0))</f>
        <v/>
      </c>
      <c r="O10" s="1" t="str">
        <f>IF(TEAM!$B$1&lt;6,"",MATCH(H10,VALUES!$A:$A,0))</f>
        <v/>
      </c>
      <c r="P10">
        <f t="shared" si="0"/>
        <v>2</v>
      </c>
      <c r="Q10">
        <f>INDEX(VALUES!A$1:A$12,P10)</f>
        <v>0</v>
      </c>
    </row>
    <row r="11" spans="1:17" x14ac:dyDescent="0.3">
      <c r="A11" s="16"/>
      <c r="B11" s="19" t="str">
        <f>IF(Round1!$I11="repeat",Round1!B11,"")</f>
        <v/>
      </c>
      <c r="I11" s="11" t="str">
        <f>IF(B11="","",IF(COUNT(C11:H11)&lt;TEAM!$B$1,"pending",IF(AND(MAX(J11:O11)-P11&lt;=1,P11-MIN(J11:O11)&lt;=1),Q11,"repeat")))</f>
        <v/>
      </c>
      <c r="J11" s="1">
        <f>MATCH(C11,VALUES!$A:$A,0)</f>
        <v>2</v>
      </c>
      <c r="K11" s="1">
        <f>MATCH(D11,VALUES!$A:$A,0)</f>
        <v>2</v>
      </c>
      <c r="L11" s="1">
        <f>MATCH(E11,VALUES!$A:$A,0)</f>
        <v>2</v>
      </c>
      <c r="M11" s="1" t="str">
        <f>IF(TEAM!$B$1&lt;4,"",MATCH(F11,VALUES!$A:$A,0))</f>
        <v/>
      </c>
      <c r="N11" s="1" t="str">
        <f>IF(TEAM!$B$1&lt;5,"",MATCH(G11,VALUES!$A:$A,0))</f>
        <v/>
      </c>
      <c r="O11" s="1" t="str">
        <f>IF(TEAM!$B$1&lt;6,"",MATCH(H11,VALUES!$A:$A,0))</f>
        <v/>
      </c>
      <c r="P11">
        <f t="shared" si="0"/>
        <v>2</v>
      </c>
      <c r="Q11">
        <f>INDEX(VALUES!A$1:A$12,P11)</f>
        <v>0</v>
      </c>
    </row>
    <row r="12" spans="1:17" x14ac:dyDescent="0.3">
      <c r="A12" s="16"/>
      <c r="B12" s="19" t="str">
        <f>IF(Round1!$I12="repeat",Round1!B12,"")</f>
        <v/>
      </c>
      <c r="I12" s="11" t="str">
        <f>IF(B12="","",IF(COUNT(C12:H12)&lt;TEAM!$B$1,"pending",IF(AND(MAX(J12:O12)-P12&lt;=1,P12-MIN(J12:O12)&lt;=1),Q12,"repeat")))</f>
        <v/>
      </c>
      <c r="J12" s="1">
        <f>MATCH(C12,VALUES!$A:$A,0)</f>
        <v>2</v>
      </c>
      <c r="K12" s="1">
        <f>MATCH(D12,VALUES!$A:$A,0)</f>
        <v>2</v>
      </c>
      <c r="L12" s="1">
        <f>MATCH(E12,VALUES!$A:$A,0)</f>
        <v>2</v>
      </c>
      <c r="M12" s="1" t="str">
        <f>IF(TEAM!$B$1&lt;4,"",MATCH(F12,VALUES!$A:$A,0))</f>
        <v/>
      </c>
      <c r="N12" s="1" t="str">
        <f>IF(TEAM!$B$1&lt;5,"",MATCH(G12,VALUES!$A:$A,0))</f>
        <v/>
      </c>
      <c r="O12" s="1" t="str">
        <f>IF(TEAM!$B$1&lt;6,"",MATCH(H12,VALUES!$A:$A,0))</f>
        <v/>
      </c>
      <c r="P12">
        <f t="shared" si="0"/>
        <v>2</v>
      </c>
      <c r="Q12">
        <f>INDEX(VALUES!A$1:A$12,P12)</f>
        <v>0</v>
      </c>
    </row>
    <row r="13" spans="1:17" x14ac:dyDescent="0.3">
      <c r="A13" s="16"/>
      <c r="B13" s="19" t="str">
        <f>IF(Round1!$I13="repeat",Round1!B13,"")</f>
        <v/>
      </c>
      <c r="I13" s="11" t="str">
        <f>IF(B13="","",IF(COUNT(C13:H13)&lt;TEAM!$B$1,"pending",IF(AND(MAX(J13:O13)-P13&lt;=1,P13-MIN(J13:O13)&lt;=1),Q13,"repeat")))</f>
        <v/>
      </c>
      <c r="J13" s="1">
        <f>MATCH(C13,VALUES!$A:$A,0)</f>
        <v>2</v>
      </c>
      <c r="K13" s="1">
        <f>MATCH(D13,VALUES!$A:$A,0)</f>
        <v>2</v>
      </c>
      <c r="L13" s="1">
        <f>MATCH(E13,VALUES!$A:$A,0)</f>
        <v>2</v>
      </c>
      <c r="M13" s="1" t="str">
        <f>IF(TEAM!$B$1&lt;4,"",MATCH(F13,VALUES!$A:$A,0))</f>
        <v/>
      </c>
      <c r="N13" s="1" t="str">
        <f>IF(TEAM!$B$1&lt;5,"",MATCH(G13,VALUES!$A:$A,0))</f>
        <v/>
      </c>
      <c r="O13" s="1" t="str">
        <f>IF(TEAM!$B$1&lt;6,"",MATCH(H13,VALUES!$A:$A,0))</f>
        <v/>
      </c>
      <c r="P13">
        <f t="shared" si="0"/>
        <v>2</v>
      </c>
      <c r="Q13">
        <f>INDEX(VALUES!A$1:A$12,P13)</f>
        <v>0</v>
      </c>
    </row>
    <row r="14" spans="1:17" x14ac:dyDescent="0.3">
      <c r="A14" s="16"/>
      <c r="B14" s="19" t="str">
        <f>IF(Round1!$I14="repeat",Round1!B14,"")</f>
        <v/>
      </c>
      <c r="I14" s="11" t="str">
        <f>IF(B14="","",IF(COUNT(C14:H14)&lt;TEAM!$B$1,"pending",IF(AND(MAX(J14:O14)-P14&lt;=1,P14-MIN(J14:O14)&lt;=1),Q14,"repeat")))</f>
        <v/>
      </c>
      <c r="J14" s="1">
        <f>MATCH(C14,VALUES!$A:$A,0)</f>
        <v>2</v>
      </c>
      <c r="K14" s="1">
        <f>MATCH(D14,VALUES!$A:$A,0)</f>
        <v>2</v>
      </c>
      <c r="L14" s="1">
        <f>MATCH(E14,VALUES!$A:$A,0)</f>
        <v>2</v>
      </c>
      <c r="M14" s="1" t="str">
        <f>IF(TEAM!$B$1&lt;4,"",MATCH(F14,VALUES!$A:$A,0))</f>
        <v/>
      </c>
      <c r="N14" s="1" t="str">
        <f>IF(TEAM!$B$1&lt;5,"",MATCH(G14,VALUES!$A:$A,0))</f>
        <v/>
      </c>
      <c r="O14" s="1" t="str">
        <f>IF(TEAM!$B$1&lt;6,"",MATCH(H14,VALUES!$A:$A,0))</f>
        <v/>
      </c>
      <c r="P14">
        <f t="shared" si="0"/>
        <v>2</v>
      </c>
      <c r="Q14">
        <f>INDEX(VALUES!A$1:A$12,P14)</f>
        <v>0</v>
      </c>
    </row>
    <row r="15" spans="1:17" x14ac:dyDescent="0.3">
      <c r="A15" s="16"/>
      <c r="B15" s="19" t="str">
        <f>IF(Round1!$I15="repeat",Round1!B15,"")</f>
        <v/>
      </c>
      <c r="I15" s="11" t="str">
        <f>IF(B15="","",IF(COUNT(C15:H15)&lt;TEAM!$B$1,"pending",IF(AND(MAX(J15:O15)-P15&lt;=1,P15-MIN(J15:O15)&lt;=1),Q15,"repeat")))</f>
        <v/>
      </c>
      <c r="J15" s="1">
        <f>MATCH(C15,VALUES!$A:$A,0)</f>
        <v>2</v>
      </c>
      <c r="K15" s="1">
        <f>MATCH(D15,VALUES!$A:$A,0)</f>
        <v>2</v>
      </c>
      <c r="L15" s="1">
        <f>MATCH(E15,VALUES!$A:$A,0)</f>
        <v>2</v>
      </c>
      <c r="M15" s="1" t="str">
        <f>IF(TEAM!$B$1&lt;4,"",MATCH(F15,VALUES!$A:$A,0))</f>
        <v/>
      </c>
      <c r="N15" s="1" t="str">
        <f>IF(TEAM!$B$1&lt;5,"",MATCH(G15,VALUES!$A:$A,0))</f>
        <v/>
      </c>
      <c r="O15" s="1" t="str">
        <f>IF(TEAM!$B$1&lt;6,"",MATCH(H15,VALUES!$A:$A,0))</f>
        <v/>
      </c>
      <c r="P15">
        <f t="shared" si="0"/>
        <v>2</v>
      </c>
      <c r="Q15">
        <f>INDEX(VALUES!A$1:A$12,P15)</f>
        <v>0</v>
      </c>
    </row>
    <row r="16" spans="1:17" x14ac:dyDescent="0.3">
      <c r="A16" s="16"/>
      <c r="B16" s="19" t="str">
        <f>IF(Round1!$I16="repeat",Round1!B16,"")</f>
        <v/>
      </c>
      <c r="I16" s="11" t="str">
        <f>IF(B16="","",IF(COUNT(C16:H16)&lt;TEAM!$B$1,"pending",IF(AND(MAX(J16:O16)-P16&lt;=1,P16-MIN(J16:O16)&lt;=1),Q16,"repeat")))</f>
        <v/>
      </c>
      <c r="J16" s="1">
        <f>MATCH(C16,VALUES!$A:$A,0)</f>
        <v>2</v>
      </c>
      <c r="K16" s="1">
        <f>MATCH(D16,VALUES!$A:$A,0)</f>
        <v>2</v>
      </c>
      <c r="L16" s="1">
        <f>MATCH(E16,VALUES!$A:$A,0)</f>
        <v>2</v>
      </c>
      <c r="M16" s="1" t="str">
        <f>IF(TEAM!$B$1&lt;4,"",MATCH(F16,VALUES!$A:$A,0))</f>
        <v/>
      </c>
      <c r="N16" s="1" t="str">
        <f>IF(TEAM!$B$1&lt;5,"",MATCH(G16,VALUES!$A:$A,0))</f>
        <v/>
      </c>
      <c r="O16" s="1" t="str">
        <f>IF(TEAM!$B$1&lt;6,"",MATCH(H16,VALUES!$A:$A,0))</f>
        <v/>
      </c>
      <c r="P16">
        <f t="shared" si="0"/>
        <v>2</v>
      </c>
      <c r="Q16">
        <f>INDEX(VALUES!A$1:A$12,P16)</f>
        <v>0</v>
      </c>
    </row>
    <row r="17" spans="1:17" x14ac:dyDescent="0.3">
      <c r="A17" s="16"/>
      <c r="B17" s="19" t="str">
        <f>IF(Round1!$I17="repeat",Round1!B17,"")</f>
        <v/>
      </c>
      <c r="I17" s="11" t="str">
        <f>IF(B17="","",IF(COUNT(C17:H17)&lt;TEAM!$B$1,"pending",IF(AND(MAX(J17:O17)-P17&lt;=1,P17-MIN(J17:O17)&lt;=1),Q17,"repeat")))</f>
        <v/>
      </c>
      <c r="J17" s="1">
        <f>MATCH(C17,VALUES!$A:$A,0)</f>
        <v>2</v>
      </c>
      <c r="K17" s="1">
        <f>MATCH(D17,VALUES!$A:$A,0)</f>
        <v>2</v>
      </c>
      <c r="L17" s="1">
        <f>MATCH(E17,VALUES!$A:$A,0)</f>
        <v>2</v>
      </c>
      <c r="M17" s="1" t="str">
        <f>IF(TEAM!$B$1&lt;4,"",MATCH(F17,VALUES!$A:$A,0))</f>
        <v/>
      </c>
      <c r="N17" s="1" t="str">
        <f>IF(TEAM!$B$1&lt;5,"",MATCH(G17,VALUES!$A:$A,0))</f>
        <v/>
      </c>
      <c r="O17" s="1" t="str">
        <f>IF(TEAM!$B$1&lt;6,"",MATCH(H17,VALUES!$A:$A,0))</f>
        <v/>
      </c>
      <c r="P17">
        <f t="shared" si="0"/>
        <v>2</v>
      </c>
      <c r="Q17">
        <f>INDEX(VALUES!A$1:A$12,P17)</f>
        <v>0</v>
      </c>
    </row>
    <row r="18" spans="1:17" x14ac:dyDescent="0.3">
      <c r="A18" s="16"/>
      <c r="B18" s="19" t="str">
        <f>IF(Round1!$I18="repeat",Round1!B18,"")</f>
        <v/>
      </c>
      <c r="I18" s="11" t="str">
        <f>IF(B18="","",IF(COUNT(C18:H18)&lt;TEAM!$B$1,"pending",IF(AND(MAX(J18:O18)-P18&lt;=1,P18-MIN(J18:O18)&lt;=1),Q18,"repeat")))</f>
        <v/>
      </c>
      <c r="J18" s="1">
        <f>MATCH(C18,VALUES!$A:$A,0)</f>
        <v>2</v>
      </c>
      <c r="K18" s="1">
        <f>MATCH(D18,VALUES!$A:$A,0)</f>
        <v>2</v>
      </c>
      <c r="L18" s="1">
        <f>MATCH(E18,VALUES!$A:$A,0)</f>
        <v>2</v>
      </c>
      <c r="M18" s="1" t="str">
        <f>IF(TEAM!$B$1&lt;4,"",MATCH(F18,VALUES!$A:$A,0))</f>
        <v/>
      </c>
      <c r="N18" s="1" t="str">
        <f>IF(TEAM!$B$1&lt;5,"",MATCH(G18,VALUES!$A:$A,0))</f>
        <v/>
      </c>
      <c r="O18" s="1" t="str">
        <f>IF(TEAM!$B$1&lt;6,"",MATCH(H18,VALUES!$A:$A,0))</f>
        <v/>
      </c>
      <c r="P18">
        <f t="shared" si="0"/>
        <v>2</v>
      </c>
      <c r="Q18">
        <f>INDEX(VALUES!A$1:A$12,P18)</f>
        <v>0</v>
      </c>
    </row>
    <row r="19" spans="1:17" x14ac:dyDescent="0.3">
      <c r="A19" s="16"/>
      <c r="B19" s="19" t="str">
        <f>IF(Round1!$I19="repeat",Round1!B19,"")</f>
        <v/>
      </c>
      <c r="I19" s="11" t="str">
        <f>IF(B19="","",IF(COUNT(C19:H19)&lt;TEAM!$B$1,"pending",IF(AND(MAX(J19:O19)-P19&lt;=1,P19-MIN(J19:O19)&lt;=1),Q19,"repeat")))</f>
        <v/>
      </c>
      <c r="J19" s="1">
        <f>MATCH(C19,VALUES!$A:$A,0)</f>
        <v>2</v>
      </c>
      <c r="K19" s="1">
        <f>MATCH(D19,VALUES!$A:$A,0)</f>
        <v>2</v>
      </c>
      <c r="L19" s="1">
        <f>MATCH(E19,VALUES!$A:$A,0)</f>
        <v>2</v>
      </c>
      <c r="M19" s="1" t="str">
        <f>IF(TEAM!$B$1&lt;4,"",MATCH(F19,VALUES!$A:$A,0))</f>
        <v/>
      </c>
      <c r="N19" s="1" t="str">
        <f>IF(TEAM!$B$1&lt;5,"",MATCH(G19,VALUES!$A:$A,0))</f>
        <v/>
      </c>
      <c r="O19" s="1" t="str">
        <f>IF(TEAM!$B$1&lt;6,"",MATCH(H19,VALUES!$A:$A,0))</f>
        <v/>
      </c>
      <c r="P19">
        <f t="shared" si="0"/>
        <v>2</v>
      </c>
      <c r="Q19">
        <f>INDEX(VALUES!A$1:A$12,P19)</f>
        <v>0</v>
      </c>
    </row>
    <row r="20" spans="1:17" x14ac:dyDescent="0.3">
      <c r="A20" s="16"/>
      <c r="B20" s="19" t="str">
        <f>IF(Round1!$I20="repeat",Round1!B20,"")</f>
        <v/>
      </c>
      <c r="I20" s="11" t="str">
        <f>IF(B20="","",IF(COUNT(C20:H20)&lt;TEAM!$B$1,"pending",IF(AND(MAX(J20:O20)-P20&lt;=1,P20-MIN(J20:O20)&lt;=1),Q20,"repeat")))</f>
        <v/>
      </c>
      <c r="J20" s="1">
        <f>MATCH(C20,VALUES!$A:$A,0)</f>
        <v>2</v>
      </c>
      <c r="K20" s="1">
        <f>MATCH(D20,VALUES!$A:$A,0)</f>
        <v>2</v>
      </c>
      <c r="L20" s="1">
        <f>MATCH(E20,VALUES!$A:$A,0)</f>
        <v>2</v>
      </c>
      <c r="M20" s="1" t="str">
        <f>IF(TEAM!$B$1&lt;4,"",MATCH(F20,VALUES!$A:$A,0))</f>
        <v/>
      </c>
      <c r="N20" s="1" t="str">
        <f>IF(TEAM!$B$1&lt;5,"",MATCH(G20,VALUES!$A:$A,0))</f>
        <v/>
      </c>
      <c r="O20" s="1" t="str">
        <f>IF(TEAM!$B$1&lt;6,"",MATCH(H20,VALUES!$A:$A,0))</f>
        <v/>
      </c>
      <c r="P20">
        <f t="shared" si="0"/>
        <v>2</v>
      </c>
      <c r="Q20">
        <f>INDEX(VALUES!A$1:A$12,P20)</f>
        <v>0</v>
      </c>
    </row>
    <row r="21" spans="1:17" x14ac:dyDescent="0.3">
      <c r="A21" s="16"/>
      <c r="B21" s="19" t="str">
        <f>IF(Round1!$I21="repeat",Round1!B21,"")</f>
        <v/>
      </c>
      <c r="I21" s="11" t="str">
        <f>IF(B21="","",IF(COUNT(C21:H21)&lt;TEAM!$B$1,"pending",IF(AND(MAX(J21:O21)-P21&lt;=1,P21-MIN(J21:O21)&lt;=1),Q21,"repeat")))</f>
        <v/>
      </c>
      <c r="J21" s="1">
        <f>MATCH(C21,VALUES!$A:$A,0)</f>
        <v>2</v>
      </c>
      <c r="K21" s="1">
        <f>MATCH(D21,VALUES!$A:$A,0)</f>
        <v>2</v>
      </c>
      <c r="L21" s="1">
        <f>MATCH(E21,VALUES!$A:$A,0)</f>
        <v>2</v>
      </c>
      <c r="M21" s="1" t="str">
        <f>IF(TEAM!$B$1&lt;4,"",MATCH(F21,VALUES!$A:$A,0))</f>
        <v/>
      </c>
      <c r="N21" s="1" t="str">
        <f>IF(TEAM!$B$1&lt;5,"",MATCH(G21,VALUES!$A:$A,0))</f>
        <v/>
      </c>
      <c r="O21" s="1" t="str">
        <f>IF(TEAM!$B$1&lt;6,"",MATCH(H21,VALUES!$A:$A,0))</f>
        <v/>
      </c>
      <c r="P21">
        <f t="shared" si="0"/>
        <v>2</v>
      </c>
      <c r="Q21">
        <f>INDEX(VALUES!A$1:A$12,P21)</f>
        <v>0</v>
      </c>
    </row>
    <row r="22" spans="1:17" x14ac:dyDescent="0.3">
      <c r="A22" s="16"/>
      <c r="B22" s="19" t="str">
        <f>IF(Round1!$I22="repeat",Round1!B22,"")</f>
        <v/>
      </c>
      <c r="I22" s="11" t="str">
        <f>IF(B22="","",IF(COUNT(C22:H22)&lt;TEAM!$B$1,"pending",IF(AND(MAX(J22:O22)-P22&lt;=1,P22-MIN(J22:O22)&lt;=1),Q22,"repeat")))</f>
        <v/>
      </c>
      <c r="J22" s="1">
        <f>MATCH(C22,VALUES!$A:$A,0)</f>
        <v>2</v>
      </c>
      <c r="K22" s="1">
        <f>MATCH(D22,VALUES!$A:$A,0)</f>
        <v>2</v>
      </c>
      <c r="L22" s="1">
        <f>MATCH(E22,VALUES!$A:$A,0)</f>
        <v>2</v>
      </c>
      <c r="M22" s="1" t="str">
        <f>IF(TEAM!$B$1&lt;4,"",MATCH(F22,VALUES!$A:$A,0))</f>
        <v/>
      </c>
      <c r="N22" s="1" t="str">
        <f>IF(TEAM!$B$1&lt;5,"",MATCH(G22,VALUES!$A:$A,0))</f>
        <v/>
      </c>
      <c r="O22" s="1" t="str">
        <f>IF(TEAM!$B$1&lt;6,"",MATCH(H22,VALUES!$A:$A,0))</f>
        <v/>
      </c>
      <c r="P22">
        <f t="shared" si="0"/>
        <v>2</v>
      </c>
      <c r="Q22">
        <f>INDEX(VALUES!A$1:A$12,P22)</f>
        <v>0</v>
      </c>
    </row>
    <row r="23" spans="1:17" x14ac:dyDescent="0.3">
      <c r="A23" s="16"/>
      <c r="B23" s="19" t="str">
        <f>IF(Round1!$I23="repeat",Round1!B23,"")</f>
        <v/>
      </c>
      <c r="I23" s="11" t="str">
        <f>IF(B23="","",IF(COUNT(C23:H23)&lt;TEAM!$B$1,"pending",IF(AND(MAX(J23:O23)-P23&lt;=1,P23-MIN(J23:O23)&lt;=1),Q23,"repeat")))</f>
        <v/>
      </c>
      <c r="J23" s="1">
        <f>MATCH(C23,VALUES!$A:$A,0)</f>
        <v>2</v>
      </c>
      <c r="K23" s="1">
        <f>MATCH(D23,VALUES!$A:$A,0)</f>
        <v>2</v>
      </c>
      <c r="L23" s="1">
        <f>MATCH(E23,VALUES!$A:$A,0)</f>
        <v>2</v>
      </c>
      <c r="M23" s="1" t="str">
        <f>IF(TEAM!$B$1&lt;4,"",MATCH(F23,VALUES!$A:$A,0))</f>
        <v/>
      </c>
      <c r="N23" s="1" t="str">
        <f>IF(TEAM!$B$1&lt;5,"",MATCH(G23,VALUES!$A:$A,0))</f>
        <v/>
      </c>
      <c r="O23" s="1" t="str">
        <f>IF(TEAM!$B$1&lt;6,"",MATCH(H23,VALUES!$A:$A,0))</f>
        <v/>
      </c>
      <c r="P23">
        <f t="shared" si="0"/>
        <v>2</v>
      </c>
      <c r="Q23">
        <f>INDEX(VALUES!A$1:A$12,P23)</f>
        <v>0</v>
      </c>
    </row>
    <row r="24" spans="1:17" x14ac:dyDescent="0.3">
      <c r="A24" s="16"/>
      <c r="B24" s="19" t="str">
        <f>IF(Round1!$I24="repeat",Round1!B24,"")</f>
        <v/>
      </c>
      <c r="I24" s="11" t="str">
        <f>IF(B24="","",IF(COUNT(C24:H24)&lt;TEAM!$B$1,"pending",IF(AND(MAX(J24:O24)-P24&lt;=1,P24-MIN(J24:O24)&lt;=1),Q24,"repeat")))</f>
        <v/>
      </c>
      <c r="J24" s="1">
        <f>MATCH(C24,VALUES!$A:$A,0)</f>
        <v>2</v>
      </c>
      <c r="K24" s="1">
        <f>MATCH(D24,VALUES!$A:$A,0)</f>
        <v>2</v>
      </c>
      <c r="L24" s="1">
        <f>MATCH(E24,VALUES!$A:$A,0)</f>
        <v>2</v>
      </c>
      <c r="M24" s="1" t="str">
        <f>IF(TEAM!$B$1&lt;4,"",MATCH(F24,VALUES!$A:$A,0))</f>
        <v/>
      </c>
      <c r="N24" s="1" t="str">
        <f>IF(TEAM!$B$1&lt;5,"",MATCH(G24,VALUES!$A:$A,0))</f>
        <v/>
      </c>
      <c r="O24" s="1" t="str">
        <f>IF(TEAM!$B$1&lt;6,"",MATCH(H24,VALUES!$A:$A,0))</f>
        <v/>
      </c>
      <c r="P24">
        <f t="shared" si="0"/>
        <v>2</v>
      </c>
      <c r="Q24">
        <f>INDEX(VALUES!A$1:A$12,P24)</f>
        <v>0</v>
      </c>
    </row>
    <row r="25" spans="1:17" x14ac:dyDescent="0.3">
      <c r="A25" s="16"/>
      <c r="B25" s="19" t="str">
        <f>IF(Round1!$I25="repeat",Round1!B25,"")</f>
        <v/>
      </c>
      <c r="I25" s="11" t="str">
        <f>IF(B25="","",IF(COUNT(C25:H25)&lt;TEAM!$B$1,"pending",IF(AND(MAX(J25:O25)-P25&lt;=1,P25-MIN(J25:O25)&lt;=1),Q25,"repeat")))</f>
        <v/>
      </c>
      <c r="J25" s="1">
        <f>MATCH(C25,VALUES!$A:$A,0)</f>
        <v>2</v>
      </c>
      <c r="K25" s="1">
        <f>MATCH(D25,VALUES!$A:$A,0)</f>
        <v>2</v>
      </c>
      <c r="L25" s="1">
        <f>MATCH(E25,VALUES!$A:$A,0)</f>
        <v>2</v>
      </c>
      <c r="M25" s="1" t="str">
        <f>IF(TEAM!$B$1&lt;4,"",MATCH(F25,VALUES!$A:$A,0))</f>
        <v/>
      </c>
      <c r="N25" s="1" t="str">
        <f>IF(TEAM!$B$1&lt;5,"",MATCH(G25,VALUES!$A:$A,0))</f>
        <v/>
      </c>
      <c r="O25" s="1" t="str">
        <f>IF(TEAM!$B$1&lt;6,"",MATCH(H25,VALUES!$A:$A,0))</f>
        <v/>
      </c>
      <c r="P25">
        <f t="shared" si="0"/>
        <v>2</v>
      </c>
      <c r="Q25">
        <f>INDEX(VALUES!A$1:A$12,P25)</f>
        <v>0</v>
      </c>
    </row>
    <row r="26" spans="1:17" x14ac:dyDescent="0.3">
      <c r="A26" s="16"/>
      <c r="B26" s="19" t="str">
        <f>IF(Round1!$I26="repeat",Round1!B26,"")</f>
        <v/>
      </c>
      <c r="I26" s="11" t="str">
        <f>IF(B26="","",IF(COUNT(C26:H26)&lt;TEAM!$B$1,"pending",IF(AND(MAX(J26:O26)-P26&lt;=1,P26-MIN(J26:O26)&lt;=1),Q26,"repeat")))</f>
        <v/>
      </c>
      <c r="J26" s="1">
        <f>MATCH(C26,VALUES!$A:$A,0)</f>
        <v>2</v>
      </c>
      <c r="K26" s="1">
        <f>MATCH(D26,VALUES!$A:$A,0)</f>
        <v>2</v>
      </c>
      <c r="L26" s="1">
        <f>MATCH(E26,VALUES!$A:$A,0)</f>
        <v>2</v>
      </c>
      <c r="M26" s="1" t="str">
        <f>IF(TEAM!$B$1&lt;4,"",MATCH(F26,VALUES!$A:$A,0))</f>
        <v/>
      </c>
      <c r="N26" s="1" t="str">
        <f>IF(TEAM!$B$1&lt;5,"",MATCH(G26,VALUES!$A:$A,0))</f>
        <v/>
      </c>
      <c r="O26" s="1" t="str">
        <f>IF(TEAM!$B$1&lt;6,"",MATCH(H26,VALUES!$A:$A,0))</f>
        <v/>
      </c>
      <c r="P26">
        <f t="shared" si="0"/>
        <v>2</v>
      </c>
      <c r="Q26">
        <f>INDEX(VALUES!A$1:A$12,P26)</f>
        <v>0</v>
      </c>
    </row>
    <row r="27" spans="1:17" x14ac:dyDescent="0.3">
      <c r="A27" s="16"/>
      <c r="B27" s="19" t="str">
        <f>IF(Round1!$I27="repeat",Round1!B27,"")</f>
        <v/>
      </c>
      <c r="I27" s="11" t="str">
        <f>IF(B27="","",IF(COUNT(C27:H27)&lt;TEAM!$B$1,"pending",IF(AND(MAX(J27:O27)-P27&lt;=1,P27-MIN(J27:O27)&lt;=1),Q27,"repeat")))</f>
        <v/>
      </c>
      <c r="J27" s="1">
        <f>MATCH(C27,VALUES!$A:$A,0)</f>
        <v>2</v>
      </c>
      <c r="K27" s="1">
        <f>MATCH(D27,VALUES!$A:$A,0)</f>
        <v>2</v>
      </c>
      <c r="L27" s="1">
        <f>MATCH(E27,VALUES!$A:$A,0)</f>
        <v>2</v>
      </c>
      <c r="M27" s="1" t="str">
        <f>IF(TEAM!$B$1&lt;4,"",MATCH(F27,VALUES!$A:$A,0))</f>
        <v/>
      </c>
      <c r="N27" s="1" t="str">
        <f>IF(TEAM!$B$1&lt;5,"",MATCH(G27,VALUES!$A:$A,0))</f>
        <v/>
      </c>
      <c r="O27" s="1" t="str">
        <f>IF(TEAM!$B$1&lt;6,"",MATCH(H27,VALUES!$A:$A,0))</f>
        <v/>
      </c>
      <c r="P27">
        <f t="shared" si="0"/>
        <v>2</v>
      </c>
      <c r="Q27">
        <f>INDEX(VALUES!A$1:A$12,P27)</f>
        <v>0</v>
      </c>
    </row>
    <row r="28" spans="1:17" x14ac:dyDescent="0.3">
      <c r="A28" s="16"/>
      <c r="B28" s="19" t="str">
        <f>IF(Round1!$I28="repeat",Round1!B28,"")</f>
        <v/>
      </c>
      <c r="I28" s="11" t="str">
        <f>IF(B28="","",IF(COUNT(C28:H28)&lt;TEAM!$B$1,"pending",IF(AND(MAX(J28:O28)-P28&lt;=1,P28-MIN(J28:O28)&lt;=1),Q28,"repeat")))</f>
        <v/>
      </c>
      <c r="J28" s="1">
        <f>MATCH(C28,VALUES!$A:$A,0)</f>
        <v>2</v>
      </c>
      <c r="K28" s="1">
        <f>MATCH(D28,VALUES!$A:$A,0)</f>
        <v>2</v>
      </c>
      <c r="L28" s="1">
        <f>MATCH(E28,VALUES!$A:$A,0)</f>
        <v>2</v>
      </c>
      <c r="M28" s="1" t="str">
        <f>IF(TEAM!$B$1&lt;4,"",MATCH(F28,VALUES!$A:$A,0))</f>
        <v/>
      </c>
      <c r="N28" s="1" t="str">
        <f>IF(TEAM!$B$1&lt;5,"",MATCH(G28,VALUES!$A:$A,0))</f>
        <v/>
      </c>
      <c r="O28" s="1" t="str">
        <f>IF(TEAM!$B$1&lt;6,"",MATCH(H28,VALUES!$A:$A,0))</f>
        <v/>
      </c>
      <c r="P28">
        <f t="shared" si="0"/>
        <v>2</v>
      </c>
      <c r="Q28">
        <f>INDEX(VALUES!A$1:A$12,P28)</f>
        <v>0</v>
      </c>
    </row>
    <row r="29" spans="1:17" x14ac:dyDescent="0.3">
      <c r="A29" s="16"/>
      <c r="B29" s="19" t="str">
        <f>IF(Round1!$I29="repeat",Round1!B29,"")</f>
        <v/>
      </c>
      <c r="I29" s="11" t="str">
        <f>IF(B29="","",IF(COUNT(C29:H29)&lt;TEAM!$B$1,"pending",IF(AND(MAX(J29:O29)-P29&lt;=1,P29-MIN(J29:O29)&lt;=1),Q29,"repeat")))</f>
        <v/>
      </c>
      <c r="J29" s="1">
        <f>MATCH(C29,VALUES!$A:$A,0)</f>
        <v>2</v>
      </c>
      <c r="K29" s="1">
        <f>MATCH(D29,VALUES!$A:$A,0)</f>
        <v>2</v>
      </c>
      <c r="L29" s="1">
        <f>MATCH(E29,VALUES!$A:$A,0)</f>
        <v>2</v>
      </c>
      <c r="M29" s="1" t="str">
        <f>IF(TEAM!$B$1&lt;4,"",MATCH(F29,VALUES!$A:$A,0))</f>
        <v/>
      </c>
      <c r="N29" s="1" t="str">
        <f>IF(TEAM!$B$1&lt;5,"",MATCH(G29,VALUES!$A:$A,0))</f>
        <v/>
      </c>
      <c r="O29" s="1" t="str">
        <f>IF(TEAM!$B$1&lt;6,"",MATCH(H29,VALUES!$A:$A,0))</f>
        <v/>
      </c>
      <c r="P29">
        <f t="shared" si="0"/>
        <v>2</v>
      </c>
      <c r="Q29">
        <f>INDEX(VALUES!A$1:A$12,P29)</f>
        <v>0</v>
      </c>
    </row>
    <row r="30" spans="1:17" x14ac:dyDescent="0.3">
      <c r="A30" s="16"/>
      <c r="B30" s="19" t="str">
        <f>IF(Round1!$I30="repeat",Round1!B30,"")</f>
        <v/>
      </c>
      <c r="I30" s="11" t="str">
        <f>IF(B30="","",IF(COUNT(C30:H30)&lt;TEAM!$B$1,"pending",IF(AND(MAX(J30:O30)-P30&lt;=1,P30-MIN(J30:O30)&lt;=1),Q30,"repeat")))</f>
        <v/>
      </c>
      <c r="J30" s="1">
        <f>MATCH(C30,VALUES!$A:$A,0)</f>
        <v>2</v>
      </c>
      <c r="K30" s="1">
        <f>MATCH(D30,VALUES!$A:$A,0)</f>
        <v>2</v>
      </c>
      <c r="L30" s="1">
        <f>MATCH(E30,VALUES!$A:$A,0)</f>
        <v>2</v>
      </c>
      <c r="M30" s="1" t="str">
        <f>IF(TEAM!$B$1&lt;4,"",MATCH(F30,VALUES!$A:$A,0))</f>
        <v/>
      </c>
      <c r="N30" s="1" t="str">
        <f>IF(TEAM!$B$1&lt;5,"",MATCH(G30,VALUES!$A:$A,0))</f>
        <v/>
      </c>
      <c r="O30" s="1" t="str">
        <f>IF(TEAM!$B$1&lt;6,"",MATCH(H30,VALUES!$A:$A,0))</f>
        <v/>
      </c>
      <c r="P30">
        <f t="shared" si="0"/>
        <v>2</v>
      </c>
      <c r="Q30">
        <f>INDEX(VALUES!A$1:A$12,P30)</f>
        <v>0</v>
      </c>
    </row>
    <row r="31" spans="1:17" x14ac:dyDescent="0.3">
      <c r="A31" s="16"/>
      <c r="B31" s="19" t="str">
        <f>IF(Round1!$I31="repeat",Round1!B31,"")</f>
        <v/>
      </c>
      <c r="I31" s="11" t="str">
        <f>IF(B31="","",IF(COUNT(C31:H31)&lt;TEAM!$B$1,"pending",IF(AND(MAX(J31:O31)-P31&lt;=1,P31-MIN(J31:O31)&lt;=1),Q31,"repeat")))</f>
        <v/>
      </c>
      <c r="J31" s="1">
        <f>MATCH(C31,VALUES!$A:$A,0)</f>
        <v>2</v>
      </c>
      <c r="K31" s="1">
        <f>MATCH(D31,VALUES!$A:$A,0)</f>
        <v>2</v>
      </c>
      <c r="L31" s="1">
        <f>MATCH(E31,VALUES!$A:$A,0)</f>
        <v>2</v>
      </c>
      <c r="M31" s="1" t="str">
        <f>IF(TEAM!$B$1&lt;4,"",MATCH(F31,VALUES!$A:$A,0))</f>
        <v/>
      </c>
      <c r="N31" s="1" t="str">
        <f>IF(TEAM!$B$1&lt;5,"",MATCH(G31,VALUES!$A:$A,0))</f>
        <v/>
      </c>
      <c r="O31" s="1" t="str">
        <f>IF(TEAM!$B$1&lt;6,"",MATCH(H31,VALUES!$A:$A,0))</f>
        <v/>
      </c>
      <c r="P31">
        <f t="shared" si="0"/>
        <v>2</v>
      </c>
      <c r="Q31">
        <f>INDEX(VALUES!A$1:A$12,P31)</f>
        <v>0</v>
      </c>
    </row>
    <row r="32" spans="1:17" x14ac:dyDescent="0.3">
      <c r="A32" s="16"/>
      <c r="B32" s="19" t="str">
        <f>IF(Round1!$I32="repeat",Round1!B32,"")</f>
        <v/>
      </c>
      <c r="I32" s="11" t="str">
        <f>IF(B32="","",IF(COUNT(C32:H32)&lt;TEAM!$B$1,"pending",IF(AND(MAX(J32:O32)-P32&lt;=1,P32-MIN(J32:O32)&lt;=1),Q32,"repeat")))</f>
        <v/>
      </c>
      <c r="J32" s="1">
        <f>MATCH(C32,VALUES!$A:$A,0)</f>
        <v>2</v>
      </c>
      <c r="K32" s="1">
        <f>MATCH(D32,VALUES!$A:$A,0)</f>
        <v>2</v>
      </c>
      <c r="L32" s="1">
        <f>MATCH(E32,VALUES!$A:$A,0)</f>
        <v>2</v>
      </c>
      <c r="M32" s="1" t="str">
        <f>IF(TEAM!$B$1&lt;4,"",MATCH(F32,VALUES!$A:$A,0))</f>
        <v/>
      </c>
      <c r="N32" s="1" t="str">
        <f>IF(TEAM!$B$1&lt;5,"",MATCH(G32,VALUES!$A:$A,0))</f>
        <v/>
      </c>
      <c r="O32" s="1" t="str">
        <f>IF(TEAM!$B$1&lt;6,"",MATCH(H32,VALUES!$A:$A,0))</f>
        <v/>
      </c>
      <c r="P32">
        <f t="shared" si="0"/>
        <v>2</v>
      </c>
      <c r="Q32">
        <f>INDEX(VALUES!A$1:A$12,P32)</f>
        <v>0</v>
      </c>
    </row>
    <row r="33" spans="1:17" x14ac:dyDescent="0.3">
      <c r="A33" s="16"/>
      <c r="B33" s="19" t="str">
        <f>IF(Round1!$I33="repeat",Round1!B33,"")</f>
        <v/>
      </c>
      <c r="I33" s="11" t="str">
        <f>IF(B33="","",IF(COUNT(C33:H33)&lt;TEAM!$B$1,"pending",IF(AND(MAX(J33:O33)-P33&lt;=1,P33-MIN(J33:O33)&lt;=1),Q33,"repeat")))</f>
        <v/>
      </c>
      <c r="J33" s="1">
        <f>MATCH(C33,VALUES!$A:$A,0)</f>
        <v>2</v>
      </c>
      <c r="K33" s="1">
        <f>MATCH(D33,VALUES!$A:$A,0)</f>
        <v>2</v>
      </c>
      <c r="L33" s="1">
        <f>MATCH(E33,VALUES!$A:$A,0)</f>
        <v>2</v>
      </c>
      <c r="M33" s="1" t="str">
        <f>IF(TEAM!$B$1&lt;4,"",MATCH(F33,VALUES!$A:$A,0))</f>
        <v/>
      </c>
      <c r="N33" s="1" t="str">
        <f>IF(TEAM!$B$1&lt;5,"",MATCH(G33,VALUES!$A:$A,0))</f>
        <v/>
      </c>
      <c r="O33" s="1" t="str">
        <f>IF(TEAM!$B$1&lt;6,"",MATCH(H33,VALUES!$A:$A,0))</f>
        <v/>
      </c>
      <c r="P33">
        <f t="shared" si="0"/>
        <v>2</v>
      </c>
      <c r="Q33">
        <f>INDEX(VALUES!A$1:A$12,P33)</f>
        <v>0</v>
      </c>
    </row>
    <row r="34" spans="1:17" x14ac:dyDescent="0.3">
      <c r="A34" s="16"/>
      <c r="B34" s="19" t="str">
        <f>IF(Round1!$I34="repeat",Round1!B34,"")</f>
        <v/>
      </c>
      <c r="I34" s="11" t="str">
        <f>IF(B34="","",IF(COUNT(C34:H34)&lt;TEAM!$B$1,"pending",IF(AND(MAX(J34:O34)-P34&lt;=1,P34-MIN(J34:O34)&lt;=1),Q34,"repeat")))</f>
        <v/>
      </c>
      <c r="J34" s="1">
        <f>MATCH(C34,VALUES!$A:$A,0)</f>
        <v>2</v>
      </c>
      <c r="K34" s="1">
        <f>MATCH(D34,VALUES!$A:$A,0)</f>
        <v>2</v>
      </c>
      <c r="L34" s="1">
        <f>MATCH(E34,VALUES!$A:$A,0)</f>
        <v>2</v>
      </c>
      <c r="M34" s="1" t="str">
        <f>IF(TEAM!$B$1&lt;4,"",MATCH(F34,VALUES!$A:$A,0))</f>
        <v/>
      </c>
      <c r="N34" s="1" t="str">
        <f>IF(TEAM!$B$1&lt;5,"",MATCH(G34,VALUES!$A:$A,0))</f>
        <v/>
      </c>
      <c r="O34" s="1" t="str">
        <f>IF(TEAM!$B$1&lt;6,"",MATCH(H34,VALUES!$A:$A,0))</f>
        <v/>
      </c>
      <c r="P34">
        <f t="shared" si="0"/>
        <v>2</v>
      </c>
      <c r="Q34">
        <f>INDEX(VALUES!A$1:A$12,P34)</f>
        <v>0</v>
      </c>
    </row>
    <row r="35" spans="1:17" x14ac:dyDescent="0.3">
      <c r="A35" s="16"/>
      <c r="B35" s="19" t="str">
        <f>IF(Round1!$I35="repeat",Round1!B35,"")</f>
        <v/>
      </c>
      <c r="I35" s="11" t="str">
        <f>IF(B35="","",IF(COUNT(C35:H35)&lt;TEAM!$B$1,"pending",IF(AND(MAX(J35:O35)-P35&lt;=1,P35-MIN(J35:O35)&lt;=1),Q35,"repeat")))</f>
        <v/>
      </c>
      <c r="J35" s="1">
        <f>MATCH(C35,VALUES!$A:$A,0)</f>
        <v>2</v>
      </c>
      <c r="K35" s="1">
        <f>MATCH(D35,VALUES!$A:$A,0)</f>
        <v>2</v>
      </c>
      <c r="L35" s="1">
        <f>MATCH(E35,VALUES!$A:$A,0)</f>
        <v>2</v>
      </c>
      <c r="M35" s="1" t="str">
        <f>IF(TEAM!$B$1&lt;4,"",MATCH(F35,VALUES!$A:$A,0))</f>
        <v/>
      </c>
      <c r="N35" s="1" t="str">
        <f>IF(TEAM!$B$1&lt;5,"",MATCH(G35,VALUES!$A:$A,0))</f>
        <v/>
      </c>
      <c r="O35" s="1" t="str">
        <f>IF(TEAM!$B$1&lt;6,"",MATCH(H35,VALUES!$A:$A,0))</f>
        <v/>
      </c>
      <c r="P35">
        <f t="shared" si="0"/>
        <v>2</v>
      </c>
      <c r="Q35">
        <f>INDEX(VALUES!A$1:A$12,P35)</f>
        <v>0</v>
      </c>
    </row>
    <row r="36" spans="1:17" x14ac:dyDescent="0.3">
      <c r="A36" s="16"/>
      <c r="B36" s="19" t="str">
        <f>IF(Round1!$I36="repeat",Round1!B36,"")</f>
        <v/>
      </c>
      <c r="I36" s="11" t="str">
        <f>IF(B36="","",IF(COUNT(C36:H36)&lt;TEAM!$B$1,"pending",IF(AND(MAX(J36:O36)-P36&lt;=1,P36-MIN(J36:O36)&lt;=1),Q36,"repeat")))</f>
        <v/>
      </c>
      <c r="J36" s="1">
        <f>MATCH(C36,VALUES!$A:$A,0)</f>
        <v>2</v>
      </c>
      <c r="K36" s="1">
        <f>MATCH(D36,VALUES!$A:$A,0)</f>
        <v>2</v>
      </c>
      <c r="L36" s="1">
        <f>MATCH(E36,VALUES!$A:$A,0)</f>
        <v>2</v>
      </c>
      <c r="M36" s="1" t="str">
        <f>IF(TEAM!$B$1&lt;4,"",MATCH(F36,VALUES!$A:$A,0))</f>
        <v/>
      </c>
      <c r="N36" s="1" t="str">
        <f>IF(TEAM!$B$1&lt;5,"",MATCH(G36,VALUES!$A:$A,0))</f>
        <v/>
      </c>
      <c r="O36" s="1" t="str">
        <f>IF(TEAM!$B$1&lt;6,"",MATCH(H36,VALUES!$A:$A,0))</f>
        <v/>
      </c>
      <c r="P36">
        <f t="shared" si="0"/>
        <v>2</v>
      </c>
      <c r="Q36">
        <f>INDEX(VALUES!A$1:A$12,P36)</f>
        <v>0</v>
      </c>
    </row>
    <row r="37" spans="1:17" x14ac:dyDescent="0.3">
      <c r="A37" s="16"/>
      <c r="B37" s="19" t="str">
        <f>IF(Round1!$I37="repeat",Round1!B37,"")</f>
        <v/>
      </c>
      <c r="I37" s="11" t="str">
        <f>IF(B37="","",IF(COUNT(C37:H37)&lt;TEAM!$B$1,"pending",IF(AND(MAX(J37:O37)-P37&lt;=1,P37-MIN(J37:O37)&lt;=1),Q37,"repeat")))</f>
        <v/>
      </c>
      <c r="J37" s="1">
        <f>MATCH(C37,VALUES!$A:$A,0)</f>
        <v>2</v>
      </c>
      <c r="K37" s="1">
        <f>MATCH(D37,VALUES!$A:$A,0)</f>
        <v>2</v>
      </c>
      <c r="L37" s="1">
        <f>MATCH(E37,VALUES!$A:$A,0)</f>
        <v>2</v>
      </c>
      <c r="M37" s="1" t="str">
        <f>IF(TEAM!$B$1&lt;4,"",MATCH(F37,VALUES!$A:$A,0))</f>
        <v/>
      </c>
      <c r="N37" s="1" t="str">
        <f>IF(TEAM!$B$1&lt;5,"",MATCH(G37,VALUES!$A:$A,0))</f>
        <v/>
      </c>
      <c r="O37" s="1" t="str">
        <f>IF(TEAM!$B$1&lt;6,"",MATCH(H37,VALUES!$A:$A,0))</f>
        <v/>
      </c>
      <c r="P37">
        <f t="shared" si="0"/>
        <v>2</v>
      </c>
      <c r="Q37">
        <f>INDEX(VALUES!A$1:A$12,P37)</f>
        <v>0</v>
      </c>
    </row>
    <row r="38" spans="1:17" x14ac:dyDescent="0.3">
      <c r="A38" s="16"/>
      <c r="B38" s="19" t="str">
        <f>IF(Round1!$I38="repeat",Round1!B38,"")</f>
        <v/>
      </c>
      <c r="I38" s="11" t="str">
        <f>IF(B38="","",IF(COUNT(C38:H38)&lt;TEAM!$B$1,"pending",IF(AND(MAX(J38:O38)-P38&lt;=1,P38-MIN(J38:O38)&lt;=1),Q38,"repeat")))</f>
        <v/>
      </c>
      <c r="J38" s="1">
        <f>MATCH(C38,VALUES!$A:$A,0)</f>
        <v>2</v>
      </c>
      <c r="K38" s="1">
        <f>MATCH(D38,VALUES!$A:$A,0)</f>
        <v>2</v>
      </c>
      <c r="L38" s="1">
        <f>MATCH(E38,VALUES!$A:$A,0)</f>
        <v>2</v>
      </c>
      <c r="M38" s="1" t="str">
        <f>IF(TEAM!$B$1&lt;4,"",MATCH(F38,VALUES!$A:$A,0))</f>
        <v/>
      </c>
      <c r="N38" s="1" t="str">
        <f>IF(TEAM!$B$1&lt;5,"",MATCH(G38,VALUES!$A:$A,0))</f>
        <v/>
      </c>
      <c r="O38" s="1" t="str">
        <f>IF(TEAM!$B$1&lt;6,"",MATCH(H38,VALUES!$A:$A,0))</f>
        <v/>
      </c>
      <c r="P38">
        <f t="shared" si="0"/>
        <v>2</v>
      </c>
      <c r="Q38">
        <f>INDEX(VALUES!A$1:A$12,P38)</f>
        <v>0</v>
      </c>
    </row>
    <row r="39" spans="1:17" x14ac:dyDescent="0.3">
      <c r="A39" s="16"/>
      <c r="B39" s="19" t="str">
        <f>IF(Round1!$I39="repeat",Round1!B39,"")</f>
        <v/>
      </c>
      <c r="I39" s="11" t="str">
        <f>IF(B39="","",IF(COUNT(C39:H39)&lt;TEAM!$B$1,"pending",IF(AND(MAX(J39:O39)-P39&lt;=1,P39-MIN(J39:O39)&lt;=1),Q39,"repeat")))</f>
        <v/>
      </c>
      <c r="J39" s="1">
        <f>MATCH(C39,VALUES!$A:$A,0)</f>
        <v>2</v>
      </c>
      <c r="K39" s="1">
        <f>MATCH(D39,VALUES!$A:$A,0)</f>
        <v>2</v>
      </c>
      <c r="L39" s="1">
        <f>MATCH(E39,VALUES!$A:$A,0)</f>
        <v>2</v>
      </c>
      <c r="M39" s="1" t="str">
        <f>IF(TEAM!$B$1&lt;4,"",MATCH(F39,VALUES!$A:$A,0))</f>
        <v/>
      </c>
      <c r="N39" s="1" t="str">
        <f>IF(TEAM!$B$1&lt;5,"",MATCH(G39,VALUES!$A:$A,0))</f>
        <v/>
      </c>
      <c r="O39" s="1" t="str">
        <f>IF(TEAM!$B$1&lt;6,"",MATCH(H39,VALUES!$A:$A,0))</f>
        <v/>
      </c>
      <c r="P39">
        <f t="shared" si="0"/>
        <v>2</v>
      </c>
      <c r="Q39">
        <f>INDEX(VALUES!A$1:A$12,P39)</f>
        <v>0</v>
      </c>
    </row>
    <row r="40" spans="1:17" x14ac:dyDescent="0.3">
      <c r="A40" s="16"/>
      <c r="B40" s="19" t="str">
        <f>IF(Round1!$I40="repeat",Round1!B40,"")</f>
        <v/>
      </c>
      <c r="I40" s="11" t="str">
        <f>IF(B40="","",IF(COUNT(C40:H40)&lt;TEAM!$B$1,"pending",IF(AND(MAX(J40:O40)-P40&lt;=1,P40-MIN(J40:O40)&lt;=1),Q40,"repeat")))</f>
        <v/>
      </c>
      <c r="J40" s="1">
        <f>MATCH(C40,VALUES!$A:$A,0)</f>
        <v>2</v>
      </c>
      <c r="K40" s="1">
        <f>MATCH(D40,VALUES!$A:$A,0)</f>
        <v>2</v>
      </c>
      <c r="L40" s="1">
        <f>MATCH(E40,VALUES!$A:$A,0)</f>
        <v>2</v>
      </c>
      <c r="M40" s="1" t="str">
        <f>IF(TEAM!$B$1&lt;4,"",MATCH(F40,VALUES!$A:$A,0))</f>
        <v/>
      </c>
      <c r="N40" s="1" t="str">
        <f>IF(TEAM!$B$1&lt;5,"",MATCH(G40,VALUES!$A:$A,0))</f>
        <v/>
      </c>
      <c r="O40" s="1" t="str">
        <f>IF(TEAM!$B$1&lt;6,"",MATCH(H40,VALUES!$A:$A,0))</f>
        <v/>
      </c>
      <c r="P40">
        <f t="shared" si="0"/>
        <v>2</v>
      </c>
      <c r="Q40">
        <f>INDEX(VALUES!A$1:A$12,P40)</f>
        <v>0</v>
      </c>
    </row>
    <row r="41" spans="1:17" x14ac:dyDescent="0.3">
      <c r="A41" s="16"/>
      <c r="B41" s="19" t="str">
        <f>IF(Round1!$I41="repeat",Round1!B41,"")</f>
        <v/>
      </c>
      <c r="I41" s="11" t="str">
        <f>IF(B41="","",IF(COUNT(C41:H41)&lt;TEAM!$B$1,"pending",IF(AND(MAX(J41:O41)-P41&lt;=1,P41-MIN(J41:O41)&lt;=1),Q41,"repeat")))</f>
        <v/>
      </c>
      <c r="J41" s="1">
        <f>MATCH(C41,VALUES!$A:$A,0)</f>
        <v>2</v>
      </c>
      <c r="K41" s="1">
        <f>MATCH(D41,VALUES!$A:$A,0)</f>
        <v>2</v>
      </c>
      <c r="L41" s="1">
        <f>MATCH(E41,VALUES!$A:$A,0)</f>
        <v>2</v>
      </c>
      <c r="M41" s="1" t="str">
        <f>IF(TEAM!$B$1&lt;4,"",MATCH(F41,VALUES!$A:$A,0))</f>
        <v/>
      </c>
      <c r="N41" s="1" t="str">
        <f>IF(TEAM!$B$1&lt;5,"",MATCH(G41,VALUES!$A:$A,0))</f>
        <v/>
      </c>
      <c r="O41" s="1" t="str">
        <f>IF(TEAM!$B$1&lt;6,"",MATCH(H41,VALUES!$A:$A,0))</f>
        <v/>
      </c>
      <c r="P41">
        <f t="shared" si="0"/>
        <v>2</v>
      </c>
      <c r="Q41">
        <f>INDEX(VALUES!A$1:A$12,P41)</f>
        <v>0</v>
      </c>
    </row>
    <row r="42" spans="1:17" x14ac:dyDescent="0.3">
      <c r="A42" s="16"/>
      <c r="B42" s="19" t="str">
        <f>IF(Round1!$I42="repeat",Round1!B42,"")</f>
        <v/>
      </c>
      <c r="I42" s="11" t="str">
        <f>IF(B42="","",IF(COUNT(C42:H42)&lt;TEAM!$B$1,"pending",IF(AND(MAX(J42:O42)-P42&lt;=1,P42-MIN(J42:O42)&lt;=1),Q42,"repeat")))</f>
        <v/>
      </c>
      <c r="J42" s="1">
        <f>MATCH(C42,VALUES!$A:$A,0)</f>
        <v>2</v>
      </c>
      <c r="K42" s="1">
        <f>MATCH(D42,VALUES!$A:$A,0)</f>
        <v>2</v>
      </c>
      <c r="L42" s="1">
        <f>MATCH(E42,VALUES!$A:$A,0)</f>
        <v>2</v>
      </c>
      <c r="M42" s="1" t="str">
        <f>IF(TEAM!$B$1&lt;4,"",MATCH(F42,VALUES!$A:$A,0))</f>
        <v/>
      </c>
      <c r="N42" s="1" t="str">
        <f>IF(TEAM!$B$1&lt;5,"",MATCH(G42,VALUES!$A:$A,0))</f>
        <v/>
      </c>
      <c r="O42" s="1" t="str">
        <f>IF(TEAM!$B$1&lt;6,"",MATCH(H42,VALUES!$A:$A,0))</f>
        <v/>
      </c>
      <c r="P42">
        <f t="shared" si="0"/>
        <v>2</v>
      </c>
      <c r="Q42">
        <f>INDEX(VALUES!A$1:A$12,P42)</f>
        <v>0</v>
      </c>
    </row>
    <row r="43" spans="1:17" x14ac:dyDescent="0.3">
      <c r="A43" s="16"/>
      <c r="B43" s="19" t="str">
        <f>IF(Round1!$I43="repeat",Round1!B43,"")</f>
        <v/>
      </c>
      <c r="I43" s="11" t="str">
        <f>IF(B43="","",IF(COUNT(C43:H43)&lt;TEAM!$B$1,"pending",IF(AND(MAX(J43:O43)-P43&lt;=1,P43-MIN(J43:O43)&lt;=1),Q43,"repeat")))</f>
        <v/>
      </c>
      <c r="J43" s="1">
        <f>MATCH(C43,VALUES!$A:$A,0)</f>
        <v>2</v>
      </c>
      <c r="K43" s="1">
        <f>MATCH(D43,VALUES!$A:$A,0)</f>
        <v>2</v>
      </c>
      <c r="L43" s="1">
        <f>MATCH(E43,VALUES!$A:$A,0)</f>
        <v>2</v>
      </c>
      <c r="M43" s="1" t="str">
        <f>IF(TEAM!$B$1&lt;4,"",MATCH(F43,VALUES!$A:$A,0))</f>
        <v/>
      </c>
      <c r="N43" s="1" t="str">
        <f>IF(TEAM!$B$1&lt;5,"",MATCH(G43,VALUES!$A:$A,0))</f>
        <v/>
      </c>
      <c r="O43" s="1" t="str">
        <f>IF(TEAM!$B$1&lt;6,"",MATCH(H43,VALUES!$A:$A,0))</f>
        <v/>
      </c>
      <c r="P43">
        <f t="shared" si="0"/>
        <v>2</v>
      </c>
      <c r="Q43">
        <f>INDEX(VALUES!A$1:A$12,P43)</f>
        <v>0</v>
      </c>
    </row>
    <row r="44" spans="1:17" x14ac:dyDescent="0.3">
      <c r="A44" s="16"/>
      <c r="B44" s="19" t="str">
        <f>IF(Round1!$I44="repeat",Round1!B44,"")</f>
        <v/>
      </c>
      <c r="I44" s="11" t="str">
        <f>IF(B44="","",IF(COUNT(C44:H44)&lt;TEAM!$B$1,"pending",IF(AND(MAX(J44:O44)-P44&lt;=1,P44-MIN(J44:O44)&lt;=1),Q44,"repeat")))</f>
        <v/>
      </c>
      <c r="J44" s="1">
        <f>MATCH(C44,VALUES!$A:$A,0)</f>
        <v>2</v>
      </c>
      <c r="K44" s="1">
        <f>MATCH(D44,VALUES!$A:$A,0)</f>
        <v>2</v>
      </c>
      <c r="L44" s="1">
        <f>MATCH(E44,VALUES!$A:$A,0)</f>
        <v>2</v>
      </c>
      <c r="M44" s="1" t="str">
        <f>IF(TEAM!$B$1&lt;4,"",MATCH(F44,VALUES!$A:$A,0))</f>
        <v/>
      </c>
      <c r="N44" s="1" t="str">
        <f>IF(TEAM!$B$1&lt;5,"",MATCH(G44,VALUES!$A:$A,0))</f>
        <v/>
      </c>
      <c r="O44" s="1" t="str">
        <f>IF(TEAM!$B$1&lt;6,"",MATCH(H44,VALUES!$A:$A,0))</f>
        <v/>
      </c>
      <c r="P44">
        <f t="shared" si="0"/>
        <v>2</v>
      </c>
      <c r="Q44">
        <f>INDEX(VALUES!A$1:A$12,P44)</f>
        <v>0</v>
      </c>
    </row>
    <row r="45" spans="1:17" x14ac:dyDescent="0.3">
      <c r="A45" s="16"/>
      <c r="B45" s="19" t="str">
        <f>IF(Round1!$I45="repeat",Round1!B45,"")</f>
        <v/>
      </c>
      <c r="I45" s="11" t="str">
        <f>IF(B45="","",IF(COUNT(C45:H45)&lt;TEAM!$B$1,"pending",IF(AND(MAX(J45:O45)-P45&lt;=1,P45-MIN(J45:O45)&lt;=1),Q45,"repeat")))</f>
        <v/>
      </c>
      <c r="J45" s="1">
        <f>MATCH(C45,VALUES!$A:$A,0)</f>
        <v>2</v>
      </c>
      <c r="K45" s="1">
        <f>MATCH(D45,VALUES!$A:$A,0)</f>
        <v>2</v>
      </c>
      <c r="L45" s="1">
        <f>MATCH(E45,VALUES!$A:$A,0)</f>
        <v>2</v>
      </c>
      <c r="M45" s="1" t="str">
        <f>IF(TEAM!$B$1&lt;4,"",MATCH(F45,VALUES!$A:$A,0))</f>
        <v/>
      </c>
      <c r="N45" s="1" t="str">
        <f>IF(TEAM!$B$1&lt;5,"",MATCH(G45,VALUES!$A:$A,0))</f>
        <v/>
      </c>
      <c r="O45" s="1" t="str">
        <f>IF(TEAM!$B$1&lt;6,"",MATCH(H45,VALUES!$A:$A,0))</f>
        <v/>
      </c>
      <c r="P45">
        <f t="shared" si="0"/>
        <v>2</v>
      </c>
      <c r="Q45">
        <f>INDEX(VALUES!A$1:A$12,P45)</f>
        <v>0</v>
      </c>
    </row>
    <row r="46" spans="1:17" x14ac:dyDescent="0.3">
      <c r="A46" s="16"/>
      <c r="B46" s="19" t="str">
        <f>IF(Round1!$I46="repeat",Round1!B46,"")</f>
        <v/>
      </c>
      <c r="I46" s="11" t="str">
        <f>IF(B46="","",IF(COUNT(C46:H46)&lt;TEAM!$B$1,"pending",IF(AND(MAX(J46:O46)-P46&lt;=1,P46-MIN(J46:O46)&lt;=1),Q46,"repeat")))</f>
        <v/>
      </c>
      <c r="J46" s="1">
        <f>MATCH(C46,VALUES!$A:$A,0)</f>
        <v>2</v>
      </c>
      <c r="K46" s="1">
        <f>MATCH(D46,VALUES!$A:$A,0)</f>
        <v>2</v>
      </c>
      <c r="L46" s="1">
        <f>MATCH(E46,VALUES!$A:$A,0)</f>
        <v>2</v>
      </c>
      <c r="M46" s="1" t="str">
        <f>IF(TEAM!$B$1&lt;4,"",MATCH(F46,VALUES!$A:$A,0))</f>
        <v/>
      </c>
      <c r="N46" s="1" t="str">
        <f>IF(TEAM!$B$1&lt;5,"",MATCH(G46,VALUES!$A:$A,0))</f>
        <v/>
      </c>
      <c r="O46" s="1" t="str">
        <f>IF(TEAM!$B$1&lt;6,"",MATCH(H46,VALUES!$A:$A,0))</f>
        <v/>
      </c>
      <c r="P46">
        <f t="shared" si="0"/>
        <v>2</v>
      </c>
      <c r="Q46">
        <f>INDEX(VALUES!A$1:A$12,P46)</f>
        <v>0</v>
      </c>
    </row>
    <row r="47" spans="1:17" x14ac:dyDescent="0.3">
      <c r="A47" s="16"/>
      <c r="B47" s="19" t="str">
        <f>IF(Round1!$I47="repeat",Round1!B47,"")</f>
        <v/>
      </c>
      <c r="I47" s="11" t="str">
        <f>IF(B47="","",IF(COUNT(C47:H47)&lt;TEAM!$B$1,"pending",IF(AND(MAX(J47:O47)-P47&lt;=1,P47-MIN(J47:O47)&lt;=1),Q47,"repeat")))</f>
        <v/>
      </c>
      <c r="J47" s="1">
        <f>MATCH(C47,VALUES!$A:$A,0)</f>
        <v>2</v>
      </c>
      <c r="K47" s="1">
        <f>MATCH(D47,VALUES!$A:$A,0)</f>
        <v>2</v>
      </c>
      <c r="L47" s="1">
        <f>MATCH(E47,VALUES!$A:$A,0)</f>
        <v>2</v>
      </c>
      <c r="M47" s="1" t="str">
        <f>IF(TEAM!$B$1&lt;4,"",MATCH(F47,VALUES!$A:$A,0))</f>
        <v/>
      </c>
      <c r="N47" s="1" t="str">
        <f>IF(TEAM!$B$1&lt;5,"",MATCH(G47,VALUES!$A:$A,0))</f>
        <v/>
      </c>
      <c r="O47" s="1" t="str">
        <f>IF(TEAM!$B$1&lt;6,"",MATCH(H47,VALUES!$A:$A,0))</f>
        <v/>
      </c>
      <c r="P47">
        <f t="shared" si="0"/>
        <v>2</v>
      </c>
      <c r="Q47">
        <f>INDEX(VALUES!A$1:A$12,P47)</f>
        <v>0</v>
      </c>
    </row>
    <row r="48" spans="1:17" x14ac:dyDescent="0.3">
      <c r="A48" s="16"/>
      <c r="B48" s="19" t="str">
        <f>IF(Round1!$I48="repeat",Round1!B48,"")</f>
        <v/>
      </c>
      <c r="I48" s="11" t="str">
        <f>IF(B48="","",IF(COUNT(C48:H48)&lt;TEAM!$B$1,"pending",IF(AND(MAX(J48:O48)-P48&lt;=1,P48-MIN(J48:O48)&lt;=1),Q48,"repeat")))</f>
        <v/>
      </c>
      <c r="J48" s="1">
        <f>MATCH(C48,VALUES!$A:$A,0)</f>
        <v>2</v>
      </c>
      <c r="K48" s="1">
        <f>MATCH(D48,VALUES!$A:$A,0)</f>
        <v>2</v>
      </c>
      <c r="L48" s="1">
        <f>MATCH(E48,VALUES!$A:$A,0)</f>
        <v>2</v>
      </c>
      <c r="M48" s="1" t="str">
        <f>IF(TEAM!$B$1&lt;4,"",MATCH(F48,VALUES!$A:$A,0))</f>
        <v/>
      </c>
      <c r="N48" s="1" t="str">
        <f>IF(TEAM!$B$1&lt;5,"",MATCH(G48,VALUES!$A:$A,0))</f>
        <v/>
      </c>
      <c r="O48" s="1" t="str">
        <f>IF(TEAM!$B$1&lt;6,"",MATCH(H48,VALUES!$A:$A,0))</f>
        <v/>
      </c>
      <c r="P48">
        <f t="shared" si="0"/>
        <v>2</v>
      </c>
      <c r="Q48">
        <f>INDEX(VALUES!A$1:A$12,P48)</f>
        <v>0</v>
      </c>
    </row>
    <row r="49" spans="1:17" x14ac:dyDescent="0.3">
      <c r="A49" s="16"/>
      <c r="B49" s="19" t="str">
        <f>IF(Round1!$I49="repeat",Round1!B49,"")</f>
        <v/>
      </c>
      <c r="I49" s="11" t="str">
        <f>IF(B49="","",IF(COUNT(C49:H49)&lt;TEAM!$B$1,"pending",IF(AND(MAX(J49:O49)-P49&lt;=1,P49-MIN(J49:O49)&lt;=1),Q49,"repeat")))</f>
        <v/>
      </c>
      <c r="J49" s="1">
        <f>MATCH(C49,VALUES!$A:$A,0)</f>
        <v>2</v>
      </c>
      <c r="K49" s="1">
        <f>MATCH(D49,VALUES!$A:$A,0)</f>
        <v>2</v>
      </c>
      <c r="L49" s="1">
        <f>MATCH(E49,VALUES!$A:$A,0)</f>
        <v>2</v>
      </c>
      <c r="M49" s="1" t="str">
        <f>IF(TEAM!$B$1&lt;4,"",MATCH(F49,VALUES!$A:$A,0))</f>
        <v/>
      </c>
      <c r="N49" s="1" t="str">
        <f>IF(TEAM!$B$1&lt;5,"",MATCH(G49,VALUES!$A:$A,0))</f>
        <v/>
      </c>
      <c r="O49" s="1" t="str">
        <f>IF(TEAM!$B$1&lt;6,"",MATCH(H49,VALUES!$A:$A,0))</f>
        <v/>
      </c>
      <c r="P49">
        <f t="shared" si="0"/>
        <v>2</v>
      </c>
      <c r="Q49">
        <f>INDEX(VALUES!A$1:A$12,P49)</f>
        <v>0</v>
      </c>
    </row>
    <row r="50" spans="1:17" x14ac:dyDescent="0.3">
      <c r="A50" s="16"/>
      <c r="B50" s="19" t="str">
        <f>IF(Round1!$I50="repeat",Round1!B50,"")</f>
        <v/>
      </c>
      <c r="I50" s="11" t="str">
        <f>IF(B50="","",IF(COUNT(C50:H50)&lt;TEAM!$B$1,"pending",IF(AND(MAX(J50:O50)-P50&lt;=1,P50-MIN(J50:O50)&lt;=1),Q50,"repeat")))</f>
        <v/>
      </c>
      <c r="J50" s="1">
        <f>MATCH(C50,VALUES!$A:$A,0)</f>
        <v>2</v>
      </c>
      <c r="K50" s="1">
        <f>MATCH(D50,VALUES!$A:$A,0)</f>
        <v>2</v>
      </c>
      <c r="L50" s="1">
        <f>MATCH(E50,VALUES!$A:$A,0)</f>
        <v>2</v>
      </c>
      <c r="M50" s="1" t="str">
        <f>IF(TEAM!$B$1&lt;4,"",MATCH(F50,VALUES!$A:$A,0))</f>
        <v/>
      </c>
      <c r="N50" s="1" t="str">
        <f>IF(TEAM!$B$1&lt;5,"",MATCH(G50,VALUES!$A:$A,0))</f>
        <v/>
      </c>
      <c r="O50" s="1" t="str">
        <f>IF(TEAM!$B$1&lt;6,"",MATCH(H50,VALUES!$A:$A,0))</f>
        <v/>
      </c>
      <c r="P50">
        <f t="shared" si="0"/>
        <v>2</v>
      </c>
      <c r="Q50">
        <f>INDEX(VALUES!A$1:A$12,P50)</f>
        <v>0</v>
      </c>
    </row>
    <row r="51" spans="1:17" x14ac:dyDescent="0.3">
      <c r="A51" s="16"/>
      <c r="B51" s="19" t="str">
        <f>IF(Round1!$I51="repeat",Round1!B51,"")</f>
        <v/>
      </c>
      <c r="I51" s="11" t="str">
        <f>IF(B51="","",IF(COUNT(C51:H51)&lt;TEAM!$B$1,"pending",IF(AND(MAX(J51:O51)-P51&lt;=1,P51-MIN(J51:O51)&lt;=1),Q51,"repeat")))</f>
        <v/>
      </c>
    </row>
  </sheetData>
  <sheetProtection algorithmName="SHA-512" hashValue="Sbt/eXNHANESL/O6zjaw9mNl9uzBeZjvGW1EtU9GMgRlRN1u+bZ4SsnlXTS6JLtW4q/8kreRHVkvMx6uK/GqsQ==" saltValue="Cbw0pDAj8sTJlS+aMVHCuQ==" spinCount="100000" sheet="1" objects="1" scenarios="1" selectLockedCells="1"/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VALUES!$A$2:$A$12</xm:f>
          </x14:formula1>
          <xm:sqref>C2:H50 B2:B51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4.4" x14ac:dyDescent="0.3"/>
  <cols>
    <col min="1" max="1" width="4.77734375" style="13" customWidth="1"/>
    <col min="2" max="2" width="60.77734375" style="21" customWidth="1"/>
    <col min="3" max="8" width="10.77734375" style="20" customWidth="1"/>
    <col min="9" max="9" width="10.77734375" style="9" customWidth="1"/>
    <col min="10" max="14" width="11.44140625" style="1" hidden="1" customWidth="1"/>
    <col min="15" max="16" width="11.44140625" hidden="1" customWidth="1"/>
    <col min="17" max="17" width="0" hidden="1" customWidth="1"/>
  </cols>
  <sheetData>
    <row r="1" spans="1:17" x14ac:dyDescent="0.3">
      <c r="A1" s="12" t="s">
        <v>8</v>
      </c>
      <c r="B1" s="17" t="str">
        <f>Round1!B1</f>
        <v>STORY</v>
      </c>
      <c r="C1" s="22">
        <f>Round1!C1</f>
        <v>0</v>
      </c>
      <c r="D1" s="22">
        <f>Round1!D1</f>
        <v>0</v>
      </c>
      <c r="E1" s="22">
        <f>Round1!E1</f>
        <v>0</v>
      </c>
      <c r="F1" s="22">
        <f>Round1!F1</f>
        <v>0</v>
      </c>
      <c r="G1" s="22">
        <f>Round1!G1</f>
        <v>0</v>
      </c>
      <c r="H1" s="22">
        <f>Round1!H1</f>
        <v>0</v>
      </c>
      <c r="I1" s="10" t="str">
        <f>Round1!I1</f>
        <v>Decision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x14ac:dyDescent="0.3">
      <c r="A2" s="16"/>
      <c r="B2" s="19" t="str">
        <f>IF(Round2!$I2="repeat",Round2!B2,"")</f>
        <v/>
      </c>
      <c r="I2" s="11" t="str">
        <f>IF(B2="","",IF(COUNT(C2:H2)&lt;TEAM!$B$1,"pending",IF(AND(MAX(J2:O2)-P2&lt;=1,P2-MIN(J2:O2)&lt;=1),Q2,"repeat")))</f>
        <v/>
      </c>
      <c r="J2" s="1">
        <f>MATCH(C2,VALUES!$A:$A,0)</f>
        <v>2</v>
      </c>
      <c r="K2" s="1">
        <f>MATCH(D2,VALUES!$A:$A,0)</f>
        <v>2</v>
      </c>
      <c r="L2" s="1">
        <f>MATCH(E2,VALUES!$A:$A,0)</f>
        <v>2</v>
      </c>
      <c r="M2" s="1" t="str">
        <f>IF(TEAM!$B$1&lt;4,"",MATCH(F2,VALUES!$A:$A,0))</f>
        <v/>
      </c>
      <c r="N2" s="1" t="str">
        <f>IF(TEAM!$B$1&lt;5,"",MATCH(G2,VALUES!$A:$A,0))</f>
        <v/>
      </c>
      <c r="O2" s="1" t="str">
        <f>IF(TEAM!$B$1&lt;6,"",MATCH(H2,VALUES!$A:$A,0))</f>
        <v/>
      </c>
      <c r="P2">
        <f>ROUND(MEDIAN(J2:O2),0)</f>
        <v>2</v>
      </c>
      <c r="Q2">
        <f>INDEX(VALUES!A$1:A$12,P2)</f>
        <v>0</v>
      </c>
    </row>
    <row r="3" spans="1:17" x14ac:dyDescent="0.3">
      <c r="A3" s="16"/>
      <c r="B3" s="19" t="str">
        <f>IF(Round2!$I3="repeat",Round2!B3,"")</f>
        <v/>
      </c>
      <c r="I3" s="11" t="str">
        <f>IF(B3="","",IF(COUNT(C3:H3)&lt;TEAM!$B$1,"pending",IF(AND(MAX(J3:O3)-P3&lt;=1,P3-MIN(J3:O3)&lt;=1),Q3,"repeat")))</f>
        <v/>
      </c>
      <c r="J3" s="1">
        <f>MATCH(C3,VALUES!$A:$A,0)</f>
        <v>2</v>
      </c>
      <c r="K3" s="1">
        <f>MATCH(D3,VALUES!$A:$A,0)</f>
        <v>2</v>
      </c>
      <c r="L3" s="1">
        <f>MATCH(E3,VALUES!$A:$A,0)</f>
        <v>2</v>
      </c>
      <c r="M3" s="1" t="str">
        <f>IF(TEAM!$B$1&lt;4,"",MATCH(F3,VALUES!$A:$A,0))</f>
        <v/>
      </c>
      <c r="N3" s="1" t="str">
        <f>IF(TEAM!$B$1&lt;5,"",MATCH(G3,VALUES!$A:$A,0))</f>
        <v/>
      </c>
      <c r="O3" s="1" t="str">
        <f>IF(TEAM!$B$1&lt;6,"",MATCH(H3,VALUES!$A:$A,0))</f>
        <v/>
      </c>
      <c r="P3">
        <f t="shared" ref="P3:P50" si="0">ROUND(MEDIAN(J3:O3),0)</f>
        <v>2</v>
      </c>
      <c r="Q3">
        <f>INDEX(VALUES!A$1:A$12,P3)</f>
        <v>0</v>
      </c>
    </row>
    <row r="4" spans="1:17" x14ac:dyDescent="0.3">
      <c r="A4" s="16"/>
      <c r="B4" s="19" t="str">
        <f>IF(Round2!$I4="repeat",Round2!B4,"")</f>
        <v/>
      </c>
      <c r="I4" s="11" t="str">
        <f>IF(B4="","",IF(COUNT(C4:H4)&lt;TEAM!$B$1,"pending",IF(AND(MAX(J4:O4)-P4&lt;=1,P4-MIN(J4:O4)&lt;=1),Q4,"repeat")))</f>
        <v/>
      </c>
      <c r="J4" s="1">
        <f>MATCH(C4,VALUES!$A:$A,0)</f>
        <v>2</v>
      </c>
      <c r="K4" s="1">
        <f>MATCH(D4,VALUES!$A:$A,0)</f>
        <v>2</v>
      </c>
      <c r="L4" s="1">
        <f>MATCH(E4,VALUES!$A:$A,0)</f>
        <v>2</v>
      </c>
      <c r="M4" s="1" t="str">
        <f>IF(TEAM!$B$1&lt;4,"",MATCH(F4,VALUES!$A:$A,0))</f>
        <v/>
      </c>
      <c r="N4" s="1" t="str">
        <f>IF(TEAM!$B$1&lt;5,"",MATCH(G4,VALUES!$A:$A,0))</f>
        <v/>
      </c>
      <c r="O4" s="1" t="str">
        <f>IF(TEAM!$B$1&lt;6,"",MATCH(H4,VALUES!$A:$A,0))</f>
        <v/>
      </c>
      <c r="P4">
        <f t="shared" si="0"/>
        <v>2</v>
      </c>
      <c r="Q4">
        <f>INDEX(VALUES!A$1:A$12,P4)</f>
        <v>0</v>
      </c>
    </row>
    <row r="5" spans="1:17" x14ac:dyDescent="0.3">
      <c r="A5" s="16"/>
      <c r="B5" s="19" t="str">
        <f>IF(Round2!$I5="repeat",Round2!B5,"")</f>
        <v/>
      </c>
      <c r="I5" s="11" t="str">
        <f>IF(B5="","",IF(COUNT(C5:H5)&lt;TEAM!$B$1,"pending",IF(AND(MAX(J5:O5)-P5&lt;=1,P5-MIN(J5:O5)&lt;=1),Q5,"repeat")))</f>
        <v/>
      </c>
      <c r="J5" s="1">
        <f>MATCH(C5,VALUES!$A:$A,0)</f>
        <v>2</v>
      </c>
      <c r="K5" s="1">
        <f>MATCH(D5,VALUES!$A:$A,0)</f>
        <v>2</v>
      </c>
      <c r="L5" s="1">
        <f>MATCH(E5,VALUES!$A:$A,0)</f>
        <v>2</v>
      </c>
      <c r="M5" s="1" t="str">
        <f>IF(TEAM!$B$1&lt;4,"",MATCH(F5,VALUES!$A:$A,0))</f>
        <v/>
      </c>
      <c r="N5" s="1" t="str">
        <f>IF(TEAM!$B$1&lt;5,"",MATCH(G5,VALUES!$A:$A,0))</f>
        <v/>
      </c>
      <c r="O5" s="1" t="str">
        <f>IF(TEAM!$B$1&lt;6,"",MATCH(H5,VALUES!$A:$A,0))</f>
        <v/>
      </c>
      <c r="P5">
        <f t="shared" si="0"/>
        <v>2</v>
      </c>
      <c r="Q5">
        <f>INDEX(VALUES!A$1:A$12,P5)</f>
        <v>0</v>
      </c>
    </row>
    <row r="6" spans="1:17" x14ac:dyDescent="0.3">
      <c r="A6" s="16"/>
      <c r="B6" s="19" t="str">
        <f>IF(Round2!$I6="repeat",Round2!B6,"")</f>
        <v/>
      </c>
      <c r="I6" s="11" t="str">
        <f>IF(B6="","",IF(COUNT(C6:H6)&lt;TEAM!$B$1,"pending",IF(AND(MAX(J6:O6)-P6&lt;=1,P6-MIN(J6:O6)&lt;=1),Q6,"repeat")))</f>
        <v/>
      </c>
      <c r="J6" s="1">
        <f>MATCH(C6,VALUES!$A:$A,0)</f>
        <v>2</v>
      </c>
      <c r="K6" s="1">
        <f>MATCH(D6,VALUES!$A:$A,0)</f>
        <v>2</v>
      </c>
      <c r="L6" s="1">
        <f>MATCH(E6,VALUES!$A:$A,0)</f>
        <v>2</v>
      </c>
      <c r="M6" s="1" t="str">
        <f>IF(TEAM!$B$1&lt;4,"",MATCH(F6,VALUES!$A:$A,0))</f>
        <v/>
      </c>
      <c r="N6" s="1" t="str">
        <f>IF(TEAM!$B$1&lt;5,"",MATCH(G6,VALUES!$A:$A,0))</f>
        <v/>
      </c>
      <c r="O6" s="1" t="str">
        <f>IF(TEAM!$B$1&lt;6,"",MATCH(H6,VALUES!$A:$A,0))</f>
        <v/>
      </c>
      <c r="P6">
        <f t="shared" si="0"/>
        <v>2</v>
      </c>
      <c r="Q6">
        <f>INDEX(VALUES!A$1:A$12,P6)</f>
        <v>0</v>
      </c>
    </row>
    <row r="7" spans="1:17" x14ac:dyDescent="0.3">
      <c r="A7" s="16"/>
      <c r="B7" s="19" t="str">
        <f>IF(Round2!$I7="repeat",Round2!B7,"")</f>
        <v/>
      </c>
      <c r="I7" s="11" t="str">
        <f>IF(B7="","",IF(COUNT(C7:H7)&lt;TEAM!$B$1,"pending",IF(AND(MAX(J7:O7)-P7&lt;=1,P7-MIN(J7:O7)&lt;=1),Q7,"repeat")))</f>
        <v/>
      </c>
      <c r="J7" s="1">
        <f>MATCH(C7,VALUES!$A:$A,0)</f>
        <v>2</v>
      </c>
      <c r="K7" s="1">
        <f>MATCH(D7,VALUES!$A:$A,0)</f>
        <v>2</v>
      </c>
      <c r="L7" s="1">
        <f>MATCH(E7,VALUES!$A:$A,0)</f>
        <v>2</v>
      </c>
      <c r="M7" s="1" t="str">
        <f>IF(TEAM!$B$1&lt;4,"",MATCH(F7,VALUES!$A:$A,0))</f>
        <v/>
      </c>
      <c r="N7" s="1" t="str">
        <f>IF(TEAM!$B$1&lt;5,"",MATCH(G7,VALUES!$A:$A,0))</f>
        <v/>
      </c>
      <c r="O7" s="1" t="str">
        <f>IF(TEAM!$B$1&lt;6,"",MATCH(H7,VALUES!$A:$A,0))</f>
        <v/>
      </c>
      <c r="P7">
        <f t="shared" si="0"/>
        <v>2</v>
      </c>
      <c r="Q7">
        <f>INDEX(VALUES!A$1:A$12,P7)</f>
        <v>0</v>
      </c>
    </row>
    <row r="8" spans="1:17" x14ac:dyDescent="0.3">
      <c r="A8" s="16"/>
      <c r="B8" s="19" t="str">
        <f>IF(Round2!$I8="repeat",Round2!B8,"")</f>
        <v/>
      </c>
      <c r="I8" s="11" t="str">
        <f>IF(B8="","",IF(COUNT(C8:H8)&lt;TEAM!$B$1,"pending",IF(AND(MAX(J8:O8)-P8&lt;=1,P8-MIN(J8:O8)&lt;=1),Q8,"repeat")))</f>
        <v/>
      </c>
      <c r="J8" s="1">
        <f>MATCH(C8,VALUES!$A:$A,0)</f>
        <v>2</v>
      </c>
      <c r="K8" s="1">
        <f>MATCH(D8,VALUES!$A:$A,0)</f>
        <v>2</v>
      </c>
      <c r="L8" s="1">
        <f>MATCH(E8,VALUES!$A:$A,0)</f>
        <v>2</v>
      </c>
      <c r="M8" s="1" t="str">
        <f>IF(TEAM!$B$1&lt;4,"",MATCH(F8,VALUES!$A:$A,0))</f>
        <v/>
      </c>
      <c r="N8" s="1" t="str">
        <f>IF(TEAM!$B$1&lt;5,"",MATCH(G8,VALUES!$A:$A,0))</f>
        <v/>
      </c>
      <c r="O8" s="1" t="str">
        <f>IF(TEAM!$B$1&lt;6,"",MATCH(H8,VALUES!$A:$A,0))</f>
        <v/>
      </c>
      <c r="P8">
        <f t="shared" si="0"/>
        <v>2</v>
      </c>
      <c r="Q8">
        <f>INDEX(VALUES!A$1:A$12,P8)</f>
        <v>0</v>
      </c>
    </row>
    <row r="9" spans="1:17" x14ac:dyDescent="0.3">
      <c r="A9" s="16"/>
      <c r="B9" s="19" t="str">
        <f>IF(Round2!$I9="repeat",Round2!B9,"")</f>
        <v/>
      </c>
      <c r="I9" s="11" t="str">
        <f>IF(B9="","",IF(COUNT(C9:H9)&lt;TEAM!$B$1,"pending",IF(AND(MAX(J9:O9)-P9&lt;=1,P9-MIN(J9:O9)&lt;=1),Q9,"repeat")))</f>
        <v/>
      </c>
      <c r="J9" s="1">
        <f>MATCH(C9,VALUES!$A:$A,0)</f>
        <v>2</v>
      </c>
      <c r="K9" s="1">
        <f>MATCH(D9,VALUES!$A:$A,0)</f>
        <v>2</v>
      </c>
      <c r="L9" s="1">
        <f>MATCH(E9,VALUES!$A:$A,0)</f>
        <v>2</v>
      </c>
      <c r="M9" s="1" t="str">
        <f>IF(TEAM!$B$1&lt;4,"",MATCH(F9,VALUES!$A:$A,0))</f>
        <v/>
      </c>
      <c r="N9" s="1" t="str">
        <f>IF(TEAM!$B$1&lt;5,"",MATCH(G9,VALUES!$A:$A,0))</f>
        <v/>
      </c>
      <c r="O9" s="1" t="str">
        <f>IF(TEAM!$B$1&lt;6,"",MATCH(H9,VALUES!$A:$A,0))</f>
        <v/>
      </c>
      <c r="P9">
        <f t="shared" si="0"/>
        <v>2</v>
      </c>
      <c r="Q9">
        <f>INDEX(VALUES!A$1:A$12,P9)</f>
        <v>0</v>
      </c>
    </row>
    <row r="10" spans="1:17" x14ac:dyDescent="0.3">
      <c r="A10" s="16"/>
      <c r="B10" s="19" t="str">
        <f>IF(Round2!$I10="repeat",Round2!B10,"")</f>
        <v/>
      </c>
      <c r="I10" s="11" t="str">
        <f>IF(B10="","",IF(COUNT(C10:H10)&lt;TEAM!$B$1,"pending",IF(AND(MAX(J10:O10)-P10&lt;=1,P10-MIN(J10:O10)&lt;=1),Q10,"repeat")))</f>
        <v/>
      </c>
      <c r="J10" s="1">
        <f>MATCH(C10,VALUES!$A:$A,0)</f>
        <v>2</v>
      </c>
      <c r="K10" s="1">
        <f>MATCH(D10,VALUES!$A:$A,0)</f>
        <v>2</v>
      </c>
      <c r="L10" s="1">
        <f>MATCH(E10,VALUES!$A:$A,0)</f>
        <v>2</v>
      </c>
      <c r="M10" s="1" t="str">
        <f>IF(TEAM!$B$1&lt;4,"",MATCH(F10,VALUES!$A:$A,0))</f>
        <v/>
      </c>
      <c r="N10" s="1" t="str">
        <f>IF(TEAM!$B$1&lt;5,"",MATCH(G10,VALUES!$A:$A,0))</f>
        <v/>
      </c>
      <c r="O10" s="1" t="str">
        <f>IF(TEAM!$B$1&lt;6,"",MATCH(H10,VALUES!$A:$A,0))</f>
        <v/>
      </c>
      <c r="P10">
        <f t="shared" si="0"/>
        <v>2</v>
      </c>
      <c r="Q10">
        <f>INDEX(VALUES!A$1:A$12,P10)</f>
        <v>0</v>
      </c>
    </row>
    <row r="11" spans="1:17" x14ac:dyDescent="0.3">
      <c r="A11" s="16"/>
      <c r="B11" s="19" t="str">
        <f>IF(Round2!$I11="repeat",Round2!B11,"")</f>
        <v/>
      </c>
      <c r="I11" s="11" t="str">
        <f>IF(B11="","",IF(COUNT(C11:H11)&lt;TEAM!$B$1,"pending",IF(AND(MAX(J11:O11)-P11&lt;=1,P11-MIN(J11:O11)&lt;=1),Q11,"repeat")))</f>
        <v/>
      </c>
      <c r="J11" s="1">
        <f>MATCH(C11,VALUES!$A:$A,0)</f>
        <v>2</v>
      </c>
      <c r="K11" s="1">
        <f>MATCH(D11,VALUES!$A:$A,0)</f>
        <v>2</v>
      </c>
      <c r="L11" s="1">
        <f>MATCH(E11,VALUES!$A:$A,0)</f>
        <v>2</v>
      </c>
      <c r="M11" s="1" t="str">
        <f>IF(TEAM!$B$1&lt;4,"",MATCH(F11,VALUES!$A:$A,0))</f>
        <v/>
      </c>
      <c r="N11" s="1" t="str">
        <f>IF(TEAM!$B$1&lt;5,"",MATCH(G11,VALUES!$A:$A,0))</f>
        <v/>
      </c>
      <c r="O11" s="1" t="str">
        <f>IF(TEAM!$B$1&lt;6,"",MATCH(H11,VALUES!$A:$A,0))</f>
        <v/>
      </c>
      <c r="P11">
        <f t="shared" si="0"/>
        <v>2</v>
      </c>
      <c r="Q11">
        <f>INDEX(VALUES!A$1:A$12,P11)</f>
        <v>0</v>
      </c>
    </row>
    <row r="12" spans="1:17" x14ac:dyDescent="0.3">
      <c r="A12" s="16"/>
      <c r="B12" s="19" t="str">
        <f>IF(Round2!$I12="repeat",Round2!B12,"")</f>
        <v/>
      </c>
      <c r="I12" s="11" t="str">
        <f>IF(B12="","",IF(COUNT(C12:H12)&lt;TEAM!$B$1,"pending",IF(AND(MAX(J12:O12)-P12&lt;=1,P12-MIN(J12:O12)&lt;=1),Q12,"repeat")))</f>
        <v/>
      </c>
      <c r="J12" s="1">
        <f>MATCH(C12,VALUES!$A:$A,0)</f>
        <v>2</v>
      </c>
      <c r="K12" s="1">
        <f>MATCH(D12,VALUES!$A:$A,0)</f>
        <v>2</v>
      </c>
      <c r="L12" s="1">
        <f>MATCH(E12,VALUES!$A:$A,0)</f>
        <v>2</v>
      </c>
      <c r="M12" s="1" t="str">
        <f>IF(TEAM!$B$1&lt;4,"",MATCH(F12,VALUES!$A:$A,0))</f>
        <v/>
      </c>
      <c r="N12" s="1" t="str">
        <f>IF(TEAM!$B$1&lt;5,"",MATCH(G12,VALUES!$A:$A,0))</f>
        <v/>
      </c>
      <c r="O12" s="1" t="str">
        <f>IF(TEAM!$B$1&lt;6,"",MATCH(H12,VALUES!$A:$A,0))</f>
        <v/>
      </c>
      <c r="P12">
        <f t="shared" si="0"/>
        <v>2</v>
      </c>
      <c r="Q12">
        <f>INDEX(VALUES!A$1:A$12,P12)</f>
        <v>0</v>
      </c>
    </row>
    <row r="13" spans="1:17" x14ac:dyDescent="0.3">
      <c r="A13" s="16"/>
      <c r="B13" s="19" t="str">
        <f>IF(Round2!$I13="repeat",Round2!B13,"")</f>
        <v/>
      </c>
      <c r="I13" s="11" t="str">
        <f>IF(B13="","",IF(COUNT(C13:H13)&lt;TEAM!$B$1,"pending",IF(AND(MAX(J13:O13)-P13&lt;=1,P13-MIN(J13:O13)&lt;=1),Q13,"repeat")))</f>
        <v/>
      </c>
      <c r="J13" s="1">
        <f>MATCH(C13,VALUES!$A:$A,0)</f>
        <v>2</v>
      </c>
      <c r="K13" s="1">
        <f>MATCH(D13,VALUES!$A:$A,0)</f>
        <v>2</v>
      </c>
      <c r="L13" s="1">
        <f>MATCH(E13,VALUES!$A:$A,0)</f>
        <v>2</v>
      </c>
      <c r="M13" s="1" t="str">
        <f>IF(TEAM!$B$1&lt;4,"",MATCH(F13,VALUES!$A:$A,0))</f>
        <v/>
      </c>
      <c r="N13" s="1" t="str">
        <f>IF(TEAM!$B$1&lt;5,"",MATCH(G13,VALUES!$A:$A,0))</f>
        <v/>
      </c>
      <c r="O13" s="1" t="str">
        <f>IF(TEAM!$B$1&lt;6,"",MATCH(H13,VALUES!$A:$A,0))</f>
        <v/>
      </c>
      <c r="P13">
        <f t="shared" si="0"/>
        <v>2</v>
      </c>
      <c r="Q13">
        <f>INDEX(VALUES!A$1:A$12,P13)</f>
        <v>0</v>
      </c>
    </row>
    <row r="14" spans="1:17" x14ac:dyDescent="0.3">
      <c r="A14" s="16"/>
      <c r="B14" s="19" t="str">
        <f>IF(Round2!$I14="repeat",Round2!B14,"")</f>
        <v/>
      </c>
      <c r="I14" s="11" t="str">
        <f>IF(B14="","",IF(COUNT(C14:H14)&lt;TEAM!$B$1,"pending",IF(AND(MAX(J14:O14)-P14&lt;=1,P14-MIN(J14:O14)&lt;=1),Q14,"repeat")))</f>
        <v/>
      </c>
      <c r="J14" s="1">
        <f>MATCH(C14,VALUES!$A:$A,0)</f>
        <v>2</v>
      </c>
      <c r="K14" s="1">
        <f>MATCH(D14,VALUES!$A:$A,0)</f>
        <v>2</v>
      </c>
      <c r="L14" s="1">
        <f>MATCH(E14,VALUES!$A:$A,0)</f>
        <v>2</v>
      </c>
      <c r="M14" s="1" t="str">
        <f>IF(TEAM!$B$1&lt;4,"",MATCH(F14,VALUES!$A:$A,0))</f>
        <v/>
      </c>
      <c r="N14" s="1" t="str">
        <f>IF(TEAM!$B$1&lt;5,"",MATCH(G14,VALUES!$A:$A,0))</f>
        <v/>
      </c>
      <c r="O14" s="1" t="str">
        <f>IF(TEAM!$B$1&lt;6,"",MATCH(H14,VALUES!$A:$A,0))</f>
        <v/>
      </c>
      <c r="P14">
        <f t="shared" si="0"/>
        <v>2</v>
      </c>
      <c r="Q14">
        <f>INDEX(VALUES!A$1:A$12,P14)</f>
        <v>0</v>
      </c>
    </row>
    <row r="15" spans="1:17" x14ac:dyDescent="0.3">
      <c r="A15" s="16"/>
      <c r="B15" s="19" t="str">
        <f>IF(Round2!$I15="repeat",Round2!B15,"")</f>
        <v/>
      </c>
      <c r="I15" s="11" t="str">
        <f>IF(B15="","",IF(COUNT(C15:H15)&lt;TEAM!$B$1,"pending",IF(AND(MAX(J15:O15)-P15&lt;=1,P15-MIN(J15:O15)&lt;=1),Q15,"repeat")))</f>
        <v/>
      </c>
      <c r="J15" s="1">
        <f>MATCH(C15,VALUES!$A:$A,0)</f>
        <v>2</v>
      </c>
      <c r="K15" s="1">
        <f>MATCH(D15,VALUES!$A:$A,0)</f>
        <v>2</v>
      </c>
      <c r="L15" s="1">
        <f>MATCH(E15,VALUES!$A:$A,0)</f>
        <v>2</v>
      </c>
      <c r="M15" s="1" t="str">
        <f>IF(TEAM!$B$1&lt;4,"",MATCH(F15,VALUES!$A:$A,0))</f>
        <v/>
      </c>
      <c r="N15" s="1" t="str">
        <f>IF(TEAM!$B$1&lt;5,"",MATCH(G15,VALUES!$A:$A,0))</f>
        <v/>
      </c>
      <c r="O15" s="1" t="str">
        <f>IF(TEAM!$B$1&lt;6,"",MATCH(H15,VALUES!$A:$A,0))</f>
        <v/>
      </c>
      <c r="P15">
        <f t="shared" si="0"/>
        <v>2</v>
      </c>
      <c r="Q15">
        <f>INDEX(VALUES!A$1:A$12,P15)</f>
        <v>0</v>
      </c>
    </row>
    <row r="16" spans="1:17" x14ac:dyDescent="0.3">
      <c r="A16" s="16"/>
      <c r="B16" s="19" t="str">
        <f>IF(Round2!$I16="repeat",Round2!B16,"")</f>
        <v/>
      </c>
      <c r="I16" s="11" t="str">
        <f>IF(B16="","",IF(COUNT(C16:H16)&lt;TEAM!$B$1,"pending",IF(AND(MAX(J16:O16)-P16&lt;=1,P16-MIN(J16:O16)&lt;=1),Q16,"repeat")))</f>
        <v/>
      </c>
      <c r="J16" s="1">
        <f>MATCH(C16,VALUES!$A:$A,0)</f>
        <v>2</v>
      </c>
      <c r="K16" s="1">
        <f>MATCH(D16,VALUES!$A:$A,0)</f>
        <v>2</v>
      </c>
      <c r="L16" s="1">
        <f>MATCH(E16,VALUES!$A:$A,0)</f>
        <v>2</v>
      </c>
      <c r="M16" s="1" t="str">
        <f>IF(TEAM!$B$1&lt;4,"",MATCH(F16,VALUES!$A:$A,0))</f>
        <v/>
      </c>
      <c r="N16" s="1" t="str">
        <f>IF(TEAM!$B$1&lt;5,"",MATCH(G16,VALUES!$A:$A,0))</f>
        <v/>
      </c>
      <c r="O16" s="1" t="str">
        <f>IF(TEAM!$B$1&lt;6,"",MATCH(H16,VALUES!$A:$A,0))</f>
        <v/>
      </c>
      <c r="P16">
        <f t="shared" si="0"/>
        <v>2</v>
      </c>
      <c r="Q16">
        <f>INDEX(VALUES!A$1:A$12,P16)</f>
        <v>0</v>
      </c>
    </row>
    <row r="17" spans="1:17" x14ac:dyDescent="0.3">
      <c r="A17" s="16"/>
      <c r="B17" s="19" t="str">
        <f>IF(Round2!$I17="repeat",Round2!B17,"")</f>
        <v/>
      </c>
      <c r="I17" s="11" t="str">
        <f>IF(B17="","",IF(COUNT(C17:H17)&lt;TEAM!$B$1,"pending",IF(AND(MAX(J17:O17)-P17&lt;=1,P17-MIN(J17:O17)&lt;=1),Q17,"repeat")))</f>
        <v/>
      </c>
      <c r="J17" s="1">
        <f>MATCH(C17,VALUES!$A:$A,0)</f>
        <v>2</v>
      </c>
      <c r="K17" s="1">
        <f>MATCH(D17,VALUES!$A:$A,0)</f>
        <v>2</v>
      </c>
      <c r="L17" s="1">
        <f>MATCH(E17,VALUES!$A:$A,0)</f>
        <v>2</v>
      </c>
      <c r="M17" s="1" t="str">
        <f>IF(TEAM!$B$1&lt;4,"",MATCH(F17,VALUES!$A:$A,0))</f>
        <v/>
      </c>
      <c r="N17" s="1" t="str">
        <f>IF(TEAM!$B$1&lt;5,"",MATCH(G17,VALUES!$A:$A,0))</f>
        <v/>
      </c>
      <c r="O17" s="1" t="str">
        <f>IF(TEAM!$B$1&lt;6,"",MATCH(H17,VALUES!$A:$A,0))</f>
        <v/>
      </c>
      <c r="P17">
        <f t="shared" si="0"/>
        <v>2</v>
      </c>
      <c r="Q17">
        <f>INDEX(VALUES!A$1:A$12,P17)</f>
        <v>0</v>
      </c>
    </row>
    <row r="18" spans="1:17" x14ac:dyDescent="0.3">
      <c r="A18" s="16"/>
      <c r="B18" s="19" t="str">
        <f>IF(Round2!$I18="repeat",Round2!B18,"")</f>
        <v/>
      </c>
      <c r="I18" s="11" t="str">
        <f>IF(B18="","",IF(COUNT(C18:H18)&lt;TEAM!$B$1,"pending",IF(AND(MAX(J18:O18)-P18&lt;=1,P18-MIN(J18:O18)&lt;=1),Q18,"repeat")))</f>
        <v/>
      </c>
      <c r="J18" s="1">
        <f>MATCH(C18,VALUES!$A:$A,0)</f>
        <v>2</v>
      </c>
      <c r="K18" s="1">
        <f>MATCH(D18,VALUES!$A:$A,0)</f>
        <v>2</v>
      </c>
      <c r="L18" s="1">
        <f>MATCH(E18,VALUES!$A:$A,0)</f>
        <v>2</v>
      </c>
      <c r="M18" s="1" t="str">
        <f>IF(TEAM!$B$1&lt;4,"",MATCH(F18,VALUES!$A:$A,0))</f>
        <v/>
      </c>
      <c r="N18" s="1" t="str">
        <f>IF(TEAM!$B$1&lt;5,"",MATCH(G18,VALUES!$A:$A,0))</f>
        <v/>
      </c>
      <c r="O18" s="1" t="str">
        <f>IF(TEAM!$B$1&lt;6,"",MATCH(H18,VALUES!$A:$A,0))</f>
        <v/>
      </c>
      <c r="P18">
        <f t="shared" si="0"/>
        <v>2</v>
      </c>
      <c r="Q18">
        <f>INDEX(VALUES!A$1:A$12,P18)</f>
        <v>0</v>
      </c>
    </row>
    <row r="19" spans="1:17" x14ac:dyDescent="0.3">
      <c r="A19" s="16"/>
      <c r="B19" s="19" t="str">
        <f>IF(Round2!$I19="repeat",Round2!B19,"")</f>
        <v/>
      </c>
      <c r="I19" s="11" t="str">
        <f>IF(B19="","",IF(COUNT(C19:H19)&lt;TEAM!$B$1,"pending",IF(AND(MAX(J19:O19)-P19&lt;=1,P19-MIN(J19:O19)&lt;=1),Q19,"repeat")))</f>
        <v/>
      </c>
      <c r="J19" s="1">
        <f>MATCH(C19,VALUES!$A:$A,0)</f>
        <v>2</v>
      </c>
      <c r="K19" s="1">
        <f>MATCH(D19,VALUES!$A:$A,0)</f>
        <v>2</v>
      </c>
      <c r="L19" s="1">
        <f>MATCH(E19,VALUES!$A:$A,0)</f>
        <v>2</v>
      </c>
      <c r="M19" s="1" t="str">
        <f>IF(TEAM!$B$1&lt;4,"",MATCH(F19,VALUES!$A:$A,0))</f>
        <v/>
      </c>
      <c r="N19" s="1" t="str">
        <f>IF(TEAM!$B$1&lt;5,"",MATCH(G19,VALUES!$A:$A,0))</f>
        <v/>
      </c>
      <c r="O19" s="1" t="str">
        <f>IF(TEAM!$B$1&lt;6,"",MATCH(H19,VALUES!$A:$A,0))</f>
        <v/>
      </c>
      <c r="P19">
        <f t="shared" si="0"/>
        <v>2</v>
      </c>
      <c r="Q19">
        <f>INDEX(VALUES!A$1:A$12,P19)</f>
        <v>0</v>
      </c>
    </row>
    <row r="20" spans="1:17" x14ac:dyDescent="0.3">
      <c r="A20" s="16"/>
      <c r="B20" s="19" t="str">
        <f>IF(Round2!$I20="repeat",Round2!B20,"")</f>
        <v/>
      </c>
      <c r="I20" s="11" t="str">
        <f>IF(B20="","",IF(COUNT(C20:H20)&lt;TEAM!$B$1,"pending",IF(AND(MAX(J20:O20)-P20&lt;=1,P20-MIN(J20:O20)&lt;=1),Q20,"repeat")))</f>
        <v/>
      </c>
      <c r="J20" s="1">
        <f>MATCH(C20,VALUES!$A:$A,0)</f>
        <v>2</v>
      </c>
      <c r="K20" s="1">
        <f>MATCH(D20,VALUES!$A:$A,0)</f>
        <v>2</v>
      </c>
      <c r="L20" s="1">
        <f>MATCH(E20,VALUES!$A:$A,0)</f>
        <v>2</v>
      </c>
      <c r="M20" s="1" t="str">
        <f>IF(TEAM!$B$1&lt;4,"",MATCH(F20,VALUES!$A:$A,0))</f>
        <v/>
      </c>
      <c r="N20" s="1" t="str">
        <f>IF(TEAM!$B$1&lt;5,"",MATCH(G20,VALUES!$A:$A,0))</f>
        <v/>
      </c>
      <c r="O20" s="1" t="str">
        <f>IF(TEAM!$B$1&lt;6,"",MATCH(H20,VALUES!$A:$A,0))</f>
        <v/>
      </c>
      <c r="P20">
        <f t="shared" si="0"/>
        <v>2</v>
      </c>
      <c r="Q20">
        <f>INDEX(VALUES!A$1:A$12,P20)</f>
        <v>0</v>
      </c>
    </row>
    <row r="21" spans="1:17" x14ac:dyDescent="0.3">
      <c r="A21" s="16"/>
      <c r="B21" s="19" t="str">
        <f>IF(Round2!$I21="repeat",Round2!B21,"")</f>
        <v/>
      </c>
      <c r="I21" s="11" t="str">
        <f>IF(B21="","",IF(COUNT(C21:H21)&lt;TEAM!$B$1,"pending",IF(AND(MAX(J21:O21)-P21&lt;=1,P21-MIN(J21:O21)&lt;=1),Q21,"repeat")))</f>
        <v/>
      </c>
      <c r="J21" s="1">
        <f>MATCH(C21,VALUES!$A:$A,0)</f>
        <v>2</v>
      </c>
      <c r="K21" s="1">
        <f>MATCH(D21,VALUES!$A:$A,0)</f>
        <v>2</v>
      </c>
      <c r="L21" s="1">
        <f>MATCH(E21,VALUES!$A:$A,0)</f>
        <v>2</v>
      </c>
      <c r="M21" s="1" t="str">
        <f>IF(TEAM!$B$1&lt;4,"",MATCH(F21,VALUES!$A:$A,0))</f>
        <v/>
      </c>
      <c r="N21" s="1" t="str">
        <f>IF(TEAM!$B$1&lt;5,"",MATCH(G21,VALUES!$A:$A,0))</f>
        <v/>
      </c>
      <c r="O21" s="1" t="str">
        <f>IF(TEAM!$B$1&lt;6,"",MATCH(H21,VALUES!$A:$A,0))</f>
        <v/>
      </c>
      <c r="P21">
        <f t="shared" si="0"/>
        <v>2</v>
      </c>
      <c r="Q21">
        <f>INDEX(VALUES!A$1:A$12,P21)</f>
        <v>0</v>
      </c>
    </row>
    <row r="22" spans="1:17" x14ac:dyDescent="0.3">
      <c r="A22" s="16"/>
      <c r="B22" s="19" t="str">
        <f>IF(Round2!$I22="repeat",Round2!B22,"")</f>
        <v/>
      </c>
      <c r="I22" s="11" t="str">
        <f>IF(B22="","",IF(COUNT(C22:H22)&lt;TEAM!$B$1,"pending",IF(AND(MAX(J22:O22)-P22&lt;=1,P22-MIN(J22:O22)&lt;=1),Q22,"repeat")))</f>
        <v/>
      </c>
      <c r="J22" s="1">
        <f>MATCH(C22,VALUES!$A:$A,0)</f>
        <v>2</v>
      </c>
      <c r="K22" s="1">
        <f>MATCH(D22,VALUES!$A:$A,0)</f>
        <v>2</v>
      </c>
      <c r="L22" s="1">
        <f>MATCH(E22,VALUES!$A:$A,0)</f>
        <v>2</v>
      </c>
      <c r="M22" s="1" t="str">
        <f>IF(TEAM!$B$1&lt;4,"",MATCH(F22,VALUES!$A:$A,0))</f>
        <v/>
      </c>
      <c r="N22" s="1" t="str">
        <f>IF(TEAM!$B$1&lt;5,"",MATCH(G22,VALUES!$A:$A,0))</f>
        <v/>
      </c>
      <c r="O22" s="1" t="str">
        <f>IF(TEAM!$B$1&lt;6,"",MATCH(H22,VALUES!$A:$A,0))</f>
        <v/>
      </c>
      <c r="P22">
        <f t="shared" si="0"/>
        <v>2</v>
      </c>
      <c r="Q22">
        <f>INDEX(VALUES!A$1:A$12,P22)</f>
        <v>0</v>
      </c>
    </row>
    <row r="23" spans="1:17" x14ac:dyDescent="0.3">
      <c r="A23" s="16"/>
      <c r="B23" s="19" t="str">
        <f>IF(Round2!$I23="repeat",Round2!B23,"")</f>
        <v/>
      </c>
      <c r="I23" s="11" t="str">
        <f>IF(B23="","",IF(COUNT(C23:H23)&lt;TEAM!$B$1,"pending",IF(AND(MAX(J23:O23)-P23&lt;=1,P23-MIN(J23:O23)&lt;=1),Q23,"repeat")))</f>
        <v/>
      </c>
      <c r="J23" s="1">
        <f>MATCH(C23,VALUES!$A:$A,0)</f>
        <v>2</v>
      </c>
      <c r="K23" s="1">
        <f>MATCH(D23,VALUES!$A:$A,0)</f>
        <v>2</v>
      </c>
      <c r="L23" s="1">
        <f>MATCH(E23,VALUES!$A:$A,0)</f>
        <v>2</v>
      </c>
      <c r="M23" s="1" t="str">
        <f>IF(TEAM!$B$1&lt;4,"",MATCH(F23,VALUES!$A:$A,0))</f>
        <v/>
      </c>
      <c r="N23" s="1" t="str">
        <f>IF(TEAM!$B$1&lt;5,"",MATCH(G23,VALUES!$A:$A,0))</f>
        <v/>
      </c>
      <c r="O23" s="1" t="str">
        <f>IF(TEAM!$B$1&lt;6,"",MATCH(H23,VALUES!$A:$A,0))</f>
        <v/>
      </c>
      <c r="P23">
        <f t="shared" si="0"/>
        <v>2</v>
      </c>
      <c r="Q23">
        <f>INDEX(VALUES!A$1:A$12,P23)</f>
        <v>0</v>
      </c>
    </row>
    <row r="24" spans="1:17" x14ac:dyDescent="0.3">
      <c r="A24" s="16"/>
      <c r="B24" s="19" t="str">
        <f>IF(Round2!$I24="repeat",Round2!B24,"")</f>
        <v/>
      </c>
      <c r="I24" s="11" t="str">
        <f>IF(B24="","",IF(COUNT(C24:H24)&lt;TEAM!$B$1,"pending",IF(AND(MAX(J24:O24)-P24&lt;=1,P24-MIN(J24:O24)&lt;=1),Q24,"repeat")))</f>
        <v/>
      </c>
      <c r="J24" s="1">
        <f>MATCH(C24,VALUES!$A:$A,0)</f>
        <v>2</v>
      </c>
      <c r="K24" s="1">
        <f>MATCH(D24,VALUES!$A:$A,0)</f>
        <v>2</v>
      </c>
      <c r="L24" s="1">
        <f>MATCH(E24,VALUES!$A:$A,0)</f>
        <v>2</v>
      </c>
      <c r="M24" s="1" t="str">
        <f>IF(TEAM!$B$1&lt;4,"",MATCH(F24,VALUES!$A:$A,0))</f>
        <v/>
      </c>
      <c r="N24" s="1" t="str">
        <f>IF(TEAM!$B$1&lt;5,"",MATCH(G24,VALUES!$A:$A,0))</f>
        <v/>
      </c>
      <c r="O24" s="1" t="str">
        <f>IF(TEAM!$B$1&lt;6,"",MATCH(H24,VALUES!$A:$A,0))</f>
        <v/>
      </c>
      <c r="P24">
        <f t="shared" si="0"/>
        <v>2</v>
      </c>
      <c r="Q24">
        <f>INDEX(VALUES!A$1:A$12,P24)</f>
        <v>0</v>
      </c>
    </row>
    <row r="25" spans="1:17" x14ac:dyDescent="0.3">
      <c r="A25" s="16"/>
      <c r="B25" s="19" t="str">
        <f>IF(Round2!$I25="repeat",Round2!B25,"")</f>
        <v/>
      </c>
      <c r="I25" s="11" t="str">
        <f>IF(B25="","",IF(COUNT(C25:H25)&lt;TEAM!$B$1,"pending",IF(AND(MAX(J25:O25)-P25&lt;=1,P25-MIN(J25:O25)&lt;=1),Q25,"repeat")))</f>
        <v/>
      </c>
      <c r="J25" s="1">
        <f>MATCH(C25,VALUES!$A:$A,0)</f>
        <v>2</v>
      </c>
      <c r="K25" s="1">
        <f>MATCH(D25,VALUES!$A:$A,0)</f>
        <v>2</v>
      </c>
      <c r="L25" s="1">
        <f>MATCH(E25,VALUES!$A:$A,0)</f>
        <v>2</v>
      </c>
      <c r="M25" s="1" t="str">
        <f>IF(TEAM!$B$1&lt;4,"",MATCH(F25,VALUES!$A:$A,0))</f>
        <v/>
      </c>
      <c r="N25" s="1" t="str">
        <f>IF(TEAM!$B$1&lt;5,"",MATCH(G25,VALUES!$A:$A,0))</f>
        <v/>
      </c>
      <c r="O25" s="1" t="str">
        <f>IF(TEAM!$B$1&lt;6,"",MATCH(H25,VALUES!$A:$A,0))</f>
        <v/>
      </c>
      <c r="P25">
        <f t="shared" si="0"/>
        <v>2</v>
      </c>
      <c r="Q25">
        <f>INDEX(VALUES!A$1:A$12,P25)</f>
        <v>0</v>
      </c>
    </row>
    <row r="26" spans="1:17" x14ac:dyDescent="0.3">
      <c r="A26" s="16"/>
      <c r="B26" s="19" t="str">
        <f>IF(Round2!$I26="repeat",Round2!B26,"")</f>
        <v/>
      </c>
      <c r="I26" s="11" t="str">
        <f>IF(B26="","",IF(COUNT(C26:H26)&lt;TEAM!$B$1,"pending",IF(AND(MAX(J26:O26)-P26&lt;=1,P26-MIN(J26:O26)&lt;=1),Q26,"repeat")))</f>
        <v/>
      </c>
      <c r="J26" s="1">
        <f>MATCH(C26,VALUES!$A:$A,0)</f>
        <v>2</v>
      </c>
      <c r="K26" s="1">
        <f>MATCH(D26,VALUES!$A:$A,0)</f>
        <v>2</v>
      </c>
      <c r="L26" s="1">
        <f>MATCH(E26,VALUES!$A:$A,0)</f>
        <v>2</v>
      </c>
      <c r="M26" s="1" t="str">
        <f>IF(TEAM!$B$1&lt;4,"",MATCH(F26,VALUES!$A:$A,0))</f>
        <v/>
      </c>
      <c r="N26" s="1" t="str">
        <f>IF(TEAM!$B$1&lt;5,"",MATCH(G26,VALUES!$A:$A,0))</f>
        <v/>
      </c>
      <c r="O26" s="1" t="str">
        <f>IF(TEAM!$B$1&lt;6,"",MATCH(H26,VALUES!$A:$A,0))</f>
        <v/>
      </c>
      <c r="P26">
        <f t="shared" si="0"/>
        <v>2</v>
      </c>
      <c r="Q26">
        <f>INDEX(VALUES!A$1:A$12,P26)</f>
        <v>0</v>
      </c>
    </row>
    <row r="27" spans="1:17" x14ac:dyDescent="0.3">
      <c r="A27" s="16"/>
      <c r="B27" s="19" t="str">
        <f>IF(Round2!$I27="repeat",Round2!B27,"")</f>
        <v/>
      </c>
      <c r="I27" s="11" t="str">
        <f>IF(B27="","",IF(COUNT(C27:H27)&lt;TEAM!$B$1,"pending",IF(AND(MAX(J27:O27)-P27&lt;=1,P27-MIN(J27:O27)&lt;=1),Q27,"repeat")))</f>
        <v/>
      </c>
      <c r="J27" s="1">
        <f>MATCH(C27,VALUES!$A:$A,0)</f>
        <v>2</v>
      </c>
      <c r="K27" s="1">
        <f>MATCH(D27,VALUES!$A:$A,0)</f>
        <v>2</v>
      </c>
      <c r="L27" s="1">
        <f>MATCH(E27,VALUES!$A:$A,0)</f>
        <v>2</v>
      </c>
      <c r="M27" s="1" t="str">
        <f>IF(TEAM!$B$1&lt;4,"",MATCH(F27,VALUES!$A:$A,0))</f>
        <v/>
      </c>
      <c r="N27" s="1" t="str">
        <f>IF(TEAM!$B$1&lt;5,"",MATCH(G27,VALUES!$A:$A,0))</f>
        <v/>
      </c>
      <c r="O27" s="1" t="str">
        <f>IF(TEAM!$B$1&lt;6,"",MATCH(H27,VALUES!$A:$A,0))</f>
        <v/>
      </c>
      <c r="P27">
        <f t="shared" si="0"/>
        <v>2</v>
      </c>
      <c r="Q27">
        <f>INDEX(VALUES!A$1:A$12,P27)</f>
        <v>0</v>
      </c>
    </row>
    <row r="28" spans="1:17" x14ac:dyDescent="0.3">
      <c r="A28" s="16"/>
      <c r="B28" s="19" t="str">
        <f>IF(Round2!$I28="repeat",Round2!B28,"")</f>
        <v/>
      </c>
      <c r="I28" s="11" t="str">
        <f>IF(B28="","",IF(COUNT(C28:H28)&lt;TEAM!$B$1,"pending",IF(AND(MAX(J28:O28)-P28&lt;=1,P28-MIN(J28:O28)&lt;=1),Q28,"repeat")))</f>
        <v/>
      </c>
      <c r="J28" s="1">
        <f>MATCH(C28,VALUES!$A:$A,0)</f>
        <v>2</v>
      </c>
      <c r="K28" s="1">
        <f>MATCH(D28,VALUES!$A:$A,0)</f>
        <v>2</v>
      </c>
      <c r="L28" s="1">
        <f>MATCH(E28,VALUES!$A:$A,0)</f>
        <v>2</v>
      </c>
      <c r="M28" s="1" t="str">
        <f>IF(TEAM!$B$1&lt;4,"",MATCH(F28,VALUES!$A:$A,0))</f>
        <v/>
      </c>
      <c r="N28" s="1" t="str">
        <f>IF(TEAM!$B$1&lt;5,"",MATCH(G28,VALUES!$A:$A,0))</f>
        <v/>
      </c>
      <c r="O28" s="1" t="str">
        <f>IF(TEAM!$B$1&lt;6,"",MATCH(H28,VALUES!$A:$A,0))</f>
        <v/>
      </c>
      <c r="P28">
        <f t="shared" si="0"/>
        <v>2</v>
      </c>
      <c r="Q28">
        <f>INDEX(VALUES!A$1:A$12,P28)</f>
        <v>0</v>
      </c>
    </row>
    <row r="29" spans="1:17" x14ac:dyDescent="0.3">
      <c r="A29" s="16"/>
      <c r="B29" s="19" t="str">
        <f>IF(Round2!$I29="repeat",Round2!B29,"")</f>
        <v/>
      </c>
      <c r="I29" s="11" t="str">
        <f>IF(B29="","",IF(COUNT(C29:H29)&lt;TEAM!$B$1,"pending",IF(AND(MAX(J29:O29)-P29&lt;=1,P29-MIN(J29:O29)&lt;=1),Q29,"repeat")))</f>
        <v/>
      </c>
      <c r="J29" s="1">
        <f>MATCH(C29,VALUES!$A:$A,0)</f>
        <v>2</v>
      </c>
      <c r="K29" s="1">
        <f>MATCH(D29,VALUES!$A:$A,0)</f>
        <v>2</v>
      </c>
      <c r="L29" s="1">
        <f>MATCH(E29,VALUES!$A:$A,0)</f>
        <v>2</v>
      </c>
      <c r="M29" s="1" t="str">
        <f>IF(TEAM!$B$1&lt;4,"",MATCH(F29,VALUES!$A:$A,0))</f>
        <v/>
      </c>
      <c r="N29" s="1" t="str">
        <f>IF(TEAM!$B$1&lt;5,"",MATCH(G29,VALUES!$A:$A,0))</f>
        <v/>
      </c>
      <c r="O29" s="1" t="str">
        <f>IF(TEAM!$B$1&lt;6,"",MATCH(H29,VALUES!$A:$A,0))</f>
        <v/>
      </c>
      <c r="P29">
        <f t="shared" si="0"/>
        <v>2</v>
      </c>
      <c r="Q29">
        <f>INDEX(VALUES!A$1:A$12,P29)</f>
        <v>0</v>
      </c>
    </row>
    <row r="30" spans="1:17" x14ac:dyDescent="0.3">
      <c r="A30" s="16"/>
      <c r="B30" s="19" t="str">
        <f>IF(Round2!$I30="repeat",Round2!B30,"")</f>
        <v/>
      </c>
      <c r="I30" s="11" t="str">
        <f>IF(B30="","",IF(COUNT(C30:H30)&lt;TEAM!$B$1,"pending",IF(AND(MAX(J30:O30)-P30&lt;=1,P30-MIN(J30:O30)&lt;=1),Q30,"repeat")))</f>
        <v/>
      </c>
      <c r="J30" s="1">
        <f>MATCH(C30,VALUES!$A:$A,0)</f>
        <v>2</v>
      </c>
      <c r="K30" s="1">
        <f>MATCH(D30,VALUES!$A:$A,0)</f>
        <v>2</v>
      </c>
      <c r="L30" s="1">
        <f>MATCH(E30,VALUES!$A:$A,0)</f>
        <v>2</v>
      </c>
      <c r="M30" s="1" t="str">
        <f>IF(TEAM!$B$1&lt;4,"",MATCH(F30,VALUES!$A:$A,0))</f>
        <v/>
      </c>
      <c r="N30" s="1" t="str">
        <f>IF(TEAM!$B$1&lt;5,"",MATCH(G30,VALUES!$A:$A,0))</f>
        <v/>
      </c>
      <c r="O30" s="1" t="str">
        <f>IF(TEAM!$B$1&lt;6,"",MATCH(H30,VALUES!$A:$A,0))</f>
        <v/>
      </c>
      <c r="P30">
        <f t="shared" si="0"/>
        <v>2</v>
      </c>
      <c r="Q30">
        <f>INDEX(VALUES!A$1:A$12,P30)</f>
        <v>0</v>
      </c>
    </row>
    <row r="31" spans="1:17" x14ac:dyDescent="0.3">
      <c r="A31" s="16"/>
      <c r="B31" s="19" t="str">
        <f>IF(Round2!$I31="repeat",Round2!B31,"")</f>
        <v/>
      </c>
      <c r="I31" s="11" t="str">
        <f>IF(B31="","",IF(COUNT(C31:H31)&lt;TEAM!$B$1,"pending",IF(AND(MAX(J31:O31)-P31&lt;=1,P31-MIN(J31:O31)&lt;=1),Q31,"repeat")))</f>
        <v/>
      </c>
      <c r="J31" s="1">
        <f>MATCH(C31,VALUES!$A:$A,0)</f>
        <v>2</v>
      </c>
      <c r="K31" s="1">
        <f>MATCH(D31,VALUES!$A:$A,0)</f>
        <v>2</v>
      </c>
      <c r="L31" s="1">
        <f>MATCH(E31,VALUES!$A:$A,0)</f>
        <v>2</v>
      </c>
      <c r="M31" s="1" t="str">
        <f>IF(TEAM!$B$1&lt;4,"",MATCH(F31,VALUES!$A:$A,0))</f>
        <v/>
      </c>
      <c r="N31" s="1" t="str">
        <f>IF(TEAM!$B$1&lt;5,"",MATCH(G31,VALUES!$A:$A,0))</f>
        <v/>
      </c>
      <c r="O31" s="1" t="str">
        <f>IF(TEAM!$B$1&lt;6,"",MATCH(H31,VALUES!$A:$A,0))</f>
        <v/>
      </c>
      <c r="P31">
        <f t="shared" si="0"/>
        <v>2</v>
      </c>
      <c r="Q31">
        <f>INDEX(VALUES!A$1:A$12,P31)</f>
        <v>0</v>
      </c>
    </row>
    <row r="32" spans="1:17" x14ac:dyDescent="0.3">
      <c r="A32" s="16"/>
      <c r="B32" s="19" t="str">
        <f>IF(Round2!$I32="repeat",Round2!B32,"")</f>
        <v/>
      </c>
      <c r="I32" s="11" t="str">
        <f>IF(B32="","",IF(COUNT(C32:H32)&lt;TEAM!$B$1,"pending",IF(AND(MAX(J32:O32)-P32&lt;=1,P32-MIN(J32:O32)&lt;=1),Q32,"repeat")))</f>
        <v/>
      </c>
      <c r="J32" s="1">
        <f>MATCH(C32,VALUES!$A:$A,0)</f>
        <v>2</v>
      </c>
      <c r="K32" s="1">
        <f>MATCH(D32,VALUES!$A:$A,0)</f>
        <v>2</v>
      </c>
      <c r="L32" s="1">
        <f>MATCH(E32,VALUES!$A:$A,0)</f>
        <v>2</v>
      </c>
      <c r="M32" s="1" t="str">
        <f>IF(TEAM!$B$1&lt;4,"",MATCH(F32,VALUES!$A:$A,0))</f>
        <v/>
      </c>
      <c r="N32" s="1" t="str">
        <f>IF(TEAM!$B$1&lt;5,"",MATCH(G32,VALUES!$A:$A,0))</f>
        <v/>
      </c>
      <c r="O32" s="1" t="str">
        <f>IF(TEAM!$B$1&lt;6,"",MATCH(H32,VALUES!$A:$A,0))</f>
        <v/>
      </c>
      <c r="P32">
        <f t="shared" si="0"/>
        <v>2</v>
      </c>
      <c r="Q32">
        <f>INDEX(VALUES!A$1:A$12,P32)</f>
        <v>0</v>
      </c>
    </row>
    <row r="33" spans="1:17" x14ac:dyDescent="0.3">
      <c r="A33" s="16"/>
      <c r="B33" s="19" t="str">
        <f>IF(Round2!$I33="repeat",Round2!B33,"")</f>
        <v/>
      </c>
      <c r="I33" s="11" t="str">
        <f>IF(B33="","",IF(COUNT(C33:H33)&lt;TEAM!$B$1,"pending",IF(AND(MAX(J33:O33)-P33&lt;=1,P33-MIN(J33:O33)&lt;=1),Q33,"repeat")))</f>
        <v/>
      </c>
      <c r="J33" s="1">
        <f>MATCH(C33,VALUES!$A:$A,0)</f>
        <v>2</v>
      </c>
      <c r="K33" s="1">
        <f>MATCH(D33,VALUES!$A:$A,0)</f>
        <v>2</v>
      </c>
      <c r="L33" s="1">
        <f>MATCH(E33,VALUES!$A:$A,0)</f>
        <v>2</v>
      </c>
      <c r="M33" s="1" t="str">
        <f>IF(TEAM!$B$1&lt;4,"",MATCH(F33,VALUES!$A:$A,0))</f>
        <v/>
      </c>
      <c r="N33" s="1" t="str">
        <f>IF(TEAM!$B$1&lt;5,"",MATCH(G33,VALUES!$A:$A,0))</f>
        <v/>
      </c>
      <c r="O33" s="1" t="str">
        <f>IF(TEAM!$B$1&lt;6,"",MATCH(H33,VALUES!$A:$A,0))</f>
        <v/>
      </c>
      <c r="P33">
        <f t="shared" si="0"/>
        <v>2</v>
      </c>
      <c r="Q33">
        <f>INDEX(VALUES!A$1:A$12,P33)</f>
        <v>0</v>
      </c>
    </row>
    <row r="34" spans="1:17" x14ac:dyDescent="0.3">
      <c r="A34" s="16"/>
      <c r="B34" s="19" t="str">
        <f>IF(Round2!$I34="repeat",Round2!B34,"")</f>
        <v/>
      </c>
      <c r="I34" s="11" t="str">
        <f>IF(B34="","",IF(COUNT(C34:H34)&lt;TEAM!$B$1,"pending",IF(AND(MAX(J34:O34)-P34&lt;=1,P34-MIN(J34:O34)&lt;=1),Q34,"repeat")))</f>
        <v/>
      </c>
      <c r="J34" s="1">
        <f>MATCH(C34,VALUES!$A:$A,0)</f>
        <v>2</v>
      </c>
      <c r="K34" s="1">
        <f>MATCH(D34,VALUES!$A:$A,0)</f>
        <v>2</v>
      </c>
      <c r="L34" s="1">
        <f>MATCH(E34,VALUES!$A:$A,0)</f>
        <v>2</v>
      </c>
      <c r="M34" s="1" t="str">
        <f>IF(TEAM!$B$1&lt;4,"",MATCH(F34,VALUES!$A:$A,0))</f>
        <v/>
      </c>
      <c r="N34" s="1" t="str">
        <f>IF(TEAM!$B$1&lt;5,"",MATCH(G34,VALUES!$A:$A,0))</f>
        <v/>
      </c>
      <c r="O34" s="1" t="str">
        <f>IF(TEAM!$B$1&lt;6,"",MATCH(H34,VALUES!$A:$A,0))</f>
        <v/>
      </c>
      <c r="P34">
        <f t="shared" si="0"/>
        <v>2</v>
      </c>
      <c r="Q34">
        <f>INDEX(VALUES!A$1:A$12,P34)</f>
        <v>0</v>
      </c>
    </row>
    <row r="35" spans="1:17" x14ac:dyDescent="0.3">
      <c r="A35" s="16"/>
      <c r="B35" s="19" t="str">
        <f>IF(Round2!$I35="repeat",Round2!B35,"")</f>
        <v/>
      </c>
      <c r="I35" s="11" t="str">
        <f>IF(B35="","",IF(COUNT(C35:H35)&lt;TEAM!$B$1,"pending",IF(AND(MAX(J35:O35)-P35&lt;=1,P35-MIN(J35:O35)&lt;=1),Q35,"repeat")))</f>
        <v/>
      </c>
      <c r="J35" s="1">
        <f>MATCH(C35,VALUES!$A:$A,0)</f>
        <v>2</v>
      </c>
      <c r="K35" s="1">
        <f>MATCH(D35,VALUES!$A:$A,0)</f>
        <v>2</v>
      </c>
      <c r="L35" s="1">
        <f>MATCH(E35,VALUES!$A:$A,0)</f>
        <v>2</v>
      </c>
      <c r="M35" s="1" t="str">
        <f>IF(TEAM!$B$1&lt;4,"",MATCH(F35,VALUES!$A:$A,0))</f>
        <v/>
      </c>
      <c r="N35" s="1" t="str">
        <f>IF(TEAM!$B$1&lt;5,"",MATCH(G35,VALUES!$A:$A,0))</f>
        <v/>
      </c>
      <c r="O35" s="1" t="str">
        <f>IF(TEAM!$B$1&lt;6,"",MATCH(H35,VALUES!$A:$A,0))</f>
        <v/>
      </c>
      <c r="P35">
        <f t="shared" si="0"/>
        <v>2</v>
      </c>
      <c r="Q35">
        <f>INDEX(VALUES!A$1:A$12,P35)</f>
        <v>0</v>
      </c>
    </row>
    <row r="36" spans="1:17" x14ac:dyDescent="0.3">
      <c r="A36" s="16"/>
      <c r="B36" s="19" t="str">
        <f>IF(Round2!$I36="repeat",Round2!B36,"")</f>
        <v/>
      </c>
      <c r="I36" s="11" t="str">
        <f>IF(B36="","",IF(COUNT(C36:H36)&lt;TEAM!$B$1,"pending",IF(AND(MAX(J36:O36)-P36&lt;=1,P36-MIN(J36:O36)&lt;=1),Q36,"repeat")))</f>
        <v/>
      </c>
      <c r="J36" s="1">
        <f>MATCH(C36,VALUES!$A:$A,0)</f>
        <v>2</v>
      </c>
      <c r="K36" s="1">
        <f>MATCH(D36,VALUES!$A:$A,0)</f>
        <v>2</v>
      </c>
      <c r="L36" s="1">
        <f>MATCH(E36,VALUES!$A:$A,0)</f>
        <v>2</v>
      </c>
      <c r="M36" s="1" t="str">
        <f>IF(TEAM!$B$1&lt;4,"",MATCH(F36,VALUES!$A:$A,0))</f>
        <v/>
      </c>
      <c r="N36" s="1" t="str">
        <f>IF(TEAM!$B$1&lt;5,"",MATCH(G36,VALUES!$A:$A,0))</f>
        <v/>
      </c>
      <c r="O36" s="1" t="str">
        <f>IF(TEAM!$B$1&lt;6,"",MATCH(H36,VALUES!$A:$A,0))</f>
        <v/>
      </c>
      <c r="P36">
        <f t="shared" si="0"/>
        <v>2</v>
      </c>
      <c r="Q36">
        <f>INDEX(VALUES!A$1:A$12,P36)</f>
        <v>0</v>
      </c>
    </row>
    <row r="37" spans="1:17" x14ac:dyDescent="0.3">
      <c r="A37" s="16"/>
      <c r="B37" s="19" t="str">
        <f>IF(Round2!$I37="repeat",Round2!B37,"")</f>
        <v/>
      </c>
      <c r="I37" s="11" t="str">
        <f>IF(B37="","",IF(COUNT(C37:H37)&lt;TEAM!$B$1,"pending",IF(AND(MAX(J37:O37)-P37&lt;=1,P37-MIN(J37:O37)&lt;=1),Q37,"repeat")))</f>
        <v/>
      </c>
      <c r="J37" s="1">
        <f>MATCH(C37,VALUES!$A:$A,0)</f>
        <v>2</v>
      </c>
      <c r="K37" s="1">
        <f>MATCH(D37,VALUES!$A:$A,0)</f>
        <v>2</v>
      </c>
      <c r="L37" s="1">
        <f>MATCH(E37,VALUES!$A:$A,0)</f>
        <v>2</v>
      </c>
      <c r="M37" s="1" t="str">
        <f>IF(TEAM!$B$1&lt;4,"",MATCH(F37,VALUES!$A:$A,0))</f>
        <v/>
      </c>
      <c r="N37" s="1" t="str">
        <f>IF(TEAM!$B$1&lt;5,"",MATCH(G37,VALUES!$A:$A,0))</f>
        <v/>
      </c>
      <c r="O37" s="1" t="str">
        <f>IF(TEAM!$B$1&lt;6,"",MATCH(H37,VALUES!$A:$A,0))</f>
        <v/>
      </c>
      <c r="P37">
        <f t="shared" si="0"/>
        <v>2</v>
      </c>
      <c r="Q37">
        <f>INDEX(VALUES!A$1:A$12,P37)</f>
        <v>0</v>
      </c>
    </row>
    <row r="38" spans="1:17" x14ac:dyDescent="0.3">
      <c r="A38" s="16"/>
      <c r="B38" s="19" t="str">
        <f>IF(Round2!$I38="repeat",Round2!B38,"")</f>
        <v/>
      </c>
      <c r="I38" s="11" t="str">
        <f>IF(B38="","",IF(COUNT(C38:H38)&lt;TEAM!$B$1,"pending",IF(AND(MAX(J38:O38)-P38&lt;=1,P38-MIN(J38:O38)&lt;=1),Q38,"repeat")))</f>
        <v/>
      </c>
      <c r="J38" s="1">
        <f>MATCH(C38,VALUES!$A:$A,0)</f>
        <v>2</v>
      </c>
      <c r="K38" s="1">
        <f>MATCH(D38,VALUES!$A:$A,0)</f>
        <v>2</v>
      </c>
      <c r="L38" s="1">
        <f>MATCH(E38,VALUES!$A:$A,0)</f>
        <v>2</v>
      </c>
      <c r="M38" s="1" t="str">
        <f>IF(TEAM!$B$1&lt;4,"",MATCH(F38,VALUES!$A:$A,0))</f>
        <v/>
      </c>
      <c r="N38" s="1" t="str">
        <f>IF(TEAM!$B$1&lt;5,"",MATCH(G38,VALUES!$A:$A,0))</f>
        <v/>
      </c>
      <c r="O38" s="1" t="str">
        <f>IF(TEAM!$B$1&lt;6,"",MATCH(H38,VALUES!$A:$A,0))</f>
        <v/>
      </c>
      <c r="P38">
        <f t="shared" si="0"/>
        <v>2</v>
      </c>
      <c r="Q38">
        <f>INDEX(VALUES!A$1:A$12,P38)</f>
        <v>0</v>
      </c>
    </row>
    <row r="39" spans="1:17" x14ac:dyDescent="0.3">
      <c r="A39" s="16"/>
      <c r="B39" s="19" t="str">
        <f>IF(Round2!$I39="repeat",Round2!B39,"")</f>
        <v/>
      </c>
      <c r="I39" s="11" t="str">
        <f>IF(B39="","",IF(COUNT(C39:H39)&lt;TEAM!$B$1,"pending",IF(AND(MAX(J39:O39)-P39&lt;=1,P39-MIN(J39:O39)&lt;=1),Q39,"repeat")))</f>
        <v/>
      </c>
      <c r="J39" s="1">
        <f>MATCH(C39,VALUES!$A:$A,0)</f>
        <v>2</v>
      </c>
      <c r="K39" s="1">
        <f>MATCH(D39,VALUES!$A:$A,0)</f>
        <v>2</v>
      </c>
      <c r="L39" s="1">
        <f>MATCH(E39,VALUES!$A:$A,0)</f>
        <v>2</v>
      </c>
      <c r="M39" s="1" t="str">
        <f>IF(TEAM!$B$1&lt;4,"",MATCH(F39,VALUES!$A:$A,0))</f>
        <v/>
      </c>
      <c r="N39" s="1" t="str">
        <f>IF(TEAM!$B$1&lt;5,"",MATCH(G39,VALUES!$A:$A,0))</f>
        <v/>
      </c>
      <c r="O39" s="1" t="str">
        <f>IF(TEAM!$B$1&lt;6,"",MATCH(H39,VALUES!$A:$A,0))</f>
        <v/>
      </c>
      <c r="P39">
        <f t="shared" si="0"/>
        <v>2</v>
      </c>
      <c r="Q39">
        <f>INDEX(VALUES!A$1:A$12,P39)</f>
        <v>0</v>
      </c>
    </row>
    <row r="40" spans="1:17" x14ac:dyDescent="0.3">
      <c r="A40" s="16"/>
      <c r="B40" s="19" t="str">
        <f>IF(Round2!$I40="repeat",Round2!B40,"")</f>
        <v/>
      </c>
      <c r="I40" s="11" t="str">
        <f>IF(B40="","",IF(COUNT(C40:H40)&lt;TEAM!$B$1,"pending",IF(AND(MAX(J40:O40)-P40&lt;=1,P40-MIN(J40:O40)&lt;=1),Q40,"repeat")))</f>
        <v/>
      </c>
      <c r="J40" s="1">
        <f>MATCH(C40,VALUES!$A:$A,0)</f>
        <v>2</v>
      </c>
      <c r="K40" s="1">
        <f>MATCH(D40,VALUES!$A:$A,0)</f>
        <v>2</v>
      </c>
      <c r="L40" s="1">
        <f>MATCH(E40,VALUES!$A:$A,0)</f>
        <v>2</v>
      </c>
      <c r="M40" s="1" t="str">
        <f>IF(TEAM!$B$1&lt;4,"",MATCH(F40,VALUES!$A:$A,0))</f>
        <v/>
      </c>
      <c r="N40" s="1" t="str">
        <f>IF(TEAM!$B$1&lt;5,"",MATCH(G40,VALUES!$A:$A,0))</f>
        <v/>
      </c>
      <c r="O40" s="1" t="str">
        <f>IF(TEAM!$B$1&lt;6,"",MATCH(H40,VALUES!$A:$A,0))</f>
        <v/>
      </c>
      <c r="P40">
        <f t="shared" si="0"/>
        <v>2</v>
      </c>
      <c r="Q40">
        <f>INDEX(VALUES!A$1:A$12,P40)</f>
        <v>0</v>
      </c>
    </row>
    <row r="41" spans="1:17" x14ac:dyDescent="0.3">
      <c r="A41" s="16"/>
      <c r="B41" s="19" t="str">
        <f>IF(Round2!$I41="repeat",Round2!B41,"")</f>
        <v/>
      </c>
      <c r="I41" s="11" t="str">
        <f>IF(B41="","",IF(COUNT(C41:H41)&lt;TEAM!$B$1,"pending",IF(AND(MAX(J41:O41)-P41&lt;=1,P41-MIN(J41:O41)&lt;=1),Q41,"repeat")))</f>
        <v/>
      </c>
      <c r="J41" s="1">
        <f>MATCH(C41,VALUES!$A:$A,0)</f>
        <v>2</v>
      </c>
      <c r="K41" s="1">
        <f>MATCH(D41,VALUES!$A:$A,0)</f>
        <v>2</v>
      </c>
      <c r="L41" s="1">
        <f>MATCH(E41,VALUES!$A:$A,0)</f>
        <v>2</v>
      </c>
      <c r="M41" s="1" t="str">
        <f>IF(TEAM!$B$1&lt;4,"",MATCH(F41,VALUES!$A:$A,0))</f>
        <v/>
      </c>
      <c r="N41" s="1" t="str">
        <f>IF(TEAM!$B$1&lt;5,"",MATCH(G41,VALUES!$A:$A,0))</f>
        <v/>
      </c>
      <c r="O41" s="1" t="str">
        <f>IF(TEAM!$B$1&lt;6,"",MATCH(H41,VALUES!$A:$A,0))</f>
        <v/>
      </c>
      <c r="P41">
        <f t="shared" si="0"/>
        <v>2</v>
      </c>
      <c r="Q41">
        <f>INDEX(VALUES!A$1:A$12,P41)</f>
        <v>0</v>
      </c>
    </row>
    <row r="42" spans="1:17" x14ac:dyDescent="0.3">
      <c r="A42" s="16"/>
      <c r="B42" s="19" t="str">
        <f>IF(Round2!$I42="repeat",Round2!B42,"")</f>
        <v/>
      </c>
      <c r="I42" s="11" t="str">
        <f>IF(B42="","",IF(COUNT(C42:H42)&lt;TEAM!$B$1,"pending",IF(AND(MAX(J42:O42)-P42&lt;=1,P42-MIN(J42:O42)&lt;=1),Q42,"repeat")))</f>
        <v/>
      </c>
      <c r="J42" s="1">
        <f>MATCH(C42,VALUES!$A:$A,0)</f>
        <v>2</v>
      </c>
      <c r="K42" s="1">
        <f>MATCH(D42,VALUES!$A:$A,0)</f>
        <v>2</v>
      </c>
      <c r="L42" s="1">
        <f>MATCH(E42,VALUES!$A:$A,0)</f>
        <v>2</v>
      </c>
      <c r="M42" s="1" t="str">
        <f>IF(TEAM!$B$1&lt;4,"",MATCH(F42,VALUES!$A:$A,0))</f>
        <v/>
      </c>
      <c r="N42" s="1" t="str">
        <f>IF(TEAM!$B$1&lt;5,"",MATCH(G42,VALUES!$A:$A,0))</f>
        <v/>
      </c>
      <c r="O42" s="1" t="str">
        <f>IF(TEAM!$B$1&lt;6,"",MATCH(H42,VALUES!$A:$A,0))</f>
        <v/>
      </c>
      <c r="P42">
        <f t="shared" si="0"/>
        <v>2</v>
      </c>
      <c r="Q42">
        <f>INDEX(VALUES!A$1:A$12,P42)</f>
        <v>0</v>
      </c>
    </row>
    <row r="43" spans="1:17" x14ac:dyDescent="0.3">
      <c r="A43" s="16"/>
      <c r="B43" s="19" t="str">
        <f>IF(Round2!$I43="repeat",Round2!B43,"")</f>
        <v/>
      </c>
      <c r="I43" s="11" t="str">
        <f>IF(B43="","",IF(COUNT(C43:H43)&lt;TEAM!$B$1,"pending",IF(AND(MAX(J43:O43)-P43&lt;=1,P43-MIN(J43:O43)&lt;=1),Q43,"repeat")))</f>
        <v/>
      </c>
      <c r="J43" s="1">
        <f>MATCH(C43,VALUES!$A:$A,0)</f>
        <v>2</v>
      </c>
      <c r="K43" s="1">
        <f>MATCH(D43,VALUES!$A:$A,0)</f>
        <v>2</v>
      </c>
      <c r="L43" s="1">
        <f>MATCH(E43,VALUES!$A:$A,0)</f>
        <v>2</v>
      </c>
      <c r="M43" s="1" t="str">
        <f>IF(TEAM!$B$1&lt;4,"",MATCH(F43,VALUES!$A:$A,0))</f>
        <v/>
      </c>
      <c r="N43" s="1" t="str">
        <f>IF(TEAM!$B$1&lt;5,"",MATCH(G43,VALUES!$A:$A,0))</f>
        <v/>
      </c>
      <c r="O43" s="1" t="str">
        <f>IF(TEAM!$B$1&lt;6,"",MATCH(H43,VALUES!$A:$A,0))</f>
        <v/>
      </c>
      <c r="P43">
        <f t="shared" si="0"/>
        <v>2</v>
      </c>
      <c r="Q43">
        <f>INDEX(VALUES!A$1:A$12,P43)</f>
        <v>0</v>
      </c>
    </row>
    <row r="44" spans="1:17" x14ac:dyDescent="0.3">
      <c r="A44" s="16"/>
      <c r="B44" s="19" t="str">
        <f>IF(Round2!$I44="repeat",Round2!B44,"")</f>
        <v/>
      </c>
      <c r="I44" s="11" t="str">
        <f>IF(B44="","",IF(COUNT(C44:H44)&lt;TEAM!$B$1,"pending",IF(AND(MAX(J44:O44)-P44&lt;=1,P44-MIN(J44:O44)&lt;=1),Q44,"repeat")))</f>
        <v/>
      </c>
      <c r="J44" s="1">
        <f>MATCH(C44,VALUES!$A:$A,0)</f>
        <v>2</v>
      </c>
      <c r="K44" s="1">
        <f>MATCH(D44,VALUES!$A:$A,0)</f>
        <v>2</v>
      </c>
      <c r="L44" s="1">
        <f>MATCH(E44,VALUES!$A:$A,0)</f>
        <v>2</v>
      </c>
      <c r="M44" s="1" t="str">
        <f>IF(TEAM!$B$1&lt;4,"",MATCH(F44,VALUES!$A:$A,0))</f>
        <v/>
      </c>
      <c r="N44" s="1" t="str">
        <f>IF(TEAM!$B$1&lt;5,"",MATCH(G44,VALUES!$A:$A,0))</f>
        <v/>
      </c>
      <c r="O44" s="1" t="str">
        <f>IF(TEAM!$B$1&lt;6,"",MATCH(H44,VALUES!$A:$A,0))</f>
        <v/>
      </c>
      <c r="P44">
        <f t="shared" si="0"/>
        <v>2</v>
      </c>
      <c r="Q44">
        <f>INDEX(VALUES!A$1:A$12,P44)</f>
        <v>0</v>
      </c>
    </row>
    <row r="45" spans="1:17" x14ac:dyDescent="0.3">
      <c r="A45" s="16"/>
      <c r="B45" s="19" t="str">
        <f>IF(Round2!$I45="repeat",Round2!B45,"")</f>
        <v/>
      </c>
      <c r="I45" s="11" t="str">
        <f>IF(B45="","",IF(COUNT(C45:H45)&lt;TEAM!$B$1,"pending",IF(AND(MAX(J45:O45)-P45&lt;=1,P45-MIN(J45:O45)&lt;=1),Q45,"repeat")))</f>
        <v/>
      </c>
      <c r="J45" s="1">
        <f>MATCH(C45,VALUES!$A:$A,0)</f>
        <v>2</v>
      </c>
      <c r="K45" s="1">
        <f>MATCH(D45,VALUES!$A:$A,0)</f>
        <v>2</v>
      </c>
      <c r="L45" s="1">
        <f>MATCH(E45,VALUES!$A:$A,0)</f>
        <v>2</v>
      </c>
      <c r="M45" s="1" t="str">
        <f>IF(TEAM!$B$1&lt;4,"",MATCH(F45,VALUES!$A:$A,0))</f>
        <v/>
      </c>
      <c r="N45" s="1" t="str">
        <f>IF(TEAM!$B$1&lt;5,"",MATCH(G45,VALUES!$A:$A,0))</f>
        <v/>
      </c>
      <c r="O45" s="1" t="str">
        <f>IF(TEAM!$B$1&lt;6,"",MATCH(H45,VALUES!$A:$A,0))</f>
        <v/>
      </c>
      <c r="P45">
        <f t="shared" si="0"/>
        <v>2</v>
      </c>
      <c r="Q45">
        <f>INDEX(VALUES!A$1:A$12,P45)</f>
        <v>0</v>
      </c>
    </row>
    <row r="46" spans="1:17" x14ac:dyDescent="0.3">
      <c r="A46" s="16"/>
      <c r="B46" s="19" t="str">
        <f>IF(Round2!$I46="repeat",Round2!B46,"")</f>
        <v/>
      </c>
      <c r="I46" s="11" t="str">
        <f>IF(B46="","",IF(COUNT(C46:H46)&lt;TEAM!$B$1,"pending",IF(AND(MAX(J46:O46)-P46&lt;=1,P46-MIN(J46:O46)&lt;=1),Q46,"repeat")))</f>
        <v/>
      </c>
      <c r="J46" s="1">
        <f>MATCH(C46,VALUES!$A:$A,0)</f>
        <v>2</v>
      </c>
      <c r="K46" s="1">
        <f>MATCH(D46,VALUES!$A:$A,0)</f>
        <v>2</v>
      </c>
      <c r="L46" s="1">
        <f>MATCH(E46,VALUES!$A:$A,0)</f>
        <v>2</v>
      </c>
      <c r="M46" s="1" t="str">
        <f>IF(TEAM!$B$1&lt;4,"",MATCH(F46,VALUES!$A:$A,0))</f>
        <v/>
      </c>
      <c r="N46" s="1" t="str">
        <f>IF(TEAM!$B$1&lt;5,"",MATCH(G46,VALUES!$A:$A,0))</f>
        <v/>
      </c>
      <c r="O46" s="1" t="str">
        <f>IF(TEAM!$B$1&lt;6,"",MATCH(H46,VALUES!$A:$A,0))</f>
        <v/>
      </c>
      <c r="P46">
        <f t="shared" si="0"/>
        <v>2</v>
      </c>
      <c r="Q46">
        <f>INDEX(VALUES!A$1:A$12,P46)</f>
        <v>0</v>
      </c>
    </row>
    <row r="47" spans="1:17" x14ac:dyDescent="0.3">
      <c r="A47" s="16"/>
      <c r="B47" s="19" t="str">
        <f>IF(Round2!$I47="repeat",Round2!B47,"")</f>
        <v/>
      </c>
      <c r="I47" s="11" t="str">
        <f>IF(B47="","",IF(COUNT(C47:H47)&lt;TEAM!$B$1,"pending",IF(AND(MAX(J47:O47)-P47&lt;=1,P47-MIN(J47:O47)&lt;=1),Q47,"repeat")))</f>
        <v/>
      </c>
      <c r="J47" s="1">
        <f>MATCH(C47,VALUES!$A:$A,0)</f>
        <v>2</v>
      </c>
      <c r="K47" s="1">
        <f>MATCH(D47,VALUES!$A:$A,0)</f>
        <v>2</v>
      </c>
      <c r="L47" s="1">
        <f>MATCH(E47,VALUES!$A:$A,0)</f>
        <v>2</v>
      </c>
      <c r="M47" s="1" t="str">
        <f>IF(TEAM!$B$1&lt;4,"",MATCH(F47,VALUES!$A:$A,0))</f>
        <v/>
      </c>
      <c r="N47" s="1" t="str">
        <f>IF(TEAM!$B$1&lt;5,"",MATCH(G47,VALUES!$A:$A,0))</f>
        <v/>
      </c>
      <c r="O47" s="1" t="str">
        <f>IF(TEAM!$B$1&lt;6,"",MATCH(H47,VALUES!$A:$A,0))</f>
        <v/>
      </c>
      <c r="P47">
        <f t="shared" si="0"/>
        <v>2</v>
      </c>
      <c r="Q47">
        <f>INDEX(VALUES!A$1:A$12,P47)</f>
        <v>0</v>
      </c>
    </row>
    <row r="48" spans="1:17" x14ac:dyDescent="0.3">
      <c r="A48" s="16"/>
      <c r="B48" s="19" t="str">
        <f>IF(Round2!$I48="repeat",Round2!B48,"")</f>
        <v/>
      </c>
      <c r="I48" s="11" t="str">
        <f>IF(B48="","",IF(COUNT(C48:H48)&lt;TEAM!$B$1,"pending",IF(AND(MAX(J48:O48)-P48&lt;=1,P48-MIN(J48:O48)&lt;=1),Q48,"repeat")))</f>
        <v/>
      </c>
      <c r="J48" s="1">
        <f>MATCH(C48,VALUES!$A:$A,0)</f>
        <v>2</v>
      </c>
      <c r="K48" s="1">
        <f>MATCH(D48,VALUES!$A:$A,0)</f>
        <v>2</v>
      </c>
      <c r="L48" s="1">
        <f>MATCH(E48,VALUES!$A:$A,0)</f>
        <v>2</v>
      </c>
      <c r="M48" s="1" t="str">
        <f>IF(TEAM!$B$1&lt;4,"",MATCH(F48,VALUES!$A:$A,0))</f>
        <v/>
      </c>
      <c r="N48" s="1" t="str">
        <f>IF(TEAM!$B$1&lt;5,"",MATCH(G48,VALUES!$A:$A,0))</f>
        <v/>
      </c>
      <c r="O48" s="1" t="str">
        <f>IF(TEAM!$B$1&lt;6,"",MATCH(H48,VALUES!$A:$A,0))</f>
        <v/>
      </c>
      <c r="P48">
        <f t="shared" si="0"/>
        <v>2</v>
      </c>
      <c r="Q48">
        <f>INDEX(VALUES!A$1:A$12,P48)</f>
        <v>0</v>
      </c>
    </row>
    <row r="49" spans="1:17" x14ac:dyDescent="0.3">
      <c r="A49" s="16"/>
      <c r="B49" s="19" t="str">
        <f>IF(Round2!$I49="repeat",Round2!B49,"")</f>
        <v/>
      </c>
      <c r="I49" s="11" t="str">
        <f>IF(B49="","",IF(COUNT(C49:H49)&lt;TEAM!$B$1,"pending",IF(AND(MAX(J49:O49)-P49&lt;=1,P49-MIN(J49:O49)&lt;=1),Q49,"repeat")))</f>
        <v/>
      </c>
      <c r="J49" s="1">
        <f>MATCH(C49,VALUES!$A:$A,0)</f>
        <v>2</v>
      </c>
      <c r="K49" s="1">
        <f>MATCH(D49,VALUES!$A:$A,0)</f>
        <v>2</v>
      </c>
      <c r="L49" s="1">
        <f>MATCH(E49,VALUES!$A:$A,0)</f>
        <v>2</v>
      </c>
      <c r="M49" s="1" t="str">
        <f>IF(TEAM!$B$1&lt;4,"",MATCH(F49,VALUES!$A:$A,0))</f>
        <v/>
      </c>
      <c r="N49" s="1" t="str">
        <f>IF(TEAM!$B$1&lt;5,"",MATCH(G49,VALUES!$A:$A,0))</f>
        <v/>
      </c>
      <c r="O49" s="1" t="str">
        <f>IF(TEAM!$B$1&lt;6,"",MATCH(H49,VALUES!$A:$A,0))</f>
        <v/>
      </c>
      <c r="P49">
        <f t="shared" si="0"/>
        <v>2</v>
      </c>
      <c r="Q49">
        <f>INDEX(VALUES!A$1:A$12,P49)</f>
        <v>0</v>
      </c>
    </row>
    <row r="50" spans="1:17" x14ac:dyDescent="0.3">
      <c r="A50" s="16"/>
      <c r="B50" s="19" t="str">
        <f>IF(Round2!$I50="repeat",Round2!B50,"")</f>
        <v/>
      </c>
      <c r="I50" s="11" t="str">
        <f>IF(B50="","",IF(COUNT(C50:H50)&lt;TEAM!$B$1,"pending",IF(AND(MAX(J50:O50)-P50&lt;=1,P50-MIN(J50:O50)&lt;=1),Q50,"repeat")))</f>
        <v/>
      </c>
      <c r="J50" s="1">
        <f>MATCH(C50,VALUES!$A:$A,0)</f>
        <v>2</v>
      </c>
      <c r="K50" s="1">
        <f>MATCH(D50,VALUES!$A:$A,0)</f>
        <v>2</v>
      </c>
      <c r="L50" s="1">
        <f>MATCH(E50,VALUES!$A:$A,0)</f>
        <v>2</v>
      </c>
      <c r="M50" s="1" t="str">
        <f>IF(TEAM!$B$1&lt;4,"",MATCH(F50,VALUES!$A:$A,0))</f>
        <v/>
      </c>
      <c r="N50" s="1" t="str">
        <f>IF(TEAM!$B$1&lt;5,"",MATCH(G50,VALUES!$A:$A,0))</f>
        <v/>
      </c>
      <c r="O50" s="1" t="str">
        <f>IF(TEAM!$B$1&lt;6,"",MATCH(H50,VALUES!$A:$A,0))</f>
        <v/>
      </c>
      <c r="P50">
        <f t="shared" si="0"/>
        <v>2</v>
      </c>
      <c r="Q50">
        <f>INDEX(VALUES!A$1:A$12,P50)</f>
        <v>0</v>
      </c>
    </row>
    <row r="51" spans="1:17" x14ac:dyDescent="0.3">
      <c r="A51" s="16"/>
      <c r="B51" s="19" t="str">
        <f>IF(Round2!$I51="repeat",Round2!B51,"")</f>
        <v/>
      </c>
      <c r="I51" s="11" t="str">
        <f>IF(B51="","",IF(COUNT(C51:H51)&lt;TEAM!$B$1,"pending",IF(AND(MAX(J51:O51)-P51&lt;=1,P51-MIN(J51:O51)&lt;=1),Q51,"repeat")))</f>
        <v/>
      </c>
    </row>
  </sheetData>
  <sheetProtection algorithmName="SHA-512" hashValue="z+wpoj6KuvCqiKg9MQ6w8uSMsyH0EVoBDyN0f6eKo7k7IqGhtRPT1jqxkaqHEGzstSTbJW+1NMfl7U4ZiuVWQw==" saltValue="4A+PiEmP/SIc/YVBBVLzcg==" spinCount="100000"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VALUES!$A$2:$A$12</xm:f>
          </x14:formula1>
          <xm:sqref>C2:H50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4.4" x14ac:dyDescent="0.3"/>
  <cols>
    <col min="1" max="1" width="4.77734375" style="13" customWidth="1"/>
    <col min="2" max="2" width="60.77734375" style="24" customWidth="1"/>
    <col min="3" max="8" width="10.77734375" style="20" customWidth="1"/>
    <col min="9" max="9" width="10.77734375" style="9" customWidth="1"/>
    <col min="10" max="14" width="11.44140625" style="1" hidden="1" customWidth="1"/>
    <col min="15" max="16" width="11.44140625" hidden="1" customWidth="1"/>
    <col min="17" max="17" width="0" hidden="1" customWidth="1"/>
  </cols>
  <sheetData>
    <row r="1" spans="1:17" x14ac:dyDescent="0.3">
      <c r="A1" s="12" t="s">
        <v>8</v>
      </c>
      <c r="B1" s="23" t="str">
        <f>Round1!B1</f>
        <v>STORY</v>
      </c>
      <c r="C1" s="22">
        <f>Round1!C1</f>
        <v>0</v>
      </c>
      <c r="D1" s="22">
        <f>Round1!D1</f>
        <v>0</v>
      </c>
      <c r="E1" s="22">
        <f>Round1!E1</f>
        <v>0</v>
      </c>
      <c r="F1" s="22">
        <f>Round1!F1</f>
        <v>0</v>
      </c>
      <c r="G1" s="22">
        <f>Round1!G1</f>
        <v>0</v>
      </c>
      <c r="H1" s="22">
        <f>Round1!H1</f>
        <v>0</v>
      </c>
      <c r="I1" s="10" t="str">
        <f>Round1!I1</f>
        <v>Decision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x14ac:dyDescent="0.3">
      <c r="A2" s="16"/>
      <c r="B2" s="19" t="str">
        <f>IF(Round3!$I2="repeat",Round3!B2,"")</f>
        <v/>
      </c>
      <c r="I2" s="11" t="str">
        <f>IF(B2="","",IF(COUNT(C2:H2)&lt;TEAM!$B$1,"pending",IF(AND(MAX(J2:O2)-P2&lt;=1,P2-MIN(J2:O2)&lt;=1),Q2,"repeat")))</f>
        <v/>
      </c>
      <c r="J2" s="1">
        <f>MATCH(C2,VALUES!$A:$A,0)</f>
        <v>2</v>
      </c>
      <c r="K2" s="1">
        <f>MATCH(D2,VALUES!$A:$A,0)</f>
        <v>2</v>
      </c>
      <c r="L2" s="1">
        <f>MATCH(E2,VALUES!$A:$A,0)</f>
        <v>2</v>
      </c>
      <c r="M2" s="1" t="str">
        <f>IF(TEAM!$B$1&lt;4,"",MATCH(F2,VALUES!$A:$A,0))</f>
        <v/>
      </c>
      <c r="N2" s="1" t="str">
        <f>IF(TEAM!$B$1&lt;5,"",MATCH(G2,VALUES!$A:$A,0))</f>
        <v/>
      </c>
      <c r="O2" s="1" t="str">
        <f>IF(TEAM!$B$1&lt;6,"",MATCH(H2,VALUES!$A:$A,0))</f>
        <v/>
      </c>
      <c r="P2">
        <f>ROUND(MEDIAN(J2:O2),0)</f>
        <v>2</v>
      </c>
      <c r="Q2">
        <f>INDEX(VALUES!A$1:A$12,P2)</f>
        <v>0</v>
      </c>
    </row>
    <row r="3" spans="1:17" x14ac:dyDescent="0.3">
      <c r="A3" s="16"/>
      <c r="B3" s="19" t="str">
        <f>IF(Round3!$I3="repeat",Round3!B3,"")</f>
        <v/>
      </c>
      <c r="I3" s="11" t="str">
        <f>IF(B3="","",IF(COUNT(C3:H3)&lt;TEAM!$B$1,"pending",IF(AND(MAX(J3:O3)-P3&lt;=1,P3-MIN(J3:O3)&lt;=1),Q3,"repeat")))</f>
        <v/>
      </c>
      <c r="J3" s="1">
        <f>MATCH(C3,VALUES!$A:$A,0)</f>
        <v>2</v>
      </c>
      <c r="K3" s="1">
        <f>MATCH(D3,VALUES!$A:$A,0)</f>
        <v>2</v>
      </c>
      <c r="L3" s="1">
        <f>MATCH(E3,VALUES!$A:$A,0)</f>
        <v>2</v>
      </c>
      <c r="M3" s="1" t="str">
        <f>IF(TEAM!$B$1&lt;4,"",MATCH(F3,VALUES!$A:$A,0))</f>
        <v/>
      </c>
      <c r="N3" s="1" t="str">
        <f>IF(TEAM!$B$1&lt;5,"",MATCH(G3,VALUES!$A:$A,0))</f>
        <v/>
      </c>
      <c r="O3" s="1" t="str">
        <f>IF(TEAM!$B$1&lt;6,"",MATCH(H3,VALUES!$A:$A,0))</f>
        <v/>
      </c>
      <c r="P3">
        <f t="shared" ref="P3:P50" si="0">ROUND(MEDIAN(J3:O3),0)</f>
        <v>2</v>
      </c>
      <c r="Q3">
        <f>INDEX(VALUES!A$1:A$12,P3)</f>
        <v>0</v>
      </c>
    </row>
    <row r="4" spans="1:17" x14ac:dyDescent="0.3">
      <c r="A4" s="16"/>
      <c r="B4" s="19" t="str">
        <f>IF(Round3!$I4="repeat",Round3!B4,"")</f>
        <v/>
      </c>
      <c r="I4" s="11" t="str">
        <f>IF(B4="","",IF(COUNT(C4:H4)&lt;TEAM!$B$1,"pending",IF(AND(MAX(J4:O4)-P4&lt;=1,P4-MIN(J4:O4)&lt;=1),Q4,"repeat")))</f>
        <v/>
      </c>
      <c r="J4" s="1">
        <f>MATCH(C4,VALUES!$A:$A,0)</f>
        <v>2</v>
      </c>
      <c r="K4" s="1">
        <f>MATCH(D4,VALUES!$A:$A,0)</f>
        <v>2</v>
      </c>
      <c r="L4" s="1">
        <f>MATCH(E4,VALUES!$A:$A,0)</f>
        <v>2</v>
      </c>
      <c r="M4" s="1" t="str">
        <f>IF(TEAM!$B$1&lt;4,"",MATCH(F4,VALUES!$A:$A,0))</f>
        <v/>
      </c>
      <c r="N4" s="1" t="str">
        <f>IF(TEAM!$B$1&lt;5,"",MATCH(G4,VALUES!$A:$A,0))</f>
        <v/>
      </c>
      <c r="O4" s="1" t="str">
        <f>IF(TEAM!$B$1&lt;6,"",MATCH(H4,VALUES!$A:$A,0))</f>
        <v/>
      </c>
      <c r="P4">
        <f t="shared" si="0"/>
        <v>2</v>
      </c>
      <c r="Q4">
        <f>INDEX(VALUES!A$1:A$12,P4)</f>
        <v>0</v>
      </c>
    </row>
    <row r="5" spans="1:17" x14ac:dyDescent="0.3">
      <c r="A5" s="16"/>
      <c r="B5" s="19" t="str">
        <f>IF(Round3!$I5="repeat",Round3!B5,"")</f>
        <v/>
      </c>
      <c r="I5" s="11" t="str">
        <f>IF(B5="","",IF(COUNT(C5:H5)&lt;TEAM!$B$1,"pending",IF(AND(MAX(J5:O5)-P5&lt;=1,P5-MIN(J5:O5)&lt;=1),Q5,"repeat")))</f>
        <v/>
      </c>
      <c r="J5" s="1">
        <f>MATCH(C5,VALUES!$A:$A,0)</f>
        <v>2</v>
      </c>
      <c r="K5" s="1">
        <f>MATCH(D5,VALUES!$A:$A,0)</f>
        <v>2</v>
      </c>
      <c r="L5" s="1">
        <f>MATCH(E5,VALUES!$A:$A,0)</f>
        <v>2</v>
      </c>
      <c r="M5" s="1" t="str">
        <f>IF(TEAM!$B$1&lt;4,"",MATCH(F5,VALUES!$A:$A,0))</f>
        <v/>
      </c>
      <c r="N5" s="1" t="str">
        <f>IF(TEAM!$B$1&lt;5,"",MATCH(G5,VALUES!$A:$A,0))</f>
        <v/>
      </c>
      <c r="O5" s="1" t="str">
        <f>IF(TEAM!$B$1&lt;6,"",MATCH(H5,VALUES!$A:$A,0))</f>
        <v/>
      </c>
      <c r="P5">
        <f t="shared" si="0"/>
        <v>2</v>
      </c>
      <c r="Q5">
        <f>INDEX(VALUES!A$1:A$12,P5)</f>
        <v>0</v>
      </c>
    </row>
    <row r="6" spans="1:17" x14ac:dyDescent="0.3">
      <c r="A6" s="16"/>
      <c r="B6" s="19" t="str">
        <f>IF(Round3!$I6="repeat",Round3!B6,"")</f>
        <v/>
      </c>
      <c r="I6" s="11" t="str">
        <f>IF(B6="","",IF(COUNT(C6:H6)&lt;TEAM!$B$1,"pending",IF(AND(MAX(J6:O6)-P6&lt;=1,P6-MIN(J6:O6)&lt;=1),Q6,"repeat")))</f>
        <v/>
      </c>
      <c r="J6" s="1">
        <f>MATCH(C6,VALUES!$A:$A,0)</f>
        <v>2</v>
      </c>
      <c r="K6" s="1">
        <f>MATCH(D6,VALUES!$A:$A,0)</f>
        <v>2</v>
      </c>
      <c r="L6" s="1">
        <f>MATCH(E6,VALUES!$A:$A,0)</f>
        <v>2</v>
      </c>
      <c r="M6" s="1" t="str">
        <f>IF(TEAM!$B$1&lt;4,"",MATCH(F6,VALUES!$A:$A,0))</f>
        <v/>
      </c>
      <c r="N6" s="1" t="str">
        <f>IF(TEAM!$B$1&lt;5,"",MATCH(G6,VALUES!$A:$A,0))</f>
        <v/>
      </c>
      <c r="O6" s="1" t="str">
        <f>IF(TEAM!$B$1&lt;6,"",MATCH(H6,VALUES!$A:$A,0))</f>
        <v/>
      </c>
      <c r="P6">
        <f t="shared" si="0"/>
        <v>2</v>
      </c>
      <c r="Q6">
        <f>INDEX(VALUES!A$1:A$12,P6)</f>
        <v>0</v>
      </c>
    </row>
    <row r="7" spans="1:17" x14ac:dyDescent="0.3">
      <c r="A7" s="16"/>
      <c r="B7" s="19" t="str">
        <f>IF(Round3!$I7="repeat",Round3!B7,"")</f>
        <v/>
      </c>
      <c r="I7" s="11" t="str">
        <f>IF(B7="","",IF(COUNT(C7:H7)&lt;TEAM!$B$1,"pending",IF(AND(MAX(J7:O7)-P7&lt;=1,P7-MIN(J7:O7)&lt;=1),Q7,"repeat")))</f>
        <v/>
      </c>
      <c r="J7" s="1">
        <f>MATCH(C7,VALUES!$A:$A,0)</f>
        <v>2</v>
      </c>
      <c r="K7" s="1">
        <f>MATCH(D7,VALUES!$A:$A,0)</f>
        <v>2</v>
      </c>
      <c r="L7" s="1">
        <f>MATCH(E7,VALUES!$A:$A,0)</f>
        <v>2</v>
      </c>
      <c r="M7" s="1" t="str">
        <f>IF(TEAM!$B$1&lt;4,"",MATCH(F7,VALUES!$A:$A,0))</f>
        <v/>
      </c>
      <c r="N7" s="1" t="str">
        <f>IF(TEAM!$B$1&lt;5,"",MATCH(G7,VALUES!$A:$A,0))</f>
        <v/>
      </c>
      <c r="O7" s="1" t="str">
        <f>IF(TEAM!$B$1&lt;6,"",MATCH(H7,VALUES!$A:$A,0))</f>
        <v/>
      </c>
      <c r="P7">
        <f t="shared" si="0"/>
        <v>2</v>
      </c>
      <c r="Q7">
        <f>INDEX(VALUES!A$1:A$12,P7)</f>
        <v>0</v>
      </c>
    </row>
    <row r="8" spans="1:17" x14ac:dyDescent="0.3">
      <c r="A8" s="16"/>
      <c r="B8" s="19" t="str">
        <f>IF(Round3!$I8="repeat",Round3!B8,"")</f>
        <v/>
      </c>
      <c r="I8" s="11" t="str">
        <f>IF(B8="","",IF(COUNT(C8:H8)&lt;TEAM!$B$1,"pending",IF(AND(MAX(J8:O8)-P8&lt;=1,P8-MIN(J8:O8)&lt;=1),Q8,"repeat")))</f>
        <v/>
      </c>
      <c r="J8" s="1">
        <f>MATCH(C8,VALUES!$A:$A,0)</f>
        <v>2</v>
      </c>
      <c r="K8" s="1">
        <f>MATCH(D8,VALUES!$A:$A,0)</f>
        <v>2</v>
      </c>
      <c r="L8" s="1">
        <f>MATCH(E8,VALUES!$A:$A,0)</f>
        <v>2</v>
      </c>
      <c r="M8" s="1" t="str">
        <f>IF(TEAM!$B$1&lt;4,"",MATCH(F8,VALUES!$A:$A,0))</f>
        <v/>
      </c>
      <c r="N8" s="1" t="str">
        <f>IF(TEAM!$B$1&lt;5,"",MATCH(G8,VALUES!$A:$A,0))</f>
        <v/>
      </c>
      <c r="O8" s="1" t="str">
        <f>IF(TEAM!$B$1&lt;6,"",MATCH(H8,VALUES!$A:$A,0))</f>
        <v/>
      </c>
      <c r="P8">
        <f t="shared" si="0"/>
        <v>2</v>
      </c>
      <c r="Q8">
        <f>INDEX(VALUES!A$1:A$12,P8)</f>
        <v>0</v>
      </c>
    </row>
    <row r="9" spans="1:17" x14ac:dyDescent="0.3">
      <c r="A9" s="16"/>
      <c r="B9" s="19" t="str">
        <f>IF(Round3!$I9="repeat",Round3!B9,"")</f>
        <v/>
      </c>
      <c r="I9" s="11" t="str">
        <f>IF(B9="","",IF(COUNT(C9:H9)&lt;TEAM!$B$1,"pending",IF(AND(MAX(J9:O9)-P9&lt;=1,P9-MIN(J9:O9)&lt;=1),Q9,"repeat")))</f>
        <v/>
      </c>
      <c r="J9" s="1">
        <f>MATCH(C9,VALUES!$A:$A,0)</f>
        <v>2</v>
      </c>
      <c r="K9" s="1">
        <f>MATCH(D9,VALUES!$A:$A,0)</f>
        <v>2</v>
      </c>
      <c r="L9" s="1">
        <f>MATCH(E9,VALUES!$A:$A,0)</f>
        <v>2</v>
      </c>
      <c r="M9" s="1" t="str">
        <f>IF(TEAM!$B$1&lt;4,"",MATCH(F9,VALUES!$A:$A,0))</f>
        <v/>
      </c>
      <c r="N9" s="1" t="str">
        <f>IF(TEAM!$B$1&lt;5,"",MATCH(G9,VALUES!$A:$A,0))</f>
        <v/>
      </c>
      <c r="O9" s="1" t="str">
        <f>IF(TEAM!$B$1&lt;6,"",MATCH(H9,VALUES!$A:$A,0))</f>
        <v/>
      </c>
      <c r="P9">
        <f t="shared" si="0"/>
        <v>2</v>
      </c>
      <c r="Q9">
        <f>INDEX(VALUES!A$1:A$12,P9)</f>
        <v>0</v>
      </c>
    </row>
    <row r="10" spans="1:17" x14ac:dyDescent="0.3">
      <c r="A10" s="16"/>
      <c r="B10" s="19" t="str">
        <f>IF(Round3!$I10="repeat",Round3!B10,"")</f>
        <v/>
      </c>
      <c r="I10" s="11" t="str">
        <f>IF(B10="","",IF(COUNT(C10:H10)&lt;TEAM!$B$1,"pending",IF(AND(MAX(J10:O10)-P10&lt;=1,P10-MIN(J10:O10)&lt;=1),Q10,"repeat")))</f>
        <v/>
      </c>
      <c r="J10" s="1">
        <f>MATCH(C10,VALUES!$A:$A,0)</f>
        <v>2</v>
      </c>
      <c r="K10" s="1">
        <f>MATCH(D10,VALUES!$A:$A,0)</f>
        <v>2</v>
      </c>
      <c r="L10" s="1">
        <f>MATCH(E10,VALUES!$A:$A,0)</f>
        <v>2</v>
      </c>
      <c r="M10" s="1" t="str">
        <f>IF(TEAM!$B$1&lt;4,"",MATCH(F10,VALUES!$A:$A,0))</f>
        <v/>
      </c>
      <c r="N10" s="1" t="str">
        <f>IF(TEAM!$B$1&lt;5,"",MATCH(G10,VALUES!$A:$A,0))</f>
        <v/>
      </c>
      <c r="O10" s="1" t="str">
        <f>IF(TEAM!$B$1&lt;6,"",MATCH(H10,VALUES!$A:$A,0))</f>
        <v/>
      </c>
      <c r="P10">
        <f t="shared" si="0"/>
        <v>2</v>
      </c>
      <c r="Q10">
        <f>INDEX(VALUES!A$1:A$12,P10)</f>
        <v>0</v>
      </c>
    </row>
    <row r="11" spans="1:17" x14ac:dyDescent="0.3">
      <c r="A11" s="16"/>
      <c r="B11" s="19" t="str">
        <f>IF(Round3!$I11="repeat",Round3!B11,"")</f>
        <v/>
      </c>
      <c r="I11" s="11" t="str">
        <f>IF(B11="","",IF(COUNT(C11:H11)&lt;TEAM!$B$1,"pending",IF(AND(MAX(J11:O11)-P11&lt;=1,P11-MIN(J11:O11)&lt;=1),Q11,"repeat")))</f>
        <v/>
      </c>
      <c r="J11" s="1">
        <f>MATCH(C11,VALUES!$A:$A,0)</f>
        <v>2</v>
      </c>
      <c r="K11" s="1">
        <f>MATCH(D11,VALUES!$A:$A,0)</f>
        <v>2</v>
      </c>
      <c r="L11" s="1">
        <f>MATCH(E11,VALUES!$A:$A,0)</f>
        <v>2</v>
      </c>
      <c r="M11" s="1" t="str">
        <f>IF(TEAM!$B$1&lt;4,"",MATCH(F11,VALUES!$A:$A,0))</f>
        <v/>
      </c>
      <c r="N11" s="1" t="str">
        <f>IF(TEAM!$B$1&lt;5,"",MATCH(G11,VALUES!$A:$A,0))</f>
        <v/>
      </c>
      <c r="O11" s="1" t="str">
        <f>IF(TEAM!$B$1&lt;6,"",MATCH(H11,VALUES!$A:$A,0))</f>
        <v/>
      </c>
      <c r="P11">
        <f t="shared" si="0"/>
        <v>2</v>
      </c>
      <c r="Q11">
        <f>INDEX(VALUES!A$1:A$12,P11)</f>
        <v>0</v>
      </c>
    </row>
    <row r="12" spans="1:17" x14ac:dyDescent="0.3">
      <c r="A12" s="16"/>
      <c r="B12" s="19" t="str">
        <f>IF(Round3!$I12="repeat",Round3!B12,"")</f>
        <v/>
      </c>
      <c r="I12" s="11" t="str">
        <f>IF(B12="","",IF(COUNT(C12:H12)&lt;TEAM!$B$1,"pending",IF(AND(MAX(J12:O12)-P12&lt;=1,P12-MIN(J12:O12)&lt;=1),Q12,"repeat")))</f>
        <v/>
      </c>
      <c r="J12" s="1">
        <f>MATCH(C12,VALUES!$A:$A,0)</f>
        <v>2</v>
      </c>
      <c r="K12" s="1">
        <f>MATCH(D12,VALUES!$A:$A,0)</f>
        <v>2</v>
      </c>
      <c r="L12" s="1">
        <f>MATCH(E12,VALUES!$A:$A,0)</f>
        <v>2</v>
      </c>
      <c r="M12" s="1" t="str">
        <f>IF(TEAM!$B$1&lt;4,"",MATCH(F12,VALUES!$A:$A,0))</f>
        <v/>
      </c>
      <c r="N12" s="1" t="str">
        <f>IF(TEAM!$B$1&lt;5,"",MATCH(G12,VALUES!$A:$A,0))</f>
        <v/>
      </c>
      <c r="O12" s="1" t="str">
        <f>IF(TEAM!$B$1&lt;6,"",MATCH(H12,VALUES!$A:$A,0))</f>
        <v/>
      </c>
      <c r="P12">
        <f t="shared" si="0"/>
        <v>2</v>
      </c>
      <c r="Q12">
        <f>INDEX(VALUES!A$1:A$12,P12)</f>
        <v>0</v>
      </c>
    </row>
    <row r="13" spans="1:17" x14ac:dyDescent="0.3">
      <c r="A13" s="16"/>
      <c r="B13" s="19" t="str">
        <f>IF(Round3!$I13="repeat",Round3!B13,"")</f>
        <v/>
      </c>
      <c r="I13" s="11" t="str">
        <f>IF(B13="","",IF(COUNT(C13:H13)&lt;TEAM!$B$1,"pending",IF(AND(MAX(J13:O13)-P13&lt;=1,P13-MIN(J13:O13)&lt;=1),Q13,"repeat")))</f>
        <v/>
      </c>
      <c r="J13" s="1">
        <f>MATCH(C13,VALUES!$A:$A,0)</f>
        <v>2</v>
      </c>
      <c r="K13" s="1">
        <f>MATCH(D13,VALUES!$A:$A,0)</f>
        <v>2</v>
      </c>
      <c r="L13" s="1">
        <f>MATCH(E13,VALUES!$A:$A,0)</f>
        <v>2</v>
      </c>
      <c r="M13" s="1" t="str">
        <f>IF(TEAM!$B$1&lt;4,"",MATCH(F13,VALUES!$A:$A,0))</f>
        <v/>
      </c>
      <c r="N13" s="1" t="str">
        <f>IF(TEAM!$B$1&lt;5,"",MATCH(G13,VALUES!$A:$A,0))</f>
        <v/>
      </c>
      <c r="O13" s="1" t="str">
        <f>IF(TEAM!$B$1&lt;6,"",MATCH(H13,VALUES!$A:$A,0))</f>
        <v/>
      </c>
      <c r="P13">
        <f t="shared" si="0"/>
        <v>2</v>
      </c>
      <c r="Q13">
        <f>INDEX(VALUES!A$1:A$12,P13)</f>
        <v>0</v>
      </c>
    </row>
    <row r="14" spans="1:17" x14ac:dyDescent="0.3">
      <c r="A14" s="16"/>
      <c r="B14" s="19" t="str">
        <f>IF(Round3!$I14="repeat",Round3!B14,"")</f>
        <v/>
      </c>
      <c r="I14" s="11" t="str">
        <f>IF(B14="","",IF(COUNT(C14:H14)&lt;TEAM!$B$1,"pending",IF(AND(MAX(J14:O14)-P14&lt;=1,P14-MIN(J14:O14)&lt;=1),Q14,"repeat")))</f>
        <v/>
      </c>
      <c r="J14" s="1">
        <f>MATCH(C14,VALUES!$A:$A,0)</f>
        <v>2</v>
      </c>
      <c r="K14" s="1">
        <f>MATCH(D14,VALUES!$A:$A,0)</f>
        <v>2</v>
      </c>
      <c r="L14" s="1">
        <f>MATCH(E14,VALUES!$A:$A,0)</f>
        <v>2</v>
      </c>
      <c r="M14" s="1" t="str">
        <f>IF(TEAM!$B$1&lt;4,"",MATCH(F14,VALUES!$A:$A,0))</f>
        <v/>
      </c>
      <c r="N14" s="1" t="str">
        <f>IF(TEAM!$B$1&lt;5,"",MATCH(G14,VALUES!$A:$A,0))</f>
        <v/>
      </c>
      <c r="O14" s="1" t="str">
        <f>IF(TEAM!$B$1&lt;6,"",MATCH(H14,VALUES!$A:$A,0))</f>
        <v/>
      </c>
      <c r="P14">
        <f t="shared" si="0"/>
        <v>2</v>
      </c>
      <c r="Q14">
        <f>INDEX(VALUES!A$1:A$12,P14)</f>
        <v>0</v>
      </c>
    </row>
    <row r="15" spans="1:17" x14ac:dyDescent="0.3">
      <c r="A15" s="16"/>
      <c r="B15" s="19" t="str">
        <f>IF(Round3!$I15="repeat",Round3!B15,"")</f>
        <v/>
      </c>
      <c r="I15" s="11" t="str">
        <f>IF(B15="","",IF(COUNT(C15:H15)&lt;TEAM!$B$1,"pending",IF(AND(MAX(J15:O15)-P15&lt;=1,P15-MIN(J15:O15)&lt;=1),Q15,"repeat")))</f>
        <v/>
      </c>
      <c r="J15" s="1">
        <f>MATCH(C15,VALUES!$A:$A,0)</f>
        <v>2</v>
      </c>
      <c r="K15" s="1">
        <f>MATCH(D15,VALUES!$A:$A,0)</f>
        <v>2</v>
      </c>
      <c r="L15" s="1">
        <f>MATCH(E15,VALUES!$A:$A,0)</f>
        <v>2</v>
      </c>
      <c r="M15" s="1" t="str">
        <f>IF(TEAM!$B$1&lt;4,"",MATCH(F15,VALUES!$A:$A,0))</f>
        <v/>
      </c>
      <c r="N15" s="1" t="str">
        <f>IF(TEAM!$B$1&lt;5,"",MATCH(G15,VALUES!$A:$A,0))</f>
        <v/>
      </c>
      <c r="O15" s="1" t="str">
        <f>IF(TEAM!$B$1&lt;6,"",MATCH(H15,VALUES!$A:$A,0))</f>
        <v/>
      </c>
      <c r="P15">
        <f t="shared" si="0"/>
        <v>2</v>
      </c>
      <c r="Q15">
        <f>INDEX(VALUES!A$1:A$12,P15)</f>
        <v>0</v>
      </c>
    </row>
    <row r="16" spans="1:17" x14ac:dyDescent="0.3">
      <c r="A16" s="16"/>
      <c r="B16" s="19" t="str">
        <f>IF(Round3!$I16="repeat",Round3!B16,"")</f>
        <v/>
      </c>
      <c r="I16" s="11" t="str">
        <f>IF(B16="","",IF(COUNT(C16:H16)&lt;TEAM!$B$1,"pending",IF(AND(MAX(J16:O16)-P16&lt;=1,P16-MIN(J16:O16)&lt;=1),Q16,"repeat")))</f>
        <v/>
      </c>
      <c r="J16" s="1">
        <f>MATCH(C16,VALUES!$A:$A,0)</f>
        <v>2</v>
      </c>
      <c r="K16" s="1">
        <f>MATCH(D16,VALUES!$A:$A,0)</f>
        <v>2</v>
      </c>
      <c r="L16" s="1">
        <f>MATCH(E16,VALUES!$A:$A,0)</f>
        <v>2</v>
      </c>
      <c r="M16" s="1" t="str">
        <f>IF(TEAM!$B$1&lt;4,"",MATCH(F16,VALUES!$A:$A,0))</f>
        <v/>
      </c>
      <c r="N16" s="1" t="str">
        <f>IF(TEAM!$B$1&lt;5,"",MATCH(G16,VALUES!$A:$A,0))</f>
        <v/>
      </c>
      <c r="O16" s="1" t="str">
        <f>IF(TEAM!$B$1&lt;6,"",MATCH(H16,VALUES!$A:$A,0))</f>
        <v/>
      </c>
      <c r="P16">
        <f t="shared" si="0"/>
        <v>2</v>
      </c>
      <c r="Q16">
        <f>INDEX(VALUES!A$1:A$12,P16)</f>
        <v>0</v>
      </c>
    </row>
    <row r="17" spans="1:17" x14ac:dyDescent="0.3">
      <c r="A17" s="16"/>
      <c r="B17" s="19" t="str">
        <f>IF(Round3!$I17="repeat",Round3!B17,"")</f>
        <v/>
      </c>
      <c r="I17" s="11" t="str">
        <f>IF(B17="","",IF(COUNT(C17:H17)&lt;TEAM!$B$1,"pending",IF(AND(MAX(J17:O17)-P17&lt;=1,P17-MIN(J17:O17)&lt;=1),Q17,"repeat")))</f>
        <v/>
      </c>
      <c r="J17" s="1">
        <f>MATCH(C17,VALUES!$A:$A,0)</f>
        <v>2</v>
      </c>
      <c r="K17" s="1">
        <f>MATCH(D17,VALUES!$A:$A,0)</f>
        <v>2</v>
      </c>
      <c r="L17" s="1">
        <f>MATCH(E17,VALUES!$A:$A,0)</f>
        <v>2</v>
      </c>
      <c r="M17" s="1" t="str">
        <f>IF(TEAM!$B$1&lt;4,"",MATCH(F17,VALUES!$A:$A,0))</f>
        <v/>
      </c>
      <c r="N17" s="1" t="str">
        <f>IF(TEAM!$B$1&lt;5,"",MATCH(G17,VALUES!$A:$A,0))</f>
        <v/>
      </c>
      <c r="O17" s="1" t="str">
        <f>IF(TEAM!$B$1&lt;6,"",MATCH(H17,VALUES!$A:$A,0))</f>
        <v/>
      </c>
      <c r="P17">
        <f t="shared" si="0"/>
        <v>2</v>
      </c>
      <c r="Q17">
        <f>INDEX(VALUES!A$1:A$12,P17)</f>
        <v>0</v>
      </c>
    </row>
    <row r="18" spans="1:17" x14ac:dyDescent="0.3">
      <c r="A18" s="16"/>
      <c r="B18" s="19" t="str">
        <f>IF(Round3!$I18="repeat",Round3!B18,"")</f>
        <v/>
      </c>
      <c r="I18" s="11" t="str">
        <f>IF(B18="","",IF(COUNT(C18:H18)&lt;TEAM!$B$1,"pending",IF(AND(MAX(J18:O18)-P18&lt;=1,P18-MIN(J18:O18)&lt;=1),Q18,"repeat")))</f>
        <v/>
      </c>
      <c r="J18" s="1">
        <f>MATCH(C18,VALUES!$A:$A,0)</f>
        <v>2</v>
      </c>
      <c r="K18" s="1">
        <f>MATCH(D18,VALUES!$A:$A,0)</f>
        <v>2</v>
      </c>
      <c r="L18" s="1">
        <f>MATCH(E18,VALUES!$A:$A,0)</f>
        <v>2</v>
      </c>
      <c r="M18" s="1" t="str">
        <f>IF(TEAM!$B$1&lt;4,"",MATCH(F18,VALUES!$A:$A,0))</f>
        <v/>
      </c>
      <c r="N18" s="1" t="str">
        <f>IF(TEAM!$B$1&lt;5,"",MATCH(G18,VALUES!$A:$A,0))</f>
        <v/>
      </c>
      <c r="O18" s="1" t="str">
        <f>IF(TEAM!$B$1&lt;6,"",MATCH(H18,VALUES!$A:$A,0))</f>
        <v/>
      </c>
      <c r="P18">
        <f t="shared" si="0"/>
        <v>2</v>
      </c>
      <c r="Q18">
        <f>INDEX(VALUES!A$1:A$12,P18)</f>
        <v>0</v>
      </c>
    </row>
    <row r="19" spans="1:17" x14ac:dyDescent="0.3">
      <c r="A19" s="16"/>
      <c r="B19" s="19" t="str">
        <f>IF(Round3!$I19="repeat",Round3!B19,"")</f>
        <v/>
      </c>
      <c r="I19" s="11" t="str">
        <f>IF(B19="","",IF(COUNT(C19:H19)&lt;TEAM!$B$1,"pending",IF(AND(MAX(J19:O19)-P19&lt;=1,P19-MIN(J19:O19)&lt;=1),Q19,"repeat")))</f>
        <v/>
      </c>
      <c r="J19" s="1">
        <f>MATCH(C19,VALUES!$A:$A,0)</f>
        <v>2</v>
      </c>
      <c r="K19" s="1">
        <f>MATCH(D19,VALUES!$A:$A,0)</f>
        <v>2</v>
      </c>
      <c r="L19" s="1">
        <f>MATCH(E19,VALUES!$A:$A,0)</f>
        <v>2</v>
      </c>
      <c r="M19" s="1" t="str">
        <f>IF(TEAM!$B$1&lt;4,"",MATCH(F19,VALUES!$A:$A,0))</f>
        <v/>
      </c>
      <c r="N19" s="1" t="str">
        <f>IF(TEAM!$B$1&lt;5,"",MATCH(G19,VALUES!$A:$A,0))</f>
        <v/>
      </c>
      <c r="O19" s="1" t="str">
        <f>IF(TEAM!$B$1&lt;6,"",MATCH(H19,VALUES!$A:$A,0))</f>
        <v/>
      </c>
      <c r="P19">
        <f t="shared" si="0"/>
        <v>2</v>
      </c>
      <c r="Q19">
        <f>INDEX(VALUES!A$1:A$12,P19)</f>
        <v>0</v>
      </c>
    </row>
    <row r="20" spans="1:17" x14ac:dyDescent="0.3">
      <c r="A20" s="16"/>
      <c r="B20" s="19" t="str">
        <f>IF(Round3!$I20="repeat",Round3!B20,"")</f>
        <v/>
      </c>
      <c r="I20" s="11" t="str">
        <f>IF(B20="","",IF(COUNT(C20:H20)&lt;TEAM!$B$1,"pending",IF(AND(MAX(J20:O20)-P20&lt;=1,P20-MIN(J20:O20)&lt;=1),Q20,"repeat")))</f>
        <v/>
      </c>
      <c r="J20" s="1">
        <f>MATCH(C20,VALUES!$A:$A,0)</f>
        <v>2</v>
      </c>
      <c r="K20" s="1">
        <f>MATCH(D20,VALUES!$A:$A,0)</f>
        <v>2</v>
      </c>
      <c r="L20" s="1">
        <f>MATCH(E20,VALUES!$A:$A,0)</f>
        <v>2</v>
      </c>
      <c r="M20" s="1" t="str">
        <f>IF(TEAM!$B$1&lt;4,"",MATCH(F20,VALUES!$A:$A,0))</f>
        <v/>
      </c>
      <c r="N20" s="1" t="str">
        <f>IF(TEAM!$B$1&lt;5,"",MATCH(G20,VALUES!$A:$A,0))</f>
        <v/>
      </c>
      <c r="O20" s="1" t="str">
        <f>IF(TEAM!$B$1&lt;6,"",MATCH(H20,VALUES!$A:$A,0))</f>
        <v/>
      </c>
      <c r="P20">
        <f t="shared" si="0"/>
        <v>2</v>
      </c>
      <c r="Q20">
        <f>INDEX(VALUES!A$1:A$12,P20)</f>
        <v>0</v>
      </c>
    </row>
    <row r="21" spans="1:17" x14ac:dyDescent="0.3">
      <c r="A21" s="16"/>
      <c r="B21" s="19" t="str">
        <f>IF(Round3!$I21="repeat",Round3!B21,"")</f>
        <v/>
      </c>
      <c r="I21" s="11" t="str">
        <f>IF(B21="","",IF(COUNT(C21:H21)&lt;TEAM!$B$1,"pending",IF(AND(MAX(J21:O21)-P21&lt;=1,P21-MIN(J21:O21)&lt;=1),Q21,"repeat")))</f>
        <v/>
      </c>
      <c r="J21" s="1">
        <f>MATCH(C21,VALUES!$A:$A,0)</f>
        <v>2</v>
      </c>
      <c r="K21" s="1">
        <f>MATCH(D21,VALUES!$A:$A,0)</f>
        <v>2</v>
      </c>
      <c r="L21" s="1">
        <f>MATCH(E21,VALUES!$A:$A,0)</f>
        <v>2</v>
      </c>
      <c r="M21" s="1" t="str">
        <f>IF(TEAM!$B$1&lt;4,"",MATCH(F21,VALUES!$A:$A,0))</f>
        <v/>
      </c>
      <c r="N21" s="1" t="str">
        <f>IF(TEAM!$B$1&lt;5,"",MATCH(G21,VALUES!$A:$A,0))</f>
        <v/>
      </c>
      <c r="O21" s="1" t="str">
        <f>IF(TEAM!$B$1&lt;6,"",MATCH(H21,VALUES!$A:$A,0))</f>
        <v/>
      </c>
      <c r="P21">
        <f t="shared" si="0"/>
        <v>2</v>
      </c>
      <c r="Q21">
        <f>INDEX(VALUES!A$1:A$12,P21)</f>
        <v>0</v>
      </c>
    </row>
    <row r="22" spans="1:17" x14ac:dyDescent="0.3">
      <c r="A22" s="16"/>
      <c r="B22" s="19" t="str">
        <f>IF(Round3!$I22="repeat",Round3!B22,"")</f>
        <v/>
      </c>
      <c r="I22" s="11" t="str">
        <f>IF(B22="","",IF(COUNT(C22:H22)&lt;TEAM!$B$1,"pending",IF(AND(MAX(J22:O22)-P22&lt;=1,P22-MIN(J22:O22)&lt;=1),Q22,"repeat")))</f>
        <v/>
      </c>
      <c r="J22" s="1">
        <f>MATCH(C22,VALUES!$A:$A,0)</f>
        <v>2</v>
      </c>
      <c r="K22" s="1">
        <f>MATCH(D22,VALUES!$A:$A,0)</f>
        <v>2</v>
      </c>
      <c r="L22" s="1">
        <f>MATCH(E22,VALUES!$A:$A,0)</f>
        <v>2</v>
      </c>
      <c r="M22" s="1" t="str">
        <f>IF(TEAM!$B$1&lt;4,"",MATCH(F22,VALUES!$A:$A,0))</f>
        <v/>
      </c>
      <c r="N22" s="1" t="str">
        <f>IF(TEAM!$B$1&lt;5,"",MATCH(G22,VALUES!$A:$A,0))</f>
        <v/>
      </c>
      <c r="O22" s="1" t="str">
        <f>IF(TEAM!$B$1&lt;6,"",MATCH(H22,VALUES!$A:$A,0))</f>
        <v/>
      </c>
      <c r="P22">
        <f t="shared" si="0"/>
        <v>2</v>
      </c>
      <c r="Q22">
        <f>INDEX(VALUES!A$1:A$12,P22)</f>
        <v>0</v>
      </c>
    </row>
    <row r="23" spans="1:17" x14ac:dyDescent="0.3">
      <c r="A23" s="16"/>
      <c r="B23" s="19" t="str">
        <f>IF(Round3!$I23="repeat",Round3!B23,"")</f>
        <v/>
      </c>
      <c r="I23" s="11" t="str">
        <f>IF(B23="","",IF(COUNT(C23:H23)&lt;TEAM!$B$1,"pending",IF(AND(MAX(J23:O23)-P23&lt;=1,P23-MIN(J23:O23)&lt;=1),Q23,"repeat")))</f>
        <v/>
      </c>
      <c r="J23" s="1">
        <f>MATCH(C23,VALUES!$A:$A,0)</f>
        <v>2</v>
      </c>
      <c r="K23" s="1">
        <f>MATCH(D23,VALUES!$A:$A,0)</f>
        <v>2</v>
      </c>
      <c r="L23" s="1">
        <f>MATCH(E23,VALUES!$A:$A,0)</f>
        <v>2</v>
      </c>
      <c r="M23" s="1" t="str">
        <f>IF(TEAM!$B$1&lt;4,"",MATCH(F23,VALUES!$A:$A,0))</f>
        <v/>
      </c>
      <c r="N23" s="1" t="str">
        <f>IF(TEAM!$B$1&lt;5,"",MATCH(G23,VALUES!$A:$A,0))</f>
        <v/>
      </c>
      <c r="O23" s="1" t="str">
        <f>IF(TEAM!$B$1&lt;6,"",MATCH(H23,VALUES!$A:$A,0))</f>
        <v/>
      </c>
      <c r="P23">
        <f t="shared" si="0"/>
        <v>2</v>
      </c>
      <c r="Q23">
        <f>INDEX(VALUES!A$1:A$12,P23)</f>
        <v>0</v>
      </c>
    </row>
    <row r="24" spans="1:17" x14ac:dyDescent="0.3">
      <c r="A24" s="16"/>
      <c r="B24" s="19" t="str">
        <f>IF(Round3!$I24="repeat",Round3!B24,"")</f>
        <v/>
      </c>
      <c r="I24" s="11" t="str">
        <f>IF(B24="","",IF(COUNT(C24:H24)&lt;TEAM!$B$1,"pending",IF(AND(MAX(J24:O24)-P24&lt;=1,P24-MIN(J24:O24)&lt;=1),Q24,"repeat")))</f>
        <v/>
      </c>
      <c r="J24" s="1">
        <f>MATCH(C24,VALUES!$A:$A,0)</f>
        <v>2</v>
      </c>
      <c r="K24" s="1">
        <f>MATCH(D24,VALUES!$A:$A,0)</f>
        <v>2</v>
      </c>
      <c r="L24" s="1">
        <f>MATCH(E24,VALUES!$A:$A,0)</f>
        <v>2</v>
      </c>
      <c r="M24" s="1" t="str">
        <f>IF(TEAM!$B$1&lt;4,"",MATCH(F24,VALUES!$A:$A,0))</f>
        <v/>
      </c>
      <c r="N24" s="1" t="str">
        <f>IF(TEAM!$B$1&lt;5,"",MATCH(G24,VALUES!$A:$A,0))</f>
        <v/>
      </c>
      <c r="O24" s="1" t="str">
        <f>IF(TEAM!$B$1&lt;6,"",MATCH(H24,VALUES!$A:$A,0))</f>
        <v/>
      </c>
      <c r="P24">
        <f t="shared" si="0"/>
        <v>2</v>
      </c>
      <c r="Q24">
        <f>INDEX(VALUES!A$1:A$12,P24)</f>
        <v>0</v>
      </c>
    </row>
    <row r="25" spans="1:17" x14ac:dyDescent="0.3">
      <c r="A25" s="16"/>
      <c r="B25" s="19" t="str">
        <f>IF(Round3!$I25="repeat",Round3!B25,"")</f>
        <v/>
      </c>
      <c r="I25" s="11" t="str">
        <f>IF(B25="","",IF(COUNT(C25:H25)&lt;TEAM!$B$1,"pending",IF(AND(MAX(J25:O25)-P25&lt;=1,P25-MIN(J25:O25)&lt;=1),Q25,"repeat")))</f>
        <v/>
      </c>
      <c r="J25" s="1">
        <f>MATCH(C25,VALUES!$A:$A,0)</f>
        <v>2</v>
      </c>
      <c r="K25" s="1">
        <f>MATCH(D25,VALUES!$A:$A,0)</f>
        <v>2</v>
      </c>
      <c r="L25" s="1">
        <f>MATCH(E25,VALUES!$A:$A,0)</f>
        <v>2</v>
      </c>
      <c r="M25" s="1" t="str">
        <f>IF(TEAM!$B$1&lt;4,"",MATCH(F25,VALUES!$A:$A,0))</f>
        <v/>
      </c>
      <c r="N25" s="1" t="str">
        <f>IF(TEAM!$B$1&lt;5,"",MATCH(G25,VALUES!$A:$A,0))</f>
        <v/>
      </c>
      <c r="O25" s="1" t="str">
        <f>IF(TEAM!$B$1&lt;6,"",MATCH(H25,VALUES!$A:$A,0))</f>
        <v/>
      </c>
      <c r="P25">
        <f t="shared" si="0"/>
        <v>2</v>
      </c>
      <c r="Q25">
        <f>INDEX(VALUES!A$1:A$12,P25)</f>
        <v>0</v>
      </c>
    </row>
    <row r="26" spans="1:17" x14ac:dyDescent="0.3">
      <c r="A26" s="16"/>
      <c r="B26" s="19" t="str">
        <f>IF(Round3!$I26="repeat",Round3!B26,"")</f>
        <v/>
      </c>
      <c r="I26" s="11" t="str">
        <f>IF(B26="","",IF(COUNT(C26:H26)&lt;TEAM!$B$1,"pending",IF(AND(MAX(J26:O26)-P26&lt;=1,P26-MIN(J26:O26)&lt;=1),Q26,"repeat")))</f>
        <v/>
      </c>
      <c r="J26" s="1">
        <f>MATCH(C26,VALUES!$A:$A,0)</f>
        <v>2</v>
      </c>
      <c r="K26" s="1">
        <f>MATCH(D26,VALUES!$A:$A,0)</f>
        <v>2</v>
      </c>
      <c r="L26" s="1">
        <f>MATCH(E26,VALUES!$A:$A,0)</f>
        <v>2</v>
      </c>
      <c r="M26" s="1" t="str">
        <f>IF(TEAM!$B$1&lt;4,"",MATCH(F26,VALUES!$A:$A,0))</f>
        <v/>
      </c>
      <c r="N26" s="1" t="str">
        <f>IF(TEAM!$B$1&lt;5,"",MATCH(G26,VALUES!$A:$A,0))</f>
        <v/>
      </c>
      <c r="O26" s="1" t="str">
        <f>IF(TEAM!$B$1&lt;6,"",MATCH(H26,VALUES!$A:$A,0))</f>
        <v/>
      </c>
      <c r="P26">
        <f t="shared" si="0"/>
        <v>2</v>
      </c>
      <c r="Q26">
        <f>INDEX(VALUES!A$1:A$12,P26)</f>
        <v>0</v>
      </c>
    </row>
    <row r="27" spans="1:17" x14ac:dyDescent="0.3">
      <c r="A27" s="16"/>
      <c r="B27" s="19" t="str">
        <f>IF(Round3!$I27="repeat",Round3!B27,"")</f>
        <v/>
      </c>
      <c r="I27" s="11" t="str">
        <f>IF(B27="","",IF(COUNT(C27:H27)&lt;TEAM!$B$1,"pending",IF(AND(MAX(J27:O27)-P27&lt;=1,P27-MIN(J27:O27)&lt;=1),Q27,"repeat")))</f>
        <v/>
      </c>
      <c r="J27" s="1">
        <f>MATCH(C27,VALUES!$A:$A,0)</f>
        <v>2</v>
      </c>
      <c r="K27" s="1">
        <f>MATCH(D27,VALUES!$A:$A,0)</f>
        <v>2</v>
      </c>
      <c r="L27" s="1">
        <f>MATCH(E27,VALUES!$A:$A,0)</f>
        <v>2</v>
      </c>
      <c r="M27" s="1" t="str">
        <f>IF(TEAM!$B$1&lt;4,"",MATCH(F27,VALUES!$A:$A,0))</f>
        <v/>
      </c>
      <c r="N27" s="1" t="str">
        <f>IF(TEAM!$B$1&lt;5,"",MATCH(G27,VALUES!$A:$A,0))</f>
        <v/>
      </c>
      <c r="O27" s="1" t="str">
        <f>IF(TEAM!$B$1&lt;6,"",MATCH(H27,VALUES!$A:$A,0))</f>
        <v/>
      </c>
      <c r="P27">
        <f t="shared" si="0"/>
        <v>2</v>
      </c>
      <c r="Q27">
        <f>INDEX(VALUES!A$1:A$12,P27)</f>
        <v>0</v>
      </c>
    </row>
    <row r="28" spans="1:17" x14ac:dyDescent="0.3">
      <c r="A28" s="16"/>
      <c r="B28" s="19" t="str">
        <f>IF(Round3!$I28="repeat",Round3!B28,"")</f>
        <v/>
      </c>
      <c r="I28" s="11" t="str">
        <f>IF(B28="","",IF(COUNT(C28:H28)&lt;TEAM!$B$1,"pending",IF(AND(MAX(J28:O28)-P28&lt;=1,P28-MIN(J28:O28)&lt;=1),Q28,"repeat")))</f>
        <v/>
      </c>
      <c r="J28" s="1">
        <f>MATCH(C28,VALUES!$A:$A,0)</f>
        <v>2</v>
      </c>
      <c r="K28" s="1">
        <f>MATCH(D28,VALUES!$A:$A,0)</f>
        <v>2</v>
      </c>
      <c r="L28" s="1">
        <f>MATCH(E28,VALUES!$A:$A,0)</f>
        <v>2</v>
      </c>
      <c r="M28" s="1" t="str">
        <f>IF(TEAM!$B$1&lt;4,"",MATCH(F28,VALUES!$A:$A,0))</f>
        <v/>
      </c>
      <c r="N28" s="1" t="str">
        <f>IF(TEAM!$B$1&lt;5,"",MATCH(G28,VALUES!$A:$A,0))</f>
        <v/>
      </c>
      <c r="O28" s="1" t="str">
        <f>IF(TEAM!$B$1&lt;6,"",MATCH(H28,VALUES!$A:$A,0))</f>
        <v/>
      </c>
      <c r="P28">
        <f t="shared" si="0"/>
        <v>2</v>
      </c>
      <c r="Q28">
        <f>INDEX(VALUES!A$1:A$12,P28)</f>
        <v>0</v>
      </c>
    </row>
    <row r="29" spans="1:17" x14ac:dyDescent="0.3">
      <c r="A29" s="16"/>
      <c r="B29" s="19" t="str">
        <f>IF(Round3!$I29="repeat",Round3!B29,"")</f>
        <v/>
      </c>
      <c r="I29" s="11" t="str">
        <f>IF(B29="","",IF(COUNT(C29:H29)&lt;TEAM!$B$1,"pending",IF(AND(MAX(J29:O29)-P29&lt;=1,P29-MIN(J29:O29)&lt;=1),Q29,"repeat")))</f>
        <v/>
      </c>
      <c r="J29" s="1">
        <f>MATCH(C29,VALUES!$A:$A,0)</f>
        <v>2</v>
      </c>
      <c r="K29" s="1">
        <f>MATCH(D29,VALUES!$A:$A,0)</f>
        <v>2</v>
      </c>
      <c r="L29" s="1">
        <f>MATCH(E29,VALUES!$A:$A,0)</f>
        <v>2</v>
      </c>
      <c r="M29" s="1" t="str">
        <f>IF(TEAM!$B$1&lt;4,"",MATCH(F29,VALUES!$A:$A,0))</f>
        <v/>
      </c>
      <c r="N29" s="1" t="str">
        <f>IF(TEAM!$B$1&lt;5,"",MATCH(G29,VALUES!$A:$A,0))</f>
        <v/>
      </c>
      <c r="O29" s="1" t="str">
        <f>IF(TEAM!$B$1&lt;6,"",MATCH(H29,VALUES!$A:$A,0))</f>
        <v/>
      </c>
      <c r="P29">
        <f t="shared" si="0"/>
        <v>2</v>
      </c>
      <c r="Q29">
        <f>INDEX(VALUES!A$1:A$12,P29)</f>
        <v>0</v>
      </c>
    </row>
    <row r="30" spans="1:17" x14ac:dyDescent="0.3">
      <c r="A30" s="16"/>
      <c r="B30" s="19" t="str">
        <f>IF(Round3!$I30="repeat",Round3!B30,"")</f>
        <v/>
      </c>
      <c r="I30" s="11" t="str">
        <f>IF(B30="","",IF(COUNT(C30:H30)&lt;TEAM!$B$1,"pending",IF(AND(MAX(J30:O30)-P30&lt;=1,P30-MIN(J30:O30)&lt;=1),Q30,"repeat")))</f>
        <v/>
      </c>
      <c r="J30" s="1">
        <f>MATCH(C30,VALUES!$A:$A,0)</f>
        <v>2</v>
      </c>
      <c r="K30" s="1">
        <f>MATCH(D30,VALUES!$A:$A,0)</f>
        <v>2</v>
      </c>
      <c r="L30" s="1">
        <f>MATCH(E30,VALUES!$A:$A,0)</f>
        <v>2</v>
      </c>
      <c r="M30" s="1" t="str">
        <f>IF(TEAM!$B$1&lt;4,"",MATCH(F30,VALUES!$A:$A,0))</f>
        <v/>
      </c>
      <c r="N30" s="1" t="str">
        <f>IF(TEAM!$B$1&lt;5,"",MATCH(G30,VALUES!$A:$A,0))</f>
        <v/>
      </c>
      <c r="O30" s="1" t="str">
        <f>IF(TEAM!$B$1&lt;6,"",MATCH(H30,VALUES!$A:$A,0))</f>
        <v/>
      </c>
      <c r="P30">
        <f t="shared" si="0"/>
        <v>2</v>
      </c>
      <c r="Q30">
        <f>INDEX(VALUES!A$1:A$12,P30)</f>
        <v>0</v>
      </c>
    </row>
    <row r="31" spans="1:17" x14ac:dyDescent="0.3">
      <c r="A31" s="16"/>
      <c r="B31" s="19" t="str">
        <f>IF(Round3!$I31="repeat",Round3!B31,"")</f>
        <v/>
      </c>
      <c r="I31" s="11" t="str">
        <f>IF(B31="","",IF(COUNT(C31:H31)&lt;TEAM!$B$1,"pending",IF(AND(MAX(J31:O31)-P31&lt;=1,P31-MIN(J31:O31)&lt;=1),Q31,"repeat")))</f>
        <v/>
      </c>
      <c r="J31" s="1">
        <f>MATCH(C31,VALUES!$A:$A,0)</f>
        <v>2</v>
      </c>
      <c r="K31" s="1">
        <f>MATCH(D31,VALUES!$A:$A,0)</f>
        <v>2</v>
      </c>
      <c r="L31" s="1">
        <f>MATCH(E31,VALUES!$A:$A,0)</f>
        <v>2</v>
      </c>
      <c r="M31" s="1" t="str">
        <f>IF(TEAM!$B$1&lt;4,"",MATCH(F31,VALUES!$A:$A,0))</f>
        <v/>
      </c>
      <c r="N31" s="1" t="str">
        <f>IF(TEAM!$B$1&lt;5,"",MATCH(G31,VALUES!$A:$A,0))</f>
        <v/>
      </c>
      <c r="O31" s="1" t="str">
        <f>IF(TEAM!$B$1&lt;6,"",MATCH(H31,VALUES!$A:$A,0))</f>
        <v/>
      </c>
      <c r="P31">
        <f t="shared" si="0"/>
        <v>2</v>
      </c>
      <c r="Q31">
        <f>INDEX(VALUES!A$1:A$12,P31)</f>
        <v>0</v>
      </c>
    </row>
    <row r="32" spans="1:17" x14ac:dyDescent="0.3">
      <c r="A32" s="16"/>
      <c r="B32" s="19" t="str">
        <f>IF(Round3!$I32="repeat",Round3!B32,"")</f>
        <v/>
      </c>
      <c r="I32" s="11" t="str">
        <f>IF(B32="","",IF(COUNT(C32:H32)&lt;TEAM!$B$1,"pending",IF(AND(MAX(J32:O32)-P32&lt;=1,P32-MIN(J32:O32)&lt;=1),Q32,"repeat")))</f>
        <v/>
      </c>
      <c r="J32" s="1">
        <f>MATCH(C32,VALUES!$A:$A,0)</f>
        <v>2</v>
      </c>
      <c r="K32" s="1">
        <f>MATCH(D32,VALUES!$A:$A,0)</f>
        <v>2</v>
      </c>
      <c r="L32" s="1">
        <f>MATCH(E32,VALUES!$A:$A,0)</f>
        <v>2</v>
      </c>
      <c r="M32" s="1" t="str">
        <f>IF(TEAM!$B$1&lt;4,"",MATCH(F32,VALUES!$A:$A,0))</f>
        <v/>
      </c>
      <c r="N32" s="1" t="str">
        <f>IF(TEAM!$B$1&lt;5,"",MATCH(G32,VALUES!$A:$A,0))</f>
        <v/>
      </c>
      <c r="O32" s="1" t="str">
        <f>IF(TEAM!$B$1&lt;6,"",MATCH(H32,VALUES!$A:$A,0))</f>
        <v/>
      </c>
      <c r="P32">
        <f t="shared" si="0"/>
        <v>2</v>
      </c>
      <c r="Q32">
        <f>INDEX(VALUES!A$1:A$12,P32)</f>
        <v>0</v>
      </c>
    </row>
    <row r="33" spans="1:17" x14ac:dyDescent="0.3">
      <c r="A33" s="16"/>
      <c r="B33" s="19" t="str">
        <f>IF(Round3!$I33="repeat",Round3!B33,"")</f>
        <v/>
      </c>
      <c r="I33" s="11" t="str">
        <f>IF(B33="","",IF(COUNT(C33:H33)&lt;TEAM!$B$1,"pending",IF(AND(MAX(J33:O33)-P33&lt;=1,P33-MIN(J33:O33)&lt;=1),Q33,"repeat")))</f>
        <v/>
      </c>
      <c r="J33" s="1">
        <f>MATCH(C33,VALUES!$A:$A,0)</f>
        <v>2</v>
      </c>
      <c r="K33" s="1">
        <f>MATCH(D33,VALUES!$A:$A,0)</f>
        <v>2</v>
      </c>
      <c r="L33" s="1">
        <f>MATCH(E33,VALUES!$A:$A,0)</f>
        <v>2</v>
      </c>
      <c r="M33" s="1" t="str">
        <f>IF(TEAM!$B$1&lt;4,"",MATCH(F33,VALUES!$A:$A,0))</f>
        <v/>
      </c>
      <c r="N33" s="1" t="str">
        <f>IF(TEAM!$B$1&lt;5,"",MATCH(G33,VALUES!$A:$A,0))</f>
        <v/>
      </c>
      <c r="O33" s="1" t="str">
        <f>IF(TEAM!$B$1&lt;6,"",MATCH(H33,VALUES!$A:$A,0))</f>
        <v/>
      </c>
      <c r="P33">
        <f t="shared" si="0"/>
        <v>2</v>
      </c>
      <c r="Q33">
        <f>INDEX(VALUES!A$1:A$12,P33)</f>
        <v>0</v>
      </c>
    </row>
    <row r="34" spans="1:17" x14ac:dyDescent="0.3">
      <c r="A34" s="16"/>
      <c r="B34" s="19" t="str">
        <f>IF(Round3!$I34="repeat",Round3!B34,"")</f>
        <v/>
      </c>
      <c r="I34" s="11" t="str">
        <f>IF(B34="","",IF(COUNT(C34:H34)&lt;TEAM!$B$1,"pending",IF(AND(MAX(J34:O34)-P34&lt;=1,P34-MIN(J34:O34)&lt;=1),Q34,"repeat")))</f>
        <v/>
      </c>
      <c r="J34" s="1">
        <f>MATCH(C34,VALUES!$A:$A,0)</f>
        <v>2</v>
      </c>
      <c r="K34" s="1">
        <f>MATCH(D34,VALUES!$A:$A,0)</f>
        <v>2</v>
      </c>
      <c r="L34" s="1">
        <f>MATCH(E34,VALUES!$A:$A,0)</f>
        <v>2</v>
      </c>
      <c r="M34" s="1" t="str">
        <f>IF(TEAM!$B$1&lt;4,"",MATCH(F34,VALUES!$A:$A,0))</f>
        <v/>
      </c>
      <c r="N34" s="1" t="str">
        <f>IF(TEAM!$B$1&lt;5,"",MATCH(G34,VALUES!$A:$A,0))</f>
        <v/>
      </c>
      <c r="O34" s="1" t="str">
        <f>IF(TEAM!$B$1&lt;6,"",MATCH(H34,VALUES!$A:$A,0))</f>
        <v/>
      </c>
      <c r="P34">
        <f t="shared" si="0"/>
        <v>2</v>
      </c>
      <c r="Q34">
        <f>INDEX(VALUES!A$1:A$12,P34)</f>
        <v>0</v>
      </c>
    </row>
    <row r="35" spans="1:17" x14ac:dyDescent="0.3">
      <c r="A35" s="16"/>
      <c r="B35" s="19" t="str">
        <f>IF(Round3!$I35="repeat",Round3!B35,"")</f>
        <v/>
      </c>
      <c r="I35" s="11" t="str">
        <f>IF(B35="","",IF(COUNT(C35:H35)&lt;TEAM!$B$1,"pending",IF(AND(MAX(J35:O35)-P35&lt;=1,P35-MIN(J35:O35)&lt;=1),Q35,"repeat")))</f>
        <v/>
      </c>
      <c r="J35" s="1">
        <f>MATCH(C35,VALUES!$A:$A,0)</f>
        <v>2</v>
      </c>
      <c r="K35" s="1">
        <f>MATCH(D35,VALUES!$A:$A,0)</f>
        <v>2</v>
      </c>
      <c r="L35" s="1">
        <f>MATCH(E35,VALUES!$A:$A,0)</f>
        <v>2</v>
      </c>
      <c r="M35" s="1" t="str">
        <f>IF(TEAM!$B$1&lt;4,"",MATCH(F35,VALUES!$A:$A,0))</f>
        <v/>
      </c>
      <c r="N35" s="1" t="str">
        <f>IF(TEAM!$B$1&lt;5,"",MATCH(G35,VALUES!$A:$A,0))</f>
        <v/>
      </c>
      <c r="O35" s="1" t="str">
        <f>IF(TEAM!$B$1&lt;6,"",MATCH(H35,VALUES!$A:$A,0))</f>
        <v/>
      </c>
      <c r="P35">
        <f t="shared" si="0"/>
        <v>2</v>
      </c>
      <c r="Q35">
        <f>INDEX(VALUES!A$1:A$12,P35)</f>
        <v>0</v>
      </c>
    </row>
    <row r="36" spans="1:17" x14ac:dyDescent="0.3">
      <c r="A36" s="16"/>
      <c r="B36" s="19" t="str">
        <f>IF(Round3!$I36="repeat",Round3!B36,"")</f>
        <v/>
      </c>
      <c r="I36" s="11" t="str">
        <f>IF(B36="","",IF(COUNT(C36:H36)&lt;TEAM!$B$1,"pending",IF(AND(MAX(J36:O36)-P36&lt;=1,P36-MIN(J36:O36)&lt;=1),Q36,"repeat")))</f>
        <v/>
      </c>
      <c r="J36" s="1">
        <f>MATCH(C36,VALUES!$A:$A,0)</f>
        <v>2</v>
      </c>
      <c r="K36" s="1">
        <f>MATCH(D36,VALUES!$A:$A,0)</f>
        <v>2</v>
      </c>
      <c r="L36" s="1">
        <f>MATCH(E36,VALUES!$A:$A,0)</f>
        <v>2</v>
      </c>
      <c r="M36" s="1" t="str">
        <f>IF(TEAM!$B$1&lt;4,"",MATCH(F36,VALUES!$A:$A,0))</f>
        <v/>
      </c>
      <c r="N36" s="1" t="str">
        <f>IF(TEAM!$B$1&lt;5,"",MATCH(G36,VALUES!$A:$A,0))</f>
        <v/>
      </c>
      <c r="O36" s="1" t="str">
        <f>IF(TEAM!$B$1&lt;6,"",MATCH(H36,VALUES!$A:$A,0))</f>
        <v/>
      </c>
      <c r="P36">
        <f t="shared" si="0"/>
        <v>2</v>
      </c>
      <c r="Q36">
        <f>INDEX(VALUES!A$1:A$12,P36)</f>
        <v>0</v>
      </c>
    </row>
    <row r="37" spans="1:17" x14ac:dyDescent="0.3">
      <c r="A37" s="16"/>
      <c r="B37" s="19" t="str">
        <f>IF(Round3!$I37="repeat",Round3!B37,"")</f>
        <v/>
      </c>
      <c r="I37" s="11" t="str">
        <f>IF(B37="","",IF(COUNT(C37:H37)&lt;TEAM!$B$1,"pending",IF(AND(MAX(J37:O37)-P37&lt;=1,P37-MIN(J37:O37)&lt;=1),Q37,"repeat")))</f>
        <v/>
      </c>
      <c r="J37" s="1">
        <f>MATCH(C37,VALUES!$A:$A,0)</f>
        <v>2</v>
      </c>
      <c r="K37" s="1">
        <f>MATCH(D37,VALUES!$A:$A,0)</f>
        <v>2</v>
      </c>
      <c r="L37" s="1">
        <f>MATCH(E37,VALUES!$A:$A,0)</f>
        <v>2</v>
      </c>
      <c r="M37" s="1" t="str">
        <f>IF(TEAM!$B$1&lt;4,"",MATCH(F37,VALUES!$A:$A,0))</f>
        <v/>
      </c>
      <c r="N37" s="1" t="str">
        <f>IF(TEAM!$B$1&lt;5,"",MATCH(G37,VALUES!$A:$A,0))</f>
        <v/>
      </c>
      <c r="O37" s="1" t="str">
        <f>IF(TEAM!$B$1&lt;6,"",MATCH(H37,VALUES!$A:$A,0))</f>
        <v/>
      </c>
      <c r="P37">
        <f t="shared" si="0"/>
        <v>2</v>
      </c>
      <c r="Q37">
        <f>INDEX(VALUES!A$1:A$12,P37)</f>
        <v>0</v>
      </c>
    </row>
    <row r="38" spans="1:17" x14ac:dyDescent="0.3">
      <c r="A38" s="16"/>
      <c r="B38" s="19" t="str">
        <f>IF(Round3!$I38="repeat",Round3!B38,"")</f>
        <v/>
      </c>
      <c r="I38" s="11" t="str">
        <f>IF(B38="","",IF(COUNT(C38:H38)&lt;TEAM!$B$1,"pending",IF(AND(MAX(J38:O38)-P38&lt;=1,P38-MIN(J38:O38)&lt;=1),Q38,"repeat")))</f>
        <v/>
      </c>
      <c r="J38" s="1">
        <f>MATCH(C38,VALUES!$A:$A,0)</f>
        <v>2</v>
      </c>
      <c r="K38" s="1">
        <f>MATCH(D38,VALUES!$A:$A,0)</f>
        <v>2</v>
      </c>
      <c r="L38" s="1">
        <f>MATCH(E38,VALUES!$A:$A,0)</f>
        <v>2</v>
      </c>
      <c r="M38" s="1" t="str">
        <f>IF(TEAM!$B$1&lt;4,"",MATCH(F38,VALUES!$A:$A,0))</f>
        <v/>
      </c>
      <c r="N38" s="1" t="str">
        <f>IF(TEAM!$B$1&lt;5,"",MATCH(G38,VALUES!$A:$A,0))</f>
        <v/>
      </c>
      <c r="O38" s="1" t="str">
        <f>IF(TEAM!$B$1&lt;6,"",MATCH(H38,VALUES!$A:$A,0))</f>
        <v/>
      </c>
      <c r="P38">
        <f t="shared" si="0"/>
        <v>2</v>
      </c>
      <c r="Q38">
        <f>INDEX(VALUES!A$1:A$12,P38)</f>
        <v>0</v>
      </c>
    </row>
    <row r="39" spans="1:17" x14ac:dyDescent="0.3">
      <c r="A39" s="16"/>
      <c r="B39" s="19" t="str">
        <f>IF(Round3!$I39="repeat",Round3!B39,"")</f>
        <v/>
      </c>
      <c r="I39" s="11" t="str">
        <f>IF(B39="","",IF(COUNT(C39:H39)&lt;TEAM!$B$1,"pending",IF(AND(MAX(J39:O39)-P39&lt;=1,P39-MIN(J39:O39)&lt;=1),Q39,"repeat")))</f>
        <v/>
      </c>
      <c r="J39" s="1">
        <f>MATCH(C39,VALUES!$A:$A,0)</f>
        <v>2</v>
      </c>
      <c r="K39" s="1">
        <f>MATCH(D39,VALUES!$A:$A,0)</f>
        <v>2</v>
      </c>
      <c r="L39" s="1">
        <f>MATCH(E39,VALUES!$A:$A,0)</f>
        <v>2</v>
      </c>
      <c r="M39" s="1" t="str">
        <f>IF(TEAM!$B$1&lt;4,"",MATCH(F39,VALUES!$A:$A,0))</f>
        <v/>
      </c>
      <c r="N39" s="1" t="str">
        <f>IF(TEAM!$B$1&lt;5,"",MATCH(G39,VALUES!$A:$A,0))</f>
        <v/>
      </c>
      <c r="O39" s="1" t="str">
        <f>IF(TEAM!$B$1&lt;6,"",MATCH(H39,VALUES!$A:$A,0))</f>
        <v/>
      </c>
      <c r="P39">
        <f t="shared" si="0"/>
        <v>2</v>
      </c>
      <c r="Q39">
        <f>INDEX(VALUES!A$1:A$12,P39)</f>
        <v>0</v>
      </c>
    </row>
    <row r="40" spans="1:17" x14ac:dyDescent="0.3">
      <c r="A40" s="16"/>
      <c r="B40" s="19" t="str">
        <f>IF(Round3!$I40="repeat",Round3!B40,"")</f>
        <v/>
      </c>
      <c r="I40" s="11" t="str">
        <f>IF(B40="","",IF(COUNT(C40:H40)&lt;TEAM!$B$1,"pending",IF(AND(MAX(J40:O40)-P40&lt;=1,P40-MIN(J40:O40)&lt;=1),Q40,"repeat")))</f>
        <v/>
      </c>
      <c r="J40" s="1">
        <f>MATCH(C40,VALUES!$A:$A,0)</f>
        <v>2</v>
      </c>
      <c r="K40" s="1">
        <f>MATCH(D40,VALUES!$A:$A,0)</f>
        <v>2</v>
      </c>
      <c r="L40" s="1">
        <f>MATCH(E40,VALUES!$A:$A,0)</f>
        <v>2</v>
      </c>
      <c r="M40" s="1" t="str">
        <f>IF(TEAM!$B$1&lt;4,"",MATCH(F40,VALUES!$A:$A,0))</f>
        <v/>
      </c>
      <c r="N40" s="1" t="str">
        <f>IF(TEAM!$B$1&lt;5,"",MATCH(G40,VALUES!$A:$A,0))</f>
        <v/>
      </c>
      <c r="O40" s="1" t="str">
        <f>IF(TEAM!$B$1&lt;6,"",MATCH(H40,VALUES!$A:$A,0))</f>
        <v/>
      </c>
      <c r="P40">
        <f t="shared" si="0"/>
        <v>2</v>
      </c>
      <c r="Q40">
        <f>INDEX(VALUES!A$1:A$12,P40)</f>
        <v>0</v>
      </c>
    </row>
    <row r="41" spans="1:17" x14ac:dyDescent="0.3">
      <c r="A41" s="16"/>
      <c r="B41" s="19" t="str">
        <f>IF(Round3!$I41="repeat",Round3!B41,"")</f>
        <v/>
      </c>
      <c r="I41" s="11" t="str">
        <f>IF(B41="","",IF(COUNT(C41:H41)&lt;TEAM!$B$1,"pending",IF(AND(MAX(J41:O41)-P41&lt;=1,P41-MIN(J41:O41)&lt;=1),Q41,"repeat")))</f>
        <v/>
      </c>
      <c r="J41" s="1">
        <f>MATCH(C41,VALUES!$A:$A,0)</f>
        <v>2</v>
      </c>
      <c r="K41" s="1">
        <f>MATCH(D41,VALUES!$A:$A,0)</f>
        <v>2</v>
      </c>
      <c r="L41" s="1">
        <f>MATCH(E41,VALUES!$A:$A,0)</f>
        <v>2</v>
      </c>
      <c r="M41" s="1" t="str">
        <f>IF(TEAM!$B$1&lt;4,"",MATCH(F41,VALUES!$A:$A,0))</f>
        <v/>
      </c>
      <c r="N41" s="1" t="str">
        <f>IF(TEAM!$B$1&lt;5,"",MATCH(G41,VALUES!$A:$A,0))</f>
        <v/>
      </c>
      <c r="O41" s="1" t="str">
        <f>IF(TEAM!$B$1&lt;6,"",MATCH(H41,VALUES!$A:$A,0))</f>
        <v/>
      </c>
      <c r="P41">
        <f t="shared" si="0"/>
        <v>2</v>
      </c>
      <c r="Q41">
        <f>INDEX(VALUES!A$1:A$12,P41)</f>
        <v>0</v>
      </c>
    </row>
    <row r="42" spans="1:17" x14ac:dyDescent="0.3">
      <c r="A42" s="16"/>
      <c r="B42" s="19" t="str">
        <f>IF(Round3!$I42="repeat",Round3!B42,"")</f>
        <v/>
      </c>
      <c r="I42" s="11" t="str">
        <f>IF(B42="","",IF(COUNT(C42:H42)&lt;TEAM!$B$1,"pending",IF(AND(MAX(J42:O42)-P42&lt;=1,P42-MIN(J42:O42)&lt;=1),Q42,"repeat")))</f>
        <v/>
      </c>
      <c r="J42" s="1">
        <f>MATCH(C42,VALUES!$A:$A,0)</f>
        <v>2</v>
      </c>
      <c r="K42" s="1">
        <f>MATCH(D42,VALUES!$A:$A,0)</f>
        <v>2</v>
      </c>
      <c r="L42" s="1">
        <f>MATCH(E42,VALUES!$A:$A,0)</f>
        <v>2</v>
      </c>
      <c r="M42" s="1" t="str">
        <f>IF(TEAM!$B$1&lt;4,"",MATCH(F42,VALUES!$A:$A,0))</f>
        <v/>
      </c>
      <c r="N42" s="1" t="str">
        <f>IF(TEAM!$B$1&lt;5,"",MATCH(G42,VALUES!$A:$A,0))</f>
        <v/>
      </c>
      <c r="O42" s="1" t="str">
        <f>IF(TEAM!$B$1&lt;6,"",MATCH(H42,VALUES!$A:$A,0))</f>
        <v/>
      </c>
      <c r="P42">
        <f t="shared" si="0"/>
        <v>2</v>
      </c>
      <c r="Q42">
        <f>INDEX(VALUES!A$1:A$12,P42)</f>
        <v>0</v>
      </c>
    </row>
    <row r="43" spans="1:17" x14ac:dyDescent="0.3">
      <c r="A43" s="16"/>
      <c r="B43" s="19" t="str">
        <f>IF(Round3!$I43="repeat",Round3!B43,"")</f>
        <v/>
      </c>
      <c r="I43" s="11" t="str">
        <f>IF(B43="","",IF(COUNT(C43:H43)&lt;TEAM!$B$1,"pending",IF(AND(MAX(J43:O43)-P43&lt;=1,P43-MIN(J43:O43)&lt;=1),Q43,"repeat")))</f>
        <v/>
      </c>
      <c r="J43" s="1">
        <f>MATCH(C43,VALUES!$A:$A,0)</f>
        <v>2</v>
      </c>
      <c r="K43" s="1">
        <f>MATCH(D43,VALUES!$A:$A,0)</f>
        <v>2</v>
      </c>
      <c r="L43" s="1">
        <f>MATCH(E43,VALUES!$A:$A,0)</f>
        <v>2</v>
      </c>
      <c r="M43" s="1" t="str">
        <f>IF(TEAM!$B$1&lt;4,"",MATCH(F43,VALUES!$A:$A,0))</f>
        <v/>
      </c>
      <c r="N43" s="1" t="str">
        <f>IF(TEAM!$B$1&lt;5,"",MATCH(G43,VALUES!$A:$A,0))</f>
        <v/>
      </c>
      <c r="O43" s="1" t="str">
        <f>IF(TEAM!$B$1&lt;6,"",MATCH(H43,VALUES!$A:$A,0))</f>
        <v/>
      </c>
      <c r="P43">
        <f t="shared" si="0"/>
        <v>2</v>
      </c>
      <c r="Q43">
        <f>INDEX(VALUES!A$1:A$12,P43)</f>
        <v>0</v>
      </c>
    </row>
    <row r="44" spans="1:17" x14ac:dyDescent="0.3">
      <c r="A44" s="16"/>
      <c r="B44" s="19" t="str">
        <f>IF(Round3!$I44="repeat",Round3!B44,"")</f>
        <v/>
      </c>
      <c r="I44" s="11" t="str">
        <f>IF(B44="","",IF(COUNT(C44:H44)&lt;TEAM!$B$1,"pending",IF(AND(MAX(J44:O44)-P44&lt;=1,P44-MIN(J44:O44)&lt;=1),Q44,"repeat")))</f>
        <v/>
      </c>
      <c r="J44" s="1">
        <f>MATCH(C44,VALUES!$A:$A,0)</f>
        <v>2</v>
      </c>
      <c r="K44" s="1">
        <f>MATCH(D44,VALUES!$A:$A,0)</f>
        <v>2</v>
      </c>
      <c r="L44" s="1">
        <f>MATCH(E44,VALUES!$A:$A,0)</f>
        <v>2</v>
      </c>
      <c r="M44" s="1" t="str">
        <f>IF(TEAM!$B$1&lt;4,"",MATCH(F44,VALUES!$A:$A,0))</f>
        <v/>
      </c>
      <c r="N44" s="1" t="str">
        <f>IF(TEAM!$B$1&lt;5,"",MATCH(G44,VALUES!$A:$A,0))</f>
        <v/>
      </c>
      <c r="O44" s="1" t="str">
        <f>IF(TEAM!$B$1&lt;6,"",MATCH(H44,VALUES!$A:$A,0))</f>
        <v/>
      </c>
      <c r="P44">
        <f t="shared" si="0"/>
        <v>2</v>
      </c>
      <c r="Q44">
        <f>INDEX(VALUES!A$1:A$12,P44)</f>
        <v>0</v>
      </c>
    </row>
    <row r="45" spans="1:17" x14ac:dyDescent="0.3">
      <c r="A45" s="16"/>
      <c r="B45" s="19" t="str">
        <f>IF(Round3!$I45="repeat",Round3!B45,"")</f>
        <v/>
      </c>
      <c r="I45" s="11" t="str">
        <f>IF(B45="","",IF(COUNT(C45:H45)&lt;TEAM!$B$1,"pending",IF(AND(MAX(J45:O45)-P45&lt;=1,P45-MIN(J45:O45)&lt;=1),Q45,"repeat")))</f>
        <v/>
      </c>
      <c r="J45" s="1">
        <f>MATCH(C45,VALUES!$A:$A,0)</f>
        <v>2</v>
      </c>
      <c r="K45" s="1">
        <f>MATCH(D45,VALUES!$A:$A,0)</f>
        <v>2</v>
      </c>
      <c r="L45" s="1">
        <f>MATCH(E45,VALUES!$A:$A,0)</f>
        <v>2</v>
      </c>
      <c r="M45" s="1" t="str">
        <f>IF(TEAM!$B$1&lt;4,"",MATCH(F45,VALUES!$A:$A,0))</f>
        <v/>
      </c>
      <c r="N45" s="1" t="str">
        <f>IF(TEAM!$B$1&lt;5,"",MATCH(G45,VALUES!$A:$A,0))</f>
        <v/>
      </c>
      <c r="O45" s="1" t="str">
        <f>IF(TEAM!$B$1&lt;6,"",MATCH(H45,VALUES!$A:$A,0))</f>
        <v/>
      </c>
      <c r="P45">
        <f t="shared" si="0"/>
        <v>2</v>
      </c>
      <c r="Q45">
        <f>INDEX(VALUES!A$1:A$12,P45)</f>
        <v>0</v>
      </c>
    </row>
    <row r="46" spans="1:17" x14ac:dyDescent="0.3">
      <c r="A46" s="16"/>
      <c r="B46" s="19" t="str">
        <f>IF(Round3!$I46="repeat",Round3!B46,"")</f>
        <v/>
      </c>
      <c r="I46" s="11" t="str">
        <f>IF(B46="","",IF(COUNT(C46:H46)&lt;TEAM!$B$1,"pending",IF(AND(MAX(J46:O46)-P46&lt;=1,P46-MIN(J46:O46)&lt;=1),Q46,"repeat")))</f>
        <v/>
      </c>
      <c r="J46" s="1">
        <f>MATCH(C46,VALUES!$A:$A,0)</f>
        <v>2</v>
      </c>
      <c r="K46" s="1">
        <f>MATCH(D46,VALUES!$A:$A,0)</f>
        <v>2</v>
      </c>
      <c r="L46" s="1">
        <f>MATCH(E46,VALUES!$A:$A,0)</f>
        <v>2</v>
      </c>
      <c r="M46" s="1" t="str">
        <f>IF(TEAM!$B$1&lt;4,"",MATCH(F46,VALUES!$A:$A,0))</f>
        <v/>
      </c>
      <c r="N46" s="1" t="str">
        <f>IF(TEAM!$B$1&lt;5,"",MATCH(G46,VALUES!$A:$A,0))</f>
        <v/>
      </c>
      <c r="O46" s="1" t="str">
        <f>IF(TEAM!$B$1&lt;6,"",MATCH(H46,VALUES!$A:$A,0))</f>
        <v/>
      </c>
      <c r="P46">
        <f t="shared" si="0"/>
        <v>2</v>
      </c>
      <c r="Q46">
        <f>INDEX(VALUES!A$1:A$12,P46)</f>
        <v>0</v>
      </c>
    </row>
    <row r="47" spans="1:17" x14ac:dyDescent="0.3">
      <c r="A47" s="16"/>
      <c r="B47" s="19" t="str">
        <f>IF(Round3!$I47="repeat",Round3!B47,"")</f>
        <v/>
      </c>
      <c r="I47" s="11" t="str">
        <f>IF(B47="","",IF(COUNT(C47:H47)&lt;TEAM!$B$1,"pending",IF(AND(MAX(J47:O47)-P47&lt;=1,P47-MIN(J47:O47)&lt;=1),Q47,"repeat")))</f>
        <v/>
      </c>
      <c r="J47" s="1">
        <f>MATCH(C47,VALUES!$A:$A,0)</f>
        <v>2</v>
      </c>
      <c r="K47" s="1">
        <f>MATCH(D47,VALUES!$A:$A,0)</f>
        <v>2</v>
      </c>
      <c r="L47" s="1">
        <f>MATCH(E47,VALUES!$A:$A,0)</f>
        <v>2</v>
      </c>
      <c r="M47" s="1" t="str">
        <f>IF(TEAM!$B$1&lt;4,"",MATCH(F47,VALUES!$A:$A,0))</f>
        <v/>
      </c>
      <c r="N47" s="1" t="str">
        <f>IF(TEAM!$B$1&lt;5,"",MATCH(G47,VALUES!$A:$A,0))</f>
        <v/>
      </c>
      <c r="O47" s="1" t="str">
        <f>IF(TEAM!$B$1&lt;6,"",MATCH(H47,VALUES!$A:$A,0))</f>
        <v/>
      </c>
      <c r="P47">
        <f t="shared" si="0"/>
        <v>2</v>
      </c>
      <c r="Q47">
        <f>INDEX(VALUES!A$1:A$12,P47)</f>
        <v>0</v>
      </c>
    </row>
    <row r="48" spans="1:17" x14ac:dyDescent="0.3">
      <c r="A48" s="16"/>
      <c r="B48" s="19" t="str">
        <f>IF(Round3!$I48="repeat",Round3!B48,"")</f>
        <v/>
      </c>
      <c r="I48" s="11" t="str">
        <f>IF(B48="","",IF(COUNT(C48:H48)&lt;TEAM!$B$1,"pending",IF(AND(MAX(J48:O48)-P48&lt;=1,P48-MIN(J48:O48)&lt;=1),Q48,"repeat")))</f>
        <v/>
      </c>
      <c r="J48" s="1">
        <f>MATCH(C48,VALUES!$A:$A,0)</f>
        <v>2</v>
      </c>
      <c r="K48" s="1">
        <f>MATCH(D48,VALUES!$A:$A,0)</f>
        <v>2</v>
      </c>
      <c r="L48" s="1">
        <f>MATCH(E48,VALUES!$A:$A,0)</f>
        <v>2</v>
      </c>
      <c r="M48" s="1" t="str">
        <f>IF(TEAM!$B$1&lt;4,"",MATCH(F48,VALUES!$A:$A,0))</f>
        <v/>
      </c>
      <c r="N48" s="1" t="str">
        <f>IF(TEAM!$B$1&lt;5,"",MATCH(G48,VALUES!$A:$A,0))</f>
        <v/>
      </c>
      <c r="O48" s="1" t="str">
        <f>IF(TEAM!$B$1&lt;6,"",MATCH(H48,VALUES!$A:$A,0))</f>
        <v/>
      </c>
      <c r="P48">
        <f t="shared" si="0"/>
        <v>2</v>
      </c>
      <c r="Q48">
        <f>INDEX(VALUES!A$1:A$12,P48)</f>
        <v>0</v>
      </c>
    </row>
    <row r="49" spans="1:17" x14ac:dyDescent="0.3">
      <c r="A49" s="16"/>
      <c r="B49" s="19" t="str">
        <f>IF(Round3!$I49="repeat",Round3!B49,"")</f>
        <v/>
      </c>
      <c r="I49" s="11" t="str">
        <f>IF(B49="","",IF(COUNT(C49:H49)&lt;TEAM!$B$1,"pending",IF(AND(MAX(J49:O49)-P49&lt;=1,P49-MIN(J49:O49)&lt;=1),Q49,"repeat")))</f>
        <v/>
      </c>
      <c r="J49" s="1">
        <f>MATCH(C49,VALUES!$A:$A,0)</f>
        <v>2</v>
      </c>
      <c r="K49" s="1">
        <f>MATCH(D49,VALUES!$A:$A,0)</f>
        <v>2</v>
      </c>
      <c r="L49" s="1">
        <f>MATCH(E49,VALUES!$A:$A,0)</f>
        <v>2</v>
      </c>
      <c r="M49" s="1" t="str">
        <f>IF(TEAM!$B$1&lt;4,"",MATCH(F49,VALUES!$A:$A,0))</f>
        <v/>
      </c>
      <c r="N49" s="1" t="str">
        <f>IF(TEAM!$B$1&lt;5,"",MATCH(G49,VALUES!$A:$A,0))</f>
        <v/>
      </c>
      <c r="O49" s="1" t="str">
        <f>IF(TEAM!$B$1&lt;6,"",MATCH(H49,VALUES!$A:$A,0))</f>
        <v/>
      </c>
      <c r="P49">
        <f t="shared" si="0"/>
        <v>2</v>
      </c>
      <c r="Q49">
        <f>INDEX(VALUES!A$1:A$12,P49)</f>
        <v>0</v>
      </c>
    </row>
    <row r="50" spans="1:17" x14ac:dyDescent="0.3">
      <c r="A50" s="16"/>
      <c r="B50" s="19" t="str">
        <f>IF(Round3!$I50="repeat",Round3!B50,"")</f>
        <v/>
      </c>
      <c r="I50" s="11" t="str">
        <f>IF(B50="","",IF(COUNT(C50:H50)&lt;TEAM!$B$1,"pending",IF(AND(MAX(J50:O50)-P50&lt;=1,P50-MIN(J50:O50)&lt;=1),Q50,"repeat")))</f>
        <v/>
      </c>
      <c r="J50" s="1">
        <f>MATCH(C50,VALUES!$A:$A,0)</f>
        <v>2</v>
      </c>
      <c r="K50" s="1">
        <f>MATCH(D50,VALUES!$A:$A,0)</f>
        <v>2</v>
      </c>
      <c r="L50" s="1">
        <f>MATCH(E50,VALUES!$A:$A,0)</f>
        <v>2</v>
      </c>
      <c r="M50" s="1" t="str">
        <f>IF(TEAM!$B$1&lt;4,"",MATCH(F50,VALUES!$A:$A,0))</f>
        <v/>
      </c>
      <c r="N50" s="1" t="str">
        <f>IF(TEAM!$B$1&lt;5,"",MATCH(G50,VALUES!$A:$A,0))</f>
        <v/>
      </c>
      <c r="O50" s="1" t="str">
        <f>IF(TEAM!$B$1&lt;6,"",MATCH(H50,VALUES!$A:$A,0))</f>
        <v/>
      </c>
      <c r="P50">
        <f t="shared" si="0"/>
        <v>2</v>
      </c>
      <c r="Q50">
        <f>INDEX(VALUES!A$1:A$12,P50)</f>
        <v>0</v>
      </c>
    </row>
    <row r="51" spans="1:17" x14ac:dyDescent="0.3">
      <c r="A51" s="16"/>
      <c r="B51" s="19" t="str">
        <f>IF(Round3!$I51="repeat",Round3!B51,"")</f>
        <v/>
      </c>
      <c r="I51" s="11" t="str">
        <f>IF(B51="","",IF(COUNT(C51:H51)&lt;TEAM!$B$1,"pending",IF(AND(MAX(J51:O51)-P51&lt;=1,P51-MIN(J51:O51)&lt;=1),Q51,"repeat")))</f>
        <v/>
      </c>
    </row>
  </sheetData>
  <sheetProtection algorithmName="SHA-512" hashValue="WWHwZqal44/T9G6B6JdW3pZ/fGENMBqp6qkShCWJm4P/5JD5UnCaUgBDjlrjyrTM3v6PLNTYPu5zMde2OWCaDg==" saltValue="X9kmwK5+cFJTLZ9AYD/X7w==" spinCount="100000"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VALUES!$A$2:$A$12</xm:f>
          </x14:formula1>
          <xm:sqref>C2:H50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4.4" x14ac:dyDescent="0.3"/>
  <cols>
    <col min="1" max="1" width="4.77734375" style="13" customWidth="1"/>
    <col min="2" max="2" width="60.77734375" style="24" customWidth="1"/>
    <col min="3" max="8" width="10.77734375" style="20" customWidth="1"/>
    <col min="9" max="9" width="10.77734375" style="9" customWidth="1"/>
    <col min="10" max="14" width="11.44140625" style="1" hidden="1" customWidth="1"/>
    <col min="15" max="16" width="11.44140625" hidden="1" customWidth="1"/>
    <col min="17" max="17" width="0" hidden="1" customWidth="1"/>
  </cols>
  <sheetData>
    <row r="1" spans="1:17" x14ac:dyDescent="0.3">
      <c r="A1" s="12" t="s">
        <v>8</v>
      </c>
      <c r="B1" s="23" t="str">
        <f>Round1!B1</f>
        <v>STORY</v>
      </c>
      <c r="C1" s="22">
        <f>Round1!C1</f>
        <v>0</v>
      </c>
      <c r="D1" s="22">
        <f>Round1!D1</f>
        <v>0</v>
      </c>
      <c r="E1" s="22">
        <f>Round1!E1</f>
        <v>0</v>
      </c>
      <c r="F1" s="22">
        <f>Round1!F1</f>
        <v>0</v>
      </c>
      <c r="G1" s="22">
        <f>Round1!G1</f>
        <v>0</v>
      </c>
      <c r="H1" s="22">
        <f>Round1!H1</f>
        <v>0</v>
      </c>
      <c r="I1" s="10" t="str">
        <f>Round1!I1</f>
        <v>Decision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x14ac:dyDescent="0.3">
      <c r="A2" s="16"/>
      <c r="B2" s="19" t="str">
        <f>IF(Round4!$I2="repeat",Round4!B2,"")</f>
        <v/>
      </c>
      <c r="I2" s="11" t="str">
        <f>IF(B2="","",IF(COUNT(C2:H2)&lt;TEAM!$B$1,"pending",IF(AND(MAX(J2:O2)-P2&lt;=1,P2-MIN(J2:O2)&lt;=1),Q2,"repeat")))</f>
        <v/>
      </c>
      <c r="J2" s="1">
        <f>MATCH(C2,VALUES!$A:$A,0)</f>
        <v>2</v>
      </c>
      <c r="K2" s="1">
        <f>MATCH(D2,VALUES!$A:$A,0)</f>
        <v>2</v>
      </c>
      <c r="L2" s="1">
        <f>MATCH(E2,VALUES!$A:$A,0)</f>
        <v>2</v>
      </c>
      <c r="M2" s="1" t="str">
        <f>IF(TEAM!$B$1&lt;4,"",MATCH(F2,VALUES!$A:$A,0))</f>
        <v/>
      </c>
      <c r="N2" s="1" t="str">
        <f>IF(TEAM!$B$1&lt;5,"",MATCH(G2,VALUES!$A:$A,0))</f>
        <v/>
      </c>
      <c r="O2" s="1" t="str">
        <f>IF(TEAM!$B$1&lt;6,"",MATCH(H2,VALUES!$A:$A,0))</f>
        <v/>
      </c>
      <c r="P2">
        <f>ROUND(MEDIAN(J2:O2),0)</f>
        <v>2</v>
      </c>
      <c r="Q2">
        <f>INDEX(VALUES!A$1:A$12,P2)</f>
        <v>0</v>
      </c>
    </row>
    <row r="3" spans="1:17" x14ac:dyDescent="0.3">
      <c r="A3" s="16"/>
      <c r="B3" s="19" t="str">
        <f>IF(Round4!$I3="repeat",Round4!B3,"")</f>
        <v/>
      </c>
      <c r="I3" s="11" t="str">
        <f>IF(B3="","",IF(COUNT(C3:H3)&lt;TEAM!$B$1,"pending",IF(AND(MAX(J3:O3)-P3&lt;=1,P3-MIN(J3:O3)&lt;=1),Q3,"repeat")))</f>
        <v/>
      </c>
      <c r="J3" s="1">
        <f>MATCH(C3,VALUES!$A:$A,0)</f>
        <v>2</v>
      </c>
      <c r="K3" s="1">
        <f>MATCH(D3,VALUES!$A:$A,0)</f>
        <v>2</v>
      </c>
      <c r="L3" s="1">
        <f>MATCH(E3,VALUES!$A:$A,0)</f>
        <v>2</v>
      </c>
      <c r="M3" s="1" t="str">
        <f>IF(TEAM!$B$1&lt;4,"",MATCH(F3,VALUES!$A:$A,0))</f>
        <v/>
      </c>
      <c r="N3" s="1" t="str">
        <f>IF(TEAM!$B$1&lt;5,"",MATCH(G3,VALUES!$A:$A,0))</f>
        <v/>
      </c>
      <c r="O3" s="1" t="str">
        <f>IF(TEAM!$B$1&lt;6,"",MATCH(H3,VALUES!$A:$A,0))</f>
        <v/>
      </c>
      <c r="P3">
        <f t="shared" ref="P3:P50" si="0">ROUND(MEDIAN(J3:O3),0)</f>
        <v>2</v>
      </c>
      <c r="Q3">
        <f>INDEX(VALUES!A$1:A$12,P3)</f>
        <v>0</v>
      </c>
    </row>
    <row r="4" spans="1:17" x14ac:dyDescent="0.3">
      <c r="A4" s="16"/>
      <c r="B4" s="19" t="str">
        <f>IF(Round4!$I4="repeat",Round4!B4,"")</f>
        <v/>
      </c>
      <c r="I4" s="11" t="str">
        <f>IF(B4="","",IF(COUNT(C4:H4)&lt;TEAM!$B$1,"pending",IF(AND(MAX(J4:O4)-P4&lt;=1,P4-MIN(J4:O4)&lt;=1),Q4,"repeat")))</f>
        <v/>
      </c>
      <c r="J4" s="1">
        <f>MATCH(C4,VALUES!$A:$A,0)</f>
        <v>2</v>
      </c>
      <c r="K4" s="1">
        <f>MATCH(D4,VALUES!$A:$A,0)</f>
        <v>2</v>
      </c>
      <c r="L4" s="1">
        <f>MATCH(E4,VALUES!$A:$A,0)</f>
        <v>2</v>
      </c>
      <c r="M4" s="1" t="str">
        <f>IF(TEAM!$B$1&lt;4,"",MATCH(F4,VALUES!$A:$A,0))</f>
        <v/>
      </c>
      <c r="N4" s="1" t="str">
        <f>IF(TEAM!$B$1&lt;5,"",MATCH(G4,VALUES!$A:$A,0))</f>
        <v/>
      </c>
      <c r="O4" s="1" t="str">
        <f>IF(TEAM!$B$1&lt;6,"",MATCH(H4,VALUES!$A:$A,0))</f>
        <v/>
      </c>
      <c r="P4">
        <f t="shared" si="0"/>
        <v>2</v>
      </c>
      <c r="Q4">
        <f>INDEX(VALUES!A$1:A$12,P4)</f>
        <v>0</v>
      </c>
    </row>
    <row r="5" spans="1:17" x14ac:dyDescent="0.3">
      <c r="A5" s="16"/>
      <c r="B5" s="19" t="str">
        <f>IF(Round4!$I5="repeat",Round4!B5,"")</f>
        <v/>
      </c>
      <c r="I5" s="11" t="str">
        <f>IF(B5="","",IF(COUNT(C5:H5)&lt;TEAM!$B$1,"pending",IF(AND(MAX(J5:O5)-P5&lt;=1,P5-MIN(J5:O5)&lt;=1),Q5,"repeat")))</f>
        <v/>
      </c>
      <c r="J5" s="1">
        <f>MATCH(C5,VALUES!$A:$A,0)</f>
        <v>2</v>
      </c>
      <c r="K5" s="1">
        <f>MATCH(D5,VALUES!$A:$A,0)</f>
        <v>2</v>
      </c>
      <c r="L5" s="1">
        <f>MATCH(E5,VALUES!$A:$A,0)</f>
        <v>2</v>
      </c>
      <c r="M5" s="1" t="str">
        <f>IF(TEAM!$B$1&lt;4,"",MATCH(F5,VALUES!$A:$A,0))</f>
        <v/>
      </c>
      <c r="N5" s="1" t="str">
        <f>IF(TEAM!$B$1&lt;5,"",MATCH(G5,VALUES!$A:$A,0))</f>
        <v/>
      </c>
      <c r="O5" s="1" t="str">
        <f>IF(TEAM!$B$1&lt;6,"",MATCH(H5,VALUES!$A:$A,0))</f>
        <v/>
      </c>
      <c r="P5">
        <f t="shared" si="0"/>
        <v>2</v>
      </c>
      <c r="Q5">
        <f>INDEX(VALUES!A$1:A$12,P5)</f>
        <v>0</v>
      </c>
    </row>
    <row r="6" spans="1:17" x14ac:dyDescent="0.3">
      <c r="A6" s="16"/>
      <c r="B6" s="19" t="str">
        <f>IF(Round4!$I6="repeat",Round4!B6,"")</f>
        <v/>
      </c>
      <c r="I6" s="11" t="str">
        <f>IF(B6="","",IF(COUNT(C6:H6)&lt;TEAM!$B$1,"pending",IF(AND(MAX(J6:O6)-P6&lt;=1,P6-MIN(J6:O6)&lt;=1),Q6,"repeat")))</f>
        <v/>
      </c>
      <c r="J6" s="1">
        <f>MATCH(C6,VALUES!$A:$A,0)</f>
        <v>2</v>
      </c>
      <c r="K6" s="1">
        <f>MATCH(D6,VALUES!$A:$A,0)</f>
        <v>2</v>
      </c>
      <c r="L6" s="1">
        <f>MATCH(E6,VALUES!$A:$A,0)</f>
        <v>2</v>
      </c>
      <c r="M6" s="1" t="str">
        <f>IF(TEAM!$B$1&lt;4,"",MATCH(F6,VALUES!$A:$A,0))</f>
        <v/>
      </c>
      <c r="N6" s="1" t="str">
        <f>IF(TEAM!$B$1&lt;5,"",MATCH(G6,VALUES!$A:$A,0))</f>
        <v/>
      </c>
      <c r="O6" s="1" t="str">
        <f>IF(TEAM!$B$1&lt;6,"",MATCH(H6,VALUES!$A:$A,0))</f>
        <v/>
      </c>
      <c r="P6">
        <f t="shared" si="0"/>
        <v>2</v>
      </c>
      <c r="Q6">
        <f>INDEX(VALUES!A$1:A$12,P6)</f>
        <v>0</v>
      </c>
    </row>
    <row r="7" spans="1:17" x14ac:dyDescent="0.3">
      <c r="A7" s="16"/>
      <c r="B7" s="19" t="str">
        <f>IF(Round4!$I7="repeat",Round4!B7,"")</f>
        <v/>
      </c>
      <c r="I7" s="11" t="str">
        <f>IF(B7="","",IF(COUNT(C7:H7)&lt;TEAM!$B$1,"pending",IF(AND(MAX(J7:O7)-P7&lt;=1,P7-MIN(J7:O7)&lt;=1),Q7,"repeat")))</f>
        <v/>
      </c>
      <c r="J7" s="1">
        <f>MATCH(C7,VALUES!$A:$A,0)</f>
        <v>2</v>
      </c>
      <c r="K7" s="1">
        <f>MATCH(D7,VALUES!$A:$A,0)</f>
        <v>2</v>
      </c>
      <c r="L7" s="1">
        <f>MATCH(E7,VALUES!$A:$A,0)</f>
        <v>2</v>
      </c>
      <c r="M7" s="1" t="str">
        <f>IF(TEAM!$B$1&lt;4,"",MATCH(F7,VALUES!$A:$A,0))</f>
        <v/>
      </c>
      <c r="N7" s="1" t="str">
        <f>IF(TEAM!$B$1&lt;5,"",MATCH(G7,VALUES!$A:$A,0))</f>
        <v/>
      </c>
      <c r="O7" s="1" t="str">
        <f>IF(TEAM!$B$1&lt;6,"",MATCH(H7,VALUES!$A:$A,0))</f>
        <v/>
      </c>
      <c r="P7">
        <f t="shared" si="0"/>
        <v>2</v>
      </c>
      <c r="Q7">
        <f>INDEX(VALUES!A$1:A$12,P7)</f>
        <v>0</v>
      </c>
    </row>
    <row r="8" spans="1:17" x14ac:dyDescent="0.3">
      <c r="A8" s="16"/>
      <c r="B8" s="19" t="str">
        <f>IF(Round4!$I8="repeat",Round4!B8,"")</f>
        <v/>
      </c>
      <c r="I8" s="11" t="str">
        <f>IF(B8="","",IF(COUNT(C8:H8)&lt;TEAM!$B$1,"pending",IF(AND(MAX(J8:O8)-P8&lt;=1,P8-MIN(J8:O8)&lt;=1),Q8,"repeat")))</f>
        <v/>
      </c>
      <c r="J8" s="1">
        <f>MATCH(C8,VALUES!$A:$A,0)</f>
        <v>2</v>
      </c>
      <c r="K8" s="1">
        <f>MATCH(D8,VALUES!$A:$A,0)</f>
        <v>2</v>
      </c>
      <c r="L8" s="1">
        <f>MATCH(E8,VALUES!$A:$A,0)</f>
        <v>2</v>
      </c>
      <c r="M8" s="1" t="str">
        <f>IF(TEAM!$B$1&lt;4,"",MATCH(F8,VALUES!$A:$A,0))</f>
        <v/>
      </c>
      <c r="N8" s="1" t="str">
        <f>IF(TEAM!$B$1&lt;5,"",MATCH(G8,VALUES!$A:$A,0))</f>
        <v/>
      </c>
      <c r="O8" s="1" t="str">
        <f>IF(TEAM!$B$1&lt;6,"",MATCH(H8,VALUES!$A:$A,0))</f>
        <v/>
      </c>
      <c r="P8">
        <f t="shared" si="0"/>
        <v>2</v>
      </c>
      <c r="Q8">
        <f>INDEX(VALUES!A$1:A$12,P8)</f>
        <v>0</v>
      </c>
    </row>
    <row r="9" spans="1:17" x14ac:dyDescent="0.3">
      <c r="A9" s="16"/>
      <c r="B9" s="19" t="str">
        <f>IF(Round4!$I9="repeat",Round4!B9,"")</f>
        <v/>
      </c>
      <c r="I9" s="11" t="str">
        <f>IF(B9="","",IF(COUNT(C9:H9)&lt;TEAM!$B$1,"pending",IF(AND(MAX(J9:O9)-P9&lt;=1,P9-MIN(J9:O9)&lt;=1),Q9,"repeat")))</f>
        <v/>
      </c>
      <c r="J9" s="1">
        <f>MATCH(C9,VALUES!$A:$A,0)</f>
        <v>2</v>
      </c>
      <c r="K9" s="1">
        <f>MATCH(D9,VALUES!$A:$A,0)</f>
        <v>2</v>
      </c>
      <c r="L9" s="1">
        <f>MATCH(E9,VALUES!$A:$A,0)</f>
        <v>2</v>
      </c>
      <c r="M9" s="1" t="str">
        <f>IF(TEAM!$B$1&lt;4,"",MATCH(F9,VALUES!$A:$A,0))</f>
        <v/>
      </c>
      <c r="N9" s="1" t="str">
        <f>IF(TEAM!$B$1&lt;5,"",MATCH(G9,VALUES!$A:$A,0))</f>
        <v/>
      </c>
      <c r="O9" s="1" t="str">
        <f>IF(TEAM!$B$1&lt;6,"",MATCH(H9,VALUES!$A:$A,0))</f>
        <v/>
      </c>
      <c r="P9">
        <f t="shared" si="0"/>
        <v>2</v>
      </c>
      <c r="Q9">
        <f>INDEX(VALUES!A$1:A$12,P9)</f>
        <v>0</v>
      </c>
    </row>
    <row r="10" spans="1:17" x14ac:dyDescent="0.3">
      <c r="A10" s="16"/>
      <c r="B10" s="19" t="str">
        <f>IF(Round4!$I10="repeat",Round4!B10,"")</f>
        <v/>
      </c>
      <c r="I10" s="11" t="str">
        <f>IF(B10="","",IF(COUNT(C10:H10)&lt;TEAM!$B$1,"pending",IF(AND(MAX(J10:O10)-P10&lt;=1,P10-MIN(J10:O10)&lt;=1),Q10,"repeat")))</f>
        <v/>
      </c>
      <c r="J10" s="1">
        <f>MATCH(C10,VALUES!$A:$A,0)</f>
        <v>2</v>
      </c>
      <c r="K10" s="1">
        <f>MATCH(D10,VALUES!$A:$A,0)</f>
        <v>2</v>
      </c>
      <c r="L10" s="1">
        <f>MATCH(E10,VALUES!$A:$A,0)</f>
        <v>2</v>
      </c>
      <c r="M10" s="1" t="str">
        <f>IF(TEAM!$B$1&lt;4,"",MATCH(F10,VALUES!$A:$A,0))</f>
        <v/>
      </c>
      <c r="N10" s="1" t="str">
        <f>IF(TEAM!$B$1&lt;5,"",MATCH(G10,VALUES!$A:$A,0))</f>
        <v/>
      </c>
      <c r="O10" s="1" t="str">
        <f>IF(TEAM!$B$1&lt;6,"",MATCH(H10,VALUES!$A:$A,0))</f>
        <v/>
      </c>
      <c r="P10">
        <f t="shared" si="0"/>
        <v>2</v>
      </c>
      <c r="Q10">
        <f>INDEX(VALUES!A$1:A$12,P10)</f>
        <v>0</v>
      </c>
    </row>
    <row r="11" spans="1:17" x14ac:dyDescent="0.3">
      <c r="A11" s="16"/>
      <c r="B11" s="19" t="str">
        <f>IF(Round4!$I11="repeat",Round4!B11,"")</f>
        <v/>
      </c>
      <c r="I11" s="11" t="str">
        <f>IF(B11="","",IF(COUNT(C11:H11)&lt;TEAM!$B$1,"pending",IF(AND(MAX(J11:O11)-P11&lt;=1,P11-MIN(J11:O11)&lt;=1),Q11,"repeat")))</f>
        <v/>
      </c>
      <c r="J11" s="1">
        <f>MATCH(C11,VALUES!$A:$A,0)</f>
        <v>2</v>
      </c>
      <c r="K11" s="1">
        <f>MATCH(D11,VALUES!$A:$A,0)</f>
        <v>2</v>
      </c>
      <c r="L11" s="1">
        <f>MATCH(E11,VALUES!$A:$A,0)</f>
        <v>2</v>
      </c>
      <c r="M11" s="1" t="str">
        <f>IF(TEAM!$B$1&lt;4,"",MATCH(F11,VALUES!$A:$A,0))</f>
        <v/>
      </c>
      <c r="N11" s="1" t="str">
        <f>IF(TEAM!$B$1&lt;5,"",MATCH(G11,VALUES!$A:$A,0))</f>
        <v/>
      </c>
      <c r="O11" s="1" t="str">
        <f>IF(TEAM!$B$1&lt;6,"",MATCH(H11,VALUES!$A:$A,0))</f>
        <v/>
      </c>
      <c r="P11">
        <f t="shared" si="0"/>
        <v>2</v>
      </c>
      <c r="Q11">
        <f>INDEX(VALUES!A$1:A$12,P11)</f>
        <v>0</v>
      </c>
    </row>
    <row r="12" spans="1:17" x14ac:dyDescent="0.3">
      <c r="A12" s="16"/>
      <c r="B12" s="19" t="str">
        <f>IF(Round4!$I12="repeat",Round4!B12,"")</f>
        <v/>
      </c>
      <c r="I12" s="11" t="str">
        <f>IF(B12="","",IF(COUNT(C12:H12)&lt;TEAM!$B$1,"pending",IF(AND(MAX(J12:O12)-P12&lt;=1,P12-MIN(J12:O12)&lt;=1),Q12,"repeat")))</f>
        <v/>
      </c>
      <c r="J12" s="1">
        <f>MATCH(C12,VALUES!$A:$A,0)</f>
        <v>2</v>
      </c>
      <c r="K12" s="1">
        <f>MATCH(D12,VALUES!$A:$A,0)</f>
        <v>2</v>
      </c>
      <c r="L12" s="1">
        <f>MATCH(E12,VALUES!$A:$A,0)</f>
        <v>2</v>
      </c>
      <c r="M12" s="1" t="str">
        <f>IF(TEAM!$B$1&lt;4,"",MATCH(F12,VALUES!$A:$A,0))</f>
        <v/>
      </c>
      <c r="N12" s="1" t="str">
        <f>IF(TEAM!$B$1&lt;5,"",MATCH(G12,VALUES!$A:$A,0))</f>
        <v/>
      </c>
      <c r="O12" s="1" t="str">
        <f>IF(TEAM!$B$1&lt;6,"",MATCH(H12,VALUES!$A:$A,0))</f>
        <v/>
      </c>
      <c r="P12">
        <f t="shared" si="0"/>
        <v>2</v>
      </c>
      <c r="Q12">
        <f>INDEX(VALUES!A$1:A$12,P12)</f>
        <v>0</v>
      </c>
    </row>
    <row r="13" spans="1:17" x14ac:dyDescent="0.3">
      <c r="A13" s="16"/>
      <c r="B13" s="19" t="str">
        <f>IF(Round4!$I13="repeat",Round4!B13,"")</f>
        <v/>
      </c>
      <c r="I13" s="11" t="str">
        <f>IF(B13="","",IF(COUNT(C13:H13)&lt;TEAM!$B$1,"pending",IF(AND(MAX(J13:O13)-P13&lt;=1,P13-MIN(J13:O13)&lt;=1),Q13,"repeat")))</f>
        <v/>
      </c>
      <c r="J13" s="1">
        <f>MATCH(C13,VALUES!$A:$A,0)</f>
        <v>2</v>
      </c>
      <c r="K13" s="1">
        <f>MATCH(D13,VALUES!$A:$A,0)</f>
        <v>2</v>
      </c>
      <c r="L13" s="1">
        <f>MATCH(E13,VALUES!$A:$A,0)</f>
        <v>2</v>
      </c>
      <c r="M13" s="1" t="str">
        <f>IF(TEAM!$B$1&lt;4,"",MATCH(F13,VALUES!$A:$A,0))</f>
        <v/>
      </c>
      <c r="N13" s="1" t="str">
        <f>IF(TEAM!$B$1&lt;5,"",MATCH(G13,VALUES!$A:$A,0))</f>
        <v/>
      </c>
      <c r="O13" s="1" t="str">
        <f>IF(TEAM!$B$1&lt;6,"",MATCH(H13,VALUES!$A:$A,0))</f>
        <v/>
      </c>
      <c r="P13">
        <f t="shared" si="0"/>
        <v>2</v>
      </c>
      <c r="Q13">
        <f>INDEX(VALUES!A$1:A$12,P13)</f>
        <v>0</v>
      </c>
    </row>
    <row r="14" spans="1:17" x14ac:dyDescent="0.3">
      <c r="A14" s="16"/>
      <c r="B14" s="19" t="str">
        <f>IF(Round4!$I14="repeat",Round4!B14,"")</f>
        <v/>
      </c>
      <c r="I14" s="11" t="str">
        <f>IF(B14="","",IF(COUNT(C14:H14)&lt;TEAM!$B$1,"pending",IF(AND(MAX(J14:O14)-P14&lt;=1,P14-MIN(J14:O14)&lt;=1),Q14,"repeat")))</f>
        <v/>
      </c>
      <c r="J14" s="1">
        <f>MATCH(C14,VALUES!$A:$A,0)</f>
        <v>2</v>
      </c>
      <c r="K14" s="1">
        <f>MATCH(D14,VALUES!$A:$A,0)</f>
        <v>2</v>
      </c>
      <c r="L14" s="1">
        <f>MATCH(E14,VALUES!$A:$A,0)</f>
        <v>2</v>
      </c>
      <c r="M14" s="1" t="str">
        <f>IF(TEAM!$B$1&lt;4,"",MATCH(F14,VALUES!$A:$A,0))</f>
        <v/>
      </c>
      <c r="N14" s="1" t="str">
        <f>IF(TEAM!$B$1&lt;5,"",MATCH(G14,VALUES!$A:$A,0))</f>
        <v/>
      </c>
      <c r="O14" s="1" t="str">
        <f>IF(TEAM!$B$1&lt;6,"",MATCH(H14,VALUES!$A:$A,0))</f>
        <v/>
      </c>
      <c r="P14">
        <f t="shared" si="0"/>
        <v>2</v>
      </c>
      <c r="Q14">
        <f>INDEX(VALUES!A$1:A$12,P14)</f>
        <v>0</v>
      </c>
    </row>
    <row r="15" spans="1:17" x14ac:dyDescent="0.3">
      <c r="A15" s="16"/>
      <c r="B15" s="19" t="str">
        <f>IF(Round4!$I15="repeat",Round4!B15,"")</f>
        <v/>
      </c>
      <c r="I15" s="11" t="str">
        <f>IF(B15="","",IF(COUNT(C15:H15)&lt;TEAM!$B$1,"pending",IF(AND(MAX(J15:O15)-P15&lt;=1,P15-MIN(J15:O15)&lt;=1),Q15,"repeat")))</f>
        <v/>
      </c>
      <c r="J15" s="1">
        <f>MATCH(C15,VALUES!$A:$A,0)</f>
        <v>2</v>
      </c>
      <c r="K15" s="1">
        <f>MATCH(D15,VALUES!$A:$A,0)</f>
        <v>2</v>
      </c>
      <c r="L15" s="1">
        <f>MATCH(E15,VALUES!$A:$A,0)</f>
        <v>2</v>
      </c>
      <c r="M15" s="1" t="str">
        <f>IF(TEAM!$B$1&lt;4,"",MATCH(F15,VALUES!$A:$A,0))</f>
        <v/>
      </c>
      <c r="N15" s="1" t="str">
        <f>IF(TEAM!$B$1&lt;5,"",MATCH(G15,VALUES!$A:$A,0))</f>
        <v/>
      </c>
      <c r="O15" s="1" t="str">
        <f>IF(TEAM!$B$1&lt;6,"",MATCH(H15,VALUES!$A:$A,0))</f>
        <v/>
      </c>
      <c r="P15">
        <f t="shared" si="0"/>
        <v>2</v>
      </c>
      <c r="Q15">
        <f>INDEX(VALUES!A$1:A$12,P15)</f>
        <v>0</v>
      </c>
    </row>
    <row r="16" spans="1:17" x14ac:dyDescent="0.3">
      <c r="A16" s="16"/>
      <c r="B16" s="19" t="str">
        <f>IF(Round4!$I16="repeat",Round4!B16,"")</f>
        <v/>
      </c>
      <c r="I16" s="11" t="str">
        <f>IF(B16="","",IF(COUNT(C16:H16)&lt;TEAM!$B$1,"pending",IF(AND(MAX(J16:O16)-P16&lt;=1,P16-MIN(J16:O16)&lt;=1),Q16,"repeat")))</f>
        <v/>
      </c>
      <c r="J16" s="1">
        <f>MATCH(C16,VALUES!$A:$A,0)</f>
        <v>2</v>
      </c>
      <c r="K16" s="1">
        <f>MATCH(D16,VALUES!$A:$A,0)</f>
        <v>2</v>
      </c>
      <c r="L16" s="1">
        <f>MATCH(E16,VALUES!$A:$A,0)</f>
        <v>2</v>
      </c>
      <c r="M16" s="1" t="str">
        <f>IF(TEAM!$B$1&lt;4,"",MATCH(F16,VALUES!$A:$A,0))</f>
        <v/>
      </c>
      <c r="N16" s="1" t="str">
        <f>IF(TEAM!$B$1&lt;5,"",MATCH(G16,VALUES!$A:$A,0))</f>
        <v/>
      </c>
      <c r="O16" s="1" t="str">
        <f>IF(TEAM!$B$1&lt;6,"",MATCH(H16,VALUES!$A:$A,0))</f>
        <v/>
      </c>
      <c r="P16">
        <f t="shared" si="0"/>
        <v>2</v>
      </c>
      <c r="Q16">
        <f>INDEX(VALUES!A$1:A$12,P16)</f>
        <v>0</v>
      </c>
    </row>
    <row r="17" spans="1:17" x14ac:dyDescent="0.3">
      <c r="A17" s="16"/>
      <c r="B17" s="19" t="str">
        <f>IF(Round4!$I17="repeat",Round4!B17,"")</f>
        <v/>
      </c>
      <c r="I17" s="11" t="str">
        <f>IF(B17="","",IF(COUNT(C17:H17)&lt;TEAM!$B$1,"pending",IF(AND(MAX(J17:O17)-P17&lt;=1,P17-MIN(J17:O17)&lt;=1),Q17,"repeat")))</f>
        <v/>
      </c>
      <c r="J17" s="1">
        <f>MATCH(C17,VALUES!$A:$A,0)</f>
        <v>2</v>
      </c>
      <c r="K17" s="1">
        <f>MATCH(D17,VALUES!$A:$A,0)</f>
        <v>2</v>
      </c>
      <c r="L17" s="1">
        <f>MATCH(E17,VALUES!$A:$A,0)</f>
        <v>2</v>
      </c>
      <c r="M17" s="1" t="str">
        <f>IF(TEAM!$B$1&lt;4,"",MATCH(F17,VALUES!$A:$A,0))</f>
        <v/>
      </c>
      <c r="N17" s="1" t="str">
        <f>IF(TEAM!$B$1&lt;5,"",MATCH(G17,VALUES!$A:$A,0))</f>
        <v/>
      </c>
      <c r="O17" s="1" t="str">
        <f>IF(TEAM!$B$1&lt;6,"",MATCH(H17,VALUES!$A:$A,0))</f>
        <v/>
      </c>
      <c r="P17">
        <f t="shared" si="0"/>
        <v>2</v>
      </c>
      <c r="Q17">
        <f>INDEX(VALUES!A$1:A$12,P17)</f>
        <v>0</v>
      </c>
    </row>
    <row r="18" spans="1:17" x14ac:dyDescent="0.3">
      <c r="A18" s="16"/>
      <c r="B18" s="19" t="str">
        <f>IF(Round4!$I18="repeat",Round4!B18,"")</f>
        <v/>
      </c>
      <c r="I18" s="11" t="str">
        <f>IF(B18="","",IF(COUNT(C18:H18)&lt;TEAM!$B$1,"pending",IF(AND(MAX(J18:O18)-P18&lt;=1,P18-MIN(J18:O18)&lt;=1),Q18,"repeat")))</f>
        <v/>
      </c>
      <c r="J18" s="1">
        <f>MATCH(C18,VALUES!$A:$A,0)</f>
        <v>2</v>
      </c>
      <c r="K18" s="1">
        <f>MATCH(D18,VALUES!$A:$A,0)</f>
        <v>2</v>
      </c>
      <c r="L18" s="1">
        <f>MATCH(E18,VALUES!$A:$A,0)</f>
        <v>2</v>
      </c>
      <c r="M18" s="1" t="str">
        <f>IF(TEAM!$B$1&lt;4,"",MATCH(F18,VALUES!$A:$A,0))</f>
        <v/>
      </c>
      <c r="N18" s="1" t="str">
        <f>IF(TEAM!$B$1&lt;5,"",MATCH(G18,VALUES!$A:$A,0))</f>
        <v/>
      </c>
      <c r="O18" s="1" t="str">
        <f>IF(TEAM!$B$1&lt;6,"",MATCH(H18,VALUES!$A:$A,0))</f>
        <v/>
      </c>
      <c r="P18">
        <f t="shared" si="0"/>
        <v>2</v>
      </c>
      <c r="Q18">
        <f>INDEX(VALUES!A$1:A$12,P18)</f>
        <v>0</v>
      </c>
    </row>
    <row r="19" spans="1:17" x14ac:dyDescent="0.3">
      <c r="A19" s="16"/>
      <c r="B19" s="19" t="str">
        <f>IF(Round4!$I19="repeat",Round4!B19,"")</f>
        <v/>
      </c>
      <c r="I19" s="11" t="str">
        <f>IF(B19="","",IF(COUNT(C19:H19)&lt;TEAM!$B$1,"pending",IF(AND(MAX(J19:O19)-P19&lt;=1,P19-MIN(J19:O19)&lt;=1),Q19,"repeat")))</f>
        <v/>
      </c>
      <c r="J19" s="1">
        <f>MATCH(C19,VALUES!$A:$A,0)</f>
        <v>2</v>
      </c>
      <c r="K19" s="1">
        <f>MATCH(D19,VALUES!$A:$A,0)</f>
        <v>2</v>
      </c>
      <c r="L19" s="1">
        <f>MATCH(E19,VALUES!$A:$A,0)</f>
        <v>2</v>
      </c>
      <c r="M19" s="1" t="str">
        <f>IF(TEAM!$B$1&lt;4,"",MATCH(F19,VALUES!$A:$A,0))</f>
        <v/>
      </c>
      <c r="N19" s="1" t="str">
        <f>IF(TEAM!$B$1&lt;5,"",MATCH(G19,VALUES!$A:$A,0))</f>
        <v/>
      </c>
      <c r="O19" s="1" t="str">
        <f>IF(TEAM!$B$1&lt;6,"",MATCH(H19,VALUES!$A:$A,0))</f>
        <v/>
      </c>
      <c r="P19">
        <f t="shared" si="0"/>
        <v>2</v>
      </c>
      <c r="Q19">
        <f>INDEX(VALUES!A$1:A$12,P19)</f>
        <v>0</v>
      </c>
    </row>
    <row r="20" spans="1:17" x14ac:dyDescent="0.3">
      <c r="A20" s="16"/>
      <c r="B20" s="19" t="str">
        <f>IF(Round4!$I20="repeat",Round4!B20,"")</f>
        <v/>
      </c>
      <c r="I20" s="11" t="str">
        <f>IF(B20="","",IF(COUNT(C20:H20)&lt;TEAM!$B$1,"pending",IF(AND(MAX(J20:O20)-P20&lt;=1,P20-MIN(J20:O20)&lt;=1),Q20,"repeat")))</f>
        <v/>
      </c>
      <c r="J20" s="1">
        <f>MATCH(C20,VALUES!$A:$A,0)</f>
        <v>2</v>
      </c>
      <c r="K20" s="1">
        <f>MATCH(D20,VALUES!$A:$A,0)</f>
        <v>2</v>
      </c>
      <c r="L20" s="1">
        <f>MATCH(E20,VALUES!$A:$A,0)</f>
        <v>2</v>
      </c>
      <c r="M20" s="1" t="str">
        <f>IF(TEAM!$B$1&lt;4,"",MATCH(F20,VALUES!$A:$A,0))</f>
        <v/>
      </c>
      <c r="N20" s="1" t="str">
        <f>IF(TEAM!$B$1&lt;5,"",MATCH(G20,VALUES!$A:$A,0))</f>
        <v/>
      </c>
      <c r="O20" s="1" t="str">
        <f>IF(TEAM!$B$1&lt;6,"",MATCH(H20,VALUES!$A:$A,0))</f>
        <v/>
      </c>
      <c r="P20">
        <f t="shared" si="0"/>
        <v>2</v>
      </c>
      <c r="Q20">
        <f>INDEX(VALUES!A$1:A$12,P20)</f>
        <v>0</v>
      </c>
    </row>
    <row r="21" spans="1:17" x14ac:dyDescent="0.3">
      <c r="A21" s="16"/>
      <c r="B21" s="19" t="str">
        <f>IF(Round4!$I21="repeat",Round4!B21,"")</f>
        <v/>
      </c>
      <c r="I21" s="11" t="str">
        <f>IF(B21="","",IF(COUNT(C21:H21)&lt;TEAM!$B$1,"pending",IF(AND(MAX(J21:O21)-P21&lt;=1,P21-MIN(J21:O21)&lt;=1),Q21,"repeat")))</f>
        <v/>
      </c>
      <c r="J21" s="1">
        <f>MATCH(C21,VALUES!$A:$A,0)</f>
        <v>2</v>
      </c>
      <c r="K21" s="1">
        <f>MATCH(D21,VALUES!$A:$A,0)</f>
        <v>2</v>
      </c>
      <c r="L21" s="1">
        <f>MATCH(E21,VALUES!$A:$A,0)</f>
        <v>2</v>
      </c>
      <c r="M21" s="1" t="str">
        <f>IF(TEAM!$B$1&lt;4,"",MATCH(F21,VALUES!$A:$A,0))</f>
        <v/>
      </c>
      <c r="N21" s="1" t="str">
        <f>IF(TEAM!$B$1&lt;5,"",MATCH(G21,VALUES!$A:$A,0))</f>
        <v/>
      </c>
      <c r="O21" s="1" t="str">
        <f>IF(TEAM!$B$1&lt;6,"",MATCH(H21,VALUES!$A:$A,0))</f>
        <v/>
      </c>
      <c r="P21">
        <f t="shared" si="0"/>
        <v>2</v>
      </c>
      <c r="Q21">
        <f>INDEX(VALUES!A$1:A$12,P21)</f>
        <v>0</v>
      </c>
    </row>
    <row r="22" spans="1:17" x14ac:dyDescent="0.3">
      <c r="A22" s="16"/>
      <c r="B22" s="19" t="str">
        <f>IF(Round4!$I22="repeat",Round4!B22,"")</f>
        <v/>
      </c>
      <c r="I22" s="11" t="str">
        <f>IF(B22="","",IF(COUNT(C22:H22)&lt;TEAM!$B$1,"pending",IF(AND(MAX(J22:O22)-P22&lt;=1,P22-MIN(J22:O22)&lt;=1),Q22,"repeat")))</f>
        <v/>
      </c>
      <c r="J22" s="1">
        <f>MATCH(C22,VALUES!$A:$A,0)</f>
        <v>2</v>
      </c>
      <c r="K22" s="1">
        <f>MATCH(D22,VALUES!$A:$A,0)</f>
        <v>2</v>
      </c>
      <c r="L22" s="1">
        <f>MATCH(E22,VALUES!$A:$A,0)</f>
        <v>2</v>
      </c>
      <c r="M22" s="1" t="str">
        <f>IF(TEAM!$B$1&lt;4,"",MATCH(F22,VALUES!$A:$A,0))</f>
        <v/>
      </c>
      <c r="N22" s="1" t="str">
        <f>IF(TEAM!$B$1&lt;5,"",MATCH(G22,VALUES!$A:$A,0))</f>
        <v/>
      </c>
      <c r="O22" s="1" t="str">
        <f>IF(TEAM!$B$1&lt;6,"",MATCH(H22,VALUES!$A:$A,0))</f>
        <v/>
      </c>
      <c r="P22">
        <f t="shared" si="0"/>
        <v>2</v>
      </c>
      <c r="Q22">
        <f>INDEX(VALUES!A$1:A$12,P22)</f>
        <v>0</v>
      </c>
    </row>
    <row r="23" spans="1:17" x14ac:dyDescent="0.3">
      <c r="A23" s="16"/>
      <c r="B23" s="19" t="str">
        <f>IF(Round4!$I23="repeat",Round4!B23,"")</f>
        <v/>
      </c>
      <c r="I23" s="11" t="str">
        <f>IF(B23="","",IF(COUNT(C23:H23)&lt;TEAM!$B$1,"pending",IF(AND(MAX(J23:O23)-P23&lt;=1,P23-MIN(J23:O23)&lt;=1),Q23,"repeat")))</f>
        <v/>
      </c>
      <c r="J23" s="1">
        <f>MATCH(C23,VALUES!$A:$A,0)</f>
        <v>2</v>
      </c>
      <c r="K23" s="1">
        <f>MATCH(D23,VALUES!$A:$A,0)</f>
        <v>2</v>
      </c>
      <c r="L23" s="1">
        <f>MATCH(E23,VALUES!$A:$A,0)</f>
        <v>2</v>
      </c>
      <c r="M23" s="1" t="str">
        <f>IF(TEAM!$B$1&lt;4,"",MATCH(F23,VALUES!$A:$A,0))</f>
        <v/>
      </c>
      <c r="N23" s="1" t="str">
        <f>IF(TEAM!$B$1&lt;5,"",MATCH(G23,VALUES!$A:$A,0))</f>
        <v/>
      </c>
      <c r="O23" s="1" t="str">
        <f>IF(TEAM!$B$1&lt;6,"",MATCH(H23,VALUES!$A:$A,0))</f>
        <v/>
      </c>
      <c r="P23">
        <f t="shared" si="0"/>
        <v>2</v>
      </c>
      <c r="Q23">
        <f>INDEX(VALUES!A$1:A$12,P23)</f>
        <v>0</v>
      </c>
    </row>
    <row r="24" spans="1:17" x14ac:dyDescent="0.3">
      <c r="A24" s="16"/>
      <c r="B24" s="19" t="str">
        <f>IF(Round4!$I24="repeat",Round4!B24,"")</f>
        <v/>
      </c>
      <c r="I24" s="11" t="str">
        <f>IF(B24="","",IF(COUNT(C24:H24)&lt;TEAM!$B$1,"pending",IF(AND(MAX(J24:O24)-P24&lt;=1,P24-MIN(J24:O24)&lt;=1),Q24,"repeat")))</f>
        <v/>
      </c>
      <c r="J24" s="1">
        <f>MATCH(C24,VALUES!$A:$A,0)</f>
        <v>2</v>
      </c>
      <c r="K24" s="1">
        <f>MATCH(D24,VALUES!$A:$A,0)</f>
        <v>2</v>
      </c>
      <c r="L24" s="1">
        <f>MATCH(E24,VALUES!$A:$A,0)</f>
        <v>2</v>
      </c>
      <c r="M24" s="1" t="str">
        <f>IF(TEAM!$B$1&lt;4,"",MATCH(F24,VALUES!$A:$A,0))</f>
        <v/>
      </c>
      <c r="N24" s="1" t="str">
        <f>IF(TEAM!$B$1&lt;5,"",MATCH(G24,VALUES!$A:$A,0))</f>
        <v/>
      </c>
      <c r="O24" s="1" t="str">
        <f>IF(TEAM!$B$1&lt;6,"",MATCH(H24,VALUES!$A:$A,0))</f>
        <v/>
      </c>
      <c r="P24">
        <f t="shared" si="0"/>
        <v>2</v>
      </c>
      <c r="Q24">
        <f>INDEX(VALUES!A$1:A$12,P24)</f>
        <v>0</v>
      </c>
    </row>
    <row r="25" spans="1:17" x14ac:dyDescent="0.3">
      <c r="A25" s="16"/>
      <c r="B25" s="19" t="str">
        <f>IF(Round4!$I25="repeat",Round4!B25,"")</f>
        <v/>
      </c>
      <c r="I25" s="11" t="str">
        <f>IF(B25="","",IF(COUNT(C25:H25)&lt;TEAM!$B$1,"pending",IF(AND(MAX(J25:O25)-P25&lt;=1,P25-MIN(J25:O25)&lt;=1),Q25,"repeat")))</f>
        <v/>
      </c>
      <c r="J25" s="1">
        <f>MATCH(C25,VALUES!$A:$A,0)</f>
        <v>2</v>
      </c>
      <c r="K25" s="1">
        <f>MATCH(D25,VALUES!$A:$A,0)</f>
        <v>2</v>
      </c>
      <c r="L25" s="1">
        <f>MATCH(E25,VALUES!$A:$A,0)</f>
        <v>2</v>
      </c>
      <c r="M25" s="1" t="str">
        <f>IF(TEAM!$B$1&lt;4,"",MATCH(F25,VALUES!$A:$A,0))</f>
        <v/>
      </c>
      <c r="N25" s="1" t="str">
        <f>IF(TEAM!$B$1&lt;5,"",MATCH(G25,VALUES!$A:$A,0))</f>
        <v/>
      </c>
      <c r="O25" s="1" t="str">
        <f>IF(TEAM!$B$1&lt;6,"",MATCH(H25,VALUES!$A:$A,0))</f>
        <v/>
      </c>
      <c r="P25">
        <f t="shared" si="0"/>
        <v>2</v>
      </c>
      <c r="Q25">
        <f>INDEX(VALUES!A$1:A$12,P25)</f>
        <v>0</v>
      </c>
    </row>
    <row r="26" spans="1:17" x14ac:dyDescent="0.3">
      <c r="A26" s="16"/>
      <c r="B26" s="19" t="str">
        <f>IF(Round4!$I26="repeat",Round4!B26,"")</f>
        <v/>
      </c>
      <c r="I26" s="11" t="str">
        <f>IF(B26="","",IF(COUNT(C26:H26)&lt;TEAM!$B$1,"pending",IF(AND(MAX(J26:O26)-P26&lt;=1,P26-MIN(J26:O26)&lt;=1),Q26,"repeat")))</f>
        <v/>
      </c>
      <c r="J26" s="1">
        <f>MATCH(C26,VALUES!$A:$A,0)</f>
        <v>2</v>
      </c>
      <c r="K26" s="1">
        <f>MATCH(D26,VALUES!$A:$A,0)</f>
        <v>2</v>
      </c>
      <c r="L26" s="1">
        <f>MATCH(E26,VALUES!$A:$A,0)</f>
        <v>2</v>
      </c>
      <c r="M26" s="1" t="str">
        <f>IF(TEAM!$B$1&lt;4,"",MATCH(F26,VALUES!$A:$A,0))</f>
        <v/>
      </c>
      <c r="N26" s="1" t="str">
        <f>IF(TEAM!$B$1&lt;5,"",MATCH(G26,VALUES!$A:$A,0))</f>
        <v/>
      </c>
      <c r="O26" s="1" t="str">
        <f>IF(TEAM!$B$1&lt;6,"",MATCH(H26,VALUES!$A:$A,0))</f>
        <v/>
      </c>
      <c r="P26">
        <f t="shared" si="0"/>
        <v>2</v>
      </c>
      <c r="Q26">
        <f>INDEX(VALUES!A$1:A$12,P26)</f>
        <v>0</v>
      </c>
    </row>
    <row r="27" spans="1:17" x14ac:dyDescent="0.3">
      <c r="A27" s="16"/>
      <c r="B27" s="19" t="str">
        <f>IF(Round4!$I27="repeat",Round4!B27,"")</f>
        <v/>
      </c>
      <c r="I27" s="11" t="str">
        <f>IF(B27="","",IF(COUNT(C27:H27)&lt;TEAM!$B$1,"pending",IF(AND(MAX(J27:O27)-P27&lt;=1,P27-MIN(J27:O27)&lt;=1),Q27,"repeat")))</f>
        <v/>
      </c>
      <c r="J27" s="1">
        <f>MATCH(C27,VALUES!$A:$A,0)</f>
        <v>2</v>
      </c>
      <c r="K27" s="1">
        <f>MATCH(D27,VALUES!$A:$A,0)</f>
        <v>2</v>
      </c>
      <c r="L27" s="1">
        <f>MATCH(E27,VALUES!$A:$A,0)</f>
        <v>2</v>
      </c>
      <c r="M27" s="1" t="str">
        <f>IF(TEAM!$B$1&lt;4,"",MATCH(F27,VALUES!$A:$A,0))</f>
        <v/>
      </c>
      <c r="N27" s="1" t="str">
        <f>IF(TEAM!$B$1&lt;5,"",MATCH(G27,VALUES!$A:$A,0))</f>
        <v/>
      </c>
      <c r="O27" s="1" t="str">
        <f>IF(TEAM!$B$1&lt;6,"",MATCH(H27,VALUES!$A:$A,0))</f>
        <v/>
      </c>
      <c r="P27">
        <f t="shared" si="0"/>
        <v>2</v>
      </c>
      <c r="Q27">
        <f>INDEX(VALUES!A$1:A$12,P27)</f>
        <v>0</v>
      </c>
    </row>
    <row r="28" spans="1:17" x14ac:dyDescent="0.3">
      <c r="A28" s="16"/>
      <c r="B28" s="19" t="str">
        <f>IF(Round4!$I28="repeat",Round4!B28,"")</f>
        <v/>
      </c>
      <c r="I28" s="11" t="str">
        <f>IF(B28="","",IF(COUNT(C28:H28)&lt;TEAM!$B$1,"pending",IF(AND(MAX(J28:O28)-P28&lt;=1,P28-MIN(J28:O28)&lt;=1),Q28,"repeat")))</f>
        <v/>
      </c>
      <c r="J28" s="1">
        <f>MATCH(C28,VALUES!$A:$A,0)</f>
        <v>2</v>
      </c>
      <c r="K28" s="1">
        <f>MATCH(D28,VALUES!$A:$A,0)</f>
        <v>2</v>
      </c>
      <c r="L28" s="1">
        <f>MATCH(E28,VALUES!$A:$A,0)</f>
        <v>2</v>
      </c>
      <c r="M28" s="1" t="str">
        <f>IF(TEAM!$B$1&lt;4,"",MATCH(F28,VALUES!$A:$A,0))</f>
        <v/>
      </c>
      <c r="N28" s="1" t="str">
        <f>IF(TEAM!$B$1&lt;5,"",MATCH(G28,VALUES!$A:$A,0))</f>
        <v/>
      </c>
      <c r="O28" s="1" t="str">
        <f>IF(TEAM!$B$1&lt;6,"",MATCH(H28,VALUES!$A:$A,0))</f>
        <v/>
      </c>
      <c r="P28">
        <f t="shared" si="0"/>
        <v>2</v>
      </c>
      <c r="Q28">
        <f>INDEX(VALUES!A$1:A$12,P28)</f>
        <v>0</v>
      </c>
    </row>
    <row r="29" spans="1:17" x14ac:dyDescent="0.3">
      <c r="A29" s="16"/>
      <c r="B29" s="19" t="str">
        <f>IF(Round4!$I29="repeat",Round4!B29,"")</f>
        <v/>
      </c>
      <c r="I29" s="11" t="str">
        <f>IF(B29="","",IF(COUNT(C29:H29)&lt;TEAM!$B$1,"pending",IF(AND(MAX(J29:O29)-P29&lt;=1,P29-MIN(J29:O29)&lt;=1),Q29,"repeat")))</f>
        <v/>
      </c>
      <c r="J29" s="1">
        <f>MATCH(C29,VALUES!$A:$A,0)</f>
        <v>2</v>
      </c>
      <c r="K29" s="1">
        <f>MATCH(D29,VALUES!$A:$A,0)</f>
        <v>2</v>
      </c>
      <c r="L29" s="1">
        <f>MATCH(E29,VALUES!$A:$A,0)</f>
        <v>2</v>
      </c>
      <c r="M29" s="1" t="str">
        <f>IF(TEAM!$B$1&lt;4,"",MATCH(F29,VALUES!$A:$A,0))</f>
        <v/>
      </c>
      <c r="N29" s="1" t="str">
        <f>IF(TEAM!$B$1&lt;5,"",MATCH(G29,VALUES!$A:$A,0))</f>
        <v/>
      </c>
      <c r="O29" s="1" t="str">
        <f>IF(TEAM!$B$1&lt;6,"",MATCH(H29,VALUES!$A:$A,0))</f>
        <v/>
      </c>
      <c r="P29">
        <f t="shared" si="0"/>
        <v>2</v>
      </c>
      <c r="Q29">
        <f>INDEX(VALUES!A$1:A$12,P29)</f>
        <v>0</v>
      </c>
    </row>
    <row r="30" spans="1:17" x14ac:dyDescent="0.3">
      <c r="A30" s="16"/>
      <c r="B30" s="19" t="str">
        <f>IF(Round4!$I30="repeat",Round4!B30,"")</f>
        <v/>
      </c>
      <c r="I30" s="11" t="str">
        <f>IF(B30="","",IF(COUNT(C30:H30)&lt;TEAM!$B$1,"pending",IF(AND(MAX(J30:O30)-P30&lt;=1,P30-MIN(J30:O30)&lt;=1),Q30,"repeat")))</f>
        <v/>
      </c>
      <c r="J30" s="1">
        <f>MATCH(C30,VALUES!$A:$A,0)</f>
        <v>2</v>
      </c>
      <c r="K30" s="1">
        <f>MATCH(D30,VALUES!$A:$A,0)</f>
        <v>2</v>
      </c>
      <c r="L30" s="1">
        <f>MATCH(E30,VALUES!$A:$A,0)</f>
        <v>2</v>
      </c>
      <c r="M30" s="1" t="str">
        <f>IF(TEAM!$B$1&lt;4,"",MATCH(F30,VALUES!$A:$A,0))</f>
        <v/>
      </c>
      <c r="N30" s="1" t="str">
        <f>IF(TEAM!$B$1&lt;5,"",MATCH(G30,VALUES!$A:$A,0))</f>
        <v/>
      </c>
      <c r="O30" s="1" t="str">
        <f>IF(TEAM!$B$1&lt;6,"",MATCH(H30,VALUES!$A:$A,0))</f>
        <v/>
      </c>
      <c r="P30">
        <f t="shared" si="0"/>
        <v>2</v>
      </c>
      <c r="Q30">
        <f>INDEX(VALUES!A$1:A$12,P30)</f>
        <v>0</v>
      </c>
    </row>
    <row r="31" spans="1:17" x14ac:dyDescent="0.3">
      <c r="A31" s="16"/>
      <c r="B31" s="19" t="str">
        <f>IF(Round4!$I31="repeat",Round4!B31,"")</f>
        <v/>
      </c>
      <c r="I31" s="11" t="str">
        <f>IF(B31="","",IF(COUNT(C31:H31)&lt;TEAM!$B$1,"pending",IF(AND(MAX(J31:O31)-P31&lt;=1,P31-MIN(J31:O31)&lt;=1),Q31,"repeat")))</f>
        <v/>
      </c>
      <c r="J31" s="1">
        <f>MATCH(C31,VALUES!$A:$A,0)</f>
        <v>2</v>
      </c>
      <c r="K31" s="1">
        <f>MATCH(D31,VALUES!$A:$A,0)</f>
        <v>2</v>
      </c>
      <c r="L31" s="1">
        <f>MATCH(E31,VALUES!$A:$A,0)</f>
        <v>2</v>
      </c>
      <c r="M31" s="1" t="str">
        <f>IF(TEAM!$B$1&lt;4,"",MATCH(F31,VALUES!$A:$A,0))</f>
        <v/>
      </c>
      <c r="N31" s="1" t="str">
        <f>IF(TEAM!$B$1&lt;5,"",MATCH(G31,VALUES!$A:$A,0))</f>
        <v/>
      </c>
      <c r="O31" s="1" t="str">
        <f>IF(TEAM!$B$1&lt;6,"",MATCH(H31,VALUES!$A:$A,0))</f>
        <v/>
      </c>
      <c r="P31">
        <f t="shared" si="0"/>
        <v>2</v>
      </c>
      <c r="Q31">
        <f>INDEX(VALUES!A$1:A$12,P31)</f>
        <v>0</v>
      </c>
    </row>
    <row r="32" spans="1:17" x14ac:dyDescent="0.3">
      <c r="A32" s="16"/>
      <c r="B32" s="19" t="str">
        <f>IF(Round4!$I32="repeat",Round4!B32,"")</f>
        <v/>
      </c>
      <c r="I32" s="11" t="str">
        <f>IF(B32="","",IF(COUNT(C32:H32)&lt;TEAM!$B$1,"pending",IF(AND(MAX(J32:O32)-P32&lt;=1,P32-MIN(J32:O32)&lt;=1),Q32,"repeat")))</f>
        <v/>
      </c>
      <c r="J32" s="1">
        <f>MATCH(C32,VALUES!$A:$A,0)</f>
        <v>2</v>
      </c>
      <c r="K32" s="1">
        <f>MATCH(D32,VALUES!$A:$A,0)</f>
        <v>2</v>
      </c>
      <c r="L32" s="1">
        <f>MATCH(E32,VALUES!$A:$A,0)</f>
        <v>2</v>
      </c>
      <c r="M32" s="1" t="str">
        <f>IF(TEAM!$B$1&lt;4,"",MATCH(F32,VALUES!$A:$A,0))</f>
        <v/>
      </c>
      <c r="N32" s="1" t="str">
        <f>IF(TEAM!$B$1&lt;5,"",MATCH(G32,VALUES!$A:$A,0))</f>
        <v/>
      </c>
      <c r="O32" s="1" t="str">
        <f>IF(TEAM!$B$1&lt;6,"",MATCH(H32,VALUES!$A:$A,0))</f>
        <v/>
      </c>
      <c r="P32">
        <f t="shared" si="0"/>
        <v>2</v>
      </c>
      <c r="Q32">
        <f>INDEX(VALUES!A$1:A$12,P32)</f>
        <v>0</v>
      </c>
    </row>
    <row r="33" spans="1:17" x14ac:dyDescent="0.3">
      <c r="A33" s="16"/>
      <c r="B33" s="19" t="str">
        <f>IF(Round4!$I33="repeat",Round4!B33,"")</f>
        <v/>
      </c>
      <c r="I33" s="11" t="str">
        <f>IF(B33="","",IF(COUNT(C33:H33)&lt;TEAM!$B$1,"pending",IF(AND(MAX(J33:O33)-P33&lt;=1,P33-MIN(J33:O33)&lt;=1),Q33,"repeat")))</f>
        <v/>
      </c>
      <c r="J33" s="1">
        <f>MATCH(C33,VALUES!$A:$A,0)</f>
        <v>2</v>
      </c>
      <c r="K33" s="1">
        <f>MATCH(D33,VALUES!$A:$A,0)</f>
        <v>2</v>
      </c>
      <c r="L33" s="1">
        <f>MATCH(E33,VALUES!$A:$A,0)</f>
        <v>2</v>
      </c>
      <c r="M33" s="1" t="str">
        <f>IF(TEAM!$B$1&lt;4,"",MATCH(F33,VALUES!$A:$A,0))</f>
        <v/>
      </c>
      <c r="N33" s="1" t="str">
        <f>IF(TEAM!$B$1&lt;5,"",MATCH(G33,VALUES!$A:$A,0))</f>
        <v/>
      </c>
      <c r="O33" s="1" t="str">
        <f>IF(TEAM!$B$1&lt;6,"",MATCH(H33,VALUES!$A:$A,0))</f>
        <v/>
      </c>
      <c r="P33">
        <f t="shared" si="0"/>
        <v>2</v>
      </c>
      <c r="Q33">
        <f>INDEX(VALUES!A$1:A$12,P33)</f>
        <v>0</v>
      </c>
    </row>
    <row r="34" spans="1:17" x14ac:dyDescent="0.3">
      <c r="A34" s="16"/>
      <c r="B34" s="19" t="str">
        <f>IF(Round4!$I34="repeat",Round4!B34,"")</f>
        <v/>
      </c>
      <c r="I34" s="11" t="str">
        <f>IF(B34="","",IF(COUNT(C34:H34)&lt;TEAM!$B$1,"pending",IF(AND(MAX(J34:O34)-P34&lt;=1,P34-MIN(J34:O34)&lt;=1),Q34,"repeat")))</f>
        <v/>
      </c>
      <c r="J34" s="1">
        <f>MATCH(C34,VALUES!$A:$A,0)</f>
        <v>2</v>
      </c>
      <c r="K34" s="1">
        <f>MATCH(D34,VALUES!$A:$A,0)</f>
        <v>2</v>
      </c>
      <c r="L34" s="1">
        <f>MATCH(E34,VALUES!$A:$A,0)</f>
        <v>2</v>
      </c>
      <c r="M34" s="1" t="str">
        <f>IF(TEAM!$B$1&lt;4,"",MATCH(F34,VALUES!$A:$A,0))</f>
        <v/>
      </c>
      <c r="N34" s="1" t="str">
        <f>IF(TEAM!$B$1&lt;5,"",MATCH(G34,VALUES!$A:$A,0))</f>
        <v/>
      </c>
      <c r="O34" s="1" t="str">
        <f>IF(TEAM!$B$1&lt;6,"",MATCH(H34,VALUES!$A:$A,0))</f>
        <v/>
      </c>
      <c r="P34">
        <f t="shared" si="0"/>
        <v>2</v>
      </c>
      <c r="Q34">
        <f>INDEX(VALUES!A$1:A$12,P34)</f>
        <v>0</v>
      </c>
    </row>
    <row r="35" spans="1:17" x14ac:dyDescent="0.3">
      <c r="A35" s="16"/>
      <c r="B35" s="19" t="str">
        <f>IF(Round4!$I35="repeat",Round4!B35,"")</f>
        <v/>
      </c>
      <c r="I35" s="11" t="str">
        <f>IF(B35="","",IF(COUNT(C35:H35)&lt;TEAM!$B$1,"pending",IF(AND(MAX(J35:O35)-P35&lt;=1,P35-MIN(J35:O35)&lt;=1),Q35,"repeat")))</f>
        <v/>
      </c>
      <c r="J35" s="1">
        <f>MATCH(C35,VALUES!$A:$A,0)</f>
        <v>2</v>
      </c>
      <c r="K35" s="1">
        <f>MATCH(D35,VALUES!$A:$A,0)</f>
        <v>2</v>
      </c>
      <c r="L35" s="1">
        <f>MATCH(E35,VALUES!$A:$A,0)</f>
        <v>2</v>
      </c>
      <c r="M35" s="1" t="str">
        <f>IF(TEAM!$B$1&lt;4,"",MATCH(F35,VALUES!$A:$A,0))</f>
        <v/>
      </c>
      <c r="N35" s="1" t="str">
        <f>IF(TEAM!$B$1&lt;5,"",MATCH(G35,VALUES!$A:$A,0))</f>
        <v/>
      </c>
      <c r="O35" s="1" t="str">
        <f>IF(TEAM!$B$1&lt;6,"",MATCH(H35,VALUES!$A:$A,0))</f>
        <v/>
      </c>
      <c r="P35">
        <f t="shared" si="0"/>
        <v>2</v>
      </c>
      <c r="Q35">
        <f>INDEX(VALUES!A$1:A$12,P35)</f>
        <v>0</v>
      </c>
    </row>
    <row r="36" spans="1:17" x14ac:dyDescent="0.3">
      <c r="A36" s="16"/>
      <c r="B36" s="19" t="str">
        <f>IF(Round4!$I36="repeat",Round4!B36,"")</f>
        <v/>
      </c>
      <c r="I36" s="11" t="str">
        <f>IF(B36="","",IF(COUNT(C36:H36)&lt;TEAM!$B$1,"pending",IF(AND(MAX(J36:O36)-P36&lt;=1,P36-MIN(J36:O36)&lt;=1),Q36,"repeat")))</f>
        <v/>
      </c>
      <c r="J36" s="1">
        <f>MATCH(C36,VALUES!$A:$A,0)</f>
        <v>2</v>
      </c>
      <c r="K36" s="1">
        <f>MATCH(D36,VALUES!$A:$A,0)</f>
        <v>2</v>
      </c>
      <c r="L36" s="1">
        <f>MATCH(E36,VALUES!$A:$A,0)</f>
        <v>2</v>
      </c>
      <c r="M36" s="1" t="str">
        <f>IF(TEAM!$B$1&lt;4,"",MATCH(F36,VALUES!$A:$A,0))</f>
        <v/>
      </c>
      <c r="N36" s="1" t="str">
        <f>IF(TEAM!$B$1&lt;5,"",MATCH(G36,VALUES!$A:$A,0))</f>
        <v/>
      </c>
      <c r="O36" s="1" t="str">
        <f>IF(TEAM!$B$1&lt;6,"",MATCH(H36,VALUES!$A:$A,0))</f>
        <v/>
      </c>
      <c r="P36">
        <f t="shared" si="0"/>
        <v>2</v>
      </c>
      <c r="Q36">
        <f>INDEX(VALUES!A$1:A$12,P36)</f>
        <v>0</v>
      </c>
    </row>
    <row r="37" spans="1:17" x14ac:dyDescent="0.3">
      <c r="A37" s="16"/>
      <c r="B37" s="19" t="str">
        <f>IF(Round4!$I37="repeat",Round4!B37,"")</f>
        <v/>
      </c>
      <c r="I37" s="11" t="str">
        <f>IF(B37="","",IF(COUNT(C37:H37)&lt;TEAM!$B$1,"pending",IF(AND(MAX(J37:O37)-P37&lt;=1,P37-MIN(J37:O37)&lt;=1),Q37,"repeat")))</f>
        <v/>
      </c>
      <c r="J37" s="1">
        <f>MATCH(C37,VALUES!$A:$A,0)</f>
        <v>2</v>
      </c>
      <c r="K37" s="1">
        <f>MATCH(D37,VALUES!$A:$A,0)</f>
        <v>2</v>
      </c>
      <c r="L37" s="1">
        <f>MATCH(E37,VALUES!$A:$A,0)</f>
        <v>2</v>
      </c>
      <c r="M37" s="1" t="str">
        <f>IF(TEAM!$B$1&lt;4,"",MATCH(F37,VALUES!$A:$A,0))</f>
        <v/>
      </c>
      <c r="N37" s="1" t="str">
        <f>IF(TEAM!$B$1&lt;5,"",MATCH(G37,VALUES!$A:$A,0))</f>
        <v/>
      </c>
      <c r="O37" s="1" t="str">
        <f>IF(TEAM!$B$1&lt;6,"",MATCH(H37,VALUES!$A:$A,0))</f>
        <v/>
      </c>
      <c r="P37">
        <f t="shared" si="0"/>
        <v>2</v>
      </c>
      <c r="Q37">
        <f>INDEX(VALUES!A$1:A$12,P37)</f>
        <v>0</v>
      </c>
    </row>
    <row r="38" spans="1:17" x14ac:dyDescent="0.3">
      <c r="A38" s="16"/>
      <c r="B38" s="19" t="str">
        <f>IF(Round4!$I38="repeat",Round4!B38,"")</f>
        <v/>
      </c>
      <c r="I38" s="11" t="str">
        <f>IF(B38="","",IF(COUNT(C38:H38)&lt;TEAM!$B$1,"pending",IF(AND(MAX(J38:O38)-P38&lt;=1,P38-MIN(J38:O38)&lt;=1),Q38,"repeat")))</f>
        <v/>
      </c>
      <c r="J38" s="1">
        <f>MATCH(C38,VALUES!$A:$A,0)</f>
        <v>2</v>
      </c>
      <c r="K38" s="1">
        <f>MATCH(D38,VALUES!$A:$A,0)</f>
        <v>2</v>
      </c>
      <c r="L38" s="1">
        <f>MATCH(E38,VALUES!$A:$A,0)</f>
        <v>2</v>
      </c>
      <c r="M38" s="1" t="str">
        <f>IF(TEAM!$B$1&lt;4,"",MATCH(F38,VALUES!$A:$A,0))</f>
        <v/>
      </c>
      <c r="N38" s="1" t="str">
        <f>IF(TEAM!$B$1&lt;5,"",MATCH(G38,VALUES!$A:$A,0))</f>
        <v/>
      </c>
      <c r="O38" s="1" t="str">
        <f>IF(TEAM!$B$1&lt;6,"",MATCH(H38,VALUES!$A:$A,0))</f>
        <v/>
      </c>
      <c r="P38">
        <f t="shared" si="0"/>
        <v>2</v>
      </c>
      <c r="Q38">
        <f>INDEX(VALUES!A$1:A$12,P38)</f>
        <v>0</v>
      </c>
    </row>
    <row r="39" spans="1:17" x14ac:dyDescent="0.3">
      <c r="A39" s="16"/>
      <c r="B39" s="19" t="str">
        <f>IF(Round4!$I39="repeat",Round4!B39,"")</f>
        <v/>
      </c>
      <c r="I39" s="11" t="str">
        <f>IF(B39="","",IF(COUNT(C39:H39)&lt;TEAM!$B$1,"pending",IF(AND(MAX(J39:O39)-P39&lt;=1,P39-MIN(J39:O39)&lt;=1),Q39,"repeat")))</f>
        <v/>
      </c>
      <c r="J39" s="1">
        <f>MATCH(C39,VALUES!$A:$A,0)</f>
        <v>2</v>
      </c>
      <c r="K39" s="1">
        <f>MATCH(D39,VALUES!$A:$A,0)</f>
        <v>2</v>
      </c>
      <c r="L39" s="1">
        <f>MATCH(E39,VALUES!$A:$A,0)</f>
        <v>2</v>
      </c>
      <c r="M39" s="1" t="str">
        <f>IF(TEAM!$B$1&lt;4,"",MATCH(F39,VALUES!$A:$A,0))</f>
        <v/>
      </c>
      <c r="N39" s="1" t="str">
        <f>IF(TEAM!$B$1&lt;5,"",MATCH(G39,VALUES!$A:$A,0))</f>
        <v/>
      </c>
      <c r="O39" s="1" t="str">
        <f>IF(TEAM!$B$1&lt;6,"",MATCH(H39,VALUES!$A:$A,0))</f>
        <v/>
      </c>
      <c r="P39">
        <f t="shared" si="0"/>
        <v>2</v>
      </c>
      <c r="Q39">
        <f>INDEX(VALUES!A$1:A$12,P39)</f>
        <v>0</v>
      </c>
    </row>
    <row r="40" spans="1:17" x14ac:dyDescent="0.3">
      <c r="A40" s="16"/>
      <c r="B40" s="19" t="str">
        <f>IF(Round4!$I40="repeat",Round4!B40,"")</f>
        <v/>
      </c>
      <c r="I40" s="11" t="str">
        <f>IF(B40="","",IF(COUNT(C40:H40)&lt;TEAM!$B$1,"pending",IF(AND(MAX(J40:O40)-P40&lt;=1,P40-MIN(J40:O40)&lt;=1),Q40,"repeat")))</f>
        <v/>
      </c>
      <c r="J40" s="1">
        <f>MATCH(C40,VALUES!$A:$A,0)</f>
        <v>2</v>
      </c>
      <c r="K40" s="1">
        <f>MATCH(D40,VALUES!$A:$A,0)</f>
        <v>2</v>
      </c>
      <c r="L40" s="1">
        <f>MATCH(E40,VALUES!$A:$A,0)</f>
        <v>2</v>
      </c>
      <c r="M40" s="1" t="str">
        <f>IF(TEAM!$B$1&lt;4,"",MATCH(F40,VALUES!$A:$A,0))</f>
        <v/>
      </c>
      <c r="N40" s="1" t="str">
        <f>IF(TEAM!$B$1&lt;5,"",MATCH(G40,VALUES!$A:$A,0))</f>
        <v/>
      </c>
      <c r="O40" s="1" t="str">
        <f>IF(TEAM!$B$1&lt;6,"",MATCH(H40,VALUES!$A:$A,0))</f>
        <v/>
      </c>
      <c r="P40">
        <f t="shared" si="0"/>
        <v>2</v>
      </c>
      <c r="Q40">
        <f>INDEX(VALUES!A$1:A$12,P40)</f>
        <v>0</v>
      </c>
    </row>
    <row r="41" spans="1:17" x14ac:dyDescent="0.3">
      <c r="A41" s="16"/>
      <c r="B41" s="19" t="str">
        <f>IF(Round4!$I41="repeat",Round4!B41,"")</f>
        <v/>
      </c>
      <c r="I41" s="11" t="str">
        <f>IF(B41="","",IF(COUNT(C41:H41)&lt;TEAM!$B$1,"pending",IF(AND(MAX(J41:O41)-P41&lt;=1,P41-MIN(J41:O41)&lt;=1),Q41,"repeat")))</f>
        <v/>
      </c>
      <c r="J41" s="1">
        <f>MATCH(C41,VALUES!$A:$A,0)</f>
        <v>2</v>
      </c>
      <c r="K41" s="1">
        <f>MATCH(D41,VALUES!$A:$A,0)</f>
        <v>2</v>
      </c>
      <c r="L41" s="1">
        <f>MATCH(E41,VALUES!$A:$A,0)</f>
        <v>2</v>
      </c>
      <c r="M41" s="1" t="str">
        <f>IF(TEAM!$B$1&lt;4,"",MATCH(F41,VALUES!$A:$A,0))</f>
        <v/>
      </c>
      <c r="N41" s="1" t="str">
        <f>IF(TEAM!$B$1&lt;5,"",MATCH(G41,VALUES!$A:$A,0))</f>
        <v/>
      </c>
      <c r="O41" s="1" t="str">
        <f>IF(TEAM!$B$1&lt;6,"",MATCH(H41,VALUES!$A:$A,0))</f>
        <v/>
      </c>
      <c r="P41">
        <f t="shared" si="0"/>
        <v>2</v>
      </c>
      <c r="Q41">
        <f>INDEX(VALUES!A$1:A$12,P41)</f>
        <v>0</v>
      </c>
    </row>
    <row r="42" spans="1:17" x14ac:dyDescent="0.3">
      <c r="A42" s="16"/>
      <c r="B42" s="19" t="str">
        <f>IF(Round4!$I42="repeat",Round4!B42,"")</f>
        <v/>
      </c>
      <c r="I42" s="11" t="str">
        <f>IF(B42="","",IF(COUNT(C42:H42)&lt;TEAM!$B$1,"pending",IF(AND(MAX(J42:O42)-P42&lt;=1,P42-MIN(J42:O42)&lt;=1),Q42,"repeat")))</f>
        <v/>
      </c>
      <c r="J42" s="1">
        <f>MATCH(C42,VALUES!$A:$A,0)</f>
        <v>2</v>
      </c>
      <c r="K42" s="1">
        <f>MATCH(D42,VALUES!$A:$A,0)</f>
        <v>2</v>
      </c>
      <c r="L42" s="1">
        <f>MATCH(E42,VALUES!$A:$A,0)</f>
        <v>2</v>
      </c>
      <c r="M42" s="1" t="str">
        <f>IF(TEAM!$B$1&lt;4,"",MATCH(F42,VALUES!$A:$A,0))</f>
        <v/>
      </c>
      <c r="N42" s="1" t="str">
        <f>IF(TEAM!$B$1&lt;5,"",MATCH(G42,VALUES!$A:$A,0))</f>
        <v/>
      </c>
      <c r="O42" s="1" t="str">
        <f>IF(TEAM!$B$1&lt;6,"",MATCH(H42,VALUES!$A:$A,0))</f>
        <v/>
      </c>
      <c r="P42">
        <f t="shared" si="0"/>
        <v>2</v>
      </c>
      <c r="Q42">
        <f>INDEX(VALUES!A$1:A$12,P42)</f>
        <v>0</v>
      </c>
    </row>
    <row r="43" spans="1:17" x14ac:dyDescent="0.3">
      <c r="A43" s="16"/>
      <c r="B43" s="19" t="str">
        <f>IF(Round4!$I43="repeat",Round4!B43,"")</f>
        <v/>
      </c>
      <c r="I43" s="11" t="str">
        <f>IF(B43="","",IF(COUNT(C43:H43)&lt;TEAM!$B$1,"pending",IF(AND(MAX(J43:O43)-P43&lt;=1,P43-MIN(J43:O43)&lt;=1),Q43,"repeat")))</f>
        <v/>
      </c>
      <c r="J43" s="1">
        <f>MATCH(C43,VALUES!$A:$A,0)</f>
        <v>2</v>
      </c>
      <c r="K43" s="1">
        <f>MATCH(D43,VALUES!$A:$A,0)</f>
        <v>2</v>
      </c>
      <c r="L43" s="1">
        <f>MATCH(E43,VALUES!$A:$A,0)</f>
        <v>2</v>
      </c>
      <c r="M43" s="1" t="str">
        <f>IF(TEAM!$B$1&lt;4,"",MATCH(F43,VALUES!$A:$A,0))</f>
        <v/>
      </c>
      <c r="N43" s="1" t="str">
        <f>IF(TEAM!$B$1&lt;5,"",MATCH(G43,VALUES!$A:$A,0))</f>
        <v/>
      </c>
      <c r="O43" s="1" t="str">
        <f>IF(TEAM!$B$1&lt;6,"",MATCH(H43,VALUES!$A:$A,0))</f>
        <v/>
      </c>
      <c r="P43">
        <f t="shared" si="0"/>
        <v>2</v>
      </c>
      <c r="Q43">
        <f>INDEX(VALUES!A$1:A$12,P43)</f>
        <v>0</v>
      </c>
    </row>
    <row r="44" spans="1:17" x14ac:dyDescent="0.3">
      <c r="A44" s="16"/>
      <c r="B44" s="19" t="str">
        <f>IF(Round4!$I44="repeat",Round4!B44,"")</f>
        <v/>
      </c>
      <c r="I44" s="11" t="str">
        <f>IF(B44="","",IF(COUNT(C44:H44)&lt;TEAM!$B$1,"pending",IF(AND(MAX(J44:O44)-P44&lt;=1,P44-MIN(J44:O44)&lt;=1),Q44,"repeat")))</f>
        <v/>
      </c>
      <c r="J44" s="1">
        <f>MATCH(C44,VALUES!$A:$A,0)</f>
        <v>2</v>
      </c>
      <c r="K44" s="1">
        <f>MATCH(D44,VALUES!$A:$A,0)</f>
        <v>2</v>
      </c>
      <c r="L44" s="1">
        <f>MATCH(E44,VALUES!$A:$A,0)</f>
        <v>2</v>
      </c>
      <c r="M44" s="1" t="str">
        <f>IF(TEAM!$B$1&lt;4,"",MATCH(F44,VALUES!$A:$A,0))</f>
        <v/>
      </c>
      <c r="N44" s="1" t="str">
        <f>IF(TEAM!$B$1&lt;5,"",MATCH(G44,VALUES!$A:$A,0))</f>
        <v/>
      </c>
      <c r="O44" s="1" t="str">
        <f>IF(TEAM!$B$1&lt;6,"",MATCH(H44,VALUES!$A:$A,0))</f>
        <v/>
      </c>
      <c r="P44">
        <f t="shared" si="0"/>
        <v>2</v>
      </c>
      <c r="Q44">
        <f>INDEX(VALUES!A$1:A$12,P44)</f>
        <v>0</v>
      </c>
    </row>
    <row r="45" spans="1:17" x14ac:dyDescent="0.3">
      <c r="A45" s="16"/>
      <c r="B45" s="19" t="str">
        <f>IF(Round4!$I45="repeat",Round4!B45,"")</f>
        <v/>
      </c>
      <c r="I45" s="11" t="str">
        <f>IF(B45="","",IF(COUNT(C45:H45)&lt;TEAM!$B$1,"pending",IF(AND(MAX(J45:O45)-P45&lt;=1,P45-MIN(J45:O45)&lt;=1),Q45,"repeat")))</f>
        <v/>
      </c>
      <c r="J45" s="1">
        <f>MATCH(C45,VALUES!$A:$A,0)</f>
        <v>2</v>
      </c>
      <c r="K45" s="1">
        <f>MATCH(D45,VALUES!$A:$A,0)</f>
        <v>2</v>
      </c>
      <c r="L45" s="1">
        <f>MATCH(E45,VALUES!$A:$A,0)</f>
        <v>2</v>
      </c>
      <c r="M45" s="1" t="str">
        <f>IF(TEAM!$B$1&lt;4,"",MATCH(F45,VALUES!$A:$A,0))</f>
        <v/>
      </c>
      <c r="N45" s="1" t="str">
        <f>IF(TEAM!$B$1&lt;5,"",MATCH(G45,VALUES!$A:$A,0))</f>
        <v/>
      </c>
      <c r="O45" s="1" t="str">
        <f>IF(TEAM!$B$1&lt;6,"",MATCH(H45,VALUES!$A:$A,0))</f>
        <v/>
      </c>
      <c r="P45">
        <f t="shared" si="0"/>
        <v>2</v>
      </c>
      <c r="Q45">
        <f>INDEX(VALUES!A$1:A$12,P45)</f>
        <v>0</v>
      </c>
    </row>
    <row r="46" spans="1:17" x14ac:dyDescent="0.3">
      <c r="A46" s="16"/>
      <c r="B46" s="19" t="str">
        <f>IF(Round4!$I46="repeat",Round4!B46,"")</f>
        <v/>
      </c>
      <c r="I46" s="11" t="str">
        <f>IF(B46="","",IF(COUNT(C46:H46)&lt;TEAM!$B$1,"pending",IF(AND(MAX(J46:O46)-P46&lt;=1,P46-MIN(J46:O46)&lt;=1),Q46,"repeat")))</f>
        <v/>
      </c>
      <c r="J46" s="1">
        <f>MATCH(C46,VALUES!$A:$A,0)</f>
        <v>2</v>
      </c>
      <c r="K46" s="1">
        <f>MATCH(D46,VALUES!$A:$A,0)</f>
        <v>2</v>
      </c>
      <c r="L46" s="1">
        <f>MATCH(E46,VALUES!$A:$A,0)</f>
        <v>2</v>
      </c>
      <c r="M46" s="1" t="str">
        <f>IF(TEAM!$B$1&lt;4,"",MATCH(F46,VALUES!$A:$A,0))</f>
        <v/>
      </c>
      <c r="N46" s="1" t="str">
        <f>IF(TEAM!$B$1&lt;5,"",MATCH(G46,VALUES!$A:$A,0))</f>
        <v/>
      </c>
      <c r="O46" s="1" t="str">
        <f>IF(TEAM!$B$1&lt;6,"",MATCH(H46,VALUES!$A:$A,0))</f>
        <v/>
      </c>
      <c r="P46">
        <f t="shared" si="0"/>
        <v>2</v>
      </c>
      <c r="Q46">
        <f>INDEX(VALUES!A$1:A$12,P46)</f>
        <v>0</v>
      </c>
    </row>
    <row r="47" spans="1:17" x14ac:dyDescent="0.3">
      <c r="A47" s="16"/>
      <c r="B47" s="19" t="str">
        <f>IF(Round4!$I47="repeat",Round4!B47,"")</f>
        <v/>
      </c>
      <c r="I47" s="11" t="str">
        <f>IF(B47="","",IF(COUNT(C47:H47)&lt;TEAM!$B$1,"pending",IF(AND(MAX(J47:O47)-P47&lt;=1,P47-MIN(J47:O47)&lt;=1),Q47,"repeat")))</f>
        <v/>
      </c>
      <c r="J47" s="1">
        <f>MATCH(C47,VALUES!$A:$A,0)</f>
        <v>2</v>
      </c>
      <c r="K47" s="1">
        <f>MATCH(D47,VALUES!$A:$A,0)</f>
        <v>2</v>
      </c>
      <c r="L47" s="1">
        <f>MATCH(E47,VALUES!$A:$A,0)</f>
        <v>2</v>
      </c>
      <c r="M47" s="1" t="str">
        <f>IF(TEAM!$B$1&lt;4,"",MATCH(F47,VALUES!$A:$A,0))</f>
        <v/>
      </c>
      <c r="N47" s="1" t="str">
        <f>IF(TEAM!$B$1&lt;5,"",MATCH(G47,VALUES!$A:$A,0))</f>
        <v/>
      </c>
      <c r="O47" s="1" t="str">
        <f>IF(TEAM!$B$1&lt;6,"",MATCH(H47,VALUES!$A:$A,0))</f>
        <v/>
      </c>
      <c r="P47">
        <f t="shared" si="0"/>
        <v>2</v>
      </c>
      <c r="Q47">
        <f>INDEX(VALUES!A$1:A$12,P47)</f>
        <v>0</v>
      </c>
    </row>
    <row r="48" spans="1:17" x14ac:dyDescent="0.3">
      <c r="A48" s="16"/>
      <c r="B48" s="19" t="str">
        <f>IF(Round4!$I48="repeat",Round4!B48,"")</f>
        <v/>
      </c>
      <c r="I48" s="11" t="str">
        <f>IF(B48="","",IF(COUNT(C48:H48)&lt;TEAM!$B$1,"pending",IF(AND(MAX(J48:O48)-P48&lt;=1,P48-MIN(J48:O48)&lt;=1),Q48,"repeat")))</f>
        <v/>
      </c>
      <c r="J48" s="1">
        <f>MATCH(C48,VALUES!$A:$A,0)</f>
        <v>2</v>
      </c>
      <c r="K48" s="1">
        <f>MATCH(D48,VALUES!$A:$A,0)</f>
        <v>2</v>
      </c>
      <c r="L48" s="1">
        <f>MATCH(E48,VALUES!$A:$A,0)</f>
        <v>2</v>
      </c>
      <c r="M48" s="1" t="str">
        <f>IF(TEAM!$B$1&lt;4,"",MATCH(F48,VALUES!$A:$A,0))</f>
        <v/>
      </c>
      <c r="N48" s="1" t="str">
        <f>IF(TEAM!$B$1&lt;5,"",MATCH(G48,VALUES!$A:$A,0))</f>
        <v/>
      </c>
      <c r="O48" s="1" t="str">
        <f>IF(TEAM!$B$1&lt;6,"",MATCH(H48,VALUES!$A:$A,0))</f>
        <v/>
      </c>
      <c r="P48">
        <f t="shared" si="0"/>
        <v>2</v>
      </c>
      <c r="Q48">
        <f>INDEX(VALUES!A$1:A$12,P48)</f>
        <v>0</v>
      </c>
    </row>
    <row r="49" spans="1:17" x14ac:dyDescent="0.3">
      <c r="A49" s="16"/>
      <c r="B49" s="19" t="str">
        <f>IF(Round4!$I49="repeat",Round4!B49,"")</f>
        <v/>
      </c>
      <c r="I49" s="11" t="str">
        <f>IF(B49="","",IF(COUNT(C49:H49)&lt;TEAM!$B$1,"pending",IF(AND(MAX(J49:O49)-P49&lt;=1,P49-MIN(J49:O49)&lt;=1),Q49,"repeat")))</f>
        <v/>
      </c>
      <c r="J49" s="1">
        <f>MATCH(C49,VALUES!$A:$A,0)</f>
        <v>2</v>
      </c>
      <c r="K49" s="1">
        <f>MATCH(D49,VALUES!$A:$A,0)</f>
        <v>2</v>
      </c>
      <c r="L49" s="1">
        <f>MATCH(E49,VALUES!$A:$A,0)</f>
        <v>2</v>
      </c>
      <c r="M49" s="1" t="str">
        <f>IF(TEAM!$B$1&lt;4,"",MATCH(F49,VALUES!$A:$A,0))</f>
        <v/>
      </c>
      <c r="N49" s="1" t="str">
        <f>IF(TEAM!$B$1&lt;5,"",MATCH(G49,VALUES!$A:$A,0))</f>
        <v/>
      </c>
      <c r="O49" s="1" t="str">
        <f>IF(TEAM!$B$1&lt;6,"",MATCH(H49,VALUES!$A:$A,0))</f>
        <v/>
      </c>
      <c r="P49">
        <f t="shared" si="0"/>
        <v>2</v>
      </c>
      <c r="Q49">
        <f>INDEX(VALUES!A$1:A$12,P49)</f>
        <v>0</v>
      </c>
    </row>
    <row r="50" spans="1:17" x14ac:dyDescent="0.3">
      <c r="A50" s="16"/>
      <c r="B50" s="19" t="str">
        <f>IF(Round4!$I50="repeat",Round4!B50,"")</f>
        <v/>
      </c>
      <c r="I50" s="11" t="str">
        <f>IF(B50="","",IF(COUNT(C50:H50)&lt;TEAM!$B$1,"pending",IF(AND(MAX(J50:O50)-P50&lt;=1,P50-MIN(J50:O50)&lt;=1),Q50,"repeat")))</f>
        <v/>
      </c>
      <c r="J50" s="1">
        <f>MATCH(C50,VALUES!$A:$A,0)</f>
        <v>2</v>
      </c>
      <c r="K50" s="1">
        <f>MATCH(D50,VALUES!$A:$A,0)</f>
        <v>2</v>
      </c>
      <c r="L50" s="1">
        <f>MATCH(E50,VALUES!$A:$A,0)</f>
        <v>2</v>
      </c>
      <c r="M50" s="1" t="str">
        <f>IF(TEAM!$B$1&lt;4,"",MATCH(F50,VALUES!$A:$A,0))</f>
        <v/>
      </c>
      <c r="N50" s="1" t="str">
        <f>IF(TEAM!$B$1&lt;5,"",MATCH(G50,VALUES!$A:$A,0))</f>
        <v/>
      </c>
      <c r="O50" s="1" t="str">
        <f>IF(TEAM!$B$1&lt;6,"",MATCH(H50,VALUES!$A:$A,0))</f>
        <v/>
      </c>
      <c r="P50">
        <f t="shared" si="0"/>
        <v>2</v>
      </c>
      <c r="Q50">
        <f>INDEX(VALUES!A$1:A$12,P50)</f>
        <v>0</v>
      </c>
    </row>
    <row r="51" spans="1:17" x14ac:dyDescent="0.3">
      <c r="A51" s="16"/>
      <c r="B51" s="19" t="str">
        <f>IF(Round4!$I51="repeat",Round4!B51,"")</f>
        <v/>
      </c>
      <c r="I51" s="11" t="str">
        <f>IF(B51="","",IF(COUNT(C51:H51)&lt;TEAM!$B$1,"pending",IF(AND(MAX(J51:O51)-P51&lt;=1,P51-MIN(J51:O51)&lt;=1),Q51,"repeat")))</f>
        <v/>
      </c>
    </row>
  </sheetData>
  <sheetProtection algorithmName="SHA-512" hashValue="iJjm/sn3BRb3AItoirQCKNXnVsJ0Fjjj6Kvz1FVmXQoBDMbQ0Rw8yB2Grh/wjtQWGvQzeILLvm8vFtCH8lHjQA==" saltValue="FLYFtfDU9pxU5Q/0o7X56w==" spinCount="100000"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VALUES!$A$2:$A$12</xm:f>
          </x14:formula1>
          <xm:sqref>C2:H50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published="0"/>
  <dimension ref="A1:B10"/>
  <sheetViews>
    <sheetView zoomScalePageLayoutView="130" workbookViewId="0">
      <selection activeCell="A2" sqref="A2"/>
    </sheetView>
  </sheetViews>
  <sheetFormatPr baseColWidth="10" defaultRowHeight="14.4" x14ac:dyDescent="0.3"/>
  <cols>
    <col min="1" max="1" width="31.44140625" customWidth="1"/>
  </cols>
  <sheetData>
    <row r="1" spans="1:2" x14ac:dyDescent="0.3">
      <c r="A1" s="3" t="s">
        <v>9</v>
      </c>
      <c r="B1" s="4">
        <f>COUNTIF(A2:A7,"*")</f>
        <v>0</v>
      </c>
    </row>
    <row r="2" spans="1:2" x14ac:dyDescent="0.3">
      <c r="A2" s="2"/>
    </row>
    <row r="3" spans="1:2" x14ac:dyDescent="0.3">
      <c r="A3" s="2"/>
    </row>
    <row r="4" spans="1:2" x14ac:dyDescent="0.3">
      <c r="A4" s="2"/>
    </row>
    <row r="5" spans="1:2" x14ac:dyDescent="0.3">
      <c r="A5" s="2"/>
    </row>
    <row r="6" spans="1:2" x14ac:dyDescent="0.3">
      <c r="A6" s="2"/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</sheetData>
  <sheetProtection algorithmName="SHA-512" hashValue="eLxzxDr1vDVtZsFVLxOs8Si8tYiA8eC/LRG/eiEkAy64ioQvs+9cFkbT3p1bqFawovfm6EaUqO97MT7xuW1E0A==" saltValue="srC35VeAurHmthgRfFFzaQ==" spinCount="100000" sheet="1" objects="1" scenarios="1" selectLockedCells="1"/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published="0"/>
  <dimension ref="A1:F12"/>
  <sheetViews>
    <sheetView zoomScalePageLayoutView="130" workbookViewId="0">
      <selection activeCell="C2" sqref="C2"/>
    </sheetView>
  </sheetViews>
  <sheetFormatPr baseColWidth="10" defaultRowHeight="14.4" x14ac:dyDescent="0.3"/>
  <cols>
    <col min="1" max="1" width="16" style="33" bestFit="1" customWidth="1"/>
    <col min="2" max="2" width="10.88671875" style="1"/>
    <col min="3" max="3" width="12.77734375" style="36" bestFit="1" customWidth="1"/>
    <col min="4" max="4" width="15.6640625" style="36" bestFit="1" customWidth="1"/>
    <col min="5" max="5" width="21.77734375" style="33" bestFit="1" customWidth="1"/>
    <col min="6" max="6" width="10.88671875" style="13"/>
  </cols>
  <sheetData>
    <row r="1" spans="1:6" x14ac:dyDescent="0.3">
      <c r="A1" s="34" t="s">
        <v>41</v>
      </c>
      <c r="B1" s="33" t="s">
        <v>15</v>
      </c>
      <c r="C1" s="36" t="s">
        <v>38</v>
      </c>
      <c r="D1" s="36" t="s">
        <v>39</v>
      </c>
      <c r="E1" s="33" t="s">
        <v>40</v>
      </c>
      <c r="F1" s="13" t="s">
        <v>42</v>
      </c>
    </row>
    <row r="2" spans="1:6" x14ac:dyDescent="0.3">
      <c r="A2" s="35">
        <v>0</v>
      </c>
      <c r="B2" s="33" t="s">
        <v>16</v>
      </c>
      <c r="C2" s="32">
        <v>2</v>
      </c>
      <c r="D2" s="32">
        <v>10</v>
      </c>
      <c r="E2" s="33">
        <f>D2*TEAM!B1</f>
        <v>0</v>
      </c>
      <c r="F2" s="9">
        <v>1</v>
      </c>
    </row>
    <row r="3" spans="1:6" x14ac:dyDescent="0.3">
      <c r="A3" s="35">
        <v>0.5</v>
      </c>
      <c r="B3" s="33" t="s">
        <v>17</v>
      </c>
    </row>
    <row r="4" spans="1:6" x14ac:dyDescent="0.3">
      <c r="A4" s="35">
        <v>1</v>
      </c>
      <c r="B4" s="33" t="s">
        <v>18</v>
      </c>
    </row>
    <row r="5" spans="1:6" x14ac:dyDescent="0.3">
      <c r="A5" s="35">
        <v>2</v>
      </c>
      <c r="B5" s="33" t="s">
        <v>19</v>
      </c>
    </row>
    <row r="6" spans="1:6" x14ac:dyDescent="0.3">
      <c r="A6" s="35">
        <v>3</v>
      </c>
    </row>
    <row r="7" spans="1:6" x14ac:dyDescent="0.3">
      <c r="A7" s="35">
        <v>5</v>
      </c>
    </row>
    <row r="8" spans="1:6" x14ac:dyDescent="0.3">
      <c r="A8" s="35">
        <v>8</v>
      </c>
    </row>
    <row r="9" spans="1:6" x14ac:dyDescent="0.3">
      <c r="A9" s="35">
        <v>13</v>
      </c>
    </row>
    <row r="10" spans="1:6" x14ac:dyDescent="0.3">
      <c r="A10" s="35">
        <v>20</v>
      </c>
    </row>
    <row r="11" spans="1:6" x14ac:dyDescent="0.3">
      <c r="A11" s="35">
        <v>40</v>
      </c>
    </row>
    <row r="12" spans="1:6" x14ac:dyDescent="0.3">
      <c r="A12" s="35">
        <v>100</v>
      </c>
    </row>
  </sheetData>
  <sheetProtection algorithmName="SHA-512" hashValue="poFZ7qoqR6kYWb/ELuQbPUgs4iXPULazyMqFZ35CSVUw/1cpYqZA6lFoYDp1o/xTSNyrQ99PR6M3HrwaIDxQ+Q==" saltValue="qD62nrdYZQRZNyTPtd6lOg==" spinCount="100000" sheet="1" selectLockedCells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published="0"/>
  <dimension ref="A1:D20"/>
  <sheetViews>
    <sheetView workbookViewId="0">
      <selection activeCell="C2" sqref="C2"/>
    </sheetView>
  </sheetViews>
  <sheetFormatPr baseColWidth="10" defaultRowHeight="14.4" x14ac:dyDescent="0.3"/>
  <cols>
    <col min="1" max="1" width="40.77734375" customWidth="1"/>
  </cols>
  <sheetData>
    <row r="1" spans="1:4" x14ac:dyDescent="0.3">
      <c r="A1" s="26" t="s">
        <v>23</v>
      </c>
      <c r="B1" s="27" t="s">
        <v>24</v>
      </c>
      <c r="C1" s="27" t="s">
        <v>25</v>
      </c>
      <c r="D1" s="27" t="s">
        <v>26</v>
      </c>
    </row>
    <row r="2" spans="1:4" x14ac:dyDescent="0.3">
      <c r="B2" s="28"/>
      <c r="C2" s="28"/>
      <c r="D2" s="28">
        <f>B2*C2</f>
        <v>0</v>
      </c>
    </row>
    <row r="3" spans="1:4" x14ac:dyDescent="0.3">
      <c r="B3" s="28"/>
      <c r="C3" s="28"/>
      <c r="D3" s="28">
        <f t="shared" ref="D3:D20" si="0">B3*C3</f>
        <v>0</v>
      </c>
    </row>
    <row r="4" spans="1:4" x14ac:dyDescent="0.3">
      <c r="B4" s="28"/>
      <c r="C4" s="28"/>
      <c r="D4" s="28">
        <f t="shared" si="0"/>
        <v>0</v>
      </c>
    </row>
    <row r="5" spans="1:4" x14ac:dyDescent="0.3">
      <c r="B5" s="28"/>
      <c r="C5" s="28"/>
      <c r="D5" s="28">
        <f t="shared" si="0"/>
        <v>0</v>
      </c>
    </row>
    <row r="6" spans="1:4" x14ac:dyDescent="0.3">
      <c r="B6" s="28"/>
      <c r="C6" s="28"/>
      <c r="D6" s="28">
        <f t="shared" si="0"/>
        <v>0</v>
      </c>
    </row>
    <row r="7" spans="1:4" x14ac:dyDescent="0.3">
      <c r="B7" s="28"/>
      <c r="C7" s="28"/>
      <c r="D7" s="28">
        <f t="shared" si="0"/>
        <v>0</v>
      </c>
    </row>
    <row r="8" spans="1:4" x14ac:dyDescent="0.3">
      <c r="B8" s="28"/>
      <c r="C8" s="28"/>
      <c r="D8" s="28">
        <f t="shared" si="0"/>
        <v>0</v>
      </c>
    </row>
    <row r="9" spans="1:4" x14ac:dyDescent="0.3">
      <c r="B9" s="28"/>
      <c r="C9" s="28"/>
      <c r="D9" s="28">
        <f t="shared" si="0"/>
        <v>0</v>
      </c>
    </row>
    <row r="10" spans="1:4" x14ac:dyDescent="0.3">
      <c r="B10" s="28"/>
      <c r="C10" s="28"/>
      <c r="D10" s="28">
        <f t="shared" si="0"/>
        <v>0</v>
      </c>
    </row>
    <row r="11" spans="1:4" x14ac:dyDescent="0.3">
      <c r="B11" s="28"/>
      <c r="C11" s="28"/>
      <c r="D11" s="28">
        <f t="shared" si="0"/>
        <v>0</v>
      </c>
    </row>
    <row r="12" spans="1:4" x14ac:dyDescent="0.3">
      <c r="B12" s="28"/>
      <c r="C12" s="28"/>
      <c r="D12" s="28">
        <f t="shared" si="0"/>
        <v>0</v>
      </c>
    </row>
    <row r="13" spans="1:4" x14ac:dyDescent="0.3">
      <c r="B13" s="28"/>
      <c r="C13" s="28"/>
      <c r="D13" s="28">
        <f t="shared" si="0"/>
        <v>0</v>
      </c>
    </row>
    <row r="14" spans="1:4" x14ac:dyDescent="0.3">
      <c r="B14" s="28"/>
      <c r="C14" s="28"/>
      <c r="D14" s="28">
        <f t="shared" si="0"/>
        <v>0</v>
      </c>
    </row>
    <row r="15" spans="1:4" x14ac:dyDescent="0.3">
      <c r="B15" s="28"/>
      <c r="C15" s="28"/>
      <c r="D15" s="28">
        <f t="shared" si="0"/>
        <v>0</v>
      </c>
    </row>
    <row r="16" spans="1:4" x14ac:dyDescent="0.3">
      <c r="B16" s="28"/>
      <c r="C16" s="28"/>
      <c r="D16" s="28">
        <f t="shared" si="0"/>
        <v>0</v>
      </c>
    </row>
    <row r="17" spans="2:4" x14ac:dyDescent="0.3">
      <c r="B17" s="28"/>
      <c r="C17" s="28"/>
      <c r="D17" s="28">
        <f t="shared" si="0"/>
        <v>0</v>
      </c>
    </row>
    <row r="18" spans="2:4" x14ac:dyDescent="0.3">
      <c r="B18" s="28"/>
      <c r="C18" s="28"/>
      <c r="D18" s="28">
        <f t="shared" si="0"/>
        <v>0</v>
      </c>
    </row>
    <row r="19" spans="2:4" x14ac:dyDescent="0.3">
      <c r="B19" s="28"/>
      <c r="C19" s="28"/>
      <c r="D19" s="28">
        <f t="shared" si="0"/>
        <v>0</v>
      </c>
    </row>
    <row r="20" spans="2:4" x14ac:dyDescent="0.3">
      <c r="B20" s="28"/>
      <c r="C20" s="28"/>
      <c r="D20" s="28">
        <f t="shared" si="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published="0"/>
  <dimension ref="A1:D20"/>
  <sheetViews>
    <sheetView workbookViewId="0">
      <selection activeCell="D3" sqref="D3"/>
    </sheetView>
  </sheetViews>
  <sheetFormatPr baseColWidth="10" defaultRowHeight="14.4" x14ac:dyDescent="0.3"/>
  <cols>
    <col min="1" max="1" width="34.21875" customWidth="1"/>
  </cols>
  <sheetData>
    <row r="1" spans="1:4" x14ac:dyDescent="0.3">
      <c r="A1" s="26" t="s">
        <v>23</v>
      </c>
      <c r="B1" s="27" t="s">
        <v>27</v>
      </c>
      <c r="C1" s="27" t="s">
        <v>28</v>
      </c>
      <c r="D1" s="27" t="s">
        <v>26</v>
      </c>
    </row>
    <row r="2" spans="1:4" x14ac:dyDescent="0.3">
      <c r="D2">
        <f>B2*C2</f>
        <v>0</v>
      </c>
    </row>
    <row r="3" spans="1:4" x14ac:dyDescent="0.3">
      <c r="D3">
        <f t="shared" ref="D3:D20" si="0">B3*C3</f>
        <v>0</v>
      </c>
    </row>
    <row r="4" spans="1:4" x14ac:dyDescent="0.3">
      <c r="D4">
        <f t="shared" si="0"/>
        <v>0</v>
      </c>
    </row>
    <row r="5" spans="1:4" x14ac:dyDescent="0.3">
      <c r="D5">
        <f t="shared" si="0"/>
        <v>0</v>
      </c>
    </row>
    <row r="6" spans="1:4" x14ac:dyDescent="0.3">
      <c r="D6">
        <f t="shared" si="0"/>
        <v>0</v>
      </c>
    </row>
    <row r="7" spans="1:4" x14ac:dyDescent="0.3">
      <c r="D7">
        <f t="shared" si="0"/>
        <v>0</v>
      </c>
    </row>
    <row r="8" spans="1:4" x14ac:dyDescent="0.3">
      <c r="D8">
        <f t="shared" si="0"/>
        <v>0</v>
      </c>
    </row>
    <row r="9" spans="1:4" x14ac:dyDescent="0.3">
      <c r="D9">
        <f t="shared" si="0"/>
        <v>0</v>
      </c>
    </row>
    <row r="10" spans="1:4" x14ac:dyDescent="0.3">
      <c r="D10">
        <f t="shared" si="0"/>
        <v>0</v>
      </c>
    </row>
    <row r="11" spans="1:4" x14ac:dyDescent="0.3">
      <c r="D11">
        <f t="shared" si="0"/>
        <v>0</v>
      </c>
    </row>
    <row r="12" spans="1:4" x14ac:dyDescent="0.3">
      <c r="D12">
        <f t="shared" si="0"/>
        <v>0</v>
      </c>
    </row>
    <row r="13" spans="1:4" x14ac:dyDescent="0.3">
      <c r="D13">
        <f t="shared" si="0"/>
        <v>0</v>
      </c>
    </row>
    <row r="14" spans="1:4" x14ac:dyDescent="0.3">
      <c r="D14">
        <f t="shared" si="0"/>
        <v>0</v>
      </c>
    </row>
    <row r="15" spans="1:4" x14ac:dyDescent="0.3">
      <c r="D15">
        <f t="shared" si="0"/>
        <v>0</v>
      </c>
    </row>
    <row r="16" spans="1:4" x14ac:dyDescent="0.3">
      <c r="D16">
        <f t="shared" si="0"/>
        <v>0</v>
      </c>
    </row>
    <row r="17" spans="4:4" x14ac:dyDescent="0.3">
      <c r="D17">
        <f t="shared" si="0"/>
        <v>0</v>
      </c>
    </row>
    <row r="18" spans="4:4" x14ac:dyDescent="0.3">
      <c r="D18">
        <f t="shared" si="0"/>
        <v>0</v>
      </c>
    </row>
    <row r="19" spans="4:4" x14ac:dyDescent="0.3">
      <c r="D19">
        <f t="shared" si="0"/>
        <v>0</v>
      </c>
    </row>
    <row r="20" spans="4:4" x14ac:dyDescent="0.3">
      <c r="D20">
        <f t="shared" si="0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published="0"/>
  <dimension ref="A1:C8"/>
  <sheetViews>
    <sheetView workbookViewId="0">
      <selection activeCell="H25" sqref="H25"/>
    </sheetView>
  </sheetViews>
  <sheetFormatPr baseColWidth="10" defaultRowHeight="14.4" x14ac:dyDescent="0.3"/>
  <cols>
    <col min="1" max="1" width="35" customWidth="1"/>
  </cols>
  <sheetData>
    <row r="1" spans="1:3" x14ac:dyDescent="0.3">
      <c r="A1" s="26" t="s">
        <v>23</v>
      </c>
      <c r="B1" s="29" t="s">
        <v>27</v>
      </c>
      <c r="C1" s="27" t="s">
        <v>29</v>
      </c>
    </row>
    <row r="2" spans="1:3" x14ac:dyDescent="0.3">
      <c r="A2" t="s">
        <v>30</v>
      </c>
      <c r="B2" s="30">
        <f>SUM(DIRECT_STAFF!D2:D20)</f>
        <v>0</v>
      </c>
    </row>
    <row r="3" spans="1:3" x14ac:dyDescent="0.3">
      <c r="A3" t="s">
        <v>31</v>
      </c>
      <c r="B3" s="30">
        <f>B2*C3/100</f>
        <v>0</v>
      </c>
      <c r="C3">
        <v>25</v>
      </c>
    </row>
    <row r="4" spans="1:3" x14ac:dyDescent="0.3">
      <c r="A4" t="s">
        <v>32</v>
      </c>
      <c r="B4" s="30">
        <f>B2+B3</f>
        <v>0</v>
      </c>
    </row>
    <row r="5" spans="1:3" x14ac:dyDescent="0.3">
      <c r="A5" t="s">
        <v>33</v>
      </c>
      <c r="B5" s="30">
        <f>SUM(OTHER_COSTS!D2:D20)</f>
        <v>0</v>
      </c>
    </row>
    <row r="6" spans="1:3" x14ac:dyDescent="0.3">
      <c r="A6" t="s">
        <v>34</v>
      </c>
      <c r="B6" s="30">
        <f>B4+B5</f>
        <v>0</v>
      </c>
    </row>
    <row r="7" spans="1:3" x14ac:dyDescent="0.3">
      <c r="A7" t="s">
        <v>35</v>
      </c>
      <c r="B7" s="30">
        <f>B6*C7/100</f>
        <v>0</v>
      </c>
      <c r="C7">
        <v>7</v>
      </c>
    </row>
    <row r="8" spans="1:3" x14ac:dyDescent="0.3">
      <c r="A8" t="s">
        <v>36</v>
      </c>
      <c r="B8" s="30">
        <f>B6+B7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STORIES</vt:lpstr>
      <vt:lpstr>Round1</vt:lpstr>
      <vt:lpstr>Round2</vt:lpstr>
      <vt:lpstr>Round3</vt:lpstr>
      <vt:lpstr>Round4</vt:lpstr>
      <vt:lpstr>Round5</vt:lpstr>
      <vt:lpstr>TEAM</vt:lpstr>
      <vt:lpstr>VALUES</vt:lpstr>
      <vt:lpstr>DIRECT_STAFF</vt:lpstr>
      <vt:lpstr>OTHER_COSTS</vt:lpstr>
      <vt:lpstr>COST_ESTIMATION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Alemán Flores</cp:lastModifiedBy>
  <dcterms:created xsi:type="dcterms:W3CDTF">2019-05-21T11:39:37Z</dcterms:created>
  <dcterms:modified xsi:type="dcterms:W3CDTF">2024-02-15T08:43:18Z</dcterms:modified>
</cp:coreProperties>
</file>