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gaochengyi/Documents/works/store/wpp/staff-rebuild-service/clientTest/"/>
    </mc:Choice>
  </mc:AlternateContent>
  <xr:revisionPtr revIDLastSave="0" documentId="12_ncr:500000_{65D98FC7-5735-1549-9918-B95422F6C887}" xr6:coauthVersionLast="31" xr6:coauthVersionMax="31" xr10:uidLastSave="{00000000-0000-0000-0000-000000000000}"/>
  <bookViews>
    <workbookView xWindow="860" yWindow="100" windowWidth="27740" windowHeight="17000" tabRatio="500" firstSheet="3" activeTab="11" xr2:uid="{00000000-000D-0000-FFFF-FFFF00000000}"/>
  </bookViews>
  <sheets>
    <sheet name="Company" sheetId="14" r:id="rId1"/>
    <sheet name="Company Rate" sheetId="15" r:id="rId2"/>
    <sheet name="Currency" sheetId="27" r:id="rId3"/>
    <sheet name="Client" sheetId="17" r:id="rId4"/>
    <sheet name="Client-Team" sheetId="18" r:id="rId5"/>
    <sheet name="Office" sheetId="20" r:id="rId6"/>
    <sheet name="Office Rate" sheetId="21" r:id="rId7"/>
    <sheet name="FordFunction" sheetId="22" r:id="rId8"/>
    <sheet name="Salary Type" sheetId="26" r:id="rId9"/>
    <sheet name="StdPos" sheetId="23" r:id="rId10"/>
    <sheet name="StdPos Price" sheetId="24" r:id="rId11"/>
    <sheet name="Staff" sheetId="31" r:id="rId12"/>
    <sheet name="SoW Level" sheetId="30" r:id="rId13"/>
    <sheet name="Position-SoW" sheetId="32" r:id="rId14"/>
    <sheet name="SoW" sheetId="28" r:id="rId15"/>
    <sheet name="Position" sheetId="29" r:id="rId16"/>
    <sheet name="Project" sheetId="33" r:id="rId17"/>
    <sheet name="基础参数设置" sheetId="25" state="hidden" r:id="rId18"/>
  </sheets>
  <externalReferences>
    <externalReference r:id="rId19"/>
  </externalReferences>
  <definedNames>
    <definedName name="_xlnm._FilterDatabase" localSheetId="4" hidden="1">'Client-Team'!$B$2:$E$65</definedName>
    <definedName name="_xlnm._FilterDatabase" localSheetId="15" hidden="1">Position!$B$2:$V$186</definedName>
    <definedName name="_xlnm._FilterDatabase" localSheetId="8" hidden="1">'Salary Type'!$B$2:$F$23</definedName>
    <definedName name="_xlnm._FilterDatabase" localSheetId="11" hidden="1">Staff!$B$2:$T$55</definedName>
    <definedName name="_xlnm._FilterDatabase" localSheetId="9" hidden="1">StdPos!$B$2:$G$51</definedName>
    <definedName name="_xlnm._FilterDatabase" localSheetId="10" hidden="1">'StdPos Price'!$B$2:$I$102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32" l="1"/>
  <c r="D44" i="32"/>
  <c r="D43" i="32"/>
  <c r="D40" i="32"/>
  <c r="D36" i="32"/>
  <c r="D35" i="32"/>
  <c r="D31" i="32"/>
  <c r="D24" i="32"/>
  <c r="D23" i="32"/>
  <c r="D22" i="32"/>
  <c r="D20" i="32"/>
  <c r="D15" i="32"/>
  <c r="D14" i="32"/>
  <c r="D13" i="32"/>
  <c r="D12" i="32"/>
  <c r="D7" i="32"/>
  <c r="D5" i="32"/>
  <c r="D4" i="32"/>
  <c r="U4" i="29"/>
  <c r="U5" i="29"/>
  <c r="U6" i="29"/>
  <c r="U7" i="29"/>
  <c r="U8" i="29"/>
  <c r="D8" i="32" s="1"/>
  <c r="U9" i="29"/>
  <c r="D9" i="32" s="1"/>
  <c r="U10" i="29"/>
  <c r="D10" i="32" s="1"/>
  <c r="U11" i="29"/>
  <c r="D11" i="32" s="1"/>
  <c r="U12" i="29"/>
  <c r="U13" i="29"/>
  <c r="U14" i="29"/>
  <c r="U15" i="29"/>
  <c r="U16" i="29"/>
  <c r="D16" i="32" s="1"/>
  <c r="U17" i="29"/>
  <c r="D17" i="32" s="1"/>
  <c r="U18" i="29"/>
  <c r="D18" i="32" s="1"/>
  <c r="U19" i="29"/>
  <c r="D19" i="32" s="1"/>
  <c r="U20" i="29"/>
  <c r="U21" i="29"/>
  <c r="U22" i="29"/>
  <c r="U23" i="29"/>
  <c r="U24" i="29"/>
  <c r="U25" i="29"/>
  <c r="D25" i="32" s="1"/>
  <c r="U26" i="29"/>
  <c r="D26" i="32" s="1"/>
  <c r="U27" i="29"/>
  <c r="D27" i="32" s="1"/>
  <c r="U28" i="29"/>
  <c r="D28" i="32" s="1"/>
  <c r="U29" i="29"/>
  <c r="U30" i="29"/>
  <c r="D30" i="32" s="1"/>
  <c r="U31" i="29"/>
  <c r="U32" i="29"/>
  <c r="D32" i="32" s="1"/>
  <c r="U33" i="29"/>
  <c r="D33" i="32" s="1"/>
  <c r="U34" i="29"/>
  <c r="U35" i="29"/>
  <c r="U36" i="29"/>
  <c r="U37" i="29"/>
  <c r="D37" i="32" s="1"/>
  <c r="U38" i="29"/>
  <c r="D38" i="32" s="1"/>
  <c r="U39" i="29"/>
  <c r="D39" i="32" s="1"/>
  <c r="U40" i="29"/>
  <c r="U41" i="29"/>
  <c r="D41" i="32" s="1"/>
  <c r="U42" i="29"/>
  <c r="D42" i="32" s="1"/>
  <c r="U43" i="29"/>
  <c r="U44" i="29"/>
  <c r="U45" i="29"/>
  <c r="D45" i="32" s="1"/>
  <c r="U46" i="29"/>
  <c r="D46" i="32" s="1"/>
  <c r="U47" i="29"/>
  <c r="D47" i="32" s="1"/>
  <c r="U48" i="29"/>
  <c r="U49" i="29"/>
  <c r="D49" i="32" s="1"/>
  <c r="U50" i="29"/>
  <c r="D50" i="32" s="1"/>
  <c r="U51" i="29"/>
  <c r="D51" i="32" s="1"/>
  <c r="U52" i="29"/>
  <c r="D52" i="32" s="1"/>
  <c r="U53" i="29"/>
  <c r="D53" i="32" s="1"/>
  <c r="U54" i="29"/>
  <c r="D54" i="32" s="1"/>
  <c r="U55" i="29"/>
  <c r="D55" i="32" s="1"/>
  <c r="U56" i="29"/>
  <c r="U57" i="29"/>
  <c r="U58" i="29"/>
  <c r="U59" i="29"/>
  <c r="U60" i="29"/>
  <c r="U61" i="29"/>
  <c r="U62" i="29"/>
  <c r="U63" i="29"/>
  <c r="U64" i="29"/>
  <c r="U65" i="29"/>
  <c r="U66" i="29"/>
  <c r="U67" i="29"/>
  <c r="U68" i="29"/>
  <c r="U69" i="29"/>
  <c r="U70" i="29"/>
  <c r="U71" i="29"/>
  <c r="U72" i="29"/>
  <c r="U73" i="29"/>
  <c r="U74" i="29"/>
  <c r="U75" i="29"/>
  <c r="U76" i="29"/>
  <c r="U77" i="29"/>
  <c r="U78" i="29"/>
  <c r="U79" i="29"/>
  <c r="U80" i="29"/>
  <c r="U81" i="29"/>
  <c r="U82" i="29"/>
  <c r="U83" i="29"/>
  <c r="U84" i="29"/>
  <c r="U85" i="29"/>
  <c r="U86" i="29"/>
  <c r="U87" i="29"/>
  <c r="U88" i="29"/>
  <c r="U89" i="29"/>
  <c r="U90" i="29"/>
  <c r="U91" i="29"/>
  <c r="U92" i="29"/>
  <c r="U93" i="29"/>
  <c r="U94" i="29"/>
  <c r="U95" i="29"/>
  <c r="U96" i="29"/>
  <c r="U97" i="29"/>
  <c r="U98" i="29"/>
  <c r="U99" i="29"/>
  <c r="U100" i="29"/>
  <c r="U101" i="29"/>
  <c r="U102" i="29"/>
  <c r="U103" i="29"/>
  <c r="U104" i="29"/>
  <c r="U105" i="29"/>
  <c r="U106" i="29"/>
  <c r="U107" i="29"/>
  <c r="U108" i="29"/>
  <c r="U109" i="29"/>
  <c r="U110" i="29"/>
  <c r="U111" i="29"/>
  <c r="U112" i="29"/>
  <c r="U113" i="29"/>
  <c r="U114" i="29"/>
  <c r="U115" i="29"/>
  <c r="U116" i="29"/>
  <c r="U117" i="29"/>
  <c r="U118" i="29"/>
  <c r="U119" i="29"/>
  <c r="U120" i="29"/>
  <c r="U121" i="29"/>
  <c r="U122" i="29"/>
  <c r="U123" i="29"/>
  <c r="U124" i="29"/>
  <c r="U125" i="29"/>
  <c r="U126" i="29"/>
  <c r="U127" i="29"/>
  <c r="U128" i="29"/>
  <c r="U129" i="29"/>
  <c r="U130" i="29"/>
  <c r="U131" i="29"/>
  <c r="U132" i="29"/>
  <c r="U133" i="29"/>
  <c r="U134" i="29"/>
  <c r="U135" i="29"/>
  <c r="U136" i="29"/>
  <c r="U137" i="29"/>
  <c r="U138" i="29"/>
  <c r="U139" i="29"/>
  <c r="U140" i="29"/>
  <c r="U141" i="29"/>
  <c r="U142" i="29"/>
  <c r="U143" i="29"/>
  <c r="U144" i="29"/>
  <c r="U145" i="29"/>
  <c r="U146" i="29"/>
  <c r="U147" i="29"/>
  <c r="U148" i="29"/>
  <c r="U149" i="29"/>
  <c r="U150" i="29"/>
  <c r="U151" i="29"/>
  <c r="U152" i="29"/>
  <c r="U153" i="29"/>
  <c r="U154" i="29"/>
  <c r="U155" i="29"/>
  <c r="U156" i="29"/>
  <c r="U157" i="29"/>
  <c r="U158" i="29"/>
  <c r="U159" i="29"/>
  <c r="U160" i="29"/>
  <c r="U161" i="29"/>
  <c r="U162" i="29"/>
  <c r="U163" i="29"/>
  <c r="U164" i="29"/>
  <c r="U165" i="29"/>
  <c r="U166" i="29"/>
  <c r="U167" i="29"/>
  <c r="U168" i="29"/>
  <c r="U169" i="29"/>
  <c r="U170" i="29"/>
  <c r="U171" i="29"/>
  <c r="U172" i="29"/>
  <c r="U173" i="29"/>
  <c r="U174" i="29"/>
  <c r="U175" i="29"/>
  <c r="U176" i="29"/>
  <c r="U177" i="29"/>
  <c r="U178" i="29"/>
  <c r="U179" i="29"/>
  <c r="U180" i="29"/>
  <c r="U181" i="29"/>
  <c r="U182" i="29"/>
  <c r="U183" i="29"/>
  <c r="U184" i="29"/>
  <c r="U185" i="29"/>
  <c r="U186" i="29"/>
  <c r="U3" i="29"/>
  <c r="D3" i="32" s="1"/>
  <c r="T55" i="31" l="1"/>
  <c r="U55" i="31" s="1"/>
  <c r="T54" i="31"/>
  <c r="U54" i="31" s="1"/>
  <c r="T53" i="31"/>
  <c r="U53" i="31" s="1"/>
  <c r="T52" i="31"/>
  <c r="U52" i="31" s="1"/>
  <c r="T51" i="31"/>
  <c r="U51" i="31" s="1"/>
  <c r="T50" i="31"/>
  <c r="U50" i="31" s="1"/>
  <c r="T49" i="31"/>
  <c r="U49" i="31" s="1"/>
  <c r="T48" i="31"/>
  <c r="U48" i="31" s="1"/>
  <c r="T47" i="31"/>
  <c r="U47" i="31" s="1"/>
  <c r="T46" i="31"/>
  <c r="U46" i="31" s="1"/>
  <c r="T45" i="31"/>
  <c r="U45" i="31" s="1"/>
  <c r="T44" i="31"/>
  <c r="U44" i="31" s="1"/>
  <c r="T43" i="31"/>
  <c r="U43" i="31" s="1"/>
  <c r="T42" i="31"/>
  <c r="U42" i="31" s="1"/>
  <c r="T41" i="31"/>
  <c r="U41" i="31" s="1"/>
  <c r="T40" i="31"/>
  <c r="U40" i="31" s="1"/>
  <c r="T39" i="31"/>
  <c r="U39" i="31" s="1"/>
  <c r="T38" i="31"/>
  <c r="U38" i="31" s="1"/>
  <c r="T37" i="31"/>
  <c r="U37" i="31" s="1"/>
  <c r="T36" i="31"/>
  <c r="U36" i="31" s="1"/>
  <c r="T35" i="31"/>
  <c r="U35" i="31" s="1"/>
  <c r="T34" i="31"/>
  <c r="U34" i="31" s="1"/>
  <c r="T33" i="31"/>
  <c r="U33" i="31" s="1"/>
  <c r="T32" i="31"/>
  <c r="U32" i="31" s="1"/>
  <c r="T31" i="31"/>
  <c r="U31" i="31" s="1"/>
  <c r="T30" i="31"/>
  <c r="U30" i="31" s="1"/>
  <c r="T29" i="31"/>
  <c r="U29" i="31" s="1"/>
  <c r="T28" i="31"/>
  <c r="U28" i="31" s="1"/>
  <c r="T27" i="31"/>
  <c r="U27" i="31" s="1"/>
  <c r="T26" i="31"/>
  <c r="U26" i="31" s="1"/>
  <c r="T25" i="31"/>
  <c r="U25" i="31" s="1"/>
  <c r="T24" i="31"/>
  <c r="U24" i="31" s="1"/>
  <c r="T23" i="31"/>
  <c r="U23" i="31" s="1"/>
  <c r="T22" i="31"/>
  <c r="U22" i="31" s="1"/>
  <c r="T21" i="31"/>
  <c r="U21" i="31" s="1"/>
  <c r="T20" i="31"/>
  <c r="U20" i="31" s="1"/>
  <c r="T19" i="31"/>
  <c r="U19" i="31" s="1"/>
  <c r="T18" i="31"/>
  <c r="U18" i="31" s="1"/>
  <c r="T17" i="31"/>
  <c r="U17" i="31" s="1"/>
  <c r="T16" i="31"/>
  <c r="U16" i="31" s="1"/>
  <c r="T15" i="31"/>
  <c r="U15" i="31" s="1"/>
  <c r="T14" i="31"/>
  <c r="U14" i="31" s="1"/>
  <c r="T13" i="31"/>
  <c r="U13" i="31" s="1"/>
  <c r="T12" i="31"/>
  <c r="U12" i="31" s="1"/>
  <c r="T11" i="31"/>
  <c r="U11" i="31" s="1"/>
  <c r="T10" i="31"/>
  <c r="U10" i="31" s="1"/>
  <c r="T9" i="31"/>
  <c r="U9" i="31" s="1"/>
  <c r="T8" i="31"/>
  <c r="U8" i="31" s="1"/>
  <c r="T7" i="31"/>
  <c r="U7" i="31" s="1"/>
  <c r="T6" i="31"/>
  <c r="U6" i="31" s="1"/>
  <c r="T5" i="31"/>
  <c r="U5" i="31" s="1"/>
  <c r="T4" i="31"/>
  <c r="U4" i="31" s="1"/>
  <c r="T3" i="31"/>
  <c r="U3" i="31" s="1"/>
  <c r="I3" i="24"/>
  <c r="J3" i="24" s="1"/>
  <c r="I4" i="24"/>
  <c r="J4" i="24" s="1"/>
  <c r="I5" i="24"/>
  <c r="J5" i="24" s="1"/>
  <c r="I6" i="24"/>
  <c r="J6" i="24" s="1"/>
  <c r="I7" i="24"/>
  <c r="J7" i="24" s="1"/>
  <c r="I8" i="24"/>
  <c r="J8" i="24" s="1"/>
  <c r="I9" i="24"/>
  <c r="J9" i="24" s="1"/>
  <c r="I10" i="24"/>
  <c r="J10" i="24" s="1"/>
  <c r="I11" i="24"/>
  <c r="J11" i="24" s="1"/>
  <c r="I12" i="24"/>
  <c r="J12" i="24" s="1"/>
  <c r="I13" i="24"/>
  <c r="J13" i="24" s="1"/>
  <c r="I14" i="24"/>
  <c r="J14" i="24" s="1"/>
  <c r="I15" i="24"/>
  <c r="J15" i="24" s="1"/>
  <c r="I16" i="24"/>
  <c r="J16" i="24" s="1"/>
  <c r="I17" i="24"/>
  <c r="J17" i="24" s="1"/>
  <c r="I18" i="24"/>
  <c r="J18" i="24" s="1"/>
  <c r="I19" i="24"/>
  <c r="J19" i="24" s="1"/>
  <c r="I20" i="24"/>
  <c r="J20" i="24" s="1"/>
  <c r="I21" i="24"/>
  <c r="J21" i="24" s="1"/>
  <c r="I22" i="24"/>
  <c r="J22" i="24" s="1"/>
  <c r="I23" i="24"/>
  <c r="J23" i="24" s="1"/>
  <c r="I24" i="24"/>
  <c r="J24" i="24" s="1"/>
  <c r="I25" i="24"/>
  <c r="J25" i="24" s="1"/>
  <c r="I26" i="24"/>
  <c r="J26" i="24" s="1"/>
  <c r="I27" i="24"/>
  <c r="J27" i="24" s="1"/>
  <c r="I28" i="24"/>
  <c r="J28" i="24" s="1"/>
  <c r="I29" i="24"/>
  <c r="J29" i="24" s="1"/>
  <c r="I30" i="24"/>
  <c r="J30" i="24" s="1"/>
  <c r="I31" i="24"/>
  <c r="J31" i="24" s="1"/>
  <c r="I32" i="24"/>
  <c r="J32" i="24" s="1"/>
  <c r="I33" i="24"/>
  <c r="J33" i="24" s="1"/>
  <c r="I34" i="24"/>
  <c r="J34" i="24" s="1"/>
  <c r="I35" i="24"/>
  <c r="J35" i="24" s="1"/>
  <c r="I36" i="24"/>
  <c r="J36" i="24" s="1"/>
  <c r="I37" i="24"/>
  <c r="J37" i="24" s="1"/>
  <c r="I38" i="24"/>
  <c r="J38" i="24" s="1"/>
  <c r="I39" i="24"/>
  <c r="J39" i="24" s="1"/>
  <c r="I40" i="24"/>
  <c r="J40" i="24" s="1"/>
  <c r="I41" i="24"/>
  <c r="J41" i="24" s="1"/>
  <c r="I42" i="24"/>
  <c r="J42" i="24" s="1"/>
  <c r="I43" i="24"/>
  <c r="J43" i="24" s="1"/>
  <c r="I44" i="24"/>
  <c r="J44" i="24" s="1"/>
  <c r="I45" i="24"/>
  <c r="J45" i="24" s="1"/>
  <c r="I46" i="24"/>
  <c r="J46" i="24" s="1"/>
  <c r="I47" i="24"/>
  <c r="J47" i="24" s="1"/>
  <c r="I48" i="24"/>
  <c r="J48" i="24" s="1"/>
  <c r="I49" i="24"/>
  <c r="J49" i="24" s="1"/>
  <c r="I50" i="24"/>
  <c r="J50" i="24" s="1"/>
  <c r="I51" i="24"/>
  <c r="J51" i="24" s="1"/>
  <c r="I52" i="24"/>
  <c r="J52" i="24" s="1"/>
  <c r="I53" i="24"/>
  <c r="J53" i="24" s="1"/>
  <c r="I54" i="24"/>
  <c r="J54" i="24" s="1"/>
  <c r="I55" i="24"/>
  <c r="J55" i="24" s="1"/>
  <c r="I56" i="24"/>
  <c r="J56" i="24" s="1"/>
  <c r="I57" i="24"/>
  <c r="J57" i="24" s="1"/>
  <c r="I58" i="24"/>
  <c r="J58" i="24" s="1"/>
  <c r="I59" i="24"/>
  <c r="J59" i="24" s="1"/>
  <c r="I60" i="24"/>
  <c r="J60" i="24" s="1"/>
  <c r="I61" i="24"/>
  <c r="J61" i="24" s="1"/>
  <c r="I62" i="24"/>
  <c r="J62" i="24" s="1"/>
  <c r="I63" i="24"/>
  <c r="J63" i="24" s="1"/>
  <c r="I64" i="24"/>
  <c r="J64" i="24" s="1"/>
  <c r="I65" i="24"/>
  <c r="J65" i="24" s="1"/>
  <c r="I66" i="24"/>
  <c r="J66" i="24" s="1"/>
  <c r="I67" i="24"/>
  <c r="J67" i="24" s="1"/>
  <c r="I68" i="24"/>
  <c r="J68" i="24" s="1"/>
  <c r="I69" i="24"/>
  <c r="J69" i="24" s="1"/>
  <c r="I70" i="24"/>
  <c r="J70" i="24" s="1"/>
  <c r="I71" i="24"/>
  <c r="J71" i="24" s="1"/>
  <c r="I72" i="24"/>
  <c r="J72" i="24" s="1"/>
  <c r="I73" i="24"/>
  <c r="J73" i="24" s="1"/>
  <c r="I74" i="24"/>
  <c r="J74" i="24" s="1"/>
  <c r="I75" i="24"/>
  <c r="J75" i="24" s="1"/>
  <c r="I76" i="24"/>
  <c r="J76" i="24" s="1"/>
  <c r="I77" i="24"/>
  <c r="J77" i="24" s="1"/>
  <c r="I78" i="24"/>
  <c r="J78" i="24" s="1"/>
  <c r="I79" i="24"/>
  <c r="J79" i="24" s="1"/>
  <c r="I80" i="24"/>
  <c r="J80" i="24" s="1"/>
  <c r="I81" i="24"/>
  <c r="J81" i="24" s="1"/>
  <c r="I82" i="24"/>
  <c r="J82" i="24" s="1"/>
  <c r="I83" i="24"/>
  <c r="J83" i="24" s="1"/>
  <c r="I84" i="24"/>
  <c r="J84" i="24" s="1"/>
  <c r="I85" i="24"/>
  <c r="J85" i="24" s="1"/>
  <c r="I86" i="24"/>
  <c r="J86" i="24" s="1"/>
  <c r="I87" i="24"/>
  <c r="J87" i="24" s="1"/>
  <c r="I88" i="24"/>
  <c r="J88" i="24" s="1"/>
  <c r="I89" i="24"/>
  <c r="J89" i="24" s="1"/>
  <c r="I90" i="24"/>
  <c r="J90" i="24" s="1"/>
  <c r="I91" i="24"/>
  <c r="J91" i="24" s="1"/>
  <c r="I92" i="24"/>
  <c r="J92" i="24" s="1"/>
  <c r="I93" i="24"/>
  <c r="J93" i="24" s="1"/>
  <c r="I94" i="24"/>
  <c r="J94" i="24" s="1"/>
  <c r="I95" i="24"/>
  <c r="J95" i="24" s="1"/>
  <c r="I96" i="24"/>
  <c r="J96" i="24" s="1"/>
  <c r="I97" i="24"/>
  <c r="J97" i="24" s="1"/>
  <c r="I98" i="24"/>
  <c r="J98" i="24" s="1"/>
  <c r="I99" i="24"/>
  <c r="J99" i="24" s="1"/>
  <c r="I100" i="24"/>
  <c r="J100" i="24" s="1"/>
  <c r="I101" i="24"/>
  <c r="J101" i="24" s="1"/>
  <c r="I102" i="24"/>
  <c r="J102" i="24" s="1"/>
  <c r="I103" i="24"/>
  <c r="J103" i="24" s="1"/>
  <c r="Q6" i="31" l="1"/>
  <c r="Q5" i="31"/>
  <c r="Q4" i="31"/>
  <c r="Q3" i="31"/>
  <c r="Q31" i="31"/>
  <c r="Q55" i="31"/>
  <c r="Q54" i="31"/>
  <c r="Q53" i="31"/>
  <c r="Q52" i="31"/>
  <c r="Q51" i="31"/>
  <c r="Q50" i="31"/>
  <c r="Q49" i="31"/>
  <c r="Q48" i="31"/>
  <c r="Q47" i="31"/>
  <c r="Q46" i="31"/>
  <c r="Q45" i="31"/>
  <c r="Q44" i="31"/>
  <c r="Q43" i="31"/>
  <c r="Q42" i="31"/>
  <c r="Q41" i="31"/>
  <c r="Q40" i="31"/>
  <c r="Q39" i="31"/>
  <c r="Q38" i="31"/>
  <c r="Q37" i="31"/>
  <c r="Q36" i="31"/>
  <c r="Q35" i="31"/>
  <c r="Q34" i="31"/>
  <c r="Q33" i="31"/>
  <c r="Q32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Q10" i="31"/>
  <c r="Q9" i="31"/>
  <c r="Q8" i="31"/>
  <c r="Q7" i="31"/>
  <c r="C10" i="24"/>
  <c r="H46" i="31" l="1"/>
  <c r="H10" i="31"/>
  <c r="H5" i="31"/>
  <c r="C102" i="24" l="1"/>
  <c r="C103" i="24" s="1"/>
  <c r="C100" i="24"/>
  <c r="C98" i="24"/>
  <c r="C95" i="24"/>
  <c r="C96" i="24" s="1"/>
  <c r="C93" i="24"/>
  <c r="C91" i="24"/>
  <c r="C89" i="24"/>
  <c r="C87" i="24"/>
  <c r="C85" i="24"/>
  <c r="C83" i="24"/>
  <c r="C81" i="24"/>
  <c r="C79" i="24"/>
  <c r="C77" i="24"/>
  <c r="C75" i="24"/>
  <c r="C73" i="24"/>
  <c r="C71" i="24"/>
  <c r="C69" i="24"/>
  <c r="C67" i="24"/>
  <c r="C65" i="24"/>
  <c r="C63" i="24"/>
  <c r="C61" i="24"/>
  <c r="C59" i="24"/>
  <c r="C57" i="24"/>
  <c r="C55" i="24"/>
  <c r="C53" i="24"/>
  <c r="C51" i="24"/>
  <c r="C49" i="24"/>
  <c r="C47" i="24"/>
  <c r="C45" i="24"/>
  <c r="C43" i="24"/>
  <c r="C41" i="24"/>
  <c r="C39" i="24"/>
  <c r="C37" i="24"/>
  <c r="C35" i="24"/>
  <c r="C33" i="24"/>
  <c r="C31" i="24"/>
  <c r="C28" i="24"/>
  <c r="C26" i="24"/>
  <c r="C24" i="24"/>
  <c r="C22" i="24"/>
  <c r="C20" i="24"/>
  <c r="C18" i="24"/>
  <c r="C16" i="24"/>
  <c r="C14" i="24"/>
  <c r="C12" i="24"/>
  <c r="C8" i="24"/>
  <c r="C6" i="24"/>
  <c r="C4" i="24"/>
  <c r="D102" i="24"/>
  <c r="D103" i="24" s="1"/>
  <c r="D100" i="24"/>
  <c r="D98" i="24"/>
  <c r="D95" i="24"/>
  <c r="D96" i="24" s="1"/>
  <c r="D93" i="24"/>
  <c r="D91" i="24"/>
  <c r="D89" i="24"/>
  <c r="D87" i="24"/>
  <c r="D85" i="24"/>
  <c r="D83" i="24"/>
  <c r="D81" i="24"/>
  <c r="D79" i="24"/>
  <c r="D77" i="24"/>
  <c r="D75" i="24"/>
  <c r="D73" i="24"/>
  <c r="D71" i="24"/>
  <c r="D69" i="24"/>
  <c r="D67" i="24"/>
  <c r="D65" i="24"/>
  <c r="D63" i="24"/>
  <c r="D61" i="24"/>
  <c r="D59" i="24"/>
  <c r="D57" i="24"/>
  <c r="D55" i="24"/>
  <c r="D53" i="24"/>
  <c r="D51" i="24"/>
  <c r="D49" i="24"/>
  <c r="D47" i="24"/>
  <c r="D45" i="24"/>
  <c r="D43" i="24"/>
  <c r="D41" i="24"/>
  <c r="D39" i="24"/>
  <c r="D37" i="24"/>
  <c r="D35" i="24"/>
  <c r="D33" i="24"/>
  <c r="D31" i="24"/>
  <c r="D28" i="24"/>
  <c r="D26" i="24"/>
  <c r="D24" i="24"/>
  <c r="D22" i="24"/>
  <c r="D20" i="24"/>
  <c r="D18" i="24"/>
  <c r="D16" i="24"/>
  <c r="D14" i="24"/>
  <c r="D12" i="24"/>
  <c r="D10" i="24"/>
  <c r="D8" i="24"/>
  <c r="D6" i="24"/>
  <c r="D4" i="24"/>
  <c r="S4" i="31"/>
  <c r="S55" i="31"/>
  <c r="S54" i="31"/>
  <c r="S44" i="31" l="1"/>
  <c r="S45" i="31"/>
  <c r="S46" i="31"/>
  <c r="S47" i="31"/>
  <c r="S48" i="31"/>
  <c r="S49" i="31"/>
  <c r="S50" i="31"/>
  <c r="S51" i="31"/>
  <c r="S52" i="31"/>
  <c r="S53" i="31"/>
  <c r="S34" i="31"/>
  <c r="S35" i="31"/>
  <c r="S36" i="31"/>
  <c r="S37" i="31"/>
  <c r="S38" i="31"/>
  <c r="S39" i="31"/>
  <c r="S40" i="31"/>
  <c r="S41" i="31"/>
  <c r="S42" i="31"/>
  <c r="S43" i="31"/>
  <c r="S26" i="31"/>
  <c r="S27" i="31"/>
  <c r="S28" i="31"/>
  <c r="S29" i="31"/>
  <c r="S30" i="31"/>
  <c r="S31" i="31"/>
  <c r="S32" i="31"/>
  <c r="S3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5" i="31"/>
  <c r="S6" i="31"/>
  <c r="S7" i="31"/>
  <c r="S8" i="31"/>
  <c r="S9" i="31"/>
  <c r="S10" i="31"/>
  <c r="S11" i="31"/>
  <c r="S12" i="31"/>
  <c r="S13" i="31"/>
  <c r="S3" i="31"/>
  <c r="H13" i="27" l="1"/>
  <c r="I13" i="27"/>
  <c r="H14" i="27"/>
  <c r="I14" i="27"/>
  <c r="I12" i="27"/>
  <c r="H12" i="27"/>
  <c r="H10" i="27"/>
  <c r="I10" i="27"/>
  <c r="H11" i="27"/>
  <c r="I11" i="27"/>
  <c r="I9" i="27"/>
  <c r="H9" i="27"/>
  <c r="I6" i="27"/>
  <c r="H6" i="27"/>
</calcChain>
</file>

<file path=xl/sharedStrings.xml><?xml version="1.0" encoding="utf-8"?>
<sst xmlns="http://schemas.openxmlformats.org/spreadsheetml/2006/main" count="2093" uniqueCount="433">
  <si>
    <t>备注</t>
    <rPh sb="0" eb="1">
      <t>bei'zhu</t>
    </rPh>
    <phoneticPr fontId="1" type="noConversion"/>
  </si>
  <si>
    <t>序号</t>
    <rPh sb="0" eb="1">
      <t>xu'hao</t>
    </rPh>
    <phoneticPr fontId="1" type="noConversion"/>
  </si>
  <si>
    <t>公司 Code</t>
    <rPh sb="0" eb="1">
      <t>gong'si</t>
    </rPh>
    <phoneticPr fontId="1" type="noConversion"/>
  </si>
  <si>
    <t>公司全称</t>
    <rPh sb="0" eb="1">
      <t>gong'si</t>
    </rPh>
    <rPh sb="2" eb="3">
      <t>quan'cheng</t>
    </rPh>
    <phoneticPr fontId="1" type="noConversion"/>
  </si>
  <si>
    <t>联系人</t>
    <rPh sb="0" eb="1">
      <t>lian'xi</t>
    </rPh>
    <rPh sb="2" eb="3">
      <t>ren</t>
    </rPh>
    <phoneticPr fontId="1" type="noConversion"/>
  </si>
  <si>
    <t>电话</t>
    <rPh sb="0" eb="1">
      <t>dian'hua</t>
    </rPh>
    <phoneticPr fontId="1" type="noConversion"/>
  </si>
  <si>
    <t>地址</t>
    <rPh sb="0" eb="1">
      <t>di'zhi</t>
    </rPh>
    <phoneticPr fontId="1" type="noConversion"/>
  </si>
  <si>
    <t>邮箱</t>
    <rPh sb="0" eb="1">
      <t>you'xiang</t>
    </rPh>
    <phoneticPr fontId="1" type="noConversion"/>
  </si>
  <si>
    <t>GTB SH</t>
    <phoneticPr fontId="1" type="noConversion"/>
  </si>
  <si>
    <t>GTB Shanghai</t>
    <phoneticPr fontId="1" type="noConversion"/>
  </si>
  <si>
    <t>年份</t>
    <rPh sb="0" eb="1">
      <t>nian'fen</t>
    </rPh>
    <phoneticPr fontId="1" type="noConversion"/>
  </si>
  <si>
    <t>社保率</t>
    <rPh sb="0" eb="1">
      <t>she'bao'lv</t>
    </rPh>
    <phoneticPr fontId="1" type="noConversion"/>
  </si>
  <si>
    <t>社保上限</t>
    <rPh sb="0" eb="1">
      <t>she'bao</t>
    </rPh>
    <rPh sb="2" eb="3">
      <t>shang'xian</t>
    </rPh>
    <phoneticPr fontId="1" type="noConversion"/>
  </si>
  <si>
    <t>社保下限</t>
    <rPh sb="0" eb="1">
      <t>she'bao</t>
    </rPh>
    <rPh sb="2" eb="3">
      <t>xia</t>
    </rPh>
    <phoneticPr fontId="1" type="noConversion"/>
  </si>
  <si>
    <t>备注：公司 Code、全称 尽量使用系统设置中已经设置好的数据，如有变动，可添加备注说明。</t>
    <rPh sb="0" eb="1">
      <t>bei'zhu</t>
    </rPh>
    <rPh sb="3" eb="4">
      <t>gong'si</t>
    </rPh>
    <rPh sb="11" eb="12">
      <t>quan'chegn</t>
    </rPh>
    <rPh sb="14" eb="15">
      <t>jin'liang</t>
    </rPh>
    <rPh sb="16" eb="17">
      <t>shi'yong</t>
    </rPh>
    <rPh sb="18" eb="19">
      <t>xi'tong</t>
    </rPh>
    <rPh sb="20" eb="21">
      <t>she'zhi</t>
    </rPh>
    <rPh sb="22" eb="23">
      <t>zhong</t>
    </rPh>
    <rPh sb="23" eb="24">
      <t>yi'jing</t>
    </rPh>
    <rPh sb="25" eb="26">
      <t>she'zhi'hao</t>
    </rPh>
    <rPh sb="28" eb="29">
      <t>de</t>
    </rPh>
    <rPh sb="29" eb="30">
      <t>shu'ju</t>
    </rPh>
    <rPh sb="32" eb="33">
      <t>ru</t>
    </rPh>
    <rPh sb="33" eb="34">
      <t>you</t>
    </rPh>
    <rPh sb="34" eb="35">
      <t>bian'dong</t>
    </rPh>
    <rPh sb="37" eb="38">
      <t>ke</t>
    </rPh>
    <rPh sb="38" eb="39">
      <t>tian'jia</t>
    </rPh>
    <rPh sb="40" eb="41">
      <t>bei'zhu</t>
    </rPh>
    <rPh sb="42" eb="43">
      <t>shuo'ming</t>
    </rPh>
    <phoneticPr fontId="1" type="noConversion"/>
  </si>
  <si>
    <t>备注：所有的 率 都用小数进行录入</t>
    <rPh sb="0" eb="1">
      <t>bei'zhu</t>
    </rPh>
    <rPh sb="3" eb="4">
      <t>suo'you</t>
    </rPh>
    <rPh sb="5" eb="6">
      <t>de</t>
    </rPh>
    <rPh sb="7" eb="8">
      <t>lv</t>
    </rPh>
    <rPh sb="9" eb="10">
      <t>dou</t>
    </rPh>
    <rPh sb="10" eb="11">
      <t>yong</t>
    </rPh>
    <rPh sb="11" eb="12">
      <t>xiao'shu</t>
    </rPh>
    <rPh sb="13" eb="14">
      <t>jin'xing</t>
    </rPh>
    <rPh sb="15" eb="16">
      <t>lu'ru</t>
    </rPh>
    <phoneticPr fontId="1" type="noConversion"/>
  </si>
  <si>
    <t>客户 Code</t>
    <rPh sb="0" eb="1">
      <t>ke'hu</t>
    </rPh>
    <phoneticPr fontId="1" type="noConversion"/>
  </si>
  <si>
    <t>客户简称</t>
    <rPh sb="0" eb="1">
      <t>ke'hu</t>
    </rPh>
    <rPh sb="2" eb="3">
      <t>jian'cheng</t>
    </rPh>
    <phoneticPr fontId="1" type="noConversion"/>
  </si>
  <si>
    <t>联系人</t>
    <rPh sb="0" eb="1">
      <t>lian'xi'ren</t>
    </rPh>
    <phoneticPr fontId="1" type="noConversion"/>
  </si>
  <si>
    <t>Ford AP</t>
    <phoneticPr fontId="1" type="noConversion"/>
  </si>
  <si>
    <t>FAP</t>
    <phoneticPr fontId="1" type="noConversion"/>
  </si>
  <si>
    <t>备注：客户 code 尽量参照系统设置中的 code，不要变更，如有变更可做备注</t>
    <rPh sb="0" eb="1">
      <t>bei'zhu</t>
    </rPh>
    <rPh sb="3" eb="4">
      <t>ke'hu</t>
    </rPh>
    <rPh sb="11" eb="12">
      <t>jin'liang</t>
    </rPh>
    <rPh sb="13" eb="14">
      <t>can'zhao</t>
    </rPh>
    <rPh sb="15" eb="16">
      <t>xi'tong</t>
    </rPh>
    <rPh sb="17" eb="18">
      <t>she'zhi</t>
    </rPh>
    <rPh sb="19" eb="20">
      <t>zhong</t>
    </rPh>
    <rPh sb="20" eb="21">
      <t>de</t>
    </rPh>
    <rPh sb="27" eb="28">
      <t>bu'yao</t>
    </rPh>
    <rPh sb="29" eb="30">
      <t>bian'geng</t>
    </rPh>
    <rPh sb="32" eb="33">
      <t>ru'you</t>
    </rPh>
    <rPh sb="34" eb="35">
      <t>bian'geng</t>
    </rPh>
    <rPh sb="36" eb="37">
      <t>ke</t>
    </rPh>
    <rPh sb="37" eb="38">
      <t>zuo</t>
    </rPh>
    <rPh sb="38" eb="39">
      <t>bei'zhu</t>
    </rPh>
    <phoneticPr fontId="1" type="noConversion"/>
  </si>
  <si>
    <t>Team Code</t>
    <phoneticPr fontId="1" type="noConversion"/>
  </si>
  <si>
    <t>Team 简称</t>
    <rPh sb="5" eb="6">
      <t>jian'cheng</t>
    </rPh>
    <phoneticPr fontId="1" type="noConversion"/>
  </si>
  <si>
    <t>备注：本表是呈现 Client 与 Team 的相关性</t>
    <rPh sb="0" eb="1">
      <t>bei'zhu</t>
    </rPh>
    <rPh sb="3" eb="4">
      <t>ben'biao</t>
    </rPh>
    <rPh sb="5" eb="6">
      <t>shi</t>
    </rPh>
    <rPh sb="6" eb="7">
      <t>cheng'xian</t>
    </rPh>
    <rPh sb="16" eb="17">
      <t>yu</t>
    </rPh>
    <rPh sb="24" eb="25">
      <t>xiang'guan</t>
    </rPh>
    <rPh sb="26" eb="27">
      <t>xing</t>
    </rPh>
    <phoneticPr fontId="1" type="noConversion"/>
  </si>
  <si>
    <t>Office Code</t>
    <phoneticPr fontId="1" type="noConversion"/>
  </si>
  <si>
    <t>币种</t>
    <rPh sb="0" eb="1">
      <t>bi'zhogn</t>
    </rPh>
    <phoneticPr fontId="1" type="noConversion"/>
  </si>
  <si>
    <t>备注：Office code 尽量参照系统设置中的 code，不要变更，如有变更可做备注</t>
    <rPh sb="0" eb="1">
      <t>bei'zhu</t>
    </rPh>
    <rPh sb="15" eb="16">
      <t>jin'liang</t>
    </rPh>
    <rPh sb="17" eb="18">
      <t>can'zhao</t>
    </rPh>
    <rPh sb="19" eb="20">
      <t>xi'tong</t>
    </rPh>
    <rPh sb="21" eb="22">
      <t>she'zhi</t>
    </rPh>
    <rPh sb="23" eb="24">
      <t>zhong</t>
    </rPh>
    <rPh sb="24" eb="25">
      <t>de</t>
    </rPh>
    <rPh sb="31" eb="32">
      <t>bu'yao</t>
    </rPh>
    <rPh sb="33" eb="34">
      <t>bian'geng</t>
    </rPh>
    <rPh sb="36" eb="37">
      <t>ru'you</t>
    </rPh>
    <rPh sb="38" eb="39">
      <t>bian'geng</t>
    </rPh>
    <rPh sb="40" eb="41">
      <t>ke</t>
    </rPh>
    <rPh sb="41" eb="42">
      <t>zuo</t>
    </rPh>
    <rPh sb="42" eb="43">
      <t>bei'zhu</t>
    </rPh>
    <phoneticPr fontId="1" type="noConversion"/>
  </si>
  <si>
    <t>Multiplier Rate</t>
    <phoneticPr fontId="1" type="noConversion"/>
  </si>
  <si>
    <t>Overhead Ratio Rate</t>
    <phoneticPr fontId="1" type="noConversion"/>
  </si>
  <si>
    <t>Sal. Increase Rate</t>
    <phoneticPr fontId="1" type="noConversion"/>
  </si>
  <si>
    <t>Benefit Factors Rate</t>
    <phoneticPr fontId="1" type="noConversion"/>
  </si>
  <si>
    <t>Direct Compensation Rate</t>
    <phoneticPr fontId="1" type="noConversion"/>
  </si>
  <si>
    <t>MarkUp Rate</t>
    <phoneticPr fontId="1" type="noConversion"/>
  </si>
  <si>
    <t>Tax Rate</t>
    <phoneticPr fontId="1" type="noConversion"/>
  </si>
  <si>
    <t>Incentive Rate</t>
    <phoneticPr fontId="1" type="noConversion"/>
  </si>
  <si>
    <t>Incentive divisor Rate</t>
    <phoneticPr fontId="1" type="noConversion"/>
  </si>
  <si>
    <t>FordFunction Code</t>
    <phoneticPr fontId="1" type="noConversion"/>
  </si>
  <si>
    <t>StdPos Name</t>
    <phoneticPr fontId="1" type="noConversion"/>
  </si>
  <si>
    <t>Local/Expat</t>
    <phoneticPr fontId="1" type="noConversion"/>
  </si>
  <si>
    <t>Currency</t>
    <phoneticPr fontId="1" type="noConversion"/>
  </si>
  <si>
    <t>Local</t>
  </si>
  <si>
    <t>Local</t>
    <phoneticPr fontId="1" type="noConversion"/>
  </si>
  <si>
    <t>RMB</t>
    <phoneticPr fontId="1" type="noConversion"/>
  </si>
  <si>
    <t>Expat</t>
  </si>
  <si>
    <t>Expat</t>
    <phoneticPr fontId="1" type="noConversion"/>
  </si>
  <si>
    <t>USD</t>
    <phoneticPr fontId="1" type="noConversion"/>
  </si>
  <si>
    <t>StdPos 序号</t>
    <rPh sb="7" eb="8">
      <t>xu'hao</t>
    </rPh>
    <phoneticPr fontId="1" type="noConversion"/>
  </si>
  <si>
    <t>Skill's Level</t>
    <phoneticPr fontId="1" type="noConversion"/>
  </si>
  <si>
    <t>Monthly Salary</t>
    <phoneticPr fontId="1" type="noConversion"/>
  </si>
  <si>
    <t>High</t>
    <phoneticPr fontId="1" type="noConversion"/>
  </si>
  <si>
    <t>参数名</t>
    <rPh sb="0" eb="1">
      <t>can'shu</t>
    </rPh>
    <rPh sb="2" eb="3">
      <t>ming</t>
    </rPh>
    <phoneticPr fontId="1" type="noConversion"/>
  </si>
  <si>
    <t>参数可选项</t>
    <rPh sb="0" eb="1">
      <t>can'shu</t>
    </rPh>
    <rPh sb="2" eb="3">
      <t>ke'xuan'xiang</t>
    </rPh>
    <phoneticPr fontId="1" type="noConversion"/>
  </si>
  <si>
    <t>Middle</t>
  </si>
  <si>
    <t>Middle</t>
    <phoneticPr fontId="1" type="noConversion"/>
  </si>
  <si>
    <t>Low</t>
    <phoneticPr fontId="1" type="noConversion"/>
  </si>
  <si>
    <t>备注：用 StdPos Name 无法区分具体数据，因此需要录入其序号</t>
    <rPh sb="0" eb="1">
      <t>bei'zhu</t>
    </rPh>
    <rPh sb="3" eb="4">
      <t>yong</t>
    </rPh>
    <rPh sb="17" eb="18">
      <t>wu'fa</t>
    </rPh>
    <rPh sb="19" eb="20">
      <t>qu'fen</t>
    </rPh>
    <rPh sb="21" eb="22">
      <t>ju'ti</t>
    </rPh>
    <rPh sb="23" eb="24">
      <t>shu'ju</t>
    </rPh>
    <rPh sb="26" eb="27">
      <t>yin'ci</t>
    </rPh>
    <rPh sb="28" eb="29">
      <t>xu'yao</t>
    </rPh>
    <rPh sb="30" eb="31">
      <t>lu'ru</t>
    </rPh>
    <rPh sb="32" eb="33">
      <t>qi</t>
    </rPh>
    <rPh sb="33" eb="34">
      <t>xu'hao</t>
    </rPh>
    <phoneticPr fontId="1" type="noConversion"/>
  </si>
  <si>
    <t>Salary Type Code</t>
    <phoneticPr fontId="1" type="noConversion"/>
  </si>
  <si>
    <t xml:space="preserve"> 所属类别</t>
    <rPh sb="3" eb="4">
      <t>lei'bie</t>
    </rPh>
    <phoneticPr fontId="1" type="noConversion"/>
  </si>
  <si>
    <t>地域区分</t>
    <rPh sb="0" eb="1">
      <t>di'yu</t>
    </rPh>
    <rPh sb="2" eb="3">
      <t>qu'fen</t>
    </rPh>
    <phoneticPr fontId="1" type="noConversion"/>
  </si>
  <si>
    <t>Category</t>
    <phoneticPr fontId="1" type="noConversion"/>
  </si>
  <si>
    <t>Salary</t>
  </si>
  <si>
    <t>Salary</t>
    <phoneticPr fontId="1" type="noConversion"/>
  </si>
  <si>
    <t>Cola</t>
    <phoneticPr fontId="1" type="noConversion"/>
  </si>
  <si>
    <t>Bonus</t>
    <phoneticPr fontId="1" type="noConversion"/>
  </si>
  <si>
    <t>Other</t>
    <phoneticPr fontId="1" type="noConversion"/>
  </si>
  <si>
    <t>Location</t>
    <phoneticPr fontId="1" type="noConversion"/>
  </si>
  <si>
    <t>Common</t>
  </si>
  <si>
    <t>Common</t>
    <phoneticPr fontId="1" type="noConversion"/>
  </si>
  <si>
    <t>发薪分配类型</t>
    <rPh sb="0" eb="1">
      <t>fa'xin</t>
    </rPh>
    <rPh sb="2" eb="3">
      <t>fen'pei</t>
    </rPh>
    <rPh sb="4" eb="5">
      <t>lei'xing</t>
    </rPh>
    <phoneticPr fontId="1" type="noConversion"/>
  </si>
  <si>
    <t>ByMonth</t>
  </si>
  <si>
    <t>ByMonth</t>
    <phoneticPr fontId="1" type="noConversion"/>
  </si>
  <si>
    <t>ByYear</t>
  </si>
  <si>
    <t>ByYear</t>
    <phoneticPr fontId="1" type="noConversion"/>
  </si>
  <si>
    <t>13th Salary</t>
    <phoneticPr fontId="1" type="noConversion"/>
  </si>
  <si>
    <t>COLA</t>
    <phoneticPr fontId="1" type="noConversion"/>
  </si>
  <si>
    <t>发放类型</t>
    <rPh sb="0" eb="1">
      <t>fa'fang</t>
    </rPh>
    <rPh sb="2" eb="3">
      <t>lei'xing</t>
    </rPh>
    <phoneticPr fontId="1" type="noConversion"/>
  </si>
  <si>
    <t>Currency Code</t>
    <phoneticPr fontId="1" type="noConversion"/>
  </si>
  <si>
    <t>Country</t>
    <phoneticPr fontId="1" type="noConversion"/>
  </si>
  <si>
    <t>Tax 折扣率</t>
    <rPh sb="4" eb="5">
      <t>zhe'kou'lv</t>
    </rPh>
    <phoneticPr fontId="1" type="noConversion"/>
  </si>
  <si>
    <t>China</t>
    <phoneticPr fontId="1" type="noConversion"/>
  </si>
  <si>
    <t>Client Type</t>
    <phoneticPr fontId="1" type="noConversion"/>
  </si>
  <si>
    <t>Sold</t>
  </si>
  <si>
    <t>Sold</t>
    <phoneticPr fontId="1" type="noConversion"/>
  </si>
  <si>
    <t>BackOffice</t>
  </si>
  <si>
    <t>BackOffice</t>
    <phoneticPr fontId="1" type="noConversion"/>
  </si>
  <si>
    <t>InHouse</t>
  </si>
  <si>
    <t>InHouse</t>
    <phoneticPr fontId="1" type="noConversion"/>
  </si>
  <si>
    <t>LetGo</t>
  </si>
  <si>
    <t>LetGo</t>
    <phoneticPr fontId="1" type="noConversion"/>
  </si>
  <si>
    <t>联系人 1</t>
    <rPh sb="0" eb="1">
      <t>lian'xi'ren</t>
    </rPh>
    <phoneticPr fontId="1" type="noConversion"/>
  </si>
  <si>
    <t>上海徐汇</t>
    <rPh sb="0" eb="1">
      <t>shagn'hai</t>
    </rPh>
    <rPh sb="2" eb="3">
      <t>xu'hui</t>
    </rPh>
    <phoneticPr fontId="1" type="noConversion"/>
  </si>
  <si>
    <t>1111@163.com</t>
    <phoneticPr fontId="1" type="noConversion"/>
  </si>
  <si>
    <t>中国上海</t>
    <rPh sb="0" eb="1">
      <t>zhong'guo</t>
    </rPh>
    <rPh sb="2" eb="3">
      <t>shagn'hai</t>
    </rPh>
    <phoneticPr fontId="1" type="noConversion"/>
  </si>
  <si>
    <t>23432@163.com</t>
    <phoneticPr fontId="1" type="noConversion"/>
  </si>
  <si>
    <t>FCO</t>
    <phoneticPr fontId="1" type="noConversion"/>
  </si>
  <si>
    <t>联系人 2</t>
    <rPh sb="0" eb="1">
      <t>lian'xi'ren</t>
    </rPh>
    <phoneticPr fontId="1" type="noConversion"/>
  </si>
  <si>
    <t>RMB</t>
  </si>
  <si>
    <t>中国远洋</t>
    <rPh sb="0" eb="1">
      <t>zhogn'guo</t>
    </rPh>
    <rPh sb="2" eb="3">
      <t>yuan'yang</t>
    </rPh>
    <phoneticPr fontId="1" type="noConversion"/>
  </si>
  <si>
    <t>Constant Rate（兑美金）</t>
    <rPh sb="14" eb="15">
      <t>dui</t>
    </rPh>
    <rPh sb="15" eb="16">
      <t>mei'jin</t>
    </rPh>
    <phoneticPr fontId="1" type="noConversion"/>
  </si>
  <si>
    <t>Ford Rate（兑美金）</t>
    <rPh sb="10" eb="11">
      <t>dui</t>
    </rPh>
    <rPh sb="11" eb="12">
      <t>mei'jin</t>
    </rPh>
    <phoneticPr fontId="1" type="noConversion"/>
  </si>
  <si>
    <t>Constant Rate（兑RMB）</t>
    <rPh sb="14" eb="15">
      <t>dui</t>
    </rPh>
    <phoneticPr fontId="1" type="noConversion"/>
  </si>
  <si>
    <t>Ford Rate（兑RMB）</t>
    <rPh sb="10" eb="11">
      <t>dui</t>
    </rPh>
    <phoneticPr fontId="1" type="noConversion"/>
  </si>
  <si>
    <t>保留 8 位小数</t>
    <rPh sb="0" eb="1">
      <t>bao'liu</t>
    </rPh>
    <rPh sb="5" eb="6">
      <t>wei</t>
    </rPh>
    <rPh sb="6" eb="7">
      <t>xiao'shu</t>
    </rPh>
    <phoneticPr fontId="1" type="noConversion"/>
  </si>
  <si>
    <t>Year</t>
    <phoneticPr fontId="1" type="noConversion"/>
  </si>
  <si>
    <t>SoW Name</t>
    <phoneticPr fontId="1" type="noConversion"/>
  </si>
  <si>
    <t>备注：F 列后可以任意插入列，但是对应字段名必须是 Salary Type Sheet 中录入的类别</t>
    <rPh sb="0" eb="1">
      <t>bei'zhu</t>
    </rPh>
    <rPh sb="6" eb="7">
      <t>hou</t>
    </rPh>
    <rPh sb="7" eb="8">
      <t>ke'yi</t>
    </rPh>
    <rPh sb="9" eb="10">
      <t>ren'yi</t>
    </rPh>
    <rPh sb="11" eb="12">
      <t>cha'ru</t>
    </rPh>
    <rPh sb="13" eb="14">
      <t>lie</t>
    </rPh>
    <rPh sb="15" eb="16">
      <t>dan'shi</t>
    </rPh>
    <rPh sb="17" eb="18">
      <t>dui'ying</t>
    </rPh>
    <rPh sb="19" eb="20">
      <t>zi'duan'ming</t>
    </rPh>
    <rPh sb="22" eb="23">
      <t>bi'xu</t>
    </rPh>
    <rPh sb="24" eb="25">
      <t>shi</t>
    </rPh>
    <rPh sb="45" eb="46">
      <t>lu'ru</t>
    </rPh>
    <rPh sb="47" eb="48">
      <t>de</t>
    </rPh>
    <rPh sb="48" eb="49">
      <t>lei'bie</t>
    </rPh>
    <phoneticPr fontId="1" type="noConversion"/>
  </si>
  <si>
    <t>Y/N</t>
    <phoneticPr fontId="1" type="noConversion"/>
  </si>
  <si>
    <t>Y</t>
    <phoneticPr fontId="1" type="noConversion"/>
  </si>
  <si>
    <t>N</t>
    <phoneticPr fontId="1" type="noConversion"/>
  </si>
  <si>
    <t>CurrencyId</t>
    <phoneticPr fontId="1" type="noConversion"/>
  </si>
  <si>
    <t>Media</t>
    <phoneticPr fontId="1" type="noConversion"/>
  </si>
  <si>
    <t>Production</t>
    <phoneticPr fontId="1" type="noConversion"/>
  </si>
  <si>
    <t>Traditional</t>
    <phoneticPr fontId="1" type="noConversion"/>
  </si>
  <si>
    <t>Digital</t>
    <phoneticPr fontId="1" type="noConversion"/>
  </si>
  <si>
    <t>CRM</t>
    <phoneticPr fontId="1" type="noConversion"/>
  </si>
  <si>
    <t>Travel</t>
    <phoneticPr fontId="1" type="noConversion"/>
  </si>
  <si>
    <t>Total</t>
    <phoneticPr fontId="1" type="noConversion"/>
  </si>
  <si>
    <t>备注：Production = CRM + Traditional + Digital</t>
    <rPh sb="0" eb="1">
      <t>bei'zhu</t>
    </rPh>
    <phoneticPr fontId="1" type="noConversion"/>
  </si>
  <si>
    <t>备注：Total = Media + Production + Travel</t>
    <rPh sb="0" eb="1">
      <t>bei'zhu</t>
    </rPh>
    <phoneticPr fontId="1" type="noConversion"/>
  </si>
  <si>
    <t>Staff Name</t>
    <phoneticPr fontId="1" type="noConversion"/>
  </si>
  <si>
    <t>Title</t>
    <phoneticPr fontId="1" type="noConversion"/>
  </si>
  <si>
    <t>Company</t>
    <phoneticPr fontId="1" type="noConversion"/>
  </si>
  <si>
    <t>Ford Function</t>
    <phoneticPr fontId="1" type="noConversion"/>
  </si>
  <si>
    <t>Skill Level</t>
    <phoneticPr fontId="1" type="noConversion"/>
  </si>
  <si>
    <t>HC Category</t>
    <phoneticPr fontId="1" type="noConversion"/>
  </si>
  <si>
    <t>FTE</t>
    <phoneticPr fontId="1" type="noConversion"/>
  </si>
  <si>
    <t>Valid Date</t>
    <phoneticPr fontId="1" type="noConversion"/>
  </si>
  <si>
    <t>Invalid Date</t>
    <phoneticPr fontId="1" type="noConversion"/>
  </si>
  <si>
    <t>Level2 Max</t>
    <phoneticPr fontId="1" type="noConversion"/>
  </si>
  <si>
    <t>Level1 Max</t>
    <phoneticPr fontId="1" type="noConversion"/>
  </si>
  <si>
    <t>Level3 Max</t>
    <phoneticPr fontId="1" type="noConversion"/>
  </si>
  <si>
    <t>Level4 Max</t>
    <phoneticPr fontId="1" type="noConversion"/>
  </si>
  <si>
    <t>Annual Salary</t>
    <phoneticPr fontId="1" type="noConversion"/>
  </si>
  <si>
    <t>Annual Cola</t>
    <phoneticPr fontId="1" type="noConversion"/>
  </si>
  <si>
    <t>备注：SoW Name 不能重复</t>
    <rPh sb="0" eb="1">
      <t>bei'zhu</t>
    </rPh>
    <rPh sb="12" eb="13">
      <t>bu'neng</t>
    </rPh>
    <rPh sb="14" eb="15">
      <t>chong'fu</t>
    </rPh>
    <phoneticPr fontId="1" type="noConversion"/>
  </si>
  <si>
    <t>备注：本 Excel 中所有录入的金额都是分本位，且为整数</t>
    <rPh sb="0" eb="1">
      <t>bei'zhu</t>
    </rPh>
    <rPh sb="3" eb="4">
      <t>ben</t>
    </rPh>
    <rPh sb="12" eb="13">
      <t>suo'you</t>
    </rPh>
    <rPh sb="14" eb="15">
      <t>lu'ru</t>
    </rPh>
    <rPh sb="16" eb="17">
      <t>de</t>
    </rPh>
    <rPh sb="17" eb="18">
      <t>jin'e</t>
    </rPh>
    <rPh sb="19" eb="20">
      <t>dou'shi</t>
    </rPh>
    <rPh sb="21" eb="22">
      <t>fen</t>
    </rPh>
    <rPh sb="22" eb="23">
      <t>ben'wei</t>
    </rPh>
    <rPh sb="25" eb="26">
      <t>qie</t>
    </rPh>
    <rPh sb="26" eb="27">
      <t>wei</t>
    </rPh>
    <rPh sb="27" eb="28">
      <t>zheng'shu</t>
    </rPh>
    <phoneticPr fontId="1" type="noConversion"/>
  </si>
  <si>
    <t>Gender</t>
    <phoneticPr fontId="1" type="noConversion"/>
  </si>
  <si>
    <t>Entry Date</t>
    <phoneticPr fontId="1" type="noConversion"/>
  </si>
  <si>
    <t>Increase Cycle</t>
    <phoneticPr fontId="1" type="noConversion"/>
  </si>
  <si>
    <t>离职提前通知月</t>
    <rPh sb="0" eb="1">
      <t>li'zhi</t>
    </rPh>
    <rPh sb="2" eb="3">
      <t>ti'qian</t>
    </rPh>
    <rPh sb="4" eb="5">
      <t>tong'zhi</t>
    </rPh>
    <rPh sb="6" eb="7">
      <t>yue</t>
    </rPh>
    <phoneticPr fontId="1" type="noConversion"/>
  </si>
  <si>
    <t>下次加薪年月</t>
    <rPh sb="0" eb="1">
      <t>xia'ci</t>
    </rPh>
    <rPh sb="2" eb="3">
      <t>jia'xin</t>
    </rPh>
    <rPh sb="4" eb="5">
      <t>nian'yue</t>
    </rPh>
    <phoneticPr fontId="1" type="noConversion"/>
  </si>
  <si>
    <t>Gendor</t>
    <phoneticPr fontId="1" type="noConversion"/>
  </si>
  <si>
    <t>Male</t>
  </si>
  <si>
    <t>Male</t>
    <phoneticPr fontId="1" type="noConversion"/>
  </si>
  <si>
    <t>Female</t>
    <phoneticPr fontId="1" type="noConversion"/>
  </si>
  <si>
    <t>薪资结构生效年月</t>
    <rPh sb="0" eb="1">
      <t>xin'zi</t>
    </rPh>
    <rPh sb="2" eb="3">
      <t>jie'gou</t>
    </rPh>
    <rPh sb="4" eb="5">
      <t>sheng'xiao</t>
    </rPh>
    <rPh sb="6" eb="7">
      <t>nian'yue</t>
    </rPh>
    <phoneticPr fontId="1" type="noConversion"/>
  </si>
  <si>
    <t>Seq No</t>
    <phoneticPr fontId="1" type="noConversion"/>
  </si>
  <si>
    <t>A</t>
    <phoneticPr fontId="1" type="noConversion"/>
  </si>
  <si>
    <t>下次加薪率</t>
    <rPh sb="0" eb="1">
      <t>xia'ci</t>
    </rPh>
    <rPh sb="2" eb="3">
      <t>jia'xin</t>
    </rPh>
    <rPh sb="4" eb="5">
      <t>lv</t>
    </rPh>
    <phoneticPr fontId="1" type="noConversion"/>
  </si>
  <si>
    <t>StdPos's Year</t>
    <phoneticPr fontId="1" type="noConversion"/>
  </si>
  <si>
    <t>备注：SoW Name = 年份 + 客户 code</t>
    <rPh sb="0" eb="1">
      <t>bei'zhu</t>
    </rPh>
    <rPh sb="14" eb="15">
      <t>nian'fen</t>
    </rPh>
    <rPh sb="19" eb="20">
      <t>ke'hu</t>
    </rPh>
    <phoneticPr fontId="1" type="noConversion"/>
  </si>
  <si>
    <t>23432@163.com</t>
    <phoneticPr fontId="1" type="noConversion"/>
  </si>
  <si>
    <t>Female</t>
  </si>
  <si>
    <t>Account Manager</t>
  </si>
  <si>
    <t>Senior Office Manager</t>
  </si>
  <si>
    <t>Senior Account Executive</t>
  </si>
  <si>
    <t>Senior Account Director</t>
  </si>
  <si>
    <t>Senior Account Manager</t>
  </si>
  <si>
    <t>Platform Manager</t>
  </si>
  <si>
    <t>Digital Designer</t>
  </si>
  <si>
    <t>Data Manager</t>
  </si>
  <si>
    <t>Senior Platform Manager</t>
  </si>
  <si>
    <t>Finance Director</t>
  </si>
  <si>
    <t>Digital Analytics Director</t>
  </si>
  <si>
    <t>Creative Director</t>
  </si>
  <si>
    <t>Senior Copywriter</t>
  </si>
  <si>
    <t>Accountant</t>
  </si>
  <si>
    <t>Senior Art Director</t>
  </si>
  <si>
    <t>Account Director</t>
  </si>
  <si>
    <t>Designer</t>
  </si>
  <si>
    <t>Associate Account Director</t>
  </si>
  <si>
    <t>Group Account Director</t>
  </si>
  <si>
    <t>Carline</t>
  </si>
  <si>
    <t>Digital Engagement</t>
  </si>
  <si>
    <t>CRM</t>
  </si>
  <si>
    <t>Fleet</t>
  </si>
  <si>
    <t>Creative</t>
  </si>
  <si>
    <t>Planning</t>
  </si>
  <si>
    <t>Platform</t>
  </si>
  <si>
    <t>MSU</t>
  </si>
  <si>
    <t>Media</t>
  </si>
  <si>
    <t>Lincoln China</t>
    <phoneticPr fontId="1" type="noConversion"/>
  </si>
  <si>
    <t>Account</t>
  </si>
  <si>
    <t>Lincoln China</t>
    <phoneticPr fontId="1" type="noConversion"/>
  </si>
  <si>
    <t>LIN</t>
    <phoneticPr fontId="1" type="noConversion"/>
  </si>
  <si>
    <t>BackOffice</t>
    <phoneticPr fontId="1" type="noConversion"/>
  </si>
  <si>
    <t>FCO</t>
    <phoneticPr fontId="1" type="noConversion"/>
  </si>
  <si>
    <t>Production</t>
  </si>
  <si>
    <t>Data</t>
  </si>
  <si>
    <t>GAM</t>
  </si>
  <si>
    <t>Comms</t>
  </si>
  <si>
    <t>Strategy</t>
  </si>
  <si>
    <t>Media Planning</t>
  </si>
  <si>
    <t>Finance</t>
  </si>
  <si>
    <t>Functional Ops</t>
  </si>
  <si>
    <t>Human Resources</t>
  </si>
  <si>
    <t>Administration</t>
  </si>
  <si>
    <t>AEM Training</t>
  </si>
  <si>
    <t>Management</t>
  </si>
  <si>
    <t>InHouse</t>
    <phoneticPr fontId="1" type="noConversion"/>
  </si>
  <si>
    <t>BOH</t>
    <phoneticPr fontId="1" type="noConversion"/>
  </si>
  <si>
    <t>INH</t>
    <phoneticPr fontId="1" type="noConversion"/>
  </si>
  <si>
    <t>LET</t>
    <phoneticPr fontId="1" type="noConversion"/>
  </si>
  <si>
    <t>GAM</t>
    <phoneticPr fontId="1" type="noConversion"/>
  </si>
  <si>
    <t>COM</t>
    <phoneticPr fontId="1" type="noConversion"/>
  </si>
  <si>
    <t>Client Services</t>
  </si>
  <si>
    <t>Analytics</t>
  </si>
  <si>
    <t>Technology</t>
  </si>
  <si>
    <t>Strategy Planning</t>
  </si>
  <si>
    <t>Support</t>
  </si>
  <si>
    <t>INR</t>
    <phoneticPr fontId="1" type="noConversion"/>
  </si>
  <si>
    <t>US</t>
    <phoneticPr fontId="1" type="noConversion"/>
  </si>
  <si>
    <t>India</t>
    <phoneticPr fontId="1" type="noConversion"/>
  </si>
  <si>
    <t>THB</t>
  </si>
  <si>
    <t>Thailand</t>
    <phoneticPr fontId="1" type="noConversion"/>
  </si>
  <si>
    <t>Salary Increase</t>
  </si>
  <si>
    <t>SoW Rate</t>
    <phoneticPr fontId="1" type="noConversion"/>
  </si>
  <si>
    <t>Meal</t>
  </si>
  <si>
    <t>COLA</t>
  </si>
  <si>
    <t>Housing</t>
  </si>
  <si>
    <t>Car</t>
  </si>
  <si>
    <t>Home Leave</t>
  </si>
  <si>
    <t>Education</t>
  </si>
  <si>
    <t>Hypo Housing</t>
  </si>
  <si>
    <t>China IIT</t>
  </si>
  <si>
    <t>Hypo Tax</t>
  </si>
  <si>
    <t>Pension</t>
  </si>
  <si>
    <t>FICA &amp; Match Saving</t>
  </si>
  <si>
    <t>Property Mgt</t>
  </si>
  <si>
    <t>Bonus</t>
  </si>
  <si>
    <t>Social</t>
    <phoneticPr fontId="1" type="noConversion"/>
  </si>
  <si>
    <t>Social</t>
  </si>
  <si>
    <t>Spot Bonus</t>
    <phoneticPr fontId="1" type="noConversion"/>
  </si>
  <si>
    <t>STIP</t>
    <phoneticPr fontId="1" type="noConversion"/>
  </si>
  <si>
    <t>Cola</t>
  </si>
  <si>
    <t>Other</t>
  </si>
  <si>
    <t>HIPO</t>
    <phoneticPr fontId="1" type="noConversion"/>
  </si>
  <si>
    <t>Local Medical Insurance</t>
    <phoneticPr fontId="1" type="noConversion"/>
  </si>
  <si>
    <t>Expat Medical Insurance</t>
    <phoneticPr fontId="1" type="noConversion"/>
  </si>
  <si>
    <t>Level5 Max</t>
    <phoneticPr fontId="1" type="noConversion"/>
  </si>
  <si>
    <t>RMB</t>
    <phoneticPr fontId="1" type="noConversion"/>
  </si>
  <si>
    <t>Data Executive</t>
  </si>
  <si>
    <t>Open</t>
  </si>
  <si>
    <t>Closed</t>
  </si>
  <si>
    <t>Lily Zheng</t>
  </si>
  <si>
    <t>June Yang</t>
  </si>
  <si>
    <t>Lena Kong</t>
  </si>
  <si>
    <t>Irene Zhang</t>
  </si>
  <si>
    <t>Helen Guan</t>
  </si>
  <si>
    <t>May Wang</t>
  </si>
  <si>
    <t>Vincent Cui</t>
  </si>
  <si>
    <t>Sharon Li</t>
  </si>
  <si>
    <t>Jason Zhou</t>
  </si>
  <si>
    <t>Diane Dong</t>
  </si>
  <si>
    <t>Hunter Huang</t>
  </si>
  <si>
    <t>Maple Shen</t>
  </si>
  <si>
    <t>James Hou</t>
  </si>
  <si>
    <t>Ice Li</t>
  </si>
  <si>
    <t>Tracy Li</t>
  </si>
  <si>
    <t>Catherine Luo</t>
  </si>
  <si>
    <t>Jane Wu</t>
  </si>
  <si>
    <t>Lisa Jiang</t>
  </si>
  <si>
    <t>Moon Lu</t>
  </si>
  <si>
    <t>Caron Xu</t>
  </si>
  <si>
    <t>Jet Li</t>
  </si>
  <si>
    <t>Sam Xu</t>
  </si>
  <si>
    <t>Sandy Wu</t>
  </si>
  <si>
    <t>Lynn Zhu</t>
  </si>
  <si>
    <t>Susan Wang</t>
  </si>
  <si>
    <t>Tim Xie</t>
  </si>
  <si>
    <t>Ben Li</t>
  </si>
  <si>
    <t>Jill Wang</t>
  </si>
  <si>
    <t>David Jiang</t>
  </si>
  <si>
    <t>Ken Stone</t>
  </si>
  <si>
    <t>Yan Shaw</t>
  </si>
  <si>
    <t>Fanny Chen</t>
  </si>
  <si>
    <t>Sky Qi</t>
  </si>
  <si>
    <t>River Liu</t>
  </si>
  <si>
    <t>Tiger Yuan</t>
  </si>
  <si>
    <t>Fountain Liu</t>
  </si>
  <si>
    <t>Fred Hu</t>
  </si>
  <si>
    <t>Karl Chen</t>
  </si>
  <si>
    <t>Gary Cao</t>
  </si>
  <si>
    <t>Kelly Yao</t>
  </si>
  <si>
    <t>Rita Tan</t>
  </si>
  <si>
    <t>Martin Su</t>
  </si>
  <si>
    <t>Julie Chu</t>
  </si>
  <si>
    <t>Rebecca Zhao</t>
  </si>
  <si>
    <t>Joyce Pan</t>
  </si>
  <si>
    <t>Maria Pie</t>
  </si>
  <si>
    <t>Richard Chiu</t>
  </si>
  <si>
    <t>Samantha Mao</t>
  </si>
  <si>
    <t>Sunny Luo</t>
  </si>
  <si>
    <t>Grace Lin</t>
  </si>
  <si>
    <t>Charlie Fei</t>
  </si>
  <si>
    <t>Lillian Dong</t>
  </si>
  <si>
    <t>Shirley Pai</t>
  </si>
  <si>
    <t>GTB India</t>
  </si>
  <si>
    <t>GTB IN</t>
  </si>
  <si>
    <t>WM TH</t>
  </si>
  <si>
    <t>JWT TH</t>
  </si>
  <si>
    <t>JWT AU</t>
  </si>
  <si>
    <t>JWT Thailand</t>
  </si>
  <si>
    <t>Wunderman Thailand</t>
  </si>
  <si>
    <t>JWT Australia</t>
  </si>
  <si>
    <t>联系人 2</t>
  </si>
  <si>
    <t>联系人 3</t>
  </si>
  <si>
    <t>联系人 4</t>
  </si>
  <si>
    <t>联系人 5</t>
  </si>
  <si>
    <t>2222@163.com</t>
  </si>
  <si>
    <t>3333@163.com</t>
  </si>
  <si>
    <t>4444@163.com</t>
  </si>
  <si>
    <t>5555@163.com</t>
  </si>
  <si>
    <t>High</t>
  </si>
  <si>
    <t>Low</t>
  </si>
  <si>
    <t>GTB SH</t>
  </si>
  <si>
    <t>Creative Service Manager</t>
  </si>
  <si>
    <t>Senior Admin Executive</t>
  </si>
  <si>
    <t>Senior HR Executive</t>
  </si>
  <si>
    <t>Media Planning Director</t>
  </si>
  <si>
    <t>Platform Lead</t>
  </si>
  <si>
    <t>CRM Lead</t>
  </si>
  <si>
    <t>INR</t>
  </si>
  <si>
    <t>Transfer-in</t>
  </si>
  <si>
    <t>Transfer-Out</t>
  </si>
  <si>
    <t>Left</t>
  </si>
  <si>
    <t>Position ID</t>
  </si>
  <si>
    <t>ACC1</t>
  </si>
  <si>
    <t>ACC2</t>
  </si>
  <si>
    <t>ACC3</t>
  </si>
  <si>
    <t>ACC4</t>
  </si>
  <si>
    <t>ACC5</t>
  </si>
  <si>
    <t>ACC6</t>
  </si>
  <si>
    <t>MAN1</t>
  </si>
  <si>
    <t>MAN2</t>
  </si>
  <si>
    <t>MAN3</t>
  </si>
  <si>
    <t>CAR1</t>
  </si>
  <si>
    <t>CAR2</t>
  </si>
  <si>
    <t>CAR3</t>
  </si>
  <si>
    <t>DIG1</t>
  </si>
  <si>
    <t>DIG2</t>
  </si>
  <si>
    <t>DIG3</t>
  </si>
  <si>
    <t>CRM1</t>
  </si>
  <si>
    <t>CRM2</t>
  </si>
  <si>
    <t>CRM3</t>
  </si>
  <si>
    <t>CRM4</t>
  </si>
  <si>
    <t>FLE1</t>
  </si>
  <si>
    <t>FLE2</t>
  </si>
  <si>
    <t>FLE3</t>
  </si>
  <si>
    <t>CRE1</t>
  </si>
  <si>
    <t>CRE2</t>
  </si>
  <si>
    <t>CRE3</t>
  </si>
  <si>
    <t>CRE4</t>
  </si>
  <si>
    <t>CRE5</t>
  </si>
  <si>
    <t>PLA1</t>
  </si>
  <si>
    <t>PLA2</t>
  </si>
  <si>
    <t>PLA3</t>
  </si>
  <si>
    <t>PLA4</t>
  </si>
  <si>
    <t>PLA5</t>
  </si>
  <si>
    <t>PLA6</t>
  </si>
  <si>
    <t>PRO1</t>
  </si>
  <si>
    <t>PRO2</t>
  </si>
  <si>
    <t>PRO3</t>
  </si>
  <si>
    <t>PRO4</t>
  </si>
  <si>
    <t>PRO5</t>
  </si>
  <si>
    <t>PRO6</t>
  </si>
  <si>
    <t>MSU1</t>
  </si>
  <si>
    <t>MSU2</t>
  </si>
  <si>
    <t>MSU3</t>
  </si>
  <si>
    <t>MSU4</t>
  </si>
  <si>
    <t>MSU5</t>
  </si>
  <si>
    <t>MSU6</t>
  </si>
  <si>
    <t>DAT1</t>
  </si>
  <si>
    <t>DAT2</t>
  </si>
  <si>
    <t>DAT3</t>
  </si>
  <si>
    <t>HUM1</t>
  </si>
  <si>
    <t>HUM2</t>
  </si>
  <si>
    <t>HUM3</t>
  </si>
  <si>
    <t>ADM1</t>
  </si>
  <si>
    <t>ADM2</t>
  </si>
  <si>
    <t>ADM3</t>
  </si>
  <si>
    <t>FIN1</t>
  </si>
  <si>
    <t>FIN2</t>
  </si>
  <si>
    <t>FIN3</t>
  </si>
  <si>
    <t>AEM1</t>
  </si>
  <si>
    <t>AEM2</t>
  </si>
  <si>
    <t>AEM3</t>
  </si>
  <si>
    <t>MED1</t>
  </si>
  <si>
    <t>MED2</t>
  </si>
  <si>
    <t>MED3</t>
  </si>
  <si>
    <t>Closed</t>
    <phoneticPr fontId="1" type="noConversion"/>
  </si>
  <si>
    <t>Shirley Pai</t>
    <phoneticPr fontId="1" type="noConversion"/>
  </si>
  <si>
    <t>2018 Ford AP</t>
    <phoneticPr fontId="1" type="noConversion"/>
  </si>
  <si>
    <t>2018 BackOffice</t>
    <phoneticPr fontId="1" type="noConversion"/>
  </si>
  <si>
    <t>2018 InHouse</t>
    <phoneticPr fontId="1" type="noConversion"/>
  </si>
  <si>
    <t>2018 LetGo</t>
    <phoneticPr fontId="1" type="noConversion"/>
  </si>
  <si>
    <t>Meal</t>
    <phoneticPr fontId="1" type="noConversion"/>
  </si>
  <si>
    <t>local</t>
    <phoneticPr fontId="1" type="noConversion"/>
  </si>
  <si>
    <t>Position ID</t>
    <phoneticPr fontId="1" type="noConversion"/>
  </si>
  <si>
    <t>SGD</t>
  </si>
  <si>
    <t>SGD</t>
    <phoneticPr fontId="1" type="noConversion"/>
  </si>
  <si>
    <t>Singapore</t>
    <phoneticPr fontId="1" type="noConversion"/>
  </si>
  <si>
    <t>Social Taxes</t>
    <phoneticPr fontId="1" type="noConversion"/>
  </si>
  <si>
    <t>Shanghai Offsite</t>
    <phoneticPr fontId="1" type="noConversion"/>
  </si>
  <si>
    <t>Shanghai Onsite</t>
    <phoneticPr fontId="1" type="noConversion"/>
  </si>
  <si>
    <t>China Offsite</t>
    <phoneticPr fontId="1" type="noConversion"/>
  </si>
  <si>
    <t>Singapore Offsite</t>
    <phoneticPr fontId="1" type="noConversion"/>
  </si>
  <si>
    <t>Australia Offsite</t>
    <phoneticPr fontId="1" type="noConversion"/>
  </si>
  <si>
    <t>Thailand Offsite</t>
    <phoneticPr fontId="1" type="noConversion"/>
  </si>
  <si>
    <t>Thailand Onsite</t>
    <phoneticPr fontId="1" type="noConversion"/>
  </si>
  <si>
    <t>India Offsite</t>
    <phoneticPr fontId="1" type="noConversion"/>
  </si>
  <si>
    <t>India Onsite</t>
    <phoneticPr fontId="1" type="noConversion"/>
  </si>
  <si>
    <t>India Offsite</t>
    <phoneticPr fontId="0" type="noConversion"/>
  </si>
  <si>
    <t>India Onsite</t>
    <phoneticPr fontId="0" type="noConversion"/>
  </si>
  <si>
    <t>Staff</t>
  </si>
  <si>
    <t>Title</t>
  </si>
  <si>
    <t>Office</t>
  </si>
  <si>
    <t>Hours</t>
  </si>
  <si>
    <t>Expat/
Local</t>
  </si>
  <si>
    <t>Currency</t>
  </si>
  <si>
    <t>Monthly Base Salary</t>
  </si>
  <si>
    <t>Lena Kong</t>
    <phoneticPr fontId="12" type="noConversion"/>
  </si>
  <si>
    <t>Shanghai Offsite</t>
  </si>
  <si>
    <t>CNY</t>
  </si>
  <si>
    <t>India offsite</t>
  </si>
  <si>
    <t>China offsite</t>
  </si>
  <si>
    <t>SG offsite</t>
  </si>
  <si>
    <t>India onsite</t>
  </si>
  <si>
    <t>Thailand onsite</t>
  </si>
  <si>
    <t>Thailand offsite</t>
  </si>
  <si>
    <t>Vincent Cui</t>
    <phoneticPr fontId="1" type="noConversion"/>
  </si>
  <si>
    <t>Leader</t>
    <rPh sb="0" eb="1">
      <t>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</si>
</sst>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_ * #,##0.00_ ;_ * \-#,##0.00_ ;_ * &quot;-&quot;??_ ;_ @_ "/>
    <numFmt numFmtId="177" formatCode="0.00000000"/>
    <numFmt numFmtId="178" formatCode="_ * #,##0_ ;_ * \-#,##0_ ;_ * &quot;-&quot;??_ ;_ @_ "/>
    <numFmt numFmtId="179" formatCode="0.0"/>
    <numFmt numFmtId="180" formatCode="_(* #,##0_);_(* \(#,##0\);_(* &quot;-&quot;??_);_(@_)"/>
  </numFmts>
  <fonts count="1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name val="DengXian"/>
      <family val="4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4"/>
      <charset val="134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9"/>
      <name val="Calibri"/>
      <family val="2"/>
      <charset val="134"/>
    </font>
    <font>
      <sz val="11"/>
      <color theme="1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4" fillId="0" borderId="0" xfId="0" applyFont="1"/>
    <xf numFmtId="0" fontId="0" fillId="2" borderId="1" xfId="0" applyFill="1" applyBorder="1" applyAlignment="1">
      <alignment wrapText="1"/>
    </xf>
    <xf numFmtId="0" fontId="0" fillId="0" borderId="1" xfId="0" quotePrefix="1" applyBorder="1"/>
    <xf numFmtId="14" fontId="0" fillId="0" borderId="1" xfId="0" applyNumberFormat="1" applyBorder="1"/>
    <xf numFmtId="0" fontId="5" fillId="0" borderId="1" xfId="0" applyFont="1" applyFill="1" applyBorder="1"/>
    <xf numFmtId="0" fontId="5" fillId="2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quotePrefix="1" applyFont="1" applyBorder="1"/>
    <xf numFmtId="14" fontId="6" fillId="0" borderId="1" xfId="0" applyNumberFormat="1" applyFont="1" applyBorder="1"/>
    <xf numFmtId="0" fontId="0" fillId="0" borderId="1" xfId="0" applyFill="1" applyBorder="1"/>
    <xf numFmtId="0" fontId="5" fillId="0" borderId="1" xfId="0" applyFont="1" applyBorder="1"/>
    <xf numFmtId="0" fontId="0" fillId="0" borderId="0" xfId="0" applyFill="1"/>
    <xf numFmtId="177" fontId="5" fillId="0" borderId="1" xfId="0" applyNumberFormat="1" applyFont="1" applyFill="1" applyBorder="1"/>
    <xf numFmtId="177" fontId="0" fillId="0" borderId="1" xfId="0" applyNumberFormat="1" applyFill="1" applyBorder="1"/>
    <xf numFmtId="176" fontId="0" fillId="0" borderId="1" xfId="109" applyFont="1" applyBorder="1" applyAlignment="1">
      <alignment wrapText="1"/>
    </xf>
    <xf numFmtId="176" fontId="0" fillId="0" borderId="0" xfId="109" applyFont="1" applyAlignment="1">
      <alignment wrapText="1"/>
    </xf>
    <xf numFmtId="10" fontId="0" fillId="0" borderId="1" xfId="110" applyNumberFormat="1" applyFont="1" applyBorder="1" applyAlignment="1">
      <alignment wrapText="1"/>
    </xf>
    <xf numFmtId="10" fontId="0" fillId="0" borderId="0" xfId="110" applyNumberFormat="1" applyFont="1" applyAlignment="1">
      <alignment wrapText="1"/>
    </xf>
    <xf numFmtId="176" fontId="6" fillId="0" borderId="1" xfId="109" applyFont="1" applyBorder="1" applyAlignment="1"/>
    <xf numFmtId="178" fontId="0" fillId="0" borderId="1" xfId="109" applyNumberFormat="1" applyFont="1" applyBorder="1" applyAlignment="1"/>
    <xf numFmtId="178" fontId="0" fillId="0" borderId="1" xfId="109" quotePrefix="1" applyNumberFormat="1" applyFont="1" applyBorder="1" applyAlignment="1"/>
    <xf numFmtId="9" fontId="0" fillId="3" borderId="1" xfId="0" applyNumberFormat="1" applyFill="1" applyBorder="1"/>
    <xf numFmtId="177" fontId="0" fillId="0" borderId="0" xfId="0" applyNumberFormat="1" applyFill="1"/>
    <xf numFmtId="0" fontId="4" fillId="0" borderId="1" xfId="0" applyFont="1" applyBorder="1"/>
    <xf numFmtId="176" fontId="0" fillId="0" borderId="0" xfId="109" applyFont="1" applyAlignment="1"/>
    <xf numFmtId="179" fontId="0" fillId="0" borderId="1" xfId="0" applyNumberFormat="1" applyBorder="1"/>
    <xf numFmtId="179" fontId="5" fillId="0" borderId="1" xfId="0" applyNumberFormat="1" applyFont="1" applyFill="1" applyBorder="1"/>
    <xf numFmtId="0" fontId="5" fillId="0" borderId="0" xfId="0" applyFont="1" applyFill="1"/>
    <xf numFmtId="176" fontId="5" fillId="0" borderId="0" xfId="109" applyFont="1" applyFill="1" applyAlignment="1"/>
    <xf numFmtId="14" fontId="6" fillId="0" borderId="1" xfId="0" quotePrefix="1" applyNumberFormat="1" applyFont="1" applyBorder="1"/>
    <xf numFmtId="176" fontId="5" fillId="2" borderId="1" xfId="109" applyFont="1" applyFill="1" applyBorder="1" applyAlignment="1"/>
    <xf numFmtId="176" fontId="6" fillId="0" borderId="1" xfId="109" quotePrefix="1" applyFont="1" applyBorder="1" applyAlignment="1"/>
    <xf numFmtId="176" fontId="6" fillId="0" borderId="0" xfId="109" applyFont="1" applyAlignment="1"/>
    <xf numFmtId="0" fontId="2" fillId="0" borderId="1" xfId="111" applyBorder="1"/>
    <xf numFmtId="10" fontId="6" fillId="0" borderId="1" xfId="0" quotePrefix="1" applyNumberFormat="1" applyFont="1" applyBorder="1"/>
    <xf numFmtId="14" fontId="0" fillId="0" borderId="1" xfId="0" applyNumberFormat="1" applyFill="1" applyBorder="1"/>
    <xf numFmtId="10" fontId="4" fillId="0" borderId="1" xfId="110" applyNumberFormat="1" applyFont="1" applyBorder="1" applyAlignment="1">
      <alignment wrapText="1"/>
    </xf>
    <xf numFmtId="0" fontId="8" fillId="0" borderId="1" xfId="0" applyFont="1" applyBorder="1"/>
    <xf numFmtId="0" fontId="0" fillId="2" borderId="2" xfId="0" applyFont="1" applyFill="1" applyBorder="1"/>
    <xf numFmtId="0" fontId="0" fillId="2" borderId="2" xfId="0" applyFill="1" applyBorder="1"/>
    <xf numFmtId="0" fontId="5" fillId="2" borderId="3" xfId="0" applyFont="1" applyFill="1" applyBorder="1"/>
    <xf numFmtId="0" fontId="9" fillId="0" borderId="0" xfId="0" applyFont="1"/>
    <xf numFmtId="0" fontId="10" fillId="0" borderId="0" xfId="0" applyFont="1"/>
    <xf numFmtId="0" fontId="0" fillId="0" borderId="2" xfId="0" applyFill="1" applyBorder="1"/>
    <xf numFmtId="0" fontId="0" fillId="0" borderId="0" xfId="0" applyBorder="1"/>
    <xf numFmtId="0" fontId="11" fillId="4" borderId="1" xfId="0" applyFont="1" applyFill="1" applyBorder="1" applyAlignment="1">
      <alignment horizontal="left" vertical="center"/>
    </xf>
    <xf numFmtId="180" fontId="11" fillId="4" borderId="1" xfId="109" applyNumberFormat="1" applyFont="1" applyFill="1" applyBorder="1" applyAlignment="1">
      <alignment vertical="center"/>
    </xf>
    <xf numFmtId="180" fontId="11" fillId="4" borderId="1" xfId="112" applyNumberFormat="1" applyFont="1" applyFill="1" applyBorder="1" applyAlignment="1">
      <alignment horizontal="center" vertical="center"/>
    </xf>
    <xf numFmtId="180" fontId="11" fillId="4" borderId="1" xfId="112" applyNumberFormat="1" applyFont="1" applyFill="1" applyBorder="1" applyAlignment="1">
      <alignment vertical="center"/>
    </xf>
  </cellXfs>
  <cellStyles count="113">
    <cellStyle name="百分比" xfId="110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11" builtinId="8"/>
    <cellStyle name="千位分隔" xfId="109" builtinId="3"/>
    <cellStyle name="千位分隔 2" xfId="112" xr:uid="{4F910288-BDF3-CA4D-AFB3-0FE17FB9A9A2}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%20OOS%20Costing_Online%20Service%20Boo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4444@163.com" TargetMode="External"/><Relationship Id="rId2" Type="http://schemas.openxmlformats.org/officeDocument/2006/relationships/hyperlink" Target="mailto:3333@163.com" TargetMode="External"/><Relationship Id="rId1" Type="http://schemas.openxmlformats.org/officeDocument/2006/relationships/hyperlink" Target="mailto:2222@163.com" TargetMode="External"/><Relationship Id="rId4" Type="http://schemas.openxmlformats.org/officeDocument/2006/relationships/hyperlink" Target="mailto:5555@163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zoomScale="120" zoomScaleNormal="120" workbookViewId="0">
      <selection activeCell="E26" sqref="E26"/>
    </sheetView>
  </sheetViews>
  <sheetFormatPr baseColWidth="10" defaultColWidth="11" defaultRowHeight="16" x14ac:dyDescent="0.2"/>
  <cols>
    <col min="1" max="1" width="1.1640625" customWidth="1"/>
    <col min="2" max="2" width="5.5" customWidth="1"/>
    <col min="3" max="3" width="15.6640625" bestFit="1" customWidth="1"/>
    <col min="4" max="4" width="20.1640625" customWidth="1"/>
    <col min="6" max="6" width="14.33203125" customWidth="1"/>
    <col min="8" max="8" width="14.6640625" customWidth="1"/>
  </cols>
  <sheetData>
    <row r="2" spans="2:9" x14ac:dyDescent="0.2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0</v>
      </c>
    </row>
    <row r="3" spans="2:9" x14ac:dyDescent="0.2">
      <c r="B3" s="4">
        <v>1</v>
      </c>
      <c r="C3" s="4" t="s">
        <v>8</v>
      </c>
      <c r="D3" s="4" t="s">
        <v>9</v>
      </c>
      <c r="E3" s="4" t="s">
        <v>90</v>
      </c>
      <c r="F3" s="4">
        <v>13200129345</v>
      </c>
      <c r="G3" s="4" t="s">
        <v>91</v>
      </c>
      <c r="H3" s="4" t="s">
        <v>92</v>
      </c>
      <c r="I3" s="4"/>
    </row>
    <row r="4" spans="2:9" x14ac:dyDescent="0.2">
      <c r="B4" s="4">
        <v>2</v>
      </c>
      <c r="C4" s="4" t="s">
        <v>299</v>
      </c>
      <c r="D4" s="4" t="s">
        <v>298</v>
      </c>
      <c r="E4" s="4" t="s">
        <v>306</v>
      </c>
      <c r="F4" s="4">
        <v>13200129345</v>
      </c>
      <c r="G4" s="4" t="s">
        <v>91</v>
      </c>
      <c r="H4" s="40" t="s">
        <v>310</v>
      </c>
      <c r="I4" s="4"/>
    </row>
    <row r="5" spans="2:9" x14ac:dyDescent="0.2">
      <c r="B5" s="4">
        <v>3</v>
      </c>
      <c r="C5" s="4" t="s">
        <v>300</v>
      </c>
      <c r="D5" s="4" t="s">
        <v>304</v>
      </c>
      <c r="E5" s="4" t="s">
        <v>307</v>
      </c>
      <c r="F5" s="4">
        <v>13200129345</v>
      </c>
      <c r="G5" s="4" t="s">
        <v>91</v>
      </c>
      <c r="H5" s="40" t="s">
        <v>311</v>
      </c>
      <c r="I5" s="4"/>
    </row>
    <row r="6" spans="2:9" x14ac:dyDescent="0.2">
      <c r="B6" s="4">
        <v>4</v>
      </c>
      <c r="C6" s="4" t="s">
        <v>301</v>
      </c>
      <c r="D6" s="4" t="s">
        <v>303</v>
      </c>
      <c r="E6" s="4" t="s">
        <v>308</v>
      </c>
      <c r="F6" s="4">
        <v>13200129345</v>
      </c>
      <c r="G6" s="4" t="s">
        <v>91</v>
      </c>
      <c r="H6" s="40" t="s">
        <v>312</v>
      </c>
      <c r="I6" s="4"/>
    </row>
    <row r="7" spans="2:9" x14ac:dyDescent="0.2">
      <c r="B7" s="4">
        <v>5</v>
      </c>
      <c r="C7" s="4" t="s">
        <v>302</v>
      </c>
      <c r="D7" s="4" t="s">
        <v>305</v>
      </c>
      <c r="E7" s="4" t="s">
        <v>309</v>
      </c>
      <c r="F7" s="4">
        <v>13200129345</v>
      </c>
      <c r="G7" s="4" t="s">
        <v>91</v>
      </c>
      <c r="H7" s="40" t="s">
        <v>313</v>
      </c>
      <c r="I7" s="4"/>
    </row>
    <row r="9" spans="2:9" x14ac:dyDescent="0.2">
      <c r="D9" s="6" t="s">
        <v>14</v>
      </c>
    </row>
  </sheetData>
  <phoneticPr fontId="1" type="noConversion"/>
  <hyperlinks>
    <hyperlink ref="H4" r:id="rId1" xr:uid="{5EE3E456-0EFD-4D89-AC42-48D35C37E18C}"/>
    <hyperlink ref="H5" r:id="rId2" xr:uid="{1DF235B7-ECAC-4731-9ECB-747C95FEA5CD}"/>
    <hyperlink ref="H6" r:id="rId3" xr:uid="{D876A703-C70E-48BE-BBED-2A98B20DC55D}"/>
    <hyperlink ref="H7" r:id="rId4" xr:uid="{6C50B86A-74D1-492E-AA2C-56341BDA89D7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51"/>
  <sheetViews>
    <sheetView zoomScale="200" zoomScaleNormal="100" workbookViewId="0">
      <selection activeCell="E11" sqref="E11"/>
    </sheetView>
  </sheetViews>
  <sheetFormatPr baseColWidth="10" defaultColWidth="11" defaultRowHeight="16" x14ac:dyDescent="0.2"/>
  <cols>
    <col min="1" max="1" width="0.83203125" style="12" customWidth="1"/>
    <col min="2" max="2" width="12.1640625" style="12" bestFit="1" customWidth="1"/>
    <col min="3" max="3" width="24.1640625" style="12" bestFit="1" customWidth="1"/>
    <col min="4" max="4" width="19.83203125" style="12" customWidth="1"/>
    <col min="5" max="5" width="20.83203125" style="12" customWidth="1"/>
    <col min="6" max="6" width="13.5" style="12" customWidth="1"/>
    <col min="7" max="16384" width="11" style="12"/>
  </cols>
  <sheetData>
    <row r="2" spans="2:7" x14ac:dyDescent="0.2">
      <c r="B2" s="11" t="s">
        <v>47</v>
      </c>
      <c r="C2" s="11" t="s">
        <v>38</v>
      </c>
      <c r="D2" s="11" t="s">
        <v>25</v>
      </c>
      <c r="E2" s="11" t="s">
        <v>22</v>
      </c>
      <c r="F2" s="11" t="s">
        <v>39</v>
      </c>
      <c r="G2" s="11" t="s">
        <v>40</v>
      </c>
    </row>
    <row r="3" spans="2:7" x14ac:dyDescent="0.2">
      <c r="B3" s="13">
        <v>1</v>
      </c>
      <c r="C3" s="13" t="s">
        <v>154</v>
      </c>
      <c r="D3" s="13" t="s">
        <v>406</v>
      </c>
      <c r="E3" s="13" t="s">
        <v>173</v>
      </c>
      <c r="F3" s="13" t="s">
        <v>41</v>
      </c>
      <c r="G3" s="13" t="s">
        <v>43</v>
      </c>
    </row>
    <row r="4" spans="2:7" x14ac:dyDescent="0.2">
      <c r="B4" s="13">
        <v>2</v>
      </c>
      <c r="C4" s="13" t="s">
        <v>154</v>
      </c>
      <c r="D4" s="13" t="s">
        <v>404</v>
      </c>
      <c r="E4" s="13" t="s">
        <v>174</v>
      </c>
      <c r="F4" s="13" t="s">
        <v>41</v>
      </c>
      <c r="G4" s="13" t="s">
        <v>43</v>
      </c>
    </row>
    <row r="5" spans="2:7" x14ac:dyDescent="0.2">
      <c r="B5" s="13">
        <v>3</v>
      </c>
      <c r="C5" s="13" t="s">
        <v>154</v>
      </c>
      <c r="D5" s="13" t="s">
        <v>407</v>
      </c>
      <c r="E5" s="13" t="s">
        <v>175</v>
      </c>
      <c r="F5" s="13" t="s">
        <v>44</v>
      </c>
      <c r="G5" s="13" t="s">
        <v>400</v>
      </c>
    </row>
    <row r="6" spans="2:7" x14ac:dyDescent="0.2">
      <c r="B6" s="13">
        <v>4</v>
      </c>
      <c r="C6" s="13" t="s">
        <v>154</v>
      </c>
      <c r="D6" s="13" t="s">
        <v>404</v>
      </c>
      <c r="E6" s="13" t="s">
        <v>176</v>
      </c>
      <c r="F6" s="13" t="s">
        <v>41</v>
      </c>
      <c r="G6" s="13" t="s">
        <v>43</v>
      </c>
    </row>
    <row r="7" spans="2:7" x14ac:dyDescent="0.2">
      <c r="B7" s="13">
        <v>5</v>
      </c>
      <c r="C7" s="13" t="s">
        <v>154</v>
      </c>
      <c r="D7" s="13" t="s">
        <v>404</v>
      </c>
      <c r="E7" s="13" t="s">
        <v>173</v>
      </c>
      <c r="F7" s="13" t="s">
        <v>44</v>
      </c>
      <c r="G7" s="13" t="s">
        <v>43</v>
      </c>
    </row>
    <row r="8" spans="2:7" x14ac:dyDescent="0.2">
      <c r="B8" s="13">
        <v>6</v>
      </c>
      <c r="C8" s="13" t="s">
        <v>154</v>
      </c>
      <c r="D8" s="13" t="s">
        <v>404</v>
      </c>
      <c r="E8" s="13" t="s">
        <v>176</v>
      </c>
      <c r="F8" s="13" t="s">
        <v>44</v>
      </c>
      <c r="G8" s="13" t="s">
        <v>43</v>
      </c>
    </row>
    <row r="9" spans="2:7" x14ac:dyDescent="0.2">
      <c r="B9" s="13">
        <v>7</v>
      </c>
      <c r="C9" s="13" t="s">
        <v>154</v>
      </c>
      <c r="D9" s="13" t="s">
        <v>404</v>
      </c>
      <c r="E9" s="13" t="s">
        <v>174</v>
      </c>
      <c r="F9" s="13" t="s">
        <v>44</v>
      </c>
      <c r="G9" s="13" t="s">
        <v>43</v>
      </c>
    </row>
    <row r="10" spans="2:7" x14ac:dyDescent="0.2">
      <c r="B10" s="13">
        <v>8</v>
      </c>
      <c r="C10" s="13" t="s">
        <v>320</v>
      </c>
      <c r="D10" s="13" t="s">
        <v>404</v>
      </c>
      <c r="E10" s="13" t="s">
        <v>181</v>
      </c>
      <c r="F10" s="13" t="s">
        <v>44</v>
      </c>
      <c r="G10" s="13" t="s">
        <v>43</v>
      </c>
    </row>
    <row r="11" spans="2:7" x14ac:dyDescent="0.2">
      <c r="B11" s="13">
        <v>9</v>
      </c>
      <c r="C11" s="13" t="s">
        <v>158</v>
      </c>
      <c r="D11" s="13" t="s">
        <v>404</v>
      </c>
      <c r="E11" s="13" t="s">
        <v>173</v>
      </c>
      <c r="F11" s="13" t="s">
        <v>41</v>
      </c>
      <c r="G11" s="13" t="s">
        <v>43</v>
      </c>
    </row>
    <row r="12" spans="2:7" x14ac:dyDescent="0.2">
      <c r="B12" s="13">
        <v>10</v>
      </c>
      <c r="C12" s="13" t="s">
        <v>158</v>
      </c>
      <c r="D12" s="13" t="s">
        <v>404</v>
      </c>
      <c r="E12" s="13" t="s">
        <v>174</v>
      </c>
      <c r="F12" s="13" t="s">
        <v>41</v>
      </c>
      <c r="G12" s="13" t="s">
        <v>43</v>
      </c>
    </row>
    <row r="13" spans="2:7" x14ac:dyDescent="0.2">
      <c r="B13" s="13">
        <v>11</v>
      </c>
      <c r="C13" s="13" t="s">
        <v>158</v>
      </c>
      <c r="D13" s="13" t="s">
        <v>404</v>
      </c>
      <c r="E13" s="13" t="s">
        <v>175</v>
      </c>
      <c r="F13" s="13" t="s">
        <v>44</v>
      </c>
      <c r="G13" s="13" t="s">
        <v>43</v>
      </c>
    </row>
    <row r="14" spans="2:7" x14ac:dyDescent="0.2">
      <c r="B14" s="13">
        <v>12</v>
      </c>
      <c r="C14" s="13" t="s">
        <v>158</v>
      </c>
      <c r="D14" s="13" t="s">
        <v>404</v>
      </c>
      <c r="E14" s="13" t="s">
        <v>174</v>
      </c>
      <c r="F14" s="13" t="s">
        <v>44</v>
      </c>
      <c r="G14" s="13" t="s">
        <v>43</v>
      </c>
    </row>
    <row r="15" spans="2:7" x14ac:dyDescent="0.2">
      <c r="B15" s="13">
        <v>13</v>
      </c>
      <c r="C15" s="13" t="s">
        <v>155</v>
      </c>
      <c r="D15" s="13" t="s">
        <v>404</v>
      </c>
      <c r="E15" s="13" t="s">
        <v>197</v>
      </c>
      <c r="F15" s="13" t="s">
        <v>41</v>
      </c>
      <c r="G15" s="13" t="s">
        <v>43</v>
      </c>
    </row>
    <row r="16" spans="2:7" x14ac:dyDescent="0.2">
      <c r="B16" s="13">
        <v>14</v>
      </c>
      <c r="C16" s="13" t="s">
        <v>169</v>
      </c>
      <c r="D16" s="13" t="s">
        <v>404</v>
      </c>
      <c r="E16" s="13" t="s">
        <v>174</v>
      </c>
      <c r="F16" s="13" t="s">
        <v>41</v>
      </c>
      <c r="G16" s="13" t="s">
        <v>43</v>
      </c>
    </row>
    <row r="17" spans="2:7" x14ac:dyDescent="0.2">
      <c r="B17" s="13">
        <v>15</v>
      </c>
      <c r="C17" s="13" t="s">
        <v>169</v>
      </c>
      <c r="D17" s="13" t="s">
        <v>404</v>
      </c>
      <c r="E17" s="13" t="s">
        <v>175</v>
      </c>
      <c r="F17" s="13" t="s">
        <v>41</v>
      </c>
      <c r="G17" s="13" t="s">
        <v>43</v>
      </c>
    </row>
    <row r="18" spans="2:7" x14ac:dyDescent="0.2">
      <c r="B18" s="13">
        <v>16</v>
      </c>
      <c r="C18" s="13" t="s">
        <v>169</v>
      </c>
      <c r="D18" s="13" t="s">
        <v>408</v>
      </c>
      <c r="E18" s="13" t="s">
        <v>176</v>
      </c>
      <c r="F18" s="13" t="s">
        <v>44</v>
      </c>
      <c r="G18" s="13" t="s">
        <v>43</v>
      </c>
    </row>
    <row r="19" spans="2:7" x14ac:dyDescent="0.2">
      <c r="B19" s="13">
        <v>17</v>
      </c>
      <c r="C19" s="13" t="s">
        <v>169</v>
      </c>
      <c r="D19" s="13" t="s">
        <v>404</v>
      </c>
      <c r="E19" s="13" t="s">
        <v>173</v>
      </c>
      <c r="F19" s="13" t="s">
        <v>44</v>
      </c>
      <c r="G19" s="13" t="s">
        <v>43</v>
      </c>
    </row>
    <row r="20" spans="2:7" x14ac:dyDescent="0.2">
      <c r="B20" s="13">
        <v>18</v>
      </c>
      <c r="C20" s="13" t="s">
        <v>157</v>
      </c>
      <c r="D20" s="13" t="s">
        <v>404</v>
      </c>
      <c r="E20" s="13" t="s">
        <v>173</v>
      </c>
      <c r="F20" s="13" t="s">
        <v>44</v>
      </c>
      <c r="G20" s="13" t="s">
        <v>43</v>
      </c>
    </row>
    <row r="21" spans="2:7" x14ac:dyDescent="0.2">
      <c r="B21" s="13">
        <v>19</v>
      </c>
      <c r="C21" s="13" t="s">
        <v>157</v>
      </c>
      <c r="D21" s="13" t="s">
        <v>404</v>
      </c>
      <c r="E21" s="13" t="s">
        <v>174</v>
      </c>
      <c r="F21" s="13" t="s">
        <v>44</v>
      </c>
      <c r="G21" s="13" t="s">
        <v>43</v>
      </c>
    </row>
    <row r="22" spans="2:7" x14ac:dyDescent="0.2">
      <c r="B22" s="13">
        <v>20</v>
      </c>
      <c r="C22" s="13" t="s">
        <v>157</v>
      </c>
      <c r="D22" s="13" t="s">
        <v>404</v>
      </c>
      <c r="E22" s="13" t="s">
        <v>175</v>
      </c>
      <c r="F22" s="13" t="s">
        <v>41</v>
      </c>
      <c r="G22" s="13" t="s">
        <v>43</v>
      </c>
    </row>
    <row r="23" spans="2:7" x14ac:dyDescent="0.2">
      <c r="B23" s="13">
        <v>21</v>
      </c>
      <c r="C23" s="13" t="s">
        <v>157</v>
      </c>
      <c r="D23" s="13" t="s">
        <v>404</v>
      </c>
      <c r="E23" s="13" t="s">
        <v>176</v>
      </c>
      <c r="F23" s="13" t="s">
        <v>41</v>
      </c>
      <c r="G23" s="13" t="s">
        <v>43</v>
      </c>
    </row>
    <row r="24" spans="2:7" x14ac:dyDescent="0.2">
      <c r="B24" s="13">
        <v>22</v>
      </c>
      <c r="C24" s="13" t="s">
        <v>171</v>
      </c>
      <c r="D24" s="13" t="s">
        <v>404</v>
      </c>
      <c r="E24" s="13" t="s">
        <v>173</v>
      </c>
      <c r="F24" s="13" t="s">
        <v>44</v>
      </c>
      <c r="G24" s="13" t="s">
        <v>43</v>
      </c>
    </row>
    <row r="25" spans="2:7" x14ac:dyDescent="0.2">
      <c r="B25" s="13">
        <v>23</v>
      </c>
      <c r="C25" s="13" t="s">
        <v>171</v>
      </c>
      <c r="D25" s="13" t="s">
        <v>404</v>
      </c>
      <c r="E25" s="13" t="s">
        <v>175</v>
      </c>
      <c r="F25" s="13" t="s">
        <v>41</v>
      </c>
      <c r="G25" s="13" t="s">
        <v>43</v>
      </c>
    </row>
    <row r="26" spans="2:7" x14ac:dyDescent="0.2">
      <c r="B26" s="13">
        <v>24</v>
      </c>
      <c r="C26" s="13" t="s">
        <v>171</v>
      </c>
      <c r="D26" s="13" t="s">
        <v>404</v>
      </c>
      <c r="E26" s="13" t="s">
        <v>176</v>
      </c>
      <c r="F26" s="13" t="s">
        <v>41</v>
      </c>
      <c r="G26" s="13" t="s">
        <v>43</v>
      </c>
    </row>
    <row r="27" spans="2:7" x14ac:dyDescent="0.2">
      <c r="B27" s="13">
        <v>25</v>
      </c>
      <c r="C27" s="13" t="s">
        <v>321</v>
      </c>
      <c r="D27" s="13" t="s">
        <v>404</v>
      </c>
      <c r="E27" s="13" t="s">
        <v>179</v>
      </c>
      <c r="F27" s="13" t="s">
        <v>41</v>
      </c>
      <c r="G27" s="13" t="s">
        <v>43</v>
      </c>
    </row>
    <row r="28" spans="2:7" x14ac:dyDescent="0.2">
      <c r="B28" s="13">
        <v>26</v>
      </c>
      <c r="C28" s="13" t="s">
        <v>165</v>
      </c>
      <c r="D28" s="13" t="s">
        <v>404</v>
      </c>
      <c r="E28" s="13" t="s">
        <v>177</v>
      </c>
      <c r="F28" s="13" t="s">
        <v>41</v>
      </c>
      <c r="G28" s="13" t="s">
        <v>43</v>
      </c>
    </row>
    <row r="29" spans="2:7" x14ac:dyDescent="0.2">
      <c r="B29" s="13">
        <v>27</v>
      </c>
      <c r="C29" s="13" t="s">
        <v>165</v>
      </c>
      <c r="D29" s="13" t="s">
        <v>404</v>
      </c>
      <c r="E29" s="13" t="s">
        <v>177</v>
      </c>
      <c r="F29" s="13" t="s">
        <v>44</v>
      </c>
      <c r="G29" s="13" t="s">
        <v>43</v>
      </c>
    </row>
    <row r="30" spans="2:7" x14ac:dyDescent="0.2">
      <c r="B30" s="13">
        <v>28</v>
      </c>
      <c r="C30" s="13" t="s">
        <v>159</v>
      </c>
      <c r="D30" s="13" t="s">
        <v>404</v>
      </c>
      <c r="E30" s="13" t="s">
        <v>179</v>
      </c>
      <c r="F30" s="13" t="s">
        <v>44</v>
      </c>
      <c r="G30" s="13" t="s">
        <v>43</v>
      </c>
    </row>
    <row r="31" spans="2:7" x14ac:dyDescent="0.2">
      <c r="B31" s="13">
        <v>29</v>
      </c>
      <c r="C31" s="13" t="s">
        <v>161</v>
      </c>
      <c r="D31" s="13" t="s">
        <v>404</v>
      </c>
      <c r="E31" s="13" t="s">
        <v>189</v>
      </c>
      <c r="F31" s="13" t="s">
        <v>41</v>
      </c>
      <c r="G31" s="13" t="s">
        <v>43</v>
      </c>
    </row>
    <row r="32" spans="2:7" x14ac:dyDescent="0.2">
      <c r="B32" s="13">
        <v>30</v>
      </c>
      <c r="C32" s="13" t="s">
        <v>160</v>
      </c>
      <c r="D32" s="13" t="s">
        <v>404</v>
      </c>
      <c r="E32" s="13" t="s">
        <v>177</v>
      </c>
      <c r="F32" s="13" t="s">
        <v>41</v>
      </c>
      <c r="G32" s="13" t="s">
        <v>43</v>
      </c>
    </row>
    <row r="33" spans="2:7" x14ac:dyDescent="0.2">
      <c r="B33" s="13">
        <v>31</v>
      </c>
      <c r="C33" s="13" t="s">
        <v>160</v>
      </c>
      <c r="D33" s="13" t="s">
        <v>404</v>
      </c>
      <c r="E33" s="13" t="s">
        <v>177</v>
      </c>
      <c r="F33" s="13" t="s">
        <v>44</v>
      </c>
      <c r="G33" s="13" t="s">
        <v>43</v>
      </c>
    </row>
    <row r="34" spans="2:7" x14ac:dyDescent="0.2">
      <c r="B34" s="13">
        <v>32</v>
      </c>
      <c r="C34" s="13" t="s">
        <v>317</v>
      </c>
      <c r="D34" s="13" t="s">
        <v>404</v>
      </c>
      <c r="E34" s="13" t="s">
        <v>177</v>
      </c>
      <c r="F34" s="13" t="s">
        <v>41</v>
      </c>
      <c r="G34" s="13" t="s">
        <v>43</v>
      </c>
    </row>
    <row r="35" spans="2:7" x14ac:dyDescent="0.2">
      <c r="B35" s="13">
        <v>33</v>
      </c>
      <c r="C35" s="13" t="s">
        <v>162</v>
      </c>
      <c r="D35" s="13" t="s">
        <v>404</v>
      </c>
      <c r="E35" s="13" t="s">
        <v>179</v>
      </c>
      <c r="F35" s="13" t="s">
        <v>41</v>
      </c>
      <c r="G35" s="13" t="s">
        <v>43</v>
      </c>
    </row>
    <row r="36" spans="2:7" x14ac:dyDescent="0.2">
      <c r="B36" s="13">
        <v>34</v>
      </c>
      <c r="C36" s="13" t="s">
        <v>163</v>
      </c>
      <c r="D36" s="13" t="s">
        <v>404</v>
      </c>
      <c r="E36" s="13" t="s">
        <v>194</v>
      </c>
      <c r="F36" s="13" t="s">
        <v>41</v>
      </c>
      <c r="G36" s="13" t="s">
        <v>43</v>
      </c>
    </row>
    <row r="37" spans="2:7" x14ac:dyDescent="0.2">
      <c r="B37" s="13">
        <v>35</v>
      </c>
      <c r="C37" s="13" t="s">
        <v>164</v>
      </c>
      <c r="D37" s="13" t="s">
        <v>404</v>
      </c>
      <c r="E37" s="13" t="s">
        <v>180</v>
      </c>
      <c r="F37" s="13" t="s">
        <v>41</v>
      </c>
      <c r="G37" s="13" t="s">
        <v>43</v>
      </c>
    </row>
    <row r="38" spans="2:7" x14ac:dyDescent="0.2">
      <c r="B38" s="13">
        <v>36</v>
      </c>
      <c r="C38" s="13" t="s">
        <v>318</v>
      </c>
      <c r="D38" s="13" t="s">
        <v>404</v>
      </c>
      <c r="E38" s="13" t="s">
        <v>197</v>
      </c>
      <c r="F38" s="13" t="s">
        <v>41</v>
      </c>
      <c r="G38" s="13" t="s">
        <v>43</v>
      </c>
    </row>
    <row r="39" spans="2:7" x14ac:dyDescent="0.2">
      <c r="B39" s="13">
        <v>37</v>
      </c>
      <c r="C39" s="13" t="s">
        <v>319</v>
      </c>
      <c r="D39" s="13" t="s">
        <v>404</v>
      </c>
      <c r="E39" s="13" t="s">
        <v>196</v>
      </c>
      <c r="F39" s="13" t="s">
        <v>41</v>
      </c>
      <c r="G39" s="13" t="s">
        <v>43</v>
      </c>
    </row>
    <row r="40" spans="2:7" x14ac:dyDescent="0.2">
      <c r="B40" s="13">
        <v>38</v>
      </c>
      <c r="C40" s="13" t="s">
        <v>156</v>
      </c>
      <c r="D40" s="13" t="s">
        <v>404</v>
      </c>
      <c r="E40" s="13" t="s">
        <v>173</v>
      </c>
      <c r="F40" s="13" t="s">
        <v>41</v>
      </c>
      <c r="G40" s="13" t="s">
        <v>43</v>
      </c>
    </row>
    <row r="41" spans="2:7" x14ac:dyDescent="0.2">
      <c r="B41" s="13">
        <v>39</v>
      </c>
      <c r="C41" s="13" t="s">
        <v>166</v>
      </c>
      <c r="D41" s="13" t="s">
        <v>404</v>
      </c>
      <c r="E41" s="13" t="s">
        <v>177</v>
      </c>
      <c r="F41" s="13" t="s">
        <v>41</v>
      </c>
      <c r="G41" s="13" t="s">
        <v>43</v>
      </c>
    </row>
    <row r="42" spans="2:7" x14ac:dyDescent="0.2">
      <c r="B42" s="13">
        <v>40</v>
      </c>
      <c r="C42" s="13" t="s">
        <v>167</v>
      </c>
      <c r="D42" s="13" t="s">
        <v>404</v>
      </c>
      <c r="E42" s="13" t="s">
        <v>194</v>
      </c>
      <c r="F42" s="13" t="s">
        <v>41</v>
      </c>
      <c r="G42" s="13" t="s">
        <v>43</v>
      </c>
    </row>
    <row r="43" spans="2:7" x14ac:dyDescent="0.2">
      <c r="B43" s="13">
        <v>41</v>
      </c>
      <c r="C43" s="13" t="s">
        <v>168</v>
      </c>
      <c r="D43" s="13" t="s">
        <v>404</v>
      </c>
      <c r="E43" s="13" t="s">
        <v>177</v>
      </c>
      <c r="F43" s="13" t="s">
        <v>41</v>
      </c>
      <c r="G43" s="13" t="s">
        <v>43</v>
      </c>
    </row>
    <row r="44" spans="2:7" x14ac:dyDescent="0.2">
      <c r="B44" s="13">
        <v>42</v>
      </c>
      <c r="C44" s="13" t="s">
        <v>170</v>
      </c>
      <c r="D44" s="13" t="s">
        <v>404</v>
      </c>
      <c r="E44" s="13" t="s">
        <v>177</v>
      </c>
      <c r="F44" s="13" t="s">
        <v>41</v>
      </c>
      <c r="G44" s="13" t="s">
        <v>43</v>
      </c>
    </row>
    <row r="45" spans="2:7" x14ac:dyDescent="0.2">
      <c r="B45" s="13">
        <v>43</v>
      </c>
      <c r="C45" s="13" t="s">
        <v>322</v>
      </c>
      <c r="D45" s="13" t="s">
        <v>404</v>
      </c>
      <c r="E45" s="13" t="s">
        <v>175</v>
      </c>
      <c r="F45" s="13" t="s">
        <v>44</v>
      </c>
      <c r="G45" s="13" t="s">
        <v>43</v>
      </c>
    </row>
    <row r="46" spans="2:7" x14ac:dyDescent="0.2">
      <c r="B46" s="13">
        <v>44</v>
      </c>
      <c r="C46" s="13" t="s">
        <v>172</v>
      </c>
      <c r="D46" s="13" t="s">
        <v>404</v>
      </c>
      <c r="E46" s="13" t="s">
        <v>183</v>
      </c>
      <c r="F46" s="13" t="s">
        <v>41</v>
      </c>
      <c r="G46" s="13" t="s">
        <v>43</v>
      </c>
    </row>
    <row r="47" spans="2:7" x14ac:dyDescent="0.2">
      <c r="B47" s="13">
        <v>45</v>
      </c>
      <c r="C47" s="13" t="s">
        <v>242</v>
      </c>
      <c r="D47" s="13" t="s">
        <v>404</v>
      </c>
      <c r="E47" s="13" t="s">
        <v>189</v>
      </c>
      <c r="F47" s="13" t="s">
        <v>41</v>
      </c>
      <c r="G47" s="13" t="s">
        <v>43</v>
      </c>
    </row>
    <row r="48" spans="2:7" x14ac:dyDescent="0.2">
      <c r="B48" s="13">
        <v>46</v>
      </c>
      <c r="C48" s="13" t="s">
        <v>161</v>
      </c>
      <c r="D48" s="4" t="s">
        <v>409</v>
      </c>
      <c r="E48" s="13" t="s">
        <v>189</v>
      </c>
      <c r="F48" s="13" t="s">
        <v>44</v>
      </c>
      <c r="G48" s="13" t="s">
        <v>214</v>
      </c>
    </row>
    <row r="49" spans="2:7" x14ac:dyDescent="0.2">
      <c r="B49" s="13">
        <v>47</v>
      </c>
      <c r="C49" s="13" t="s">
        <v>161</v>
      </c>
      <c r="D49" s="4" t="s">
        <v>413</v>
      </c>
      <c r="E49" s="13" t="s">
        <v>189</v>
      </c>
      <c r="F49" s="13" t="s">
        <v>44</v>
      </c>
      <c r="G49" s="13" t="s">
        <v>323</v>
      </c>
    </row>
    <row r="50" spans="2:7" x14ac:dyDescent="0.2">
      <c r="B50" s="13">
        <v>48</v>
      </c>
      <c r="C50" s="13" t="s">
        <v>242</v>
      </c>
      <c r="D50" s="4" t="s">
        <v>410</v>
      </c>
      <c r="E50" s="13" t="s">
        <v>189</v>
      </c>
      <c r="F50" s="13" t="s">
        <v>44</v>
      </c>
      <c r="G50" s="13" t="s">
        <v>214</v>
      </c>
    </row>
    <row r="51" spans="2:7" x14ac:dyDescent="0.2">
      <c r="B51" s="13">
        <v>49</v>
      </c>
      <c r="C51" s="13" t="s">
        <v>242</v>
      </c>
      <c r="D51" s="4" t="s">
        <v>414</v>
      </c>
      <c r="E51" s="13" t="s">
        <v>189</v>
      </c>
      <c r="F51" s="13" t="s">
        <v>44</v>
      </c>
      <c r="G51" s="13" t="s">
        <v>323</v>
      </c>
    </row>
  </sheetData>
  <autoFilter ref="B2:G51" xr:uid="{00000000-0009-0000-0000-000009000000}"/>
  <phoneticPr fontId="1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基础参数设置!$D$3:$E$3</xm:f>
          </x14:formula1>
          <xm:sqref>F3:F47</xm:sqref>
        </x14:dataValidation>
        <x14:dataValidation type="list" allowBlank="1" showInputMessage="1" showErrorMessage="1" xr:uid="{00000000-0002-0000-0900-000001000000}">
          <x14:formula1>
            <xm:f>'Client-Team'!$D$2:$D$65</xm:f>
          </x14:formula1>
          <xm:sqref>E3:E51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11"/>
  <sheetViews>
    <sheetView topLeftCell="E20" zoomScale="200" zoomScaleNormal="100" workbookViewId="0">
      <selection activeCell="G10" sqref="G10"/>
    </sheetView>
  </sheetViews>
  <sheetFormatPr baseColWidth="10" defaultColWidth="11" defaultRowHeight="16" x14ac:dyDescent="0.2"/>
  <cols>
    <col min="1" max="1" width="0.6640625" customWidth="1"/>
    <col min="2" max="2" width="5.1640625" customWidth="1"/>
    <col min="3" max="3" width="26.6640625" customWidth="1"/>
    <col min="4" max="4" width="12.33203125" customWidth="1"/>
    <col min="5" max="5" width="9" customWidth="1"/>
    <col min="6" max="6" width="12.83203125" customWidth="1"/>
    <col min="7" max="7" width="14.5" customWidth="1"/>
    <col min="8" max="8" width="7.83203125" customWidth="1"/>
  </cols>
  <sheetData>
    <row r="1" spans="2:10" x14ac:dyDescent="0.2">
      <c r="J1" t="s">
        <v>398</v>
      </c>
    </row>
    <row r="2" spans="2:10" x14ac:dyDescent="0.2">
      <c r="B2" s="5" t="s">
        <v>1</v>
      </c>
      <c r="C2" s="5" t="s">
        <v>38</v>
      </c>
      <c r="D2" s="5" t="s">
        <v>47</v>
      </c>
      <c r="E2" s="5" t="s">
        <v>10</v>
      </c>
      <c r="F2" s="5" t="s">
        <v>48</v>
      </c>
      <c r="G2" s="5" t="s">
        <v>49</v>
      </c>
      <c r="H2" s="5" t="s">
        <v>75</v>
      </c>
      <c r="I2" s="46"/>
      <c r="J2" s="46" t="s">
        <v>397</v>
      </c>
    </row>
    <row r="3" spans="2:10" x14ac:dyDescent="0.2">
      <c r="B3" s="13">
        <v>1</v>
      </c>
      <c r="C3" s="13" t="s">
        <v>154</v>
      </c>
      <c r="D3" s="13">
        <v>1</v>
      </c>
      <c r="E3" s="4">
        <v>2016</v>
      </c>
      <c r="F3" s="4" t="s">
        <v>53</v>
      </c>
      <c r="G3" s="4">
        <v>8000</v>
      </c>
      <c r="H3" s="4">
        <v>500</v>
      </c>
      <c r="I3" t="str">
        <f>VLOOKUP(D3,StdPos!B:F,5,FALSE)</f>
        <v>Local</v>
      </c>
      <c r="J3">
        <f>IF(I3=$J$1,600,0)</f>
        <v>600</v>
      </c>
    </row>
    <row r="4" spans="2:10" x14ac:dyDescent="0.2">
      <c r="B4" s="13">
        <v>2</v>
      </c>
      <c r="C4" s="13" t="str">
        <f>C3</f>
        <v>Account Manager</v>
      </c>
      <c r="D4" s="13">
        <f>D3</f>
        <v>1</v>
      </c>
      <c r="E4" s="4">
        <v>2016</v>
      </c>
      <c r="F4" s="4" t="s">
        <v>314</v>
      </c>
      <c r="G4" s="4">
        <v>8000</v>
      </c>
      <c r="H4" s="4">
        <v>0</v>
      </c>
      <c r="I4" t="str">
        <f>VLOOKUP(D4,StdPos!B:F,5,FALSE)</f>
        <v>Local</v>
      </c>
      <c r="J4">
        <f t="shared" ref="J4:J67" si="0">IF(I4=$J$1,600,0)</f>
        <v>600</v>
      </c>
    </row>
    <row r="5" spans="2:10" x14ac:dyDescent="0.2">
      <c r="B5" s="13">
        <v>3</v>
      </c>
      <c r="C5" s="13" t="s">
        <v>154</v>
      </c>
      <c r="D5" s="13">
        <v>2</v>
      </c>
      <c r="E5" s="4">
        <v>2016</v>
      </c>
      <c r="F5" s="4" t="s">
        <v>53</v>
      </c>
      <c r="G5" s="4">
        <v>8000</v>
      </c>
      <c r="H5" s="4">
        <v>500</v>
      </c>
      <c r="I5" t="str">
        <f>VLOOKUP(D5,StdPos!B:F,5,FALSE)</f>
        <v>Local</v>
      </c>
      <c r="J5">
        <f t="shared" si="0"/>
        <v>600</v>
      </c>
    </row>
    <row r="6" spans="2:10" x14ac:dyDescent="0.2">
      <c r="B6" s="13">
        <v>4</v>
      </c>
      <c r="C6" s="13" t="str">
        <f>C5</f>
        <v>Account Manager</v>
      </c>
      <c r="D6" s="13">
        <f>D5</f>
        <v>2</v>
      </c>
      <c r="E6" s="4">
        <v>2016</v>
      </c>
      <c r="F6" s="4" t="s">
        <v>315</v>
      </c>
      <c r="G6" s="4">
        <v>8000</v>
      </c>
      <c r="H6" s="4">
        <v>0</v>
      </c>
      <c r="I6" t="str">
        <f>VLOOKUP(D6,StdPos!B:F,5,FALSE)</f>
        <v>Local</v>
      </c>
      <c r="J6">
        <f t="shared" si="0"/>
        <v>600</v>
      </c>
    </row>
    <row r="7" spans="2:10" x14ac:dyDescent="0.2">
      <c r="B7" s="13">
        <v>5</v>
      </c>
      <c r="C7" s="13" t="s">
        <v>154</v>
      </c>
      <c r="D7" s="13">
        <v>3</v>
      </c>
      <c r="E7" s="4">
        <v>2016</v>
      </c>
      <c r="F7" s="4" t="s">
        <v>50</v>
      </c>
      <c r="G7" s="4">
        <v>8000</v>
      </c>
      <c r="H7" s="4">
        <v>6000</v>
      </c>
      <c r="I7" t="str">
        <f>VLOOKUP(D7,StdPos!B:F,5,FALSE)</f>
        <v>Expat</v>
      </c>
      <c r="J7">
        <f t="shared" si="0"/>
        <v>0</v>
      </c>
    </row>
    <row r="8" spans="2:10" x14ac:dyDescent="0.2">
      <c r="B8" s="13">
        <v>6</v>
      </c>
      <c r="C8" s="13" t="str">
        <f>C7</f>
        <v>Account Manager</v>
      </c>
      <c r="D8" s="13">
        <f>D7</f>
        <v>3</v>
      </c>
      <c r="E8" s="4">
        <v>2016</v>
      </c>
      <c r="F8" s="4" t="s">
        <v>53</v>
      </c>
      <c r="G8" s="4">
        <v>8000</v>
      </c>
      <c r="H8" s="4">
        <v>4000</v>
      </c>
      <c r="I8" t="str">
        <f>VLOOKUP(D8,StdPos!B:F,5,FALSE)</f>
        <v>Expat</v>
      </c>
      <c r="J8">
        <f t="shared" si="0"/>
        <v>0</v>
      </c>
    </row>
    <row r="9" spans="2:10" x14ac:dyDescent="0.2">
      <c r="B9" s="13">
        <v>7</v>
      </c>
      <c r="C9" s="13" t="s">
        <v>154</v>
      </c>
      <c r="D9" s="13">
        <v>4</v>
      </c>
      <c r="E9" s="4">
        <v>2016</v>
      </c>
      <c r="F9" s="4" t="s">
        <v>314</v>
      </c>
      <c r="G9" s="4">
        <v>8000</v>
      </c>
      <c r="H9" s="4">
        <v>0</v>
      </c>
      <c r="I9" t="str">
        <f>VLOOKUP(D9,StdPos!B:F,5,FALSE)</f>
        <v>Local</v>
      </c>
      <c r="J9">
        <f t="shared" si="0"/>
        <v>600</v>
      </c>
    </row>
    <row r="10" spans="2:10" x14ac:dyDescent="0.2">
      <c r="B10" s="13">
        <v>8</v>
      </c>
      <c r="C10" s="13" t="str">
        <f>C9</f>
        <v>Account Manager</v>
      </c>
      <c r="D10" s="13">
        <f>D9</f>
        <v>4</v>
      </c>
      <c r="E10" s="4">
        <v>2016</v>
      </c>
      <c r="F10" s="4" t="s">
        <v>53</v>
      </c>
      <c r="G10" s="4">
        <v>8000</v>
      </c>
      <c r="H10" s="4">
        <v>0</v>
      </c>
      <c r="I10" t="str">
        <f>VLOOKUP(D10,StdPos!B:F,5,FALSE)</f>
        <v>Local</v>
      </c>
      <c r="J10">
        <f t="shared" si="0"/>
        <v>600</v>
      </c>
    </row>
    <row r="11" spans="2:10" x14ac:dyDescent="0.2">
      <c r="B11" s="13">
        <v>9</v>
      </c>
      <c r="C11" s="13" t="s">
        <v>154</v>
      </c>
      <c r="D11" s="13">
        <v>5</v>
      </c>
      <c r="E11" s="4">
        <v>2016</v>
      </c>
      <c r="F11" s="4" t="s">
        <v>53</v>
      </c>
      <c r="G11" s="4">
        <v>8000</v>
      </c>
      <c r="H11" s="4">
        <v>4000</v>
      </c>
      <c r="I11" t="str">
        <f>VLOOKUP(D11,StdPos!B:F,5,FALSE)</f>
        <v>Expat</v>
      </c>
      <c r="J11">
        <f t="shared" si="0"/>
        <v>0</v>
      </c>
    </row>
    <row r="12" spans="2:10" x14ac:dyDescent="0.2">
      <c r="B12" s="13">
        <v>10</v>
      </c>
      <c r="C12" s="13" t="str">
        <f>C11</f>
        <v>Account Manager</v>
      </c>
      <c r="D12" s="13">
        <f>D11</f>
        <v>5</v>
      </c>
      <c r="E12" s="4">
        <v>2016</v>
      </c>
      <c r="F12" s="4" t="s">
        <v>314</v>
      </c>
      <c r="G12" s="4">
        <v>8000</v>
      </c>
      <c r="H12" s="4">
        <v>6000</v>
      </c>
      <c r="I12" t="str">
        <f>VLOOKUP(D12,StdPos!B:F,5,FALSE)</f>
        <v>Expat</v>
      </c>
      <c r="J12">
        <f t="shared" si="0"/>
        <v>0</v>
      </c>
    </row>
    <row r="13" spans="2:10" x14ac:dyDescent="0.2">
      <c r="B13" s="13">
        <v>11</v>
      </c>
      <c r="C13" s="13" t="s">
        <v>154</v>
      </c>
      <c r="D13" s="13">
        <v>6</v>
      </c>
      <c r="E13" s="4">
        <v>2016</v>
      </c>
      <c r="F13" s="4" t="s">
        <v>50</v>
      </c>
      <c r="G13" s="4">
        <v>8000</v>
      </c>
      <c r="H13" s="4">
        <v>4000</v>
      </c>
      <c r="I13" t="str">
        <f>VLOOKUP(D13,StdPos!B:F,5,FALSE)</f>
        <v>Expat</v>
      </c>
      <c r="J13">
        <f t="shared" si="0"/>
        <v>0</v>
      </c>
    </row>
    <row r="14" spans="2:10" x14ac:dyDescent="0.2">
      <c r="B14" s="13">
        <v>12</v>
      </c>
      <c r="C14" s="13" t="str">
        <f>C13</f>
        <v>Account Manager</v>
      </c>
      <c r="D14" s="13">
        <f>D13</f>
        <v>6</v>
      </c>
      <c r="E14" s="4">
        <v>2016</v>
      </c>
      <c r="F14" s="4" t="s">
        <v>53</v>
      </c>
      <c r="G14" s="4">
        <v>8000</v>
      </c>
      <c r="H14" s="4">
        <v>4000</v>
      </c>
      <c r="I14" t="str">
        <f>VLOOKUP(D14,StdPos!B:F,5,FALSE)</f>
        <v>Expat</v>
      </c>
      <c r="J14">
        <f t="shared" si="0"/>
        <v>0</v>
      </c>
    </row>
    <row r="15" spans="2:10" x14ac:dyDescent="0.2">
      <c r="B15" s="13">
        <v>13</v>
      </c>
      <c r="C15" s="13" t="s">
        <v>154</v>
      </c>
      <c r="D15" s="13">
        <v>7</v>
      </c>
      <c r="E15" s="4">
        <v>2016</v>
      </c>
      <c r="F15" s="4" t="s">
        <v>53</v>
      </c>
      <c r="G15" s="4">
        <v>8000</v>
      </c>
      <c r="H15" s="4">
        <v>6000</v>
      </c>
      <c r="I15" t="str">
        <f>VLOOKUP(D15,StdPos!B:F,5,FALSE)</f>
        <v>Expat</v>
      </c>
      <c r="J15">
        <f t="shared" si="0"/>
        <v>0</v>
      </c>
    </row>
    <row r="16" spans="2:10" x14ac:dyDescent="0.2">
      <c r="B16" s="13">
        <v>14</v>
      </c>
      <c r="C16" s="13" t="str">
        <f>C15</f>
        <v>Account Manager</v>
      </c>
      <c r="D16" s="13">
        <f>D15</f>
        <v>7</v>
      </c>
      <c r="E16" s="4">
        <v>2016</v>
      </c>
      <c r="F16" s="4" t="s">
        <v>315</v>
      </c>
      <c r="G16" s="4">
        <v>8000</v>
      </c>
      <c r="H16" s="4">
        <v>7000</v>
      </c>
      <c r="I16" t="str">
        <f>VLOOKUP(D16,StdPos!B:F,5,FALSE)</f>
        <v>Expat</v>
      </c>
      <c r="J16">
        <f t="shared" si="0"/>
        <v>0</v>
      </c>
    </row>
    <row r="17" spans="2:10" x14ac:dyDescent="0.2">
      <c r="B17" s="13">
        <v>15</v>
      </c>
      <c r="C17" s="13" t="s">
        <v>320</v>
      </c>
      <c r="D17" s="13">
        <v>8</v>
      </c>
      <c r="E17" s="4">
        <v>2016</v>
      </c>
      <c r="F17" s="4" t="s">
        <v>315</v>
      </c>
      <c r="G17" s="4">
        <v>40000</v>
      </c>
      <c r="H17" s="4">
        <v>4000</v>
      </c>
      <c r="I17" t="str">
        <f>VLOOKUP(D17,StdPos!B:F,5,FALSE)</f>
        <v>Expat</v>
      </c>
      <c r="J17">
        <f t="shared" si="0"/>
        <v>0</v>
      </c>
    </row>
    <row r="18" spans="2:10" x14ac:dyDescent="0.2">
      <c r="B18" s="13">
        <v>16</v>
      </c>
      <c r="C18" s="13" t="str">
        <f>C17</f>
        <v>Media Planning Director</v>
      </c>
      <c r="D18" s="13">
        <f>D17</f>
        <v>8</v>
      </c>
      <c r="E18" s="4">
        <v>2016</v>
      </c>
      <c r="F18" s="4" t="s">
        <v>314</v>
      </c>
      <c r="G18" s="4">
        <v>50000</v>
      </c>
      <c r="H18" s="4">
        <v>3000</v>
      </c>
      <c r="I18" t="str">
        <f>VLOOKUP(D18,StdPos!B:F,5,FALSE)</f>
        <v>Expat</v>
      </c>
      <c r="J18">
        <f t="shared" si="0"/>
        <v>0</v>
      </c>
    </row>
    <row r="19" spans="2:10" x14ac:dyDescent="0.2">
      <c r="B19" s="13">
        <v>17</v>
      </c>
      <c r="C19" s="13" t="s">
        <v>158</v>
      </c>
      <c r="D19" s="13">
        <v>9</v>
      </c>
      <c r="E19" s="4">
        <v>2016</v>
      </c>
      <c r="F19" s="4" t="s">
        <v>53</v>
      </c>
      <c r="G19" s="4">
        <v>24000</v>
      </c>
      <c r="H19" s="4">
        <v>0</v>
      </c>
      <c r="I19" t="str">
        <f>VLOOKUP(D19,StdPos!B:F,5,FALSE)</f>
        <v>Local</v>
      </c>
      <c r="J19">
        <f t="shared" si="0"/>
        <v>600</v>
      </c>
    </row>
    <row r="20" spans="2:10" x14ac:dyDescent="0.2">
      <c r="B20" s="13">
        <v>18</v>
      </c>
      <c r="C20" s="13" t="str">
        <f>C19</f>
        <v>Senior Account Manager</v>
      </c>
      <c r="D20" s="13">
        <f>D19</f>
        <v>9</v>
      </c>
      <c r="E20" s="4">
        <v>2016</v>
      </c>
      <c r="F20" s="4" t="s">
        <v>315</v>
      </c>
      <c r="G20" s="4">
        <v>23000</v>
      </c>
      <c r="H20" s="4">
        <v>0</v>
      </c>
      <c r="I20" t="str">
        <f>VLOOKUP(D20,StdPos!B:F,5,FALSE)</f>
        <v>Local</v>
      </c>
      <c r="J20">
        <f t="shared" si="0"/>
        <v>600</v>
      </c>
    </row>
    <row r="21" spans="2:10" x14ac:dyDescent="0.2">
      <c r="B21" s="13">
        <v>19</v>
      </c>
      <c r="C21" s="13" t="s">
        <v>158</v>
      </c>
      <c r="D21" s="13">
        <v>10</v>
      </c>
      <c r="E21" s="4">
        <v>2016</v>
      </c>
      <c r="F21" s="4" t="s">
        <v>314</v>
      </c>
      <c r="G21" s="4">
        <v>22000</v>
      </c>
      <c r="H21" s="4">
        <v>0</v>
      </c>
      <c r="I21" t="str">
        <f>VLOOKUP(D21,StdPos!B:F,5,FALSE)</f>
        <v>Local</v>
      </c>
      <c r="J21">
        <f t="shared" si="0"/>
        <v>600</v>
      </c>
    </row>
    <row r="22" spans="2:10" x14ac:dyDescent="0.2">
      <c r="B22" s="13">
        <v>20</v>
      </c>
      <c r="C22" s="13" t="str">
        <f>C21</f>
        <v>Senior Account Manager</v>
      </c>
      <c r="D22" s="13">
        <f>D21</f>
        <v>10</v>
      </c>
      <c r="E22" s="4">
        <v>2016</v>
      </c>
      <c r="F22" s="4" t="s">
        <v>314</v>
      </c>
      <c r="G22" s="4">
        <v>25000</v>
      </c>
      <c r="H22" s="4">
        <v>0</v>
      </c>
      <c r="I22" t="str">
        <f>VLOOKUP(D22,StdPos!B:F,5,FALSE)</f>
        <v>Local</v>
      </c>
      <c r="J22">
        <f t="shared" si="0"/>
        <v>600</v>
      </c>
    </row>
    <row r="23" spans="2:10" x14ac:dyDescent="0.2">
      <c r="B23" s="13">
        <v>21</v>
      </c>
      <c r="C23" s="13" t="s">
        <v>158</v>
      </c>
      <c r="D23" s="13">
        <v>11</v>
      </c>
      <c r="E23" s="4">
        <v>2016</v>
      </c>
      <c r="F23" s="4" t="s">
        <v>314</v>
      </c>
      <c r="G23" s="4">
        <v>15000</v>
      </c>
      <c r="H23" s="4">
        <v>5000</v>
      </c>
      <c r="I23" t="str">
        <f>VLOOKUP(D23,StdPos!B:F,5,FALSE)</f>
        <v>Expat</v>
      </c>
      <c r="J23">
        <f t="shared" si="0"/>
        <v>0</v>
      </c>
    </row>
    <row r="24" spans="2:10" x14ac:dyDescent="0.2">
      <c r="B24" s="13">
        <v>22</v>
      </c>
      <c r="C24" s="13" t="str">
        <f>C23</f>
        <v>Senior Account Manager</v>
      </c>
      <c r="D24" s="13">
        <f>D23</f>
        <v>11</v>
      </c>
      <c r="E24" s="4">
        <v>2016</v>
      </c>
      <c r="F24" s="4" t="s">
        <v>53</v>
      </c>
      <c r="G24" s="4">
        <v>17000</v>
      </c>
      <c r="H24" s="4">
        <v>3000</v>
      </c>
      <c r="I24" t="str">
        <f>VLOOKUP(D24,StdPos!B:F,5,FALSE)</f>
        <v>Expat</v>
      </c>
      <c r="J24">
        <f t="shared" si="0"/>
        <v>0</v>
      </c>
    </row>
    <row r="25" spans="2:10" x14ac:dyDescent="0.2">
      <c r="B25" s="13">
        <v>23</v>
      </c>
      <c r="C25" s="13" t="s">
        <v>158</v>
      </c>
      <c r="D25" s="13">
        <v>12</v>
      </c>
      <c r="E25" s="4">
        <v>2016</v>
      </c>
      <c r="F25" s="4" t="s">
        <v>314</v>
      </c>
      <c r="G25" s="4">
        <v>20000</v>
      </c>
      <c r="H25" s="4">
        <v>2000</v>
      </c>
      <c r="I25" t="str">
        <f>VLOOKUP(D25,StdPos!B:F,5,FALSE)</f>
        <v>Expat</v>
      </c>
      <c r="J25">
        <f t="shared" si="0"/>
        <v>0</v>
      </c>
    </row>
    <row r="26" spans="2:10" x14ac:dyDescent="0.2">
      <c r="B26" s="13">
        <v>24</v>
      </c>
      <c r="C26" s="13" t="str">
        <f>C25</f>
        <v>Senior Account Manager</v>
      </c>
      <c r="D26" s="13">
        <f>D25</f>
        <v>12</v>
      </c>
      <c r="E26" s="4">
        <v>2016</v>
      </c>
      <c r="F26" s="4" t="s">
        <v>53</v>
      </c>
      <c r="G26" s="4">
        <v>18000</v>
      </c>
      <c r="H26" s="4">
        <v>3000</v>
      </c>
      <c r="I26" t="str">
        <f>VLOOKUP(D26,StdPos!B:F,5,FALSE)</f>
        <v>Expat</v>
      </c>
      <c r="J26">
        <f t="shared" si="0"/>
        <v>0</v>
      </c>
    </row>
    <row r="27" spans="2:10" x14ac:dyDescent="0.2">
      <c r="B27" s="13">
        <v>25</v>
      </c>
      <c r="C27" s="13" t="s">
        <v>155</v>
      </c>
      <c r="D27" s="13">
        <v>13</v>
      </c>
      <c r="E27" s="4">
        <v>2016</v>
      </c>
      <c r="F27" s="4" t="s">
        <v>53</v>
      </c>
      <c r="G27" s="4">
        <v>22000</v>
      </c>
      <c r="H27" s="4">
        <v>0</v>
      </c>
      <c r="I27" t="str">
        <f>VLOOKUP(D27,StdPos!B:F,5,FALSE)</f>
        <v>Local</v>
      </c>
      <c r="J27">
        <f t="shared" si="0"/>
        <v>600</v>
      </c>
    </row>
    <row r="28" spans="2:10" x14ac:dyDescent="0.2">
      <c r="B28" s="13">
        <v>26</v>
      </c>
      <c r="C28" s="13" t="str">
        <f>C27</f>
        <v>Senior Office Manager</v>
      </c>
      <c r="D28" s="13">
        <f>D27</f>
        <v>13</v>
      </c>
      <c r="E28" s="4">
        <v>2016</v>
      </c>
      <c r="F28" s="4" t="s">
        <v>315</v>
      </c>
      <c r="G28" s="4">
        <v>25000</v>
      </c>
      <c r="H28" s="4">
        <v>0</v>
      </c>
      <c r="I28" t="str">
        <f>VLOOKUP(D28,StdPos!B:F,5,FALSE)</f>
        <v>Local</v>
      </c>
      <c r="J28">
        <f t="shared" si="0"/>
        <v>600</v>
      </c>
    </row>
    <row r="29" spans="2:10" x14ac:dyDescent="0.2">
      <c r="B29" s="13">
        <v>27</v>
      </c>
      <c r="C29" s="13" t="s">
        <v>169</v>
      </c>
      <c r="D29" s="13">
        <v>14</v>
      </c>
      <c r="E29" s="4">
        <v>2016</v>
      </c>
      <c r="F29" s="4" t="s">
        <v>53</v>
      </c>
      <c r="G29" s="4">
        <v>40000</v>
      </c>
      <c r="H29" s="4">
        <v>0</v>
      </c>
      <c r="I29" t="str">
        <f>VLOOKUP(D29,StdPos!B:F,5,FALSE)</f>
        <v>Local</v>
      </c>
      <c r="J29">
        <f t="shared" si="0"/>
        <v>600</v>
      </c>
    </row>
    <row r="30" spans="2:10" x14ac:dyDescent="0.2">
      <c r="B30" s="44">
        <v>27</v>
      </c>
      <c r="C30" s="44" t="s">
        <v>169</v>
      </c>
      <c r="D30" s="44">
        <v>14</v>
      </c>
      <c r="E30" s="4">
        <v>2016</v>
      </c>
      <c r="F30" s="44" t="s">
        <v>53</v>
      </c>
      <c r="G30" s="44">
        <v>40000</v>
      </c>
      <c r="H30" s="44">
        <v>0</v>
      </c>
      <c r="I30" t="str">
        <f>VLOOKUP(D30,StdPos!B:F,5,FALSE)</f>
        <v>Local</v>
      </c>
      <c r="J30">
        <f t="shared" si="0"/>
        <v>600</v>
      </c>
    </row>
    <row r="31" spans="2:10" x14ac:dyDescent="0.2">
      <c r="B31" s="13">
        <v>28</v>
      </c>
      <c r="C31" s="13" t="str">
        <f>C30</f>
        <v>Account Director</v>
      </c>
      <c r="D31" s="13">
        <f>D30</f>
        <v>14</v>
      </c>
      <c r="E31" s="4">
        <v>2016</v>
      </c>
      <c r="F31" s="4" t="s">
        <v>314</v>
      </c>
      <c r="G31" s="4">
        <v>45000</v>
      </c>
      <c r="H31" s="4">
        <v>0</v>
      </c>
      <c r="I31" t="str">
        <f>VLOOKUP(D31,StdPos!B:F,5,FALSE)</f>
        <v>Local</v>
      </c>
      <c r="J31">
        <f t="shared" si="0"/>
        <v>600</v>
      </c>
    </row>
    <row r="32" spans="2:10" x14ac:dyDescent="0.2">
      <c r="B32" s="13">
        <v>29</v>
      </c>
      <c r="C32" s="13" t="s">
        <v>169</v>
      </c>
      <c r="D32" s="13">
        <v>15</v>
      </c>
      <c r="E32" s="4">
        <v>2016</v>
      </c>
      <c r="F32" s="4" t="s">
        <v>53</v>
      </c>
      <c r="G32" s="4">
        <v>43000</v>
      </c>
      <c r="H32" s="4">
        <v>0</v>
      </c>
      <c r="I32" t="str">
        <f>VLOOKUP(D32,StdPos!B:F,5,FALSE)</f>
        <v>Local</v>
      </c>
      <c r="J32">
        <f t="shared" si="0"/>
        <v>600</v>
      </c>
    </row>
    <row r="33" spans="2:10" x14ac:dyDescent="0.2">
      <c r="B33" s="13">
        <v>30</v>
      </c>
      <c r="C33" s="13" t="str">
        <f>C32</f>
        <v>Account Director</v>
      </c>
      <c r="D33" s="13">
        <f>D32</f>
        <v>15</v>
      </c>
      <c r="E33" s="4">
        <v>2016</v>
      </c>
      <c r="F33" s="4" t="s">
        <v>315</v>
      </c>
      <c r="G33" s="4">
        <v>42000</v>
      </c>
      <c r="H33" s="4">
        <v>0</v>
      </c>
      <c r="I33" t="str">
        <f>VLOOKUP(D33,StdPos!B:F,5,FALSE)</f>
        <v>Local</v>
      </c>
      <c r="J33">
        <f t="shared" si="0"/>
        <v>600</v>
      </c>
    </row>
    <row r="34" spans="2:10" x14ac:dyDescent="0.2">
      <c r="B34" s="13">
        <v>31</v>
      </c>
      <c r="C34" s="13" t="s">
        <v>169</v>
      </c>
      <c r="D34" s="13">
        <v>16</v>
      </c>
      <c r="E34" s="4">
        <v>2016</v>
      </c>
      <c r="F34" s="4" t="s">
        <v>314</v>
      </c>
      <c r="G34" s="4">
        <v>30000</v>
      </c>
      <c r="H34" s="4">
        <v>4000</v>
      </c>
      <c r="I34" t="str">
        <f>VLOOKUP(D34,StdPos!B:F,5,FALSE)</f>
        <v>Expat</v>
      </c>
      <c r="J34">
        <f t="shared" si="0"/>
        <v>0</v>
      </c>
    </row>
    <row r="35" spans="2:10" x14ac:dyDescent="0.2">
      <c r="B35" s="13">
        <v>32</v>
      </c>
      <c r="C35" s="13" t="str">
        <f>C34</f>
        <v>Account Director</v>
      </c>
      <c r="D35" s="13">
        <f>D34</f>
        <v>16</v>
      </c>
      <c r="E35" s="4">
        <v>2016</v>
      </c>
      <c r="F35" s="4" t="s">
        <v>53</v>
      </c>
      <c r="G35" s="4">
        <v>33000</v>
      </c>
      <c r="H35" s="4">
        <v>4000</v>
      </c>
      <c r="I35" t="str">
        <f>VLOOKUP(D35,StdPos!B:F,5,FALSE)</f>
        <v>Expat</v>
      </c>
      <c r="J35">
        <f t="shared" si="0"/>
        <v>0</v>
      </c>
    </row>
    <row r="36" spans="2:10" x14ac:dyDescent="0.2">
      <c r="B36" s="13">
        <v>33</v>
      </c>
      <c r="C36" s="13" t="s">
        <v>169</v>
      </c>
      <c r="D36" s="13">
        <v>17</v>
      </c>
      <c r="E36" s="4">
        <v>2016</v>
      </c>
      <c r="F36" s="4" t="s">
        <v>53</v>
      </c>
      <c r="G36" s="4">
        <v>50000</v>
      </c>
      <c r="H36" s="4">
        <v>2000</v>
      </c>
      <c r="I36" t="str">
        <f>VLOOKUP(D36,StdPos!B:F,5,FALSE)</f>
        <v>Expat</v>
      </c>
      <c r="J36">
        <f t="shared" si="0"/>
        <v>0</v>
      </c>
    </row>
    <row r="37" spans="2:10" x14ac:dyDescent="0.2">
      <c r="B37" s="13">
        <v>34</v>
      </c>
      <c r="C37" s="13" t="str">
        <f>C36</f>
        <v>Account Director</v>
      </c>
      <c r="D37" s="13">
        <f>D36</f>
        <v>17</v>
      </c>
      <c r="E37" s="4">
        <v>2016</v>
      </c>
      <c r="F37" s="4" t="s">
        <v>314</v>
      </c>
      <c r="G37" s="4">
        <v>45000</v>
      </c>
      <c r="H37" s="4">
        <v>2000</v>
      </c>
      <c r="I37" t="str">
        <f>VLOOKUP(D37,StdPos!B:F,5,FALSE)</f>
        <v>Expat</v>
      </c>
      <c r="J37">
        <f t="shared" si="0"/>
        <v>0</v>
      </c>
    </row>
    <row r="38" spans="2:10" x14ac:dyDescent="0.2">
      <c r="B38" s="13">
        <v>35</v>
      </c>
      <c r="C38" s="13" t="s">
        <v>157</v>
      </c>
      <c r="D38" s="13">
        <v>18</v>
      </c>
      <c r="E38" s="4">
        <v>2016</v>
      </c>
      <c r="F38" s="4" t="s">
        <v>315</v>
      </c>
      <c r="G38" s="4">
        <v>50000</v>
      </c>
      <c r="H38" s="4">
        <v>1000</v>
      </c>
      <c r="I38" t="str">
        <f>VLOOKUP(D38,StdPos!B:F,5,FALSE)</f>
        <v>Expat</v>
      </c>
      <c r="J38">
        <f t="shared" si="0"/>
        <v>0</v>
      </c>
    </row>
    <row r="39" spans="2:10" x14ac:dyDescent="0.2">
      <c r="B39" s="13">
        <v>36</v>
      </c>
      <c r="C39" s="13" t="str">
        <f>C38</f>
        <v>Senior Account Director</v>
      </c>
      <c r="D39" s="13">
        <f>D38</f>
        <v>18</v>
      </c>
      <c r="E39" s="4">
        <v>2016</v>
      </c>
      <c r="F39" s="4" t="s">
        <v>314</v>
      </c>
      <c r="G39" s="4">
        <v>60000</v>
      </c>
      <c r="H39" s="4">
        <v>4000</v>
      </c>
      <c r="I39" t="str">
        <f>VLOOKUP(D39,StdPos!B:F,5,FALSE)</f>
        <v>Expat</v>
      </c>
      <c r="J39">
        <f t="shared" si="0"/>
        <v>0</v>
      </c>
    </row>
    <row r="40" spans="2:10" x14ac:dyDescent="0.2">
      <c r="B40" s="13">
        <v>37</v>
      </c>
      <c r="C40" s="13" t="s">
        <v>157</v>
      </c>
      <c r="D40" s="13">
        <v>19</v>
      </c>
      <c r="E40" s="4">
        <v>2016</v>
      </c>
      <c r="F40" s="4" t="s">
        <v>314</v>
      </c>
      <c r="G40" s="4">
        <v>50000</v>
      </c>
      <c r="H40" s="4">
        <v>5000</v>
      </c>
      <c r="I40" t="str">
        <f>VLOOKUP(D40,StdPos!B:F,5,FALSE)</f>
        <v>Expat</v>
      </c>
      <c r="J40">
        <f t="shared" si="0"/>
        <v>0</v>
      </c>
    </row>
    <row r="41" spans="2:10" x14ac:dyDescent="0.2">
      <c r="B41" s="13">
        <v>38</v>
      </c>
      <c r="C41" s="13" t="str">
        <f>C40</f>
        <v>Senior Account Director</v>
      </c>
      <c r="D41" s="13">
        <f>D40</f>
        <v>19</v>
      </c>
      <c r="E41" s="4">
        <v>2016</v>
      </c>
      <c r="F41" s="4" t="s">
        <v>314</v>
      </c>
      <c r="G41" s="4">
        <v>45000</v>
      </c>
      <c r="H41" s="4">
        <v>7000</v>
      </c>
      <c r="I41" t="str">
        <f>VLOOKUP(D41,StdPos!B:F,5,FALSE)</f>
        <v>Expat</v>
      </c>
      <c r="J41">
        <f t="shared" si="0"/>
        <v>0</v>
      </c>
    </row>
    <row r="42" spans="2:10" x14ac:dyDescent="0.2">
      <c r="B42" s="13">
        <v>39</v>
      </c>
      <c r="C42" s="13" t="s">
        <v>157</v>
      </c>
      <c r="D42" s="13">
        <v>20</v>
      </c>
      <c r="E42" s="4">
        <v>2016</v>
      </c>
      <c r="F42" s="4" t="s">
        <v>314</v>
      </c>
      <c r="G42" s="4">
        <v>50000</v>
      </c>
      <c r="H42" s="4">
        <v>0</v>
      </c>
      <c r="I42" t="str">
        <f>VLOOKUP(D42,StdPos!B:F,5,FALSE)</f>
        <v>Local</v>
      </c>
      <c r="J42">
        <f t="shared" si="0"/>
        <v>600</v>
      </c>
    </row>
    <row r="43" spans="2:10" x14ac:dyDescent="0.2">
      <c r="B43" s="13">
        <v>40</v>
      </c>
      <c r="C43" s="13" t="str">
        <f>C42</f>
        <v>Senior Account Director</v>
      </c>
      <c r="D43" s="13">
        <f>D42</f>
        <v>20</v>
      </c>
      <c r="E43" s="4">
        <v>2016</v>
      </c>
      <c r="F43" s="4" t="s">
        <v>53</v>
      </c>
      <c r="G43" s="4">
        <v>55000</v>
      </c>
      <c r="H43" s="4">
        <v>0</v>
      </c>
      <c r="I43" t="str">
        <f>VLOOKUP(D43,StdPos!B:F,5,FALSE)</f>
        <v>Local</v>
      </c>
      <c r="J43">
        <f t="shared" si="0"/>
        <v>600</v>
      </c>
    </row>
    <row r="44" spans="2:10" x14ac:dyDescent="0.2">
      <c r="B44" s="13">
        <v>41</v>
      </c>
      <c r="C44" s="13" t="s">
        <v>157</v>
      </c>
      <c r="D44" s="13">
        <v>21</v>
      </c>
      <c r="E44" s="4">
        <v>2016</v>
      </c>
      <c r="F44" s="4" t="s">
        <v>53</v>
      </c>
      <c r="G44" s="4">
        <v>52000</v>
      </c>
      <c r="H44" s="4">
        <v>0</v>
      </c>
      <c r="I44" t="str">
        <f>VLOOKUP(D44,StdPos!B:F,5,FALSE)</f>
        <v>Local</v>
      </c>
      <c r="J44">
        <f t="shared" si="0"/>
        <v>600</v>
      </c>
    </row>
    <row r="45" spans="2:10" x14ac:dyDescent="0.2">
      <c r="B45" s="13">
        <v>42</v>
      </c>
      <c r="C45" s="13" t="str">
        <f>C44</f>
        <v>Senior Account Director</v>
      </c>
      <c r="D45" s="13">
        <f>D44</f>
        <v>21</v>
      </c>
      <c r="E45" s="4">
        <v>2016</v>
      </c>
      <c r="F45" s="4" t="s">
        <v>314</v>
      </c>
      <c r="G45" s="4">
        <v>51000</v>
      </c>
      <c r="H45" s="4">
        <v>0</v>
      </c>
      <c r="I45" t="str">
        <f>VLOOKUP(D45,StdPos!B:F,5,FALSE)</f>
        <v>Local</v>
      </c>
      <c r="J45">
        <f t="shared" si="0"/>
        <v>600</v>
      </c>
    </row>
    <row r="46" spans="2:10" x14ac:dyDescent="0.2">
      <c r="B46" s="13">
        <v>43</v>
      </c>
      <c r="C46" s="13" t="s">
        <v>171</v>
      </c>
      <c r="D46" s="13">
        <v>22</v>
      </c>
      <c r="E46" s="4">
        <v>2016</v>
      </c>
      <c r="F46" s="4" t="s">
        <v>53</v>
      </c>
      <c r="G46" s="4">
        <v>35000</v>
      </c>
      <c r="H46" s="4">
        <v>1000</v>
      </c>
      <c r="I46" t="str">
        <f>VLOOKUP(D46,StdPos!B:F,5,FALSE)</f>
        <v>Expat</v>
      </c>
      <c r="J46">
        <f t="shared" si="0"/>
        <v>0</v>
      </c>
    </row>
    <row r="47" spans="2:10" x14ac:dyDescent="0.2">
      <c r="B47" s="13">
        <v>44</v>
      </c>
      <c r="C47" s="13" t="str">
        <f>C46</f>
        <v>Associate Account Director</v>
      </c>
      <c r="D47" s="13">
        <f>D46</f>
        <v>22</v>
      </c>
      <c r="E47" s="4">
        <v>2016</v>
      </c>
      <c r="F47" s="4" t="s">
        <v>53</v>
      </c>
      <c r="G47" s="4">
        <v>25000</v>
      </c>
      <c r="H47" s="4">
        <v>5000</v>
      </c>
      <c r="I47" t="str">
        <f>VLOOKUP(D47,StdPos!B:F,5,FALSE)</f>
        <v>Expat</v>
      </c>
      <c r="J47">
        <f t="shared" si="0"/>
        <v>0</v>
      </c>
    </row>
    <row r="48" spans="2:10" x14ac:dyDescent="0.2">
      <c r="B48" s="13">
        <v>45</v>
      </c>
      <c r="C48" s="13" t="s">
        <v>171</v>
      </c>
      <c r="D48" s="13">
        <v>23</v>
      </c>
      <c r="E48" s="4">
        <v>2016</v>
      </c>
      <c r="F48" s="4" t="s">
        <v>53</v>
      </c>
      <c r="G48" s="4">
        <v>30000</v>
      </c>
      <c r="H48" s="4">
        <v>0</v>
      </c>
      <c r="I48" t="str">
        <f>VLOOKUP(D48,StdPos!B:F,5,FALSE)</f>
        <v>Local</v>
      </c>
      <c r="J48">
        <f t="shared" si="0"/>
        <v>600</v>
      </c>
    </row>
    <row r="49" spans="2:10" x14ac:dyDescent="0.2">
      <c r="B49" s="13">
        <v>46</v>
      </c>
      <c r="C49" s="13" t="str">
        <f>C48</f>
        <v>Associate Account Director</v>
      </c>
      <c r="D49" s="13">
        <f>D48</f>
        <v>23</v>
      </c>
      <c r="E49" s="4">
        <v>2016</v>
      </c>
      <c r="F49" s="4" t="s">
        <v>314</v>
      </c>
      <c r="G49" s="4">
        <v>28000</v>
      </c>
      <c r="H49" s="4">
        <v>0</v>
      </c>
      <c r="I49" t="str">
        <f>VLOOKUP(D49,StdPos!B:F,5,FALSE)</f>
        <v>Local</v>
      </c>
      <c r="J49">
        <f t="shared" si="0"/>
        <v>600</v>
      </c>
    </row>
    <row r="50" spans="2:10" x14ac:dyDescent="0.2">
      <c r="B50" s="13">
        <v>47</v>
      </c>
      <c r="C50" s="13" t="s">
        <v>171</v>
      </c>
      <c r="D50" s="13">
        <v>24</v>
      </c>
      <c r="E50" s="4">
        <v>2016</v>
      </c>
      <c r="F50" s="4" t="s">
        <v>314</v>
      </c>
      <c r="G50" s="4">
        <v>27000</v>
      </c>
      <c r="H50" s="4">
        <v>0</v>
      </c>
      <c r="I50" t="str">
        <f>VLOOKUP(D50,StdPos!B:F,5,FALSE)</f>
        <v>Local</v>
      </c>
      <c r="J50">
        <f t="shared" si="0"/>
        <v>600</v>
      </c>
    </row>
    <row r="51" spans="2:10" x14ac:dyDescent="0.2">
      <c r="B51" s="13">
        <v>48</v>
      </c>
      <c r="C51" s="13" t="str">
        <f>C50</f>
        <v>Associate Account Director</v>
      </c>
      <c r="D51" s="13">
        <f>D50</f>
        <v>24</v>
      </c>
      <c r="E51" s="4">
        <v>2016</v>
      </c>
      <c r="F51" s="4" t="s">
        <v>53</v>
      </c>
      <c r="G51" s="4">
        <v>26000</v>
      </c>
      <c r="H51" s="4">
        <v>0</v>
      </c>
      <c r="I51" t="str">
        <f>VLOOKUP(D51,StdPos!B:F,5,FALSE)</f>
        <v>Local</v>
      </c>
      <c r="J51">
        <f t="shared" si="0"/>
        <v>600</v>
      </c>
    </row>
    <row r="52" spans="2:10" x14ac:dyDescent="0.2">
      <c r="B52" s="13">
        <v>49</v>
      </c>
      <c r="C52" s="13" t="s">
        <v>321</v>
      </c>
      <c r="D52" s="13">
        <v>25</v>
      </c>
      <c r="E52" s="4">
        <v>2016</v>
      </c>
      <c r="F52" s="4" t="s">
        <v>53</v>
      </c>
      <c r="G52" s="4">
        <v>45000</v>
      </c>
      <c r="H52" s="4">
        <v>0</v>
      </c>
      <c r="I52" t="str">
        <f>VLOOKUP(D52,StdPos!B:F,5,FALSE)</f>
        <v>Local</v>
      </c>
      <c r="J52">
        <f t="shared" si="0"/>
        <v>600</v>
      </c>
    </row>
    <row r="53" spans="2:10" x14ac:dyDescent="0.2">
      <c r="B53" s="13">
        <v>50</v>
      </c>
      <c r="C53" s="13" t="str">
        <f>C52</f>
        <v>Platform Lead</v>
      </c>
      <c r="D53" s="13">
        <f>D52</f>
        <v>25</v>
      </c>
      <c r="E53" s="4">
        <v>2016</v>
      </c>
      <c r="F53" s="4" t="s">
        <v>314</v>
      </c>
      <c r="G53" s="4">
        <v>42000</v>
      </c>
      <c r="H53" s="4">
        <v>0</v>
      </c>
      <c r="I53" t="str">
        <f>VLOOKUP(D53,StdPos!B:F,5,FALSE)</f>
        <v>Local</v>
      </c>
      <c r="J53">
        <f t="shared" si="0"/>
        <v>600</v>
      </c>
    </row>
    <row r="54" spans="2:10" x14ac:dyDescent="0.2">
      <c r="B54" s="13">
        <v>51</v>
      </c>
      <c r="C54" s="13" t="s">
        <v>165</v>
      </c>
      <c r="D54" s="13">
        <v>26</v>
      </c>
      <c r="E54" s="4">
        <v>2016</v>
      </c>
      <c r="F54" s="4" t="s">
        <v>315</v>
      </c>
      <c r="G54" s="4">
        <v>50000</v>
      </c>
      <c r="H54" s="4">
        <v>0</v>
      </c>
      <c r="I54" t="str">
        <f>VLOOKUP(D54,StdPos!B:F,5,FALSE)</f>
        <v>Local</v>
      </c>
      <c r="J54">
        <f t="shared" si="0"/>
        <v>600</v>
      </c>
    </row>
    <row r="55" spans="2:10" x14ac:dyDescent="0.2">
      <c r="B55" s="13">
        <v>52</v>
      </c>
      <c r="C55" s="13" t="str">
        <f>C54</f>
        <v>Creative Director</v>
      </c>
      <c r="D55" s="13">
        <f>D54</f>
        <v>26</v>
      </c>
      <c r="E55" s="4">
        <v>2016</v>
      </c>
      <c r="F55" s="4" t="s">
        <v>53</v>
      </c>
      <c r="G55" s="4">
        <v>48000</v>
      </c>
      <c r="H55" s="4">
        <v>0</v>
      </c>
      <c r="I55" t="str">
        <f>VLOOKUP(D55,StdPos!B:F,5,FALSE)</f>
        <v>Local</v>
      </c>
      <c r="J55">
        <f t="shared" si="0"/>
        <v>600</v>
      </c>
    </row>
    <row r="56" spans="2:10" x14ac:dyDescent="0.2">
      <c r="B56" s="13">
        <v>53</v>
      </c>
      <c r="C56" s="13" t="s">
        <v>165</v>
      </c>
      <c r="D56" s="13">
        <v>27</v>
      </c>
      <c r="E56" s="4">
        <v>2016</v>
      </c>
      <c r="F56" s="4" t="s">
        <v>53</v>
      </c>
      <c r="G56" s="4">
        <v>55000</v>
      </c>
      <c r="H56" s="4">
        <v>4000</v>
      </c>
      <c r="I56" t="str">
        <f>VLOOKUP(D56,StdPos!B:F,5,FALSE)</f>
        <v>Expat</v>
      </c>
      <c r="J56">
        <f t="shared" si="0"/>
        <v>0</v>
      </c>
    </row>
    <row r="57" spans="2:10" x14ac:dyDescent="0.2">
      <c r="B57" s="13">
        <v>54</v>
      </c>
      <c r="C57" s="13" t="str">
        <f>C56</f>
        <v>Creative Director</v>
      </c>
      <c r="D57" s="13">
        <f>D56</f>
        <v>27</v>
      </c>
      <c r="E57" s="4">
        <v>2016</v>
      </c>
      <c r="F57" s="4" t="s">
        <v>314</v>
      </c>
      <c r="G57" s="4">
        <v>57000</v>
      </c>
      <c r="H57" s="4">
        <v>6000</v>
      </c>
      <c r="I57" t="str">
        <f>VLOOKUP(D57,StdPos!B:F,5,FALSE)</f>
        <v>Expat</v>
      </c>
      <c r="J57">
        <f t="shared" si="0"/>
        <v>0</v>
      </c>
    </row>
    <row r="58" spans="2:10" x14ac:dyDescent="0.2">
      <c r="B58" s="13">
        <v>55</v>
      </c>
      <c r="C58" s="13" t="s">
        <v>159</v>
      </c>
      <c r="D58" s="13">
        <v>28</v>
      </c>
      <c r="E58" s="4">
        <v>2016</v>
      </c>
      <c r="F58" s="4" t="s">
        <v>53</v>
      </c>
      <c r="G58" s="4">
        <v>30000</v>
      </c>
      <c r="H58" s="4">
        <v>6000</v>
      </c>
      <c r="I58" t="str">
        <f>VLOOKUP(D58,StdPos!B:F,5,FALSE)</f>
        <v>Expat</v>
      </c>
      <c r="J58">
        <f t="shared" si="0"/>
        <v>0</v>
      </c>
    </row>
    <row r="59" spans="2:10" x14ac:dyDescent="0.2">
      <c r="B59" s="13">
        <v>56</v>
      </c>
      <c r="C59" s="13" t="str">
        <f>C58</f>
        <v>Platform Manager</v>
      </c>
      <c r="D59" s="13">
        <f>D58</f>
        <v>28</v>
      </c>
      <c r="E59" s="4">
        <v>2016</v>
      </c>
      <c r="F59" s="4" t="s">
        <v>315</v>
      </c>
      <c r="G59" s="4">
        <v>27000</v>
      </c>
      <c r="H59" s="4">
        <v>4000</v>
      </c>
      <c r="I59" t="str">
        <f>VLOOKUP(D59,StdPos!B:F,5,FALSE)</f>
        <v>Expat</v>
      </c>
      <c r="J59">
        <f t="shared" si="0"/>
        <v>0</v>
      </c>
    </row>
    <row r="60" spans="2:10" x14ac:dyDescent="0.2">
      <c r="B60" s="13">
        <v>57</v>
      </c>
      <c r="C60" s="13" t="s">
        <v>161</v>
      </c>
      <c r="D60" s="13">
        <v>29</v>
      </c>
      <c r="E60" s="4">
        <v>2016</v>
      </c>
      <c r="F60" s="4" t="s">
        <v>53</v>
      </c>
      <c r="G60" s="4">
        <v>45000</v>
      </c>
      <c r="H60" s="4">
        <v>0</v>
      </c>
      <c r="I60" t="str">
        <f>VLOOKUP(D60,StdPos!B:F,5,FALSE)</f>
        <v>Local</v>
      </c>
      <c r="J60">
        <f t="shared" si="0"/>
        <v>600</v>
      </c>
    </row>
    <row r="61" spans="2:10" x14ac:dyDescent="0.2">
      <c r="B61" s="13">
        <v>58</v>
      </c>
      <c r="C61" s="13" t="str">
        <f>C60</f>
        <v>Data Manager</v>
      </c>
      <c r="D61" s="13">
        <f>D60</f>
        <v>29</v>
      </c>
      <c r="E61" s="4">
        <v>2016</v>
      </c>
      <c r="F61" s="4" t="s">
        <v>315</v>
      </c>
      <c r="G61" s="4">
        <v>46000</v>
      </c>
      <c r="H61" s="4">
        <v>0</v>
      </c>
      <c r="I61" t="str">
        <f>VLOOKUP(D61,StdPos!B:F,5,FALSE)</f>
        <v>Local</v>
      </c>
      <c r="J61">
        <f t="shared" si="0"/>
        <v>600</v>
      </c>
    </row>
    <row r="62" spans="2:10" x14ac:dyDescent="0.2">
      <c r="B62" s="13">
        <v>59</v>
      </c>
      <c r="C62" s="13" t="s">
        <v>160</v>
      </c>
      <c r="D62" s="13">
        <v>30</v>
      </c>
      <c r="E62" s="4">
        <v>2016</v>
      </c>
      <c r="F62" s="4" t="s">
        <v>53</v>
      </c>
      <c r="G62" s="4">
        <v>45000</v>
      </c>
      <c r="H62" s="4">
        <v>0</v>
      </c>
      <c r="I62" t="str">
        <f>VLOOKUP(D62,StdPos!B:F,5,FALSE)</f>
        <v>Local</v>
      </c>
      <c r="J62">
        <f t="shared" si="0"/>
        <v>600</v>
      </c>
    </row>
    <row r="63" spans="2:10" x14ac:dyDescent="0.2">
      <c r="B63" s="13">
        <v>60</v>
      </c>
      <c r="C63" s="13" t="str">
        <f>C62</f>
        <v>Digital Designer</v>
      </c>
      <c r="D63" s="13">
        <f>D62</f>
        <v>30</v>
      </c>
      <c r="E63" s="4">
        <v>2016</v>
      </c>
      <c r="F63" s="4" t="s">
        <v>314</v>
      </c>
      <c r="G63" s="4">
        <v>46000</v>
      </c>
      <c r="H63" s="4">
        <v>0</v>
      </c>
      <c r="I63" t="str">
        <f>VLOOKUP(D63,StdPos!B:F,5,FALSE)</f>
        <v>Local</v>
      </c>
      <c r="J63">
        <f t="shared" si="0"/>
        <v>600</v>
      </c>
    </row>
    <row r="64" spans="2:10" x14ac:dyDescent="0.2">
      <c r="B64" s="13">
        <v>61</v>
      </c>
      <c r="C64" s="13" t="s">
        <v>160</v>
      </c>
      <c r="D64" s="13">
        <v>31</v>
      </c>
      <c r="E64" s="4">
        <v>2016</v>
      </c>
      <c r="F64" s="4" t="s">
        <v>53</v>
      </c>
      <c r="G64" s="4">
        <v>40000</v>
      </c>
      <c r="H64" s="4">
        <v>4000</v>
      </c>
      <c r="I64" t="str">
        <f>VLOOKUP(D64,StdPos!B:F,5,FALSE)</f>
        <v>Expat</v>
      </c>
      <c r="J64">
        <f t="shared" si="0"/>
        <v>0</v>
      </c>
    </row>
    <row r="65" spans="2:10" x14ac:dyDescent="0.2">
      <c r="B65" s="13">
        <v>62</v>
      </c>
      <c r="C65" s="13" t="str">
        <f>C64</f>
        <v>Digital Designer</v>
      </c>
      <c r="D65" s="13">
        <f>D64</f>
        <v>31</v>
      </c>
      <c r="E65" s="4">
        <v>2016</v>
      </c>
      <c r="F65" s="4" t="s">
        <v>315</v>
      </c>
      <c r="G65" s="4">
        <v>42000</v>
      </c>
      <c r="H65" s="4">
        <v>6000</v>
      </c>
      <c r="I65" t="str">
        <f>VLOOKUP(D65,StdPos!B:F,5,FALSE)</f>
        <v>Expat</v>
      </c>
      <c r="J65">
        <f t="shared" si="0"/>
        <v>0</v>
      </c>
    </row>
    <row r="66" spans="2:10" x14ac:dyDescent="0.2">
      <c r="B66" s="13">
        <v>63</v>
      </c>
      <c r="C66" s="13" t="s">
        <v>317</v>
      </c>
      <c r="D66" s="13">
        <v>32</v>
      </c>
      <c r="E66" s="4">
        <v>2016</v>
      </c>
      <c r="F66" s="4" t="s">
        <v>314</v>
      </c>
      <c r="G66" s="4">
        <v>22000</v>
      </c>
      <c r="H66" s="4">
        <v>0</v>
      </c>
      <c r="I66" t="str">
        <f>VLOOKUP(D66,StdPos!B:F,5,FALSE)</f>
        <v>Local</v>
      </c>
      <c r="J66">
        <f t="shared" si="0"/>
        <v>600</v>
      </c>
    </row>
    <row r="67" spans="2:10" x14ac:dyDescent="0.2">
      <c r="B67" s="13">
        <v>64</v>
      </c>
      <c r="C67" s="13" t="str">
        <f>C66</f>
        <v>Creative Service Manager</v>
      </c>
      <c r="D67" s="13">
        <f>D66</f>
        <v>32</v>
      </c>
      <c r="E67" s="4">
        <v>2016</v>
      </c>
      <c r="F67" s="4" t="s">
        <v>53</v>
      </c>
      <c r="G67" s="4">
        <v>25000</v>
      </c>
      <c r="H67" s="4">
        <v>0</v>
      </c>
      <c r="I67" t="str">
        <f>VLOOKUP(D67,StdPos!B:F,5,FALSE)</f>
        <v>Local</v>
      </c>
      <c r="J67">
        <f t="shared" si="0"/>
        <v>600</v>
      </c>
    </row>
    <row r="68" spans="2:10" x14ac:dyDescent="0.2">
      <c r="B68" s="13">
        <v>65</v>
      </c>
      <c r="C68" s="13" t="s">
        <v>162</v>
      </c>
      <c r="D68" s="13">
        <v>33</v>
      </c>
      <c r="E68" s="4">
        <v>2016</v>
      </c>
      <c r="F68" s="4" t="s">
        <v>53</v>
      </c>
      <c r="G68" s="4">
        <v>18000</v>
      </c>
      <c r="H68" s="4">
        <v>0</v>
      </c>
      <c r="I68" t="str">
        <f>VLOOKUP(D68,StdPos!B:F,5,FALSE)</f>
        <v>Local</v>
      </c>
      <c r="J68">
        <f t="shared" ref="J68:J103" si="1">IF(I68=$J$1,600,0)</f>
        <v>600</v>
      </c>
    </row>
    <row r="69" spans="2:10" x14ac:dyDescent="0.2">
      <c r="B69" s="13">
        <v>66</v>
      </c>
      <c r="C69" s="13" t="str">
        <f>C68</f>
        <v>Senior Platform Manager</v>
      </c>
      <c r="D69" s="13">
        <f>D68</f>
        <v>33</v>
      </c>
      <c r="E69" s="4">
        <v>2016</v>
      </c>
      <c r="F69" s="4" t="s">
        <v>53</v>
      </c>
      <c r="G69" s="4">
        <v>17000</v>
      </c>
      <c r="H69" s="4">
        <v>0</v>
      </c>
      <c r="I69" t="str">
        <f>VLOOKUP(D69,StdPos!B:F,5,FALSE)</f>
        <v>Local</v>
      </c>
      <c r="J69">
        <f t="shared" si="1"/>
        <v>600</v>
      </c>
    </row>
    <row r="70" spans="2:10" x14ac:dyDescent="0.2">
      <c r="B70" s="13">
        <v>67</v>
      </c>
      <c r="C70" s="13" t="s">
        <v>163</v>
      </c>
      <c r="D70" s="13">
        <v>34</v>
      </c>
      <c r="E70" s="4">
        <v>2016</v>
      </c>
      <c r="F70" s="4" t="s">
        <v>53</v>
      </c>
      <c r="G70" s="4">
        <v>65000</v>
      </c>
      <c r="H70" s="4">
        <v>0</v>
      </c>
      <c r="I70" t="str">
        <f>VLOOKUP(D70,StdPos!B:F,5,FALSE)</f>
        <v>Local</v>
      </c>
      <c r="J70">
        <f t="shared" si="1"/>
        <v>600</v>
      </c>
    </row>
    <row r="71" spans="2:10" x14ac:dyDescent="0.2">
      <c r="B71" s="13">
        <v>68</v>
      </c>
      <c r="C71" s="13" t="str">
        <f>C70</f>
        <v>Finance Director</v>
      </c>
      <c r="D71" s="13">
        <f>D70</f>
        <v>34</v>
      </c>
      <c r="E71" s="4">
        <v>2016</v>
      </c>
      <c r="F71" s="4" t="s">
        <v>314</v>
      </c>
      <c r="G71" s="4">
        <v>70000</v>
      </c>
      <c r="H71" s="4">
        <v>0</v>
      </c>
      <c r="I71" t="str">
        <f>VLOOKUP(D71,StdPos!B:F,5,FALSE)</f>
        <v>Local</v>
      </c>
      <c r="J71">
        <f t="shared" si="1"/>
        <v>600</v>
      </c>
    </row>
    <row r="72" spans="2:10" x14ac:dyDescent="0.2">
      <c r="B72" s="13">
        <v>69</v>
      </c>
      <c r="C72" s="13" t="s">
        <v>164</v>
      </c>
      <c r="D72" s="13">
        <v>35</v>
      </c>
      <c r="E72" s="4">
        <v>2016</v>
      </c>
      <c r="F72" s="4" t="s">
        <v>315</v>
      </c>
      <c r="G72" s="4">
        <v>40000</v>
      </c>
      <c r="H72" s="4">
        <v>0</v>
      </c>
      <c r="I72" t="str">
        <f>VLOOKUP(D72,StdPos!B:F,5,FALSE)</f>
        <v>Local</v>
      </c>
      <c r="J72">
        <f t="shared" si="1"/>
        <v>600</v>
      </c>
    </row>
    <row r="73" spans="2:10" x14ac:dyDescent="0.2">
      <c r="B73" s="13">
        <v>70</v>
      </c>
      <c r="C73" s="13" t="str">
        <f>C72</f>
        <v>Digital Analytics Director</v>
      </c>
      <c r="D73" s="13">
        <f>D72</f>
        <v>35</v>
      </c>
      <c r="E73" s="4">
        <v>2016</v>
      </c>
      <c r="F73" s="4" t="s">
        <v>53</v>
      </c>
      <c r="G73" s="4">
        <v>38000</v>
      </c>
      <c r="H73" s="4">
        <v>0</v>
      </c>
      <c r="I73" t="str">
        <f>VLOOKUP(D73,StdPos!B:F,5,FALSE)</f>
        <v>Local</v>
      </c>
      <c r="J73">
        <f t="shared" si="1"/>
        <v>600</v>
      </c>
    </row>
    <row r="74" spans="2:10" x14ac:dyDescent="0.2">
      <c r="B74" s="13">
        <v>71</v>
      </c>
      <c r="C74" s="13" t="s">
        <v>318</v>
      </c>
      <c r="D74" s="13">
        <v>36</v>
      </c>
      <c r="E74" s="4">
        <v>2016</v>
      </c>
      <c r="F74" s="4" t="s">
        <v>315</v>
      </c>
      <c r="G74" s="4">
        <v>7000</v>
      </c>
      <c r="H74" s="4">
        <v>0</v>
      </c>
      <c r="I74" t="str">
        <f>VLOOKUP(D74,StdPos!B:F,5,FALSE)</f>
        <v>Local</v>
      </c>
      <c r="J74">
        <f t="shared" si="1"/>
        <v>600</v>
      </c>
    </row>
    <row r="75" spans="2:10" x14ac:dyDescent="0.2">
      <c r="B75" s="13">
        <v>72</v>
      </c>
      <c r="C75" s="13" t="str">
        <f>C74</f>
        <v>Senior Admin Executive</v>
      </c>
      <c r="D75" s="13">
        <f>D74</f>
        <v>36</v>
      </c>
      <c r="E75" s="4">
        <v>2016</v>
      </c>
      <c r="F75" s="4" t="s">
        <v>53</v>
      </c>
      <c r="G75" s="4">
        <v>8500</v>
      </c>
      <c r="H75" s="4">
        <v>0</v>
      </c>
      <c r="I75" t="str">
        <f>VLOOKUP(D75,StdPos!B:F,5,FALSE)</f>
        <v>Local</v>
      </c>
      <c r="J75">
        <f t="shared" si="1"/>
        <v>600</v>
      </c>
    </row>
    <row r="76" spans="2:10" x14ac:dyDescent="0.2">
      <c r="B76" s="13">
        <v>73</v>
      </c>
      <c r="C76" s="13" t="s">
        <v>319</v>
      </c>
      <c r="D76" s="13">
        <v>37</v>
      </c>
      <c r="E76" s="4">
        <v>2016</v>
      </c>
      <c r="F76" s="4" t="s">
        <v>53</v>
      </c>
      <c r="G76" s="4">
        <v>7500</v>
      </c>
      <c r="H76" s="4">
        <v>0</v>
      </c>
      <c r="I76" t="str">
        <f>VLOOKUP(D76,StdPos!B:F,5,FALSE)</f>
        <v>Local</v>
      </c>
      <c r="J76">
        <f t="shared" si="1"/>
        <v>600</v>
      </c>
    </row>
    <row r="77" spans="2:10" x14ac:dyDescent="0.2">
      <c r="B77" s="13">
        <v>74</v>
      </c>
      <c r="C77" s="13" t="str">
        <f>C76</f>
        <v>Senior HR Executive</v>
      </c>
      <c r="D77" s="13">
        <f>D76</f>
        <v>37</v>
      </c>
      <c r="E77" s="4">
        <v>2016</v>
      </c>
      <c r="F77" s="4" t="s">
        <v>314</v>
      </c>
      <c r="G77" s="4">
        <v>7000</v>
      </c>
      <c r="H77" s="4">
        <v>0</v>
      </c>
      <c r="I77" t="str">
        <f>VLOOKUP(D77,StdPos!B:F,5,FALSE)</f>
        <v>Local</v>
      </c>
      <c r="J77">
        <f t="shared" si="1"/>
        <v>600</v>
      </c>
    </row>
    <row r="78" spans="2:10" x14ac:dyDescent="0.2">
      <c r="B78" s="13">
        <v>75</v>
      </c>
      <c r="C78" s="13" t="s">
        <v>156</v>
      </c>
      <c r="D78" s="13">
        <v>38</v>
      </c>
      <c r="E78" s="4">
        <v>2016</v>
      </c>
      <c r="F78" s="4" t="s">
        <v>314</v>
      </c>
      <c r="G78" s="4">
        <v>7000</v>
      </c>
      <c r="H78" s="4">
        <v>0</v>
      </c>
      <c r="I78" t="str">
        <f>VLOOKUP(D78,StdPos!B:F,5,FALSE)</f>
        <v>Local</v>
      </c>
      <c r="J78">
        <f t="shared" si="1"/>
        <v>600</v>
      </c>
    </row>
    <row r="79" spans="2:10" x14ac:dyDescent="0.2">
      <c r="B79" s="13">
        <v>76</v>
      </c>
      <c r="C79" s="13" t="str">
        <f>C78</f>
        <v>Senior Account Executive</v>
      </c>
      <c r="D79" s="13">
        <f>D78</f>
        <v>38</v>
      </c>
      <c r="E79" s="4">
        <v>2016</v>
      </c>
      <c r="F79" s="4" t="s">
        <v>53</v>
      </c>
      <c r="G79" s="4">
        <v>7500</v>
      </c>
      <c r="H79" s="4">
        <v>0</v>
      </c>
      <c r="I79" t="str">
        <f>VLOOKUP(D79,StdPos!B:F,5,FALSE)</f>
        <v>Local</v>
      </c>
      <c r="J79">
        <f t="shared" si="1"/>
        <v>600</v>
      </c>
    </row>
    <row r="80" spans="2:10" x14ac:dyDescent="0.2">
      <c r="B80" s="13">
        <v>77</v>
      </c>
      <c r="C80" s="13" t="s">
        <v>166</v>
      </c>
      <c r="D80" s="13">
        <v>39</v>
      </c>
      <c r="E80" s="4">
        <v>2016</v>
      </c>
      <c r="F80" s="4" t="s">
        <v>315</v>
      </c>
      <c r="G80" s="4">
        <v>28000</v>
      </c>
      <c r="H80" s="4">
        <v>0</v>
      </c>
      <c r="I80" t="str">
        <f>VLOOKUP(D80,StdPos!B:F,5,FALSE)</f>
        <v>Local</v>
      </c>
      <c r="J80">
        <f t="shared" si="1"/>
        <v>600</v>
      </c>
    </row>
    <row r="81" spans="2:10" x14ac:dyDescent="0.2">
      <c r="B81" s="13">
        <v>78</v>
      </c>
      <c r="C81" s="13" t="str">
        <f>C80</f>
        <v>Senior Copywriter</v>
      </c>
      <c r="D81" s="13">
        <f>D80</f>
        <v>39</v>
      </c>
      <c r="E81" s="4">
        <v>2016</v>
      </c>
      <c r="F81" s="4" t="s">
        <v>314</v>
      </c>
      <c r="G81" s="4">
        <v>30000</v>
      </c>
      <c r="H81" s="4">
        <v>0</v>
      </c>
      <c r="I81" t="str">
        <f>VLOOKUP(D81,StdPos!B:F,5,FALSE)</f>
        <v>Local</v>
      </c>
      <c r="J81">
        <f t="shared" si="1"/>
        <v>600</v>
      </c>
    </row>
    <row r="82" spans="2:10" x14ac:dyDescent="0.2">
      <c r="B82" s="13">
        <v>79</v>
      </c>
      <c r="C82" s="13" t="s">
        <v>167</v>
      </c>
      <c r="D82" s="13">
        <v>40</v>
      </c>
      <c r="E82" s="4">
        <v>2016</v>
      </c>
      <c r="F82" s="4" t="s">
        <v>314</v>
      </c>
      <c r="G82" s="4">
        <v>11000</v>
      </c>
      <c r="H82" s="4">
        <v>0</v>
      </c>
      <c r="I82" t="str">
        <f>VLOOKUP(D82,StdPos!B:F,5,FALSE)</f>
        <v>Local</v>
      </c>
      <c r="J82">
        <f t="shared" si="1"/>
        <v>600</v>
      </c>
    </row>
    <row r="83" spans="2:10" x14ac:dyDescent="0.2">
      <c r="B83" s="13">
        <v>80</v>
      </c>
      <c r="C83" s="13" t="str">
        <f>C82</f>
        <v>Accountant</v>
      </c>
      <c r="D83" s="13">
        <f>D82</f>
        <v>40</v>
      </c>
      <c r="E83" s="4">
        <v>2016</v>
      </c>
      <c r="F83" s="4" t="s">
        <v>53</v>
      </c>
      <c r="G83" s="4">
        <v>13000</v>
      </c>
      <c r="H83" s="4">
        <v>0</v>
      </c>
      <c r="I83" t="str">
        <f>VLOOKUP(D83,StdPos!B:F,5,FALSE)</f>
        <v>Local</v>
      </c>
      <c r="J83">
        <f t="shared" si="1"/>
        <v>600</v>
      </c>
    </row>
    <row r="84" spans="2:10" x14ac:dyDescent="0.2">
      <c r="B84" s="13">
        <v>81</v>
      </c>
      <c r="C84" s="13" t="s">
        <v>168</v>
      </c>
      <c r="D84" s="13">
        <v>41</v>
      </c>
      <c r="E84" s="4">
        <v>2016</v>
      </c>
      <c r="F84" s="4" t="s">
        <v>315</v>
      </c>
      <c r="G84" s="4">
        <v>50000</v>
      </c>
      <c r="H84" s="4">
        <v>0</v>
      </c>
      <c r="I84" t="str">
        <f>VLOOKUP(D84,StdPos!B:F,5,FALSE)</f>
        <v>Local</v>
      </c>
      <c r="J84">
        <f t="shared" si="1"/>
        <v>600</v>
      </c>
    </row>
    <row r="85" spans="2:10" x14ac:dyDescent="0.2">
      <c r="B85" s="13">
        <v>82</v>
      </c>
      <c r="C85" s="13" t="str">
        <f>C84</f>
        <v>Senior Art Director</v>
      </c>
      <c r="D85" s="13">
        <f>D84</f>
        <v>41</v>
      </c>
      <c r="E85" s="4">
        <v>2016</v>
      </c>
      <c r="F85" s="4" t="s">
        <v>314</v>
      </c>
      <c r="G85" s="4">
        <v>48000</v>
      </c>
      <c r="H85" s="4">
        <v>0</v>
      </c>
      <c r="I85" t="str">
        <f>VLOOKUP(D85,StdPos!B:F,5,FALSE)</f>
        <v>Local</v>
      </c>
      <c r="J85">
        <f t="shared" si="1"/>
        <v>600</v>
      </c>
    </row>
    <row r="86" spans="2:10" x14ac:dyDescent="0.2">
      <c r="B86" s="13">
        <v>83</v>
      </c>
      <c r="C86" s="13" t="s">
        <v>170</v>
      </c>
      <c r="D86" s="13">
        <v>42</v>
      </c>
      <c r="E86" s="4">
        <v>2016</v>
      </c>
      <c r="F86" s="4" t="s">
        <v>314</v>
      </c>
      <c r="G86" s="4">
        <v>45000</v>
      </c>
      <c r="H86" s="4">
        <v>0</v>
      </c>
      <c r="I86" t="str">
        <f>VLOOKUP(D86,StdPos!B:F,5,FALSE)</f>
        <v>Local</v>
      </c>
      <c r="J86">
        <f t="shared" si="1"/>
        <v>600</v>
      </c>
    </row>
    <row r="87" spans="2:10" x14ac:dyDescent="0.2">
      <c r="B87" s="13">
        <v>84</v>
      </c>
      <c r="C87" s="13" t="str">
        <f>C86</f>
        <v>Designer</v>
      </c>
      <c r="D87" s="13">
        <f>D86</f>
        <v>42</v>
      </c>
      <c r="E87" s="4">
        <v>2016</v>
      </c>
      <c r="F87" s="4" t="s">
        <v>315</v>
      </c>
      <c r="G87" s="4">
        <v>30000</v>
      </c>
      <c r="H87" s="4">
        <v>0</v>
      </c>
      <c r="I87" t="str">
        <f>VLOOKUP(D87,StdPos!B:F,5,FALSE)</f>
        <v>Local</v>
      </c>
      <c r="J87">
        <f t="shared" si="1"/>
        <v>600</v>
      </c>
    </row>
    <row r="88" spans="2:10" x14ac:dyDescent="0.2">
      <c r="B88" s="13">
        <v>85</v>
      </c>
      <c r="C88" s="13" t="s">
        <v>322</v>
      </c>
      <c r="D88" s="13">
        <v>43</v>
      </c>
      <c r="E88" s="4">
        <v>2016</v>
      </c>
      <c r="F88" s="4" t="s">
        <v>53</v>
      </c>
      <c r="G88" s="4">
        <v>55000</v>
      </c>
      <c r="H88" s="4">
        <v>3000</v>
      </c>
      <c r="I88" t="str">
        <f>VLOOKUP(D88,StdPos!B:F,5,FALSE)</f>
        <v>Expat</v>
      </c>
      <c r="J88">
        <f t="shared" si="1"/>
        <v>0</v>
      </c>
    </row>
    <row r="89" spans="2:10" x14ac:dyDescent="0.2">
      <c r="B89" s="13">
        <v>86</v>
      </c>
      <c r="C89" s="13" t="str">
        <f>C88</f>
        <v>CRM Lead</v>
      </c>
      <c r="D89" s="13">
        <f>D88</f>
        <v>43</v>
      </c>
      <c r="E89" s="4">
        <v>2016</v>
      </c>
      <c r="F89" s="4" t="s">
        <v>314</v>
      </c>
      <c r="G89" s="4">
        <v>60000</v>
      </c>
      <c r="H89" s="4">
        <v>2000</v>
      </c>
      <c r="I89" t="str">
        <f>VLOOKUP(D89,StdPos!B:F,5,FALSE)</f>
        <v>Expat</v>
      </c>
      <c r="J89">
        <f t="shared" si="1"/>
        <v>0</v>
      </c>
    </row>
    <row r="90" spans="2:10" x14ac:dyDescent="0.2">
      <c r="B90" s="13">
        <v>87</v>
      </c>
      <c r="C90" s="13" t="s">
        <v>172</v>
      </c>
      <c r="D90" s="13">
        <v>44</v>
      </c>
      <c r="E90" s="4">
        <v>2016</v>
      </c>
      <c r="F90" s="4" t="s">
        <v>314</v>
      </c>
      <c r="G90" s="4">
        <v>60000</v>
      </c>
      <c r="H90" s="4">
        <v>0</v>
      </c>
      <c r="I90" t="str">
        <f>VLOOKUP(D90,StdPos!B:F,5,FALSE)</f>
        <v>Local</v>
      </c>
      <c r="J90">
        <f t="shared" si="1"/>
        <v>600</v>
      </c>
    </row>
    <row r="91" spans="2:10" x14ac:dyDescent="0.2">
      <c r="B91" s="13">
        <v>88</v>
      </c>
      <c r="C91" s="13" t="str">
        <f>C90</f>
        <v>Group Account Director</v>
      </c>
      <c r="D91" s="13">
        <f>D90</f>
        <v>44</v>
      </c>
      <c r="E91" s="4">
        <v>2016</v>
      </c>
      <c r="F91" s="4" t="s">
        <v>53</v>
      </c>
      <c r="G91" s="4">
        <v>50000</v>
      </c>
      <c r="H91" s="4">
        <v>0</v>
      </c>
      <c r="I91" t="str">
        <f>VLOOKUP(D91,StdPos!B:F,5,FALSE)</f>
        <v>Local</v>
      </c>
      <c r="J91">
        <f t="shared" si="1"/>
        <v>600</v>
      </c>
    </row>
    <row r="92" spans="2:10" x14ac:dyDescent="0.2">
      <c r="B92" s="13">
        <v>89</v>
      </c>
      <c r="C92" s="13" t="s">
        <v>242</v>
      </c>
      <c r="D92" s="13">
        <v>45</v>
      </c>
      <c r="E92" s="4">
        <v>2016</v>
      </c>
      <c r="F92" s="4" t="s">
        <v>53</v>
      </c>
      <c r="G92" s="4">
        <v>30000</v>
      </c>
      <c r="H92" s="4">
        <v>0</v>
      </c>
      <c r="I92" t="str">
        <f>VLOOKUP(D92,StdPos!B:F,5,FALSE)</f>
        <v>Local</v>
      </c>
      <c r="J92">
        <f t="shared" si="1"/>
        <v>600</v>
      </c>
    </row>
    <row r="93" spans="2:10" x14ac:dyDescent="0.2">
      <c r="B93" s="13">
        <v>90</v>
      </c>
      <c r="C93" s="13" t="str">
        <f>C92</f>
        <v>Data Executive</v>
      </c>
      <c r="D93" s="13">
        <f>D92</f>
        <v>45</v>
      </c>
      <c r="E93" s="4">
        <v>2016</v>
      </c>
      <c r="F93" s="4" t="s">
        <v>314</v>
      </c>
      <c r="G93" s="4">
        <v>45000</v>
      </c>
      <c r="H93" s="4">
        <v>0</v>
      </c>
      <c r="I93" t="str">
        <f>VLOOKUP(D93,StdPos!B:F,5,FALSE)</f>
        <v>Local</v>
      </c>
      <c r="J93">
        <f t="shared" si="1"/>
        <v>600</v>
      </c>
    </row>
    <row r="94" spans="2:10" x14ac:dyDescent="0.2">
      <c r="B94" s="13">
        <v>91</v>
      </c>
      <c r="C94" s="13" t="s">
        <v>161</v>
      </c>
      <c r="D94" s="13">
        <v>46</v>
      </c>
      <c r="E94" s="4">
        <v>2016</v>
      </c>
      <c r="F94" s="4" t="s">
        <v>53</v>
      </c>
      <c r="G94" s="4">
        <v>40000</v>
      </c>
      <c r="H94" s="4">
        <v>0</v>
      </c>
      <c r="I94" t="str">
        <f>VLOOKUP(D94,StdPos!B:F,5,FALSE)</f>
        <v>Expat</v>
      </c>
      <c r="J94">
        <f t="shared" si="1"/>
        <v>0</v>
      </c>
    </row>
    <row r="95" spans="2:10" x14ac:dyDescent="0.2">
      <c r="B95" s="13">
        <v>92</v>
      </c>
      <c r="C95" s="13" t="str">
        <f>C94</f>
        <v>Data Manager</v>
      </c>
      <c r="D95" s="13">
        <f>D94</f>
        <v>46</v>
      </c>
      <c r="E95" s="4">
        <v>2016</v>
      </c>
      <c r="F95" s="4" t="s">
        <v>315</v>
      </c>
      <c r="G95" s="4">
        <v>45000</v>
      </c>
      <c r="H95" s="4">
        <v>0</v>
      </c>
      <c r="I95" t="str">
        <f>VLOOKUP(D95,StdPos!B:F,5,FALSE)</f>
        <v>Expat</v>
      </c>
      <c r="J95">
        <f t="shared" si="1"/>
        <v>0</v>
      </c>
    </row>
    <row r="96" spans="2:10" x14ac:dyDescent="0.2">
      <c r="B96" s="13">
        <v>92</v>
      </c>
      <c r="C96" s="13" t="str">
        <f>C95</f>
        <v>Data Manager</v>
      </c>
      <c r="D96" s="13">
        <f>D95</f>
        <v>46</v>
      </c>
      <c r="E96" s="4">
        <v>2016</v>
      </c>
      <c r="F96" s="4" t="s">
        <v>315</v>
      </c>
      <c r="G96" s="4">
        <v>45000</v>
      </c>
      <c r="H96" s="4">
        <v>0</v>
      </c>
      <c r="I96" t="str">
        <f>VLOOKUP(D96,StdPos!B:F,5,FALSE)</f>
        <v>Expat</v>
      </c>
      <c r="J96">
        <f t="shared" si="1"/>
        <v>0</v>
      </c>
    </row>
    <row r="97" spans="2:10" x14ac:dyDescent="0.2">
      <c r="B97" s="13">
        <v>93</v>
      </c>
      <c r="C97" s="13" t="s">
        <v>161</v>
      </c>
      <c r="D97" s="13">
        <v>47</v>
      </c>
      <c r="E97" s="4">
        <v>2016</v>
      </c>
      <c r="F97" s="4" t="s">
        <v>314</v>
      </c>
      <c r="G97" s="4">
        <v>40000</v>
      </c>
      <c r="H97" s="4">
        <v>0</v>
      </c>
      <c r="I97" t="str">
        <f>VLOOKUP(D97,StdPos!B:F,5,FALSE)</f>
        <v>Expat</v>
      </c>
      <c r="J97">
        <f t="shared" si="1"/>
        <v>0</v>
      </c>
    </row>
    <row r="98" spans="2:10" x14ac:dyDescent="0.2">
      <c r="B98" s="13">
        <v>94</v>
      </c>
      <c r="C98" s="13" t="str">
        <f>C97</f>
        <v>Data Manager</v>
      </c>
      <c r="D98" s="13">
        <f>D97</f>
        <v>47</v>
      </c>
      <c r="E98" s="4">
        <v>2016</v>
      </c>
      <c r="F98" s="4" t="s">
        <v>53</v>
      </c>
      <c r="G98" s="4">
        <v>60000</v>
      </c>
      <c r="H98" s="4">
        <v>0</v>
      </c>
      <c r="I98" t="str">
        <f>VLOOKUP(D98,StdPos!B:F,5,FALSE)</f>
        <v>Expat</v>
      </c>
      <c r="J98">
        <f t="shared" si="1"/>
        <v>0</v>
      </c>
    </row>
    <row r="99" spans="2:10" x14ac:dyDescent="0.2">
      <c r="B99" s="13">
        <v>95</v>
      </c>
      <c r="C99" s="13" t="s">
        <v>242</v>
      </c>
      <c r="D99" s="13">
        <v>48</v>
      </c>
      <c r="E99" s="4">
        <v>2016</v>
      </c>
      <c r="F99" s="4" t="s">
        <v>53</v>
      </c>
      <c r="G99" s="4">
        <v>25000</v>
      </c>
      <c r="H99" s="4">
        <v>0</v>
      </c>
      <c r="I99" t="str">
        <f>VLOOKUP(D99,StdPos!B:F,5,FALSE)</f>
        <v>Expat</v>
      </c>
      <c r="J99">
        <f t="shared" si="1"/>
        <v>0</v>
      </c>
    </row>
    <row r="100" spans="2:10" x14ac:dyDescent="0.2">
      <c r="B100" s="13">
        <v>96</v>
      </c>
      <c r="C100" s="13" t="str">
        <f>C99</f>
        <v>Data Executive</v>
      </c>
      <c r="D100" s="13">
        <f>D99</f>
        <v>48</v>
      </c>
      <c r="E100" s="4">
        <v>2016</v>
      </c>
      <c r="F100" s="4" t="s">
        <v>315</v>
      </c>
      <c r="G100" s="4">
        <v>22000</v>
      </c>
      <c r="H100" s="4">
        <v>0</v>
      </c>
      <c r="I100" t="str">
        <f>VLOOKUP(D100,StdPos!B:F,5,FALSE)</f>
        <v>Expat</v>
      </c>
      <c r="J100">
        <f t="shared" si="1"/>
        <v>0</v>
      </c>
    </row>
    <row r="101" spans="2:10" x14ac:dyDescent="0.2">
      <c r="B101" s="13">
        <v>97</v>
      </c>
      <c r="C101" s="13" t="s">
        <v>242</v>
      </c>
      <c r="D101" s="13">
        <v>49</v>
      </c>
      <c r="E101" s="4">
        <v>2016</v>
      </c>
      <c r="F101" s="4" t="s">
        <v>314</v>
      </c>
      <c r="G101" s="4">
        <v>35000</v>
      </c>
      <c r="H101" s="4">
        <v>0</v>
      </c>
      <c r="I101" t="str">
        <f>VLOOKUP(D101,StdPos!B:F,5,FALSE)</f>
        <v>Expat</v>
      </c>
      <c r="J101">
        <f t="shared" si="1"/>
        <v>0</v>
      </c>
    </row>
    <row r="102" spans="2:10" x14ac:dyDescent="0.2">
      <c r="B102" s="13">
        <v>98</v>
      </c>
      <c r="C102" s="13" t="str">
        <f>C101</f>
        <v>Data Executive</v>
      </c>
      <c r="D102" s="13">
        <f>D101</f>
        <v>49</v>
      </c>
      <c r="E102" s="4">
        <v>2016</v>
      </c>
      <c r="F102" s="4" t="s">
        <v>53</v>
      </c>
      <c r="G102" s="4">
        <v>40000</v>
      </c>
      <c r="H102" s="4">
        <v>0</v>
      </c>
      <c r="I102" t="str">
        <f>VLOOKUP(D102,StdPos!B:F,5,FALSE)</f>
        <v>Expat</v>
      </c>
      <c r="J102">
        <f t="shared" si="1"/>
        <v>0</v>
      </c>
    </row>
    <row r="103" spans="2:10" x14ac:dyDescent="0.2">
      <c r="B103" s="44">
        <v>98</v>
      </c>
      <c r="C103" s="44" t="str">
        <f>C102</f>
        <v>Data Executive</v>
      </c>
      <c r="D103" s="44">
        <f>D102</f>
        <v>49</v>
      </c>
      <c r="E103" s="4">
        <v>2016</v>
      </c>
      <c r="F103" s="44" t="s">
        <v>53</v>
      </c>
      <c r="G103" s="44">
        <v>40000</v>
      </c>
      <c r="H103" s="44">
        <v>0</v>
      </c>
      <c r="I103" t="str">
        <f>VLOOKUP(D103,StdPos!B:F,5,FALSE)</f>
        <v>Expat</v>
      </c>
      <c r="J103">
        <f t="shared" si="1"/>
        <v>0</v>
      </c>
    </row>
    <row r="104" spans="2:10" x14ac:dyDescent="0.2">
      <c r="B104" s="4"/>
      <c r="C104" s="4"/>
      <c r="D104" s="4"/>
      <c r="E104" s="4"/>
      <c r="F104" s="4"/>
      <c r="G104" s="4"/>
      <c r="H104" s="4"/>
    </row>
    <row r="105" spans="2:10" x14ac:dyDescent="0.2">
      <c r="B105" s="4"/>
      <c r="C105" s="4"/>
      <c r="D105" s="4"/>
      <c r="E105" s="4"/>
      <c r="F105" s="4"/>
      <c r="G105" s="4"/>
      <c r="H105" s="4"/>
    </row>
    <row r="110" spans="2:10" x14ac:dyDescent="0.2">
      <c r="D110" s="6" t="s">
        <v>56</v>
      </c>
      <c r="E110" s="6"/>
      <c r="F110" s="6"/>
    </row>
    <row r="111" spans="2:10" x14ac:dyDescent="0.2">
      <c r="D111" s="6" t="s">
        <v>106</v>
      </c>
    </row>
  </sheetData>
  <autoFilter ref="B2:I102" xr:uid="{ECAA7917-D2CC-4E74-AE2E-29F7CE3DE4FA}"/>
  <phoneticPr fontId="1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基础参数设置!$D$4:$F$4</xm:f>
          </x14:formula1>
          <xm:sqref>F3:F105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B1:U55"/>
  <sheetViews>
    <sheetView tabSelected="1" zoomScale="158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baseColWidth="10" defaultColWidth="11" defaultRowHeight="16" outlineLevelCol="1" x14ac:dyDescent="0.2"/>
  <cols>
    <col min="1" max="1" width="2.33203125" style="12" customWidth="1"/>
    <col min="2" max="2" width="7.83203125" style="12" customWidth="1"/>
    <col min="3" max="3" width="26.1640625" style="12" bestFit="1" customWidth="1"/>
    <col min="4" max="4" width="12.83203125" style="12" customWidth="1"/>
    <col min="5" max="5" width="9.1640625" style="12" bestFit="1" customWidth="1"/>
    <col min="6" max="6" width="11.33203125" style="12" bestFit="1" customWidth="1"/>
    <col min="7" max="7" width="29.6640625" style="12" customWidth="1" outlineLevel="1"/>
    <col min="8" max="8" width="30.6640625" style="12" customWidth="1" outlineLevel="1"/>
    <col min="9" max="9" width="13.33203125" style="12" customWidth="1" outlineLevel="1"/>
    <col min="10" max="10" width="11.1640625" style="12" customWidth="1" outlineLevel="1"/>
    <col min="11" max="11" width="14.33203125" style="12" customWidth="1" outlineLevel="1"/>
    <col min="12" max="12" width="11.83203125" style="12" customWidth="1" outlineLevel="1"/>
    <col min="13" max="13" width="15.1640625" style="12" customWidth="1" outlineLevel="1"/>
    <col min="14" max="14" width="15.33203125" style="12" customWidth="1" outlineLevel="1"/>
    <col min="15" max="15" width="12.83203125" style="12" customWidth="1" outlineLevel="1"/>
    <col min="16" max="16" width="17" style="12" customWidth="1" outlineLevel="1"/>
    <col min="17" max="17" width="19.1640625" style="12" customWidth="1" outlineLevel="1"/>
    <col min="18" max="18" width="15.83203125" style="12" bestFit="1" customWidth="1"/>
    <col min="19" max="19" width="12.1640625" style="39" bestFit="1" customWidth="1"/>
    <col min="20" max="16384" width="11" style="12"/>
  </cols>
  <sheetData>
    <row r="1" spans="2:21" x14ac:dyDescent="0.2">
      <c r="B1" s="13">
        <v>201612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25"/>
      <c r="U1" t="s">
        <v>398</v>
      </c>
    </row>
    <row r="2" spans="2:21" x14ac:dyDescent="0.2">
      <c r="B2" s="11" t="s">
        <v>1</v>
      </c>
      <c r="C2" s="11" t="s">
        <v>120</v>
      </c>
      <c r="D2" s="11" t="s">
        <v>432</v>
      </c>
      <c r="E2" s="11" t="s">
        <v>137</v>
      </c>
      <c r="F2" s="11" t="s">
        <v>122</v>
      </c>
      <c r="G2" s="11" t="s">
        <v>121</v>
      </c>
      <c r="H2" s="11" t="s">
        <v>38</v>
      </c>
      <c r="I2" s="11" t="s">
        <v>47</v>
      </c>
      <c r="J2" s="11" t="s">
        <v>124</v>
      </c>
      <c r="K2" s="11" t="s">
        <v>150</v>
      </c>
      <c r="L2" s="11" t="s">
        <v>138</v>
      </c>
      <c r="M2" s="11" t="s">
        <v>139</v>
      </c>
      <c r="N2" s="11" t="s">
        <v>141</v>
      </c>
      <c r="O2" s="11" t="s">
        <v>149</v>
      </c>
      <c r="P2" s="11" t="s">
        <v>140</v>
      </c>
      <c r="Q2" s="11" t="s">
        <v>146</v>
      </c>
      <c r="R2" s="11" t="s">
        <v>49</v>
      </c>
      <c r="S2" s="37" t="s">
        <v>74</v>
      </c>
      <c r="U2" s="47" t="s">
        <v>397</v>
      </c>
    </row>
    <row r="3" spans="2:21" x14ac:dyDescent="0.2">
      <c r="B3" s="13">
        <v>1</v>
      </c>
      <c r="C3" s="13" t="s">
        <v>245</v>
      </c>
      <c r="D3" s="13"/>
      <c r="E3" s="13" t="s">
        <v>153</v>
      </c>
      <c r="F3" s="13" t="s">
        <v>316</v>
      </c>
      <c r="G3" s="13" t="s">
        <v>154</v>
      </c>
      <c r="H3" s="14" t="s">
        <v>154</v>
      </c>
      <c r="I3" s="14">
        <v>4</v>
      </c>
      <c r="J3" s="13" t="s">
        <v>314</v>
      </c>
      <c r="K3" s="13">
        <v>2018</v>
      </c>
      <c r="L3" s="15">
        <v>42491</v>
      </c>
      <c r="M3" s="13">
        <v>12</v>
      </c>
      <c r="N3" s="15">
        <v>43285</v>
      </c>
      <c r="O3" s="41">
        <v>6.5000000000000002E-2</v>
      </c>
      <c r="P3" s="14">
        <v>1</v>
      </c>
      <c r="Q3" s="36">
        <f t="shared" ref="Q3:Q6" si="0">L3</f>
        <v>42491</v>
      </c>
      <c r="R3" s="25">
        <v>13961</v>
      </c>
      <c r="S3" s="38">
        <f>R3</f>
        <v>13961</v>
      </c>
      <c r="T3" t="str">
        <f>VLOOKUP(I3,StdPos!B:F,5,FALSE)</f>
        <v>Local</v>
      </c>
      <c r="U3">
        <f>IF(T3=$U$1,600,0)</f>
        <v>600</v>
      </c>
    </row>
    <row r="4" spans="2:21" x14ac:dyDescent="0.2">
      <c r="B4" s="13">
        <v>2</v>
      </c>
      <c r="C4" s="13" t="s">
        <v>246</v>
      </c>
      <c r="D4" s="13" t="s">
        <v>245</v>
      </c>
      <c r="E4" s="13" t="s">
        <v>153</v>
      </c>
      <c r="F4" s="13" t="s">
        <v>316</v>
      </c>
      <c r="G4" s="13" t="s">
        <v>320</v>
      </c>
      <c r="H4" s="13" t="s">
        <v>320</v>
      </c>
      <c r="I4" s="14">
        <v>8</v>
      </c>
      <c r="J4" s="13" t="s">
        <v>315</v>
      </c>
      <c r="K4" s="13">
        <v>2018</v>
      </c>
      <c r="L4" s="15">
        <v>42099</v>
      </c>
      <c r="M4" s="13">
        <v>12</v>
      </c>
      <c r="N4" s="15">
        <v>43285</v>
      </c>
      <c r="O4" s="41">
        <v>6.5000000000000002E-2</v>
      </c>
      <c r="P4" s="14">
        <v>1</v>
      </c>
      <c r="Q4" s="36">
        <f t="shared" si="0"/>
        <v>42099</v>
      </c>
      <c r="R4" s="25">
        <v>60000</v>
      </c>
      <c r="S4" s="38">
        <f t="shared" ref="S4" si="1">R4</f>
        <v>60000</v>
      </c>
      <c r="T4" t="str">
        <f>VLOOKUP(I4,StdPos!B:F,5,FALSE)</f>
        <v>Expat</v>
      </c>
      <c r="U4">
        <f t="shared" ref="U4:U55" si="2">IF(T4=$U$1,600,0)</f>
        <v>0</v>
      </c>
    </row>
    <row r="5" spans="2:21" x14ac:dyDescent="0.2">
      <c r="B5" s="13">
        <v>3</v>
      </c>
      <c r="C5" s="13" t="s">
        <v>247</v>
      </c>
      <c r="D5" s="13" t="s">
        <v>245</v>
      </c>
      <c r="E5" s="13" t="s">
        <v>153</v>
      </c>
      <c r="F5" s="13" t="s">
        <v>316</v>
      </c>
      <c r="G5" s="13" t="s">
        <v>158</v>
      </c>
      <c r="H5" s="14" t="str">
        <f>G5</f>
        <v>Senior Account Manager</v>
      </c>
      <c r="I5" s="13">
        <v>9</v>
      </c>
      <c r="J5" s="13" t="s">
        <v>53</v>
      </c>
      <c r="K5" s="13">
        <v>2018</v>
      </c>
      <c r="L5" s="15">
        <v>42347</v>
      </c>
      <c r="M5" s="13">
        <v>12</v>
      </c>
      <c r="N5" s="15">
        <v>43285</v>
      </c>
      <c r="O5" s="41">
        <v>6.5000000000000002E-2</v>
      </c>
      <c r="P5" s="14">
        <v>1</v>
      </c>
      <c r="Q5" s="36">
        <f t="shared" si="0"/>
        <v>42347</v>
      </c>
      <c r="R5" s="25">
        <v>15428</v>
      </c>
      <c r="S5" s="38">
        <f t="shared" ref="S5:S55" si="3">R5</f>
        <v>15428</v>
      </c>
      <c r="T5" t="str">
        <f>VLOOKUP(I5,StdPos!B:F,5,FALSE)</f>
        <v>Local</v>
      </c>
      <c r="U5">
        <f t="shared" si="2"/>
        <v>600</v>
      </c>
    </row>
    <row r="6" spans="2:21" x14ac:dyDescent="0.2">
      <c r="B6" s="13">
        <v>4</v>
      </c>
      <c r="C6" s="13" t="s">
        <v>248</v>
      </c>
      <c r="D6" s="13" t="s">
        <v>245</v>
      </c>
      <c r="E6" s="13" t="s">
        <v>153</v>
      </c>
      <c r="F6" s="13" t="s">
        <v>316</v>
      </c>
      <c r="G6" s="13" t="s">
        <v>155</v>
      </c>
      <c r="H6" s="13" t="s">
        <v>155</v>
      </c>
      <c r="I6" s="13">
        <v>13</v>
      </c>
      <c r="J6" s="13" t="s">
        <v>53</v>
      </c>
      <c r="K6" s="13">
        <v>2018</v>
      </c>
      <c r="L6" s="15">
        <v>42614</v>
      </c>
      <c r="M6" s="13">
        <v>12</v>
      </c>
      <c r="N6" s="15">
        <v>43285</v>
      </c>
      <c r="O6" s="41">
        <v>6.5000000000000002E-2</v>
      </c>
      <c r="P6" s="14">
        <v>1</v>
      </c>
      <c r="Q6" s="36">
        <f t="shared" si="0"/>
        <v>42614</v>
      </c>
      <c r="R6" s="25">
        <v>21680</v>
      </c>
      <c r="S6" s="38">
        <f t="shared" si="3"/>
        <v>21680</v>
      </c>
      <c r="T6" t="str">
        <f>VLOOKUP(I6,StdPos!B:F,5,FALSE)</f>
        <v>Local</v>
      </c>
      <c r="U6">
        <f t="shared" si="2"/>
        <v>600</v>
      </c>
    </row>
    <row r="7" spans="2:21" x14ac:dyDescent="0.2">
      <c r="B7" s="13">
        <v>5</v>
      </c>
      <c r="C7" s="13" t="s">
        <v>249</v>
      </c>
      <c r="D7" s="13" t="s">
        <v>245</v>
      </c>
      <c r="E7" s="13" t="s">
        <v>153</v>
      </c>
      <c r="F7" s="13" t="s">
        <v>316</v>
      </c>
      <c r="G7" s="13" t="s">
        <v>169</v>
      </c>
      <c r="H7" s="13" t="s">
        <v>169</v>
      </c>
      <c r="I7" s="13">
        <v>14</v>
      </c>
      <c r="J7" s="13" t="s">
        <v>53</v>
      </c>
      <c r="K7" s="13">
        <v>2018</v>
      </c>
      <c r="L7" s="15">
        <v>42370</v>
      </c>
      <c r="M7" s="13">
        <v>12</v>
      </c>
      <c r="N7" s="15">
        <v>43285</v>
      </c>
      <c r="O7" s="41">
        <v>6.5000000000000002E-2</v>
      </c>
      <c r="P7" s="14">
        <v>1</v>
      </c>
      <c r="Q7" s="36">
        <f>L7</f>
        <v>42370</v>
      </c>
      <c r="R7" s="25">
        <v>84728</v>
      </c>
      <c r="S7" s="38">
        <f t="shared" si="3"/>
        <v>84728</v>
      </c>
      <c r="T7" t="str">
        <f>VLOOKUP(I7,StdPos!B:F,5,FALSE)</f>
        <v>Local</v>
      </c>
      <c r="U7">
        <f t="shared" si="2"/>
        <v>600</v>
      </c>
    </row>
    <row r="8" spans="2:21" x14ac:dyDescent="0.2">
      <c r="B8" s="13">
        <v>6</v>
      </c>
      <c r="C8" s="13" t="s">
        <v>250</v>
      </c>
      <c r="D8" s="13" t="s">
        <v>245</v>
      </c>
      <c r="E8" s="13" t="s">
        <v>153</v>
      </c>
      <c r="F8" s="13" t="s">
        <v>316</v>
      </c>
      <c r="G8" s="13" t="s">
        <v>157</v>
      </c>
      <c r="H8" s="13" t="s">
        <v>157</v>
      </c>
      <c r="I8" s="13">
        <v>18</v>
      </c>
      <c r="J8" s="13" t="s">
        <v>315</v>
      </c>
      <c r="K8" s="13">
        <v>2018</v>
      </c>
      <c r="L8" s="15">
        <v>42496</v>
      </c>
      <c r="M8" s="13">
        <v>12</v>
      </c>
      <c r="N8" s="15">
        <v>43285</v>
      </c>
      <c r="O8" s="41">
        <v>6.5000000000000002E-2</v>
      </c>
      <c r="P8" s="14">
        <v>1</v>
      </c>
      <c r="Q8" s="36">
        <f t="shared" ref="Q8:Q55" si="4">L8</f>
        <v>42496</v>
      </c>
      <c r="R8" s="25">
        <v>51750</v>
      </c>
      <c r="S8" s="38">
        <f t="shared" si="3"/>
        <v>51750</v>
      </c>
      <c r="T8" t="str">
        <f>VLOOKUP(I8,StdPos!B:F,5,FALSE)</f>
        <v>Expat</v>
      </c>
      <c r="U8">
        <f t="shared" si="2"/>
        <v>0</v>
      </c>
    </row>
    <row r="9" spans="2:21" x14ac:dyDescent="0.2">
      <c r="B9" s="13">
        <v>7</v>
      </c>
      <c r="C9" s="13" t="s">
        <v>251</v>
      </c>
      <c r="D9" s="13" t="s">
        <v>245</v>
      </c>
      <c r="E9" s="13" t="s">
        <v>143</v>
      </c>
      <c r="F9" s="13" t="s">
        <v>316</v>
      </c>
      <c r="G9" s="13" t="s">
        <v>171</v>
      </c>
      <c r="H9" s="13" t="s">
        <v>171</v>
      </c>
      <c r="I9" s="13">
        <v>22</v>
      </c>
      <c r="J9" s="13" t="s">
        <v>53</v>
      </c>
      <c r="K9" s="13">
        <v>2018</v>
      </c>
      <c r="L9" s="15">
        <v>42501</v>
      </c>
      <c r="M9" s="13">
        <v>12</v>
      </c>
      <c r="N9" s="15">
        <v>43285</v>
      </c>
      <c r="O9" s="41">
        <v>6.5000000000000002E-2</v>
      </c>
      <c r="P9" s="14">
        <v>1</v>
      </c>
      <c r="Q9" s="36">
        <f t="shared" si="4"/>
        <v>42501</v>
      </c>
      <c r="R9" s="25">
        <v>20820</v>
      </c>
      <c r="S9" s="38">
        <f t="shared" si="3"/>
        <v>20820</v>
      </c>
      <c r="T9" t="str">
        <f>VLOOKUP(I9,StdPos!B:F,5,FALSE)</f>
        <v>Expat</v>
      </c>
      <c r="U9">
        <f t="shared" si="2"/>
        <v>0</v>
      </c>
    </row>
    <row r="10" spans="2:21" x14ac:dyDescent="0.2">
      <c r="B10" s="13">
        <v>8</v>
      </c>
      <c r="C10" s="13" t="s">
        <v>252</v>
      </c>
      <c r="D10" s="13" t="s">
        <v>245</v>
      </c>
      <c r="E10" s="13" t="s">
        <v>153</v>
      </c>
      <c r="F10" s="13" t="s">
        <v>316</v>
      </c>
      <c r="G10" s="13" t="s">
        <v>158</v>
      </c>
      <c r="H10" s="14" t="str">
        <f>G10</f>
        <v>Senior Account Manager</v>
      </c>
      <c r="I10" s="13">
        <v>11</v>
      </c>
      <c r="J10" s="13" t="s">
        <v>314</v>
      </c>
      <c r="K10" s="13">
        <v>2018</v>
      </c>
      <c r="L10" s="15">
        <v>41824</v>
      </c>
      <c r="M10" s="13">
        <v>12</v>
      </c>
      <c r="N10" s="15">
        <v>43285</v>
      </c>
      <c r="O10" s="41">
        <v>6.5000000000000002E-2</v>
      </c>
      <c r="P10" s="14">
        <v>1</v>
      </c>
      <c r="Q10" s="36">
        <f t="shared" si="4"/>
        <v>41824</v>
      </c>
      <c r="R10" s="25">
        <v>15428</v>
      </c>
      <c r="S10" s="38">
        <f t="shared" si="3"/>
        <v>15428</v>
      </c>
      <c r="T10" t="str">
        <f>VLOOKUP(I10,StdPos!B:F,5,FALSE)</f>
        <v>Expat</v>
      </c>
      <c r="U10">
        <f t="shared" si="2"/>
        <v>0</v>
      </c>
    </row>
    <row r="11" spans="2:21" x14ac:dyDescent="0.2">
      <c r="B11" s="13">
        <v>9</v>
      </c>
      <c r="C11" s="13" t="s">
        <v>253</v>
      </c>
      <c r="D11" s="13"/>
      <c r="E11" s="13" t="s">
        <v>143</v>
      </c>
      <c r="F11" s="13" t="s">
        <v>316</v>
      </c>
      <c r="G11" s="13" t="s">
        <v>321</v>
      </c>
      <c r="H11" s="13" t="s">
        <v>321</v>
      </c>
      <c r="I11" s="13">
        <v>25</v>
      </c>
      <c r="J11" s="13" t="s">
        <v>53</v>
      </c>
      <c r="K11" s="13">
        <v>2018</v>
      </c>
      <c r="L11" s="15">
        <v>42099</v>
      </c>
      <c r="M11" s="13">
        <v>12</v>
      </c>
      <c r="N11" s="15">
        <v>43285</v>
      </c>
      <c r="O11" s="41">
        <v>6.5000000000000002E-2</v>
      </c>
      <c r="P11" s="14">
        <v>1</v>
      </c>
      <c r="Q11" s="36">
        <f t="shared" si="4"/>
        <v>42099</v>
      </c>
      <c r="R11" s="25">
        <v>45277</v>
      </c>
      <c r="S11" s="38">
        <f t="shared" si="3"/>
        <v>45277</v>
      </c>
      <c r="T11" t="str">
        <f>VLOOKUP(I11,StdPos!B:F,5,FALSE)</f>
        <v>Local</v>
      </c>
      <c r="U11">
        <f t="shared" si="2"/>
        <v>600</v>
      </c>
    </row>
    <row r="12" spans="2:21" x14ac:dyDescent="0.2">
      <c r="B12" s="13">
        <v>10</v>
      </c>
      <c r="C12" s="13" t="s">
        <v>254</v>
      </c>
      <c r="D12" s="13" t="s">
        <v>253</v>
      </c>
      <c r="E12" s="13" t="s">
        <v>143</v>
      </c>
      <c r="F12" s="13" t="s">
        <v>316</v>
      </c>
      <c r="G12" s="13" t="s">
        <v>165</v>
      </c>
      <c r="H12" s="13" t="s">
        <v>165</v>
      </c>
      <c r="I12" s="13">
        <v>26</v>
      </c>
      <c r="J12" s="13" t="s">
        <v>53</v>
      </c>
      <c r="K12" s="13">
        <v>2018</v>
      </c>
      <c r="L12" s="15">
        <v>42586</v>
      </c>
      <c r="M12" s="13">
        <v>12</v>
      </c>
      <c r="N12" s="15">
        <v>43285</v>
      </c>
      <c r="O12" s="41">
        <v>6.5000000000000002E-2</v>
      </c>
      <c r="P12" s="14">
        <v>1</v>
      </c>
      <c r="Q12" s="36">
        <f t="shared" si="4"/>
        <v>42586</v>
      </c>
      <c r="R12" s="25">
        <v>24500</v>
      </c>
      <c r="S12" s="38">
        <f t="shared" si="3"/>
        <v>24500</v>
      </c>
      <c r="T12" t="str">
        <f>VLOOKUP(I12,StdPos!B:F,5,FALSE)</f>
        <v>Local</v>
      </c>
      <c r="U12">
        <f t="shared" si="2"/>
        <v>600</v>
      </c>
    </row>
    <row r="13" spans="2:21" x14ac:dyDescent="0.2">
      <c r="B13" s="13">
        <v>11</v>
      </c>
      <c r="C13" s="13" t="s">
        <v>255</v>
      </c>
      <c r="D13" s="13" t="s">
        <v>253</v>
      </c>
      <c r="E13" s="13" t="s">
        <v>143</v>
      </c>
      <c r="F13" s="13" t="s">
        <v>316</v>
      </c>
      <c r="G13" s="13" t="s">
        <v>159</v>
      </c>
      <c r="H13" s="14" t="s">
        <v>159</v>
      </c>
      <c r="I13" s="13">
        <v>28</v>
      </c>
      <c r="J13" s="13" t="s">
        <v>53</v>
      </c>
      <c r="K13" s="13">
        <v>2018</v>
      </c>
      <c r="L13" s="15">
        <v>42347</v>
      </c>
      <c r="M13" s="13">
        <v>12</v>
      </c>
      <c r="N13" s="15">
        <v>43285</v>
      </c>
      <c r="O13" s="41">
        <v>6.5000000000000002E-2</v>
      </c>
      <c r="P13" s="14">
        <v>1</v>
      </c>
      <c r="Q13" s="36">
        <f t="shared" si="4"/>
        <v>42347</v>
      </c>
      <c r="R13" s="25">
        <v>21437</v>
      </c>
      <c r="S13" s="38">
        <f t="shared" si="3"/>
        <v>21437</v>
      </c>
      <c r="T13" t="str">
        <f>VLOOKUP(I13,StdPos!B:F,5,FALSE)</f>
        <v>Expat</v>
      </c>
      <c r="U13">
        <f t="shared" si="2"/>
        <v>0</v>
      </c>
    </row>
    <row r="14" spans="2:21" x14ac:dyDescent="0.2">
      <c r="B14" s="13">
        <v>12</v>
      </c>
      <c r="C14" s="13" t="s">
        <v>256</v>
      </c>
      <c r="D14" s="13" t="s">
        <v>253</v>
      </c>
      <c r="E14" s="13" t="s">
        <v>153</v>
      </c>
      <c r="F14" s="13" t="s">
        <v>316</v>
      </c>
      <c r="G14" s="13" t="s">
        <v>161</v>
      </c>
      <c r="H14" s="13" t="s">
        <v>161</v>
      </c>
      <c r="I14" s="13">
        <v>29</v>
      </c>
      <c r="J14" s="13" t="s">
        <v>315</v>
      </c>
      <c r="K14" s="13">
        <v>2018</v>
      </c>
      <c r="L14" s="15">
        <v>42506</v>
      </c>
      <c r="M14" s="13">
        <v>12</v>
      </c>
      <c r="N14" s="15">
        <v>43285</v>
      </c>
      <c r="O14" s="41">
        <v>6.5000000000000002E-2</v>
      </c>
      <c r="P14" s="14">
        <v>1</v>
      </c>
      <c r="Q14" s="36">
        <f t="shared" si="4"/>
        <v>42506</v>
      </c>
      <c r="R14" s="25">
        <v>16027</v>
      </c>
      <c r="S14" s="38">
        <f t="shared" si="3"/>
        <v>16027</v>
      </c>
      <c r="T14" t="str">
        <f>VLOOKUP(I14,StdPos!B:F,5,FALSE)</f>
        <v>Local</v>
      </c>
      <c r="U14">
        <f t="shared" si="2"/>
        <v>600</v>
      </c>
    </row>
    <row r="15" spans="2:21" x14ac:dyDescent="0.2">
      <c r="B15" s="13">
        <v>13</v>
      </c>
      <c r="C15" s="13" t="s">
        <v>257</v>
      </c>
      <c r="D15" s="13" t="s">
        <v>253</v>
      </c>
      <c r="E15" s="13" t="s">
        <v>143</v>
      </c>
      <c r="F15" s="13" t="s">
        <v>316</v>
      </c>
      <c r="G15" s="13" t="s">
        <v>160</v>
      </c>
      <c r="H15" s="13" t="s">
        <v>160</v>
      </c>
      <c r="I15" s="13">
        <v>30</v>
      </c>
      <c r="J15" s="13" t="s">
        <v>314</v>
      </c>
      <c r="K15" s="13">
        <v>2018</v>
      </c>
      <c r="L15" s="15">
        <v>42511</v>
      </c>
      <c r="M15" s="13">
        <v>12</v>
      </c>
      <c r="N15" s="15">
        <v>43285</v>
      </c>
      <c r="O15" s="41">
        <v>6.5000000000000002E-2</v>
      </c>
      <c r="P15" s="14">
        <v>1</v>
      </c>
      <c r="Q15" s="36">
        <f t="shared" si="4"/>
        <v>42511</v>
      </c>
      <c r="R15" s="25">
        <v>32857</v>
      </c>
      <c r="S15" s="38">
        <f t="shared" si="3"/>
        <v>32857</v>
      </c>
      <c r="T15" t="str">
        <f>VLOOKUP(I15,StdPos!B:F,5,FALSE)</f>
        <v>Local</v>
      </c>
      <c r="U15">
        <f t="shared" si="2"/>
        <v>600</v>
      </c>
    </row>
    <row r="16" spans="2:21" x14ac:dyDescent="0.2">
      <c r="B16" s="13">
        <v>14</v>
      </c>
      <c r="C16" s="13" t="s">
        <v>258</v>
      </c>
      <c r="D16" s="13" t="s">
        <v>253</v>
      </c>
      <c r="E16" s="13" t="s">
        <v>153</v>
      </c>
      <c r="F16" s="13" t="s">
        <v>316</v>
      </c>
      <c r="G16" s="13" t="s">
        <v>317</v>
      </c>
      <c r="H16" s="14" t="s">
        <v>317</v>
      </c>
      <c r="I16" s="13">
        <v>32</v>
      </c>
      <c r="J16" s="13" t="s">
        <v>53</v>
      </c>
      <c r="K16" s="13">
        <v>2018</v>
      </c>
      <c r="L16" s="15">
        <v>42370</v>
      </c>
      <c r="M16" s="13">
        <v>12</v>
      </c>
      <c r="N16" s="15">
        <v>43285</v>
      </c>
      <c r="O16" s="41">
        <v>6.5000000000000002E-2</v>
      </c>
      <c r="P16" s="14">
        <v>1</v>
      </c>
      <c r="Q16" s="36">
        <f t="shared" si="4"/>
        <v>42370</v>
      </c>
      <c r="R16" s="25">
        <v>10017</v>
      </c>
      <c r="S16" s="38">
        <f t="shared" si="3"/>
        <v>10017</v>
      </c>
      <c r="T16" t="str">
        <f>VLOOKUP(I16,StdPos!B:F,5,FALSE)</f>
        <v>Local</v>
      </c>
      <c r="U16">
        <f t="shared" si="2"/>
        <v>600</v>
      </c>
    </row>
    <row r="17" spans="2:21" x14ac:dyDescent="0.2">
      <c r="B17" s="13">
        <v>15</v>
      </c>
      <c r="C17" s="13" t="s">
        <v>259</v>
      </c>
      <c r="D17" s="13" t="s">
        <v>253</v>
      </c>
      <c r="E17" s="13" t="s">
        <v>153</v>
      </c>
      <c r="F17" s="13" t="s">
        <v>316</v>
      </c>
      <c r="G17" s="13" t="s">
        <v>171</v>
      </c>
      <c r="H17" s="13" t="s">
        <v>171</v>
      </c>
      <c r="I17" s="13">
        <v>23</v>
      </c>
      <c r="J17" s="13" t="s">
        <v>53</v>
      </c>
      <c r="K17" s="13">
        <v>2018</v>
      </c>
      <c r="L17" s="15">
        <v>41824</v>
      </c>
      <c r="M17" s="13">
        <v>12</v>
      </c>
      <c r="N17" s="15">
        <v>43285</v>
      </c>
      <c r="O17" s="41">
        <v>6.5000000000000002E-2</v>
      </c>
      <c r="P17" s="14">
        <v>1</v>
      </c>
      <c r="Q17" s="36">
        <f t="shared" si="4"/>
        <v>41824</v>
      </c>
      <c r="R17" s="25">
        <v>20820</v>
      </c>
      <c r="S17" s="38">
        <f t="shared" si="3"/>
        <v>20820</v>
      </c>
      <c r="T17" t="str">
        <f>VLOOKUP(I17,StdPos!B:F,5,FALSE)</f>
        <v>Local</v>
      </c>
      <c r="U17">
        <f t="shared" si="2"/>
        <v>600</v>
      </c>
    </row>
    <row r="18" spans="2:21" x14ac:dyDescent="0.2">
      <c r="B18" s="13">
        <v>16</v>
      </c>
      <c r="C18" s="13" t="s">
        <v>260</v>
      </c>
      <c r="D18" s="13" t="s">
        <v>259</v>
      </c>
      <c r="E18" s="13" t="s">
        <v>153</v>
      </c>
      <c r="F18" s="13" t="s">
        <v>316</v>
      </c>
      <c r="G18" s="13" t="s">
        <v>317</v>
      </c>
      <c r="H18" s="14" t="s">
        <v>317</v>
      </c>
      <c r="I18" s="13">
        <v>32</v>
      </c>
      <c r="J18" s="13" t="s">
        <v>314</v>
      </c>
      <c r="K18" s="13">
        <v>2018</v>
      </c>
      <c r="L18" s="15">
        <v>42494</v>
      </c>
      <c r="M18" s="13">
        <v>12</v>
      </c>
      <c r="N18" s="15">
        <v>43285</v>
      </c>
      <c r="O18" s="41">
        <v>6.5000000000000002E-2</v>
      </c>
      <c r="P18" s="14">
        <v>1</v>
      </c>
      <c r="Q18" s="36">
        <f t="shared" si="4"/>
        <v>42494</v>
      </c>
      <c r="R18" s="25">
        <v>16500</v>
      </c>
      <c r="S18" s="38">
        <f t="shared" si="3"/>
        <v>16500</v>
      </c>
      <c r="T18" t="str">
        <f>VLOOKUP(I18,StdPos!B:F,5,FALSE)</f>
        <v>Local</v>
      </c>
      <c r="U18">
        <f t="shared" si="2"/>
        <v>600</v>
      </c>
    </row>
    <row r="19" spans="2:21" x14ac:dyDescent="0.2">
      <c r="B19" s="13">
        <v>17</v>
      </c>
      <c r="C19" s="13" t="s">
        <v>261</v>
      </c>
      <c r="D19" s="13" t="s">
        <v>259</v>
      </c>
      <c r="E19" s="13" t="s">
        <v>153</v>
      </c>
      <c r="F19" s="13" t="s">
        <v>299</v>
      </c>
      <c r="G19" s="13" t="s">
        <v>161</v>
      </c>
      <c r="H19" s="13" t="s">
        <v>161</v>
      </c>
      <c r="I19" s="13">
        <v>47</v>
      </c>
      <c r="J19" s="13" t="s">
        <v>53</v>
      </c>
      <c r="K19" s="13">
        <v>2018</v>
      </c>
      <c r="L19" s="15">
        <v>42491</v>
      </c>
      <c r="M19" s="13">
        <v>12</v>
      </c>
      <c r="N19" s="15">
        <v>43285</v>
      </c>
      <c r="O19" s="41">
        <v>6.5000000000000002E-2</v>
      </c>
      <c r="P19" s="14">
        <v>1</v>
      </c>
      <c r="Q19" s="36">
        <f t="shared" si="4"/>
        <v>42491</v>
      </c>
      <c r="R19" s="25">
        <v>16027</v>
      </c>
      <c r="S19" s="38">
        <f t="shared" si="3"/>
        <v>16027</v>
      </c>
      <c r="T19" t="str">
        <f>VLOOKUP(I19,StdPos!B:F,5,FALSE)</f>
        <v>Expat</v>
      </c>
      <c r="U19">
        <f t="shared" si="2"/>
        <v>0</v>
      </c>
    </row>
    <row r="20" spans="2:21" x14ac:dyDescent="0.2">
      <c r="B20" s="13">
        <v>18</v>
      </c>
      <c r="C20" s="13" t="s">
        <v>262</v>
      </c>
      <c r="D20" s="13" t="s">
        <v>259</v>
      </c>
      <c r="E20" s="13" t="s">
        <v>153</v>
      </c>
      <c r="F20" s="13" t="s">
        <v>316</v>
      </c>
      <c r="G20" s="13" t="s">
        <v>162</v>
      </c>
      <c r="H20" s="14" t="s">
        <v>162</v>
      </c>
      <c r="I20" s="13">
        <v>33</v>
      </c>
      <c r="J20" s="13" t="s">
        <v>53</v>
      </c>
      <c r="K20" s="13">
        <v>2018</v>
      </c>
      <c r="L20" s="15">
        <v>41824</v>
      </c>
      <c r="M20" s="13">
        <v>12</v>
      </c>
      <c r="N20" s="15">
        <v>43285</v>
      </c>
      <c r="O20" s="41">
        <v>6.5000000000000002E-2</v>
      </c>
      <c r="P20" s="14">
        <v>1</v>
      </c>
      <c r="Q20" s="36">
        <f t="shared" si="4"/>
        <v>41824</v>
      </c>
      <c r="R20" s="25">
        <v>22216</v>
      </c>
      <c r="S20" s="38">
        <f t="shared" si="3"/>
        <v>22216</v>
      </c>
      <c r="T20" t="str">
        <f>VLOOKUP(I20,StdPos!B:F,5,FALSE)</f>
        <v>Local</v>
      </c>
      <c r="U20">
        <f t="shared" si="2"/>
        <v>600</v>
      </c>
    </row>
    <row r="21" spans="2:21" x14ac:dyDescent="0.2">
      <c r="B21" s="13">
        <v>19</v>
      </c>
      <c r="C21" s="13" t="s">
        <v>263</v>
      </c>
      <c r="D21" s="13" t="s">
        <v>259</v>
      </c>
      <c r="E21" s="13" t="s">
        <v>143</v>
      </c>
      <c r="F21" s="13" t="s">
        <v>316</v>
      </c>
      <c r="G21" s="13" t="s">
        <v>163</v>
      </c>
      <c r="H21" s="14" t="s">
        <v>163</v>
      </c>
      <c r="I21" s="13">
        <v>34</v>
      </c>
      <c r="J21" s="13" t="s">
        <v>53</v>
      </c>
      <c r="K21" s="13">
        <v>2018</v>
      </c>
      <c r="L21" s="15">
        <v>42370</v>
      </c>
      <c r="M21" s="13">
        <v>12</v>
      </c>
      <c r="N21" s="15">
        <v>43285</v>
      </c>
      <c r="O21" s="41">
        <v>6.5000000000000002E-2</v>
      </c>
      <c r="P21" s="14">
        <v>1</v>
      </c>
      <c r="Q21" s="36">
        <f t="shared" si="4"/>
        <v>42370</v>
      </c>
      <c r="R21" s="25">
        <v>74550</v>
      </c>
      <c r="S21" s="38">
        <f t="shared" si="3"/>
        <v>74550</v>
      </c>
      <c r="T21" t="str">
        <f>VLOOKUP(I21,StdPos!B:F,5,FALSE)</f>
        <v>Local</v>
      </c>
      <c r="U21">
        <f t="shared" si="2"/>
        <v>600</v>
      </c>
    </row>
    <row r="22" spans="2:21" x14ac:dyDescent="0.2">
      <c r="B22" s="13">
        <v>20</v>
      </c>
      <c r="C22" s="13" t="s">
        <v>264</v>
      </c>
      <c r="D22" s="13" t="s">
        <v>259</v>
      </c>
      <c r="E22" s="13" t="s">
        <v>153</v>
      </c>
      <c r="F22" s="13" t="s">
        <v>316</v>
      </c>
      <c r="G22" s="13" t="s">
        <v>164</v>
      </c>
      <c r="H22" s="14" t="s">
        <v>164</v>
      </c>
      <c r="I22" s="13">
        <v>35</v>
      </c>
      <c r="J22" s="13" t="s">
        <v>53</v>
      </c>
      <c r="K22" s="13">
        <v>2018</v>
      </c>
      <c r="L22" s="15">
        <v>41275</v>
      </c>
      <c r="M22" s="13">
        <v>12</v>
      </c>
      <c r="N22" s="15">
        <v>43285</v>
      </c>
      <c r="O22" s="41">
        <v>6.5000000000000002E-2</v>
      </c>
      <c r="P22" s="14">
        <v>1</v>
      </c>
      <c r="Q22" s="36">
        <f t="shared" si="4"/>
        <v>41275</v>
      </c>
      <c r="R22" s="25">
        <v>40781</v>
      </c>
      <c r="S22" s="38">
        <f t="shared" si="3"/>
        <v>40781</v>
      </c>
      <c r="T22" t="str">
        <f>VLOOKUP(I22,StdPos!B:F,5,FALSE)</f>
        <v>Local</v>
      </c>
      <c r="U22">
        <f t="shared" si="2"/>
        <v>600</v>
      </c>
    </row>
    <row r="23" spans="2:21" x14ac:dyDescent="0.2">
      <c r="B23" s="13">
        <v>21</v>
      </c>
      <c r="C23" s="13" t="s">
        <v>265</v>
      </c>
      <c r="D23" s="13" t="s">
        <v>264</v>
      </c>
      <c r="E23" s="13" t="s">
        <v>153</v>
      </c>
      <c r="F23" s="13" t="s">
        <v>316</v>
      </c>
      <c r="G23" s="13" t="s">
        <v>154</v>
      </c>
      <c r="H23" s="14" t="s">
        <v>154</v>
      </c>
      <c r="I23" s="13">
        <v>1</v>
      </c>
      <c r="J23" s="13" t="s">
        <v>53</v>
      </c>
      <c r="K23" s="13">
        <v>2018</v>
      </c>
      <c r="L23" s="15">
        <v>42099</v>
      </c>
      <c r="M23" s="13">
        <v>12</v>
      </c>
      <c r="N23" s="15">
        <v>43285</v>
      </c>
      <c r="O23" s="41">
        <v>6.5000000000000002E-2</v>
      </c>
      <c r="P23" s="14">
        <v>1</v>
      </c>
      <c r="Q23" s="36">
        <f t="shared" si="4"/>
        <v>42099</v>
      </c>
      <c r="R23" s="25">
        <v>13961</v>
      </c>
      <c r="S23" s="38">
        <f t="shared" si="3"/>
        <v>13961</v>
      </c>
      <c r="T23" t="str">
        <f>VLOOKUP(I23,StdPos!B:F,5,FALSE)</f>
        <v>Local</v>
      </c>
      <c r="U23">
        <f t="shared" si="2"/>
        <v>600</v>
      </c>
    </row>
    <row r="24" spans="2:21" x14ac:dyDescent="0.2">
      <c r="B24" s="13">
        <v>22</v>
      </c>
      <c r="C24" s="13" t="s">
        <v>266</v>
      </c>
      <c r="D24" s="13" t="s">
        <v>264</v>
      </c>
      <c r="E24" s="13" t="s">
        <v>143</v>
      </c>
      <c r="F24" s="13" t="s">
        <v>316</v>
      </c>
      <c r="G24" s="13" t="s">
        <v>318</v>
      </c>
      <c r="H24" s="14" t="s">
        <v>318</v>
      </c>
      <c r="I24" s="13">
        <v>36</v>
      </c>
      <c r="J24" s="13" t="s">
        <v>53</v>
      </c>
      <c r="K24" s="13">
        <v>2018</v>
      </c>
      <c r="L24" s="15">
        <v>42496</v>
      </c>
      <c r="M24" s="13">
        <v>12</v>
      </c>
      <c r="N24" s="15">
        <v>43285</v>
      </c>
      <c r="O24" s="41">
        <v>6.5000000000000002E-2</v>
      </c>
      <c r="P24" s="14">
        <v>1</v>
      </c>
      <c r="Q24" s="36">
        <f t="shared" si="4"/>
        <v>42496</v>
      </c>
      <c r="R24" s="25">
        <v>5566</v>
      </c>
      <c r="S24" s="38">
        <f t="shared" si="3"/>
        <v>5566</v>
      </c>
      <c r="T24" t="str">
        <f>VLOOKUP(I24,StdPos!B:F,5,FALSE)</f>
        <v>Local</v>
      </c>
      <c r="U24">
        <f t="shared" si="2"/>
        <v>600</v>
      </c>
    </row>
    <row r="25" spans="2:21" x14ac:dyDescent="0.2">
      <c r="B25" s="13">
        <v>23</v>
      </c>
      <c r="C25" s="13" t="s">
        <v>267</v>
      </c>
      <c r="D25" s="13" t="s">
        <v>264</v>
      </c>
      <c r="E25" s="13" t="s">
        <v>153</v>
      </c>
      <c r="F25" s="13" t="s">
        <v>316</v>
      </c>
      <c r="G25" s="13" t="s">
        <v>171</v>
      </c>
      <c r="H25" s="13" t="s">
        <v>171</v>
      </c>
      <c r="I25" s="13">
        <v>22</v>
      </c>
      <c r="J25" s="13" t="s">
        <v>53</v>
      </c>
      <c r="K25" s="13">
        <v>2018</v>
      </c>
      <c r="L25" s="15">
        <v>42501</v>
      </c>
      <c r="M25" s="13">
        <v>24</v>
      </c>
      <c r="N25" s="15">
        <v>43285</v>
      </c>
      <c r="O25" s="41">
        <v>6.5000000000000002E-2</v>
      </c>
      <c r="P25" s="14">
        <v>3</v>
      </c>
      <c r="Q25" s="36">
        <f t="shared" si="4"/>
        <v>42501</v>
      </c>
      <c r="R25" s="25">
        <v>20820</v>
      </c>
      <c r="S25" s="38">
        <f t="shared" si="3"/>
        <v>20820</v>
      </c>
      <c r="T25" t="str">
        <f>VLOOKUP(I25,StdPos!B:F,5,FALSE)</f>
        <v>Expat</v>
      </c>
      <c r="U25">
        <f t="shared" si="2"/>
        <v>0</v>
      </c>
    </row>
    <row r="26" spans="2:21" x14ac:dyDescent="0.2">
      <c r="B26" s="13">
        <v>24</v>
      </c>
      <c r="C26" s="13" t="s">
        <v>268</v>
      </c>
      <c r="D26" s="13" t="s">
        <v>264</v>
      </c>
      <c r="E26" s="13" t="s">
        <v>153</v>
      </c>
      <c r="F26" s="13" t="s">
        <v>316</v>
      </c>
      <c r="G26" s="13" t="s">
        <v>154</v>
      </c>
      <c r="H26" s="14" t="s">
        <v>154</v>
      </c>
      <c r="I26" s="13">
        <v>3</v>
      </c>
      <c r="J26" s="13" t="s">
        <v>53</v>
      </c>
      <c r="K26" s="13">
        <v>2018</v>
      </c>
      <c r="L26" s="15">
        <v>42614</v>
      </c>
      <c r="M26" s="13">
        <v>36</v>
      </c>
      <c r="N26" s="15">
        <v>43285</v>
      </c>
      <c r="O26" s="41">
        <v>6.5000000000000002E-2</v>
      </c>
      <c r="P26" s="14">
        <v>6</v>
      </c>
      <c r="Q26" s="36">
        <f t="shared" si="4"/>
        <v>42614</v>
      </c>
      <c r="R26" s="25">
        <v>13961</v>
      </c>
      <c r="S26" s="38">
        <f t="shared" si="3"/>
        <v>13961</v>
      </c>
      <c r="T26" t="str">
        <f>VLOOKUP(I26,StdPos!B:F,5,FALSE)</f>
        <v>Expat</v>
      </c>
      <c r="U26">
        <f t="shared" si="2"/>
        <v>0</v>
      </c>
    </row>
    <row r="27" spans="2:21" x14ac:dyDescent="0.2">
      <c r="B27" s="13">
        <v>25</v>
      </c>
      <c r="C27" s="13" t="s">
        <v>269</v>
      </c>
      <c r="D27" s="13" t="s">
        <v>264</v>
      </c>
      <c r="E27" s="13" t="s">
        <v>143</v>
      </c>
      <c r="F27" s="13" t="s">
        <v>316</v>
      </c>
      <c r="G27" s="13" t="s">
        <v>165</v>
      </c>
      <c r="H27" s="13" t="s">
        <v>165</v>
      </c>
      <c r="I27" s="13">
        <v>27</v>
      </c>
      <c r="J27" s="13" t="s">
        <v>314</v>
      </c>
      <c r="K27" s="13">
        <v>2018</v>
      </c>
      <c r="L27" s="15">
        <v>41824</v>
      </c>
      <c r="M27" s="13">
        <v>12</v>
      </c>
      <c r="N27" s="15">
        <v>43285</v>
      </c>
      <c r="O27" s="41">
        <v>6.5000000000000002E-2</v>
      </c>
      <c r="P27" s="14">
        <v>1</v>
      </c>
      <c r="Q27" s="36">
        <f t="shared" si="4"/>
        <v>41824</v>
      </c>
      <c r="R27" s="25">
        <v>53424</v>
      </c>
      <c r="S27" s="38">
        <f t="shared" si="3"/>
        <v>53424</v>
      </c>
      <c r="T27" t="str">
        <f>VLOOKUP(I27,StdPos!B:F,5,FALSE)</f>
        <v>Expat</v>
      </c>
      <c r="U27">
        <f t="shared" si="2"/>
        <v>0</v>
      </c>
    </row>
    <row r="28" spans="2:21" x14ac:dyDescent="0.2">
      <c r="B28" s="13">
        <v>26</v>
      </c>
      <c r="C28" s="13" t="s">
        <v>270</v>
      </c>
      <c r="D28" s="13" t="s">
        <v>264</v>
      </c>
      <c r="E28" s="13" t="s">
        <v>153</v>
      </c>
      <c r="F28" s="13" t="s">
        <v>316</v>
      </c>
      <c r="G28" s="13" t="s">
        <v>160</v>
      </c>
      <c r="H28" s="13" t="s">
        <v>160</v>
      </c>
      <c r="I28" s="13">
        <v>31</v>
      </c>
      <c r="J28" s="13" t="s">
        <v>315</v>
      </c>
      <c r="K28" s="13">
        <v>2018</v>
      </c>
      <c r="L28" s="15">
        <v>42347</v>
      </c>
      <c r="M28" s="13">
        <v>12</v>
      </c>
      <c r="N28" s="15">
        <v>43285</v>
      </c>
      <c r="O28" s="41">
        <v>6.5000000000000002E-2</v>
      </c>
      <c r="P28" s="14">
        <v>1</v>
      </c>
      <c r="Q28" s="36">
        <f t="shared" si="4"/>
        <v>42347</v>
      </c>
      <c r="R28" s="25">
        <v>32857</v>
      </c>
      <c r="S28" s="38">
        <f t="shared" si="3"/>
        <v>32857</v>
      </c>
      <c r="T28" t="str">
        <f>VLOOKUP(I28,StdPos!B:F,5,FALSE)</f>
        <v>Expat</v>
      </c>
      <c r="U28">
        <f t="shared" si="2"/>
        <v>0</v>
      </c>
    </row>
    <row r="29" spans="2:21" x14ac:dyDescent="0.2">
      <c r="B29" s="13">
        <v>27</v>
      </c>
      <c r="C29" s="13" t="s">
        <v>271</v>
      </c>
      <c r="D29" s="13" t="s">
        <v>264</v>
      </c>
      <c r="E29" s="13" t="s">
        <v>153</v>
      </c>
      <c r="F29" s="13" t="s">
        <v>316</v>
      </c>
      <c r="G29" s="13" t="s">
        <v>319</v>
      </c>
      <c r="H29" s="13" t="s">
        <v>319</v>
      </c>
      <c r="I29" s="13">
        <v>37</v>
      </c>
      <c r="J29" s="13" t="s">
        <v>53</v>
      </c>
      <c r="K29" s="13">
        <v>2018</v>
      </c>
      <c r="L29" s="15">
        <v>42494</v>
      </c>
      <c r="M29" s="13">
        <v>12</v>
      </c>
      <c r="N29" s="15">
        <v>43285</v>
      </c>
      <c r="O29" s="41">
        <v>6.5000000000000002E-2</v>
      </c>
      <c r="P29" s="14">
        <v>1</v>
      </c>
      <c r="Q29" s="36">
        <f t="shared" si="4"/>
        <v>42494</v>
      </c>
      <c r="R29" s="25">
        <v>5280</v>
      </c>
      <c r="S29" s="38">
        <f t="shared" si="3"/>
        <v>5280</v>
      </c>
      <c r="T29" t="str">
        <f>VLOOKUP(I29,StdPos!B:F,5,FALSE)</f>
        <v>Local</v>
      </c>
      <c r="U29">
        <f t="shared" si="2"/>
        <v>600</v>
      </c>
    </row>
    <row r="30" spans="2:21" x14ac:dyDescent="0.2">
      <c r="B30" s="13">
        <v>28</v>
      </c>
      <c r="C30" s="13" t="s">
        <v>272</v>
      </c>
      <c r="D30" s="13" t="s">
        <v>264</v>
      </c>
      <c r="E30" s="13" t="s">
        <v>153</v>
      </c>
      <c r="F30" s="13" t="s">
        <v>316</v>
      </c>
      <c r="G30" s="13" t="s">
        <v>154</v>
      </c>
      <c r="H30" s="14" t="s">
        <v>154</v>
      </c>
      <c r="I30" s="13">
        <v>5</v>
      </c>
      <c r="J30" s="13" t="s">
        <v>53</v>
      </c>
      <c r="K30" s="13">
        <v>2018</v>
      </c>
      <c r="L30" s="15">
        <v>42506</v>
      </c>
      <c r="M30" s="13">
        <v>36</v>
      </c>
      <c r="N30" s="15">
        <v>43285</v>
      </c>
      <c r="O30" s="41">
        <v>6.5000000000000002E-2</v>
      </c>
      <c r="P30" s="14">
        <v>1</v>
      </c>
      <c r="Q30" s="36">
        <f t="shared" si="4"/>
        <v>42506</v>
      </c>
      <c r="R30" s="25">
        <v>13961</v>
      </c>
      <c r="S30" s="38">
        <f t="shared" si="3"/>
        <v>13961</v>
      </c>
      <c r="T30" t="str">
        <f>VLOOKUP(I30,StdPos!B:F,5,FALSE)</f>
        <v>Expat</v>
      </c>
      <c r="U30">
        <f t="shared" si="2"/>
        <v>0</v>
      </c>
    </row>
    <row r="31" spans="2:21" x14ac:dyDescent="0.2">
      <c r="B31" s="13">
        <v>29</v>
      </c>
      <c r="C31" s="13" t="s">
        <v>273</v>
      </c>
      <c r="D31" s="13" t="s">
        <v>264</v>
      </c>
      <c r="E31" s="13" t="s">
        <v>153</v>
      </c>
      <c r="F31" s="13" t="s">
        <v>316</v>
      </c>
      <c r="G31" s="13" t="s">
        <v>156</v>
      </c>
      <c r="H31" s="13" t="s">
        <v>156</v>
      </c>
      <c r="I31" s="13">
        <v>38</v>
      </c>
      <c r="J31" s="13" t="s">
        <v>53</v>
      </c>
      <c r="K31" s="13">
        <v>2018</v>
      </c>
      <c r="L31" s="15">
        <v>42511</v>
      </c>
      <c r="M31" s="13">
        <v>12</v>
      </c>
      <c r="N31" s="15">
        <v>43285</v>
      </c>
      <c r="O31" s="41">
        <v>6.5000000000000002E-2</v>
      </c>
      <c r="P31" s="14">
        <v>1</v>
      </c>
      <c r="Q31" s="36">
        <f>L31</f>
        <v>42511</v>
      </c>
      <c r="R31" s="25">
        <v>5616</v>
      </c>
      <c r="S31" s="38">
        <f t="shared" si="3"/>
        <v>5616</v>
      </c>
      <c r="T31" t="str">
        <f>VLOOKUP(I31,StdPos!B:F,5,FALSE)</f>
        <v>Local</v>
      </c>
      <c r="U31">
        <f t="shared" si="2"/>
        <v>600</v>
      </c>
    </row>
    <row r="32" spans="2:21" x14ac:dyDescent="0.2">
      <c r="B32" s="13">
        <v>30</v>
      </c>
      <c r="C32" s="13" t="s">
        <v>274</v>
      </c>
      <c r="D32" s="13" t="s">
        <v>264</v>
      </c>
      <c r="E32" s="13" t="s">
        <v>153</v>
      </c>
      <c r="F32" s="13" t="s">
        <v>316</v>
      </c>
      <c r="G32" s="13" t="s">
        <v>171</v>
      </c>
      <c r="H32" s="13" t="s">
        <v>171</v>
      </c>
      <c r="I32" s="13">
        <v>24</v>
      </c>
      <c r="J32" s="13" t="s">
        <v>314</v>
      </c>
      <c r="K32" s="13">
        <v>2018</v>
      </c>
      <c r="L32" s="15">
        <v>41824</v>
      </c>
      <c r="M32" s="13">
        <v>12</v>
      </c>
      <c r="N32" s="15">
        <v>43285</v>
      </c>
      <c r="O32" s="41">
        <v>6.5000000000000002E-2</v>
      </c>
      <c r="P32" s="14">
        <v>1</v>
      </c>
      <c r="Q32" s="36">
        <f t="shared" si="4"/>
        <v>41824</v>
      </c>
      <c r="R32" s="25">
        <v>20820</v>
      </c>
      <c r="S32" s="38">
        <f t="shared" si="3"/>
        <v>20820</v>
      </c>
      <c r="T32" t="str">
        <f>VLOOKUP(I32,StdPos!B:F,5,FALSE)</f>
        <v>Local</v>
      </c>
      <c r="U32">
        <f t="shared" si="2"/>
        <v>600</v>
      </c>
    </row>
    <row r="33" spans="2:21" x14ac:dyDescent="0.2">
      <c r="B33" s="13">
        <v>31</v>
      </c>
      <c r="C33" s="13" t="s">
        <v>275</v>
      </c>
      <c r="D33" s="13"/>
      <c r="E33" s="13" t="s">
        <v>143</v>
      </c>
      <c r="F33" s="13" t="s">
        <v>316</v>
      </c>
      <c r="G33" s="13" t="s">
        <v>166</v>
      </c>
      <c r="H33" s="13" t="s">
        <v>166</v>
      </c>
      <c r="I33" s="13">
        <v>39</v>
      </c>
      <c r="J33" s="13" t="s">
        <v>315</v>
      </c>
      <c r="K33" s="13">
        <v>2018</v>
      </c>
      <c r="L33" s="15">
        <v>42099</v>
      </c>
      <c r="M33" s="13">
        <v>12</v>
      </c>
      <c r="N33" s="15">
        <v>43285</v>
      </c>
      <c r="O33" s="41">
        <v>6.5000000000000002E-2</v>
      </c>
      <c r="P33" s="14">
        <v>1</v>
      </c>
      <c r="Q33" s="36">
        <f t="shared" si="4"/>
        <v>42099</v>
      </c>
      <c r="R33" s="25">
        <v>19688</v>
      </c>
      <c r="S33" s="38">
        <f t="shared" si="3"/>
        <v>19688</v>
      </c>
      <c r="T33" t="str">
        <f>VLOOKUP(I33,StdPos!B:F,5,FALSE)</f>
        <v>Local</v>
      </c>
      <c r="U33">
        <f t="shared" si="2"/>
        <v>600</v>
      </c>
    </row>
    <row r="34" spans="2:21" x14ac:dyDescent="0.2">
      <c r="B34" s="13">
        <v>32</v>
      </c>
      <c r="C34" s="13" t="s">
        <v>276</v>
      </c>
      <c r="D34" s="13" t="s">
        <v>275</v>
      </c>
      <c r="E34" s="13" t="s">
        <v>143</v>
      </c>
      <c r="F34" s="13" t="s">
        <v>316</v>
      </c>
      <c r="G34" s="13" t="s">
        <v>167</v>
      </c>
      <c r="H34" s="13" t="s">
        <v>167</v>
      </c>
      <c r="I34" s="13">
        <v>40</v>
      </c>
      <c r="J34" s="13" t="s">
        <v>53</v>
      </c>
      <c r="K34" s="13">
        <v>2018</v>
      </c>
      <c r="L34" s="15">
        <v>42494</v>
      </c>
      <c r="M34" s="13">
        <v>24</v>
      </c>
      <c r="N34" s="15">
        <v>43285</v>
      </c>
      <c r="O34" s="41">
        <v>6.5000000000000002E-2</v>
      </c>
      <c r="P34" s="14">
        <v>3</v>
      </c>
      <c r="Q34" s="36">
        <f t="shared" si="4"/>
        <v>42494</v>
      </c>
      <c r="R34" s="25">
        <v>11880</v>
      </c>
      <c r="S34" s="38">
        <f t="shared" si="3"/>
        <v>11880</v>
      </c>
      <c r="T34" t="str">
        <f>VLOOKUP(I34,StdPos!B:F,5,FALSE)</f>
        <v>Local</v>
      </c>
      <c r="U34">
        <f t="shared" si="2"/>
        <v>600</v>
      </c>
    </row>
    <row r="35" spans="2:21" x14ac:dyDescent="0.2">
      <c r="B35" s="13">
        <v>33</v>
      </c>
      <c r="C35" s="13" t="s">
        <v>277</v>
      </c>
      <c r="D35" s="13" t="s">
        <v>275</v>
      </c>
      <c r="E35" s="13" t="s">
        <v>143</v>
      </c>
      <c r="F35" s="13" t="s">
        <v>316</v>
      </c>
      <c r="G35" s="13" t="s">
        <v>168</v>
      </c>
      <c r="H35" s="13" t="s">
        <v>168</v>
      </c>
      <c r="I35" s="13">
        <v>41</v>
      </c>
      <c r="J35" s="13" t="s">
        <v>314</v>
      </c>
      <c r="K35" s="13">
        <v>2018</v>
      </c>
      <c r="L35" s="15">
        <v>42491</v>
      </c>
      <c r="M35" s="13">
        <v>12</v>
      </c>
      <c r="N35" s="15">
        <v>43285</v>
      </c>
      <c r="O35" s="41">
        <v>6.5000000000000002E-2</v>
      </c>
      <c r="P35" s="14">
        <v>1</v>
      </c>
      <c r="Q35" s="36">
        <f t="shared" si="4"/>
        <v>42491</v>
      </c>
      <c r="R35" s="25">
        <v>35154</v>
      </c>
      <c r="S35" s="38">
        <f t="shared" si="3"/>
        <v>35154</v>
      </c>
      <c r="T35" t="str">
        <f>VLOOKUP(I35,StdPos!B:F,5,FALSE)</f>
        <v>Local</v>
      </c>
      <c r="U35">
        <f t="shared" si="2"/>
        <v>600</v>
      </c>
    </row>
    <row r="36" spans="2:21" x14ac:dyDescent="0.2">
      <c r="B36" s="13">
        <v>34</v>
      </c>
      <c r="C36" s="13" t="s">
        <v>278</v>
      </c>
      <c r="D36" s="13" t="s">
        <v>275</v>
      </c>
      <c r="E36" s="13" t="s">
        <v>143</v>
      </c>
      <c r="F36" s="13" t="s">
        <v>316</v>
      </c>
      <c r="G36" s="13" t="s">
        <v>157</v>
      </c>
      <c r="H36" s="13" t="s">
        <v>157</v>
      </c>
      <c r="I36" s="13">
        <v>21</v>
      </c>
      <c r="J36" s="13" t="s">
        <v>53</v>
      </c>
      <c r="K36" s="13">
        <v>2018</v>
      </c>
      <c r="L36" s="15">
        <v>42614</v>
      </c>
      <c r="M36" s="13">
        <v>12</v>
      </c>
      <c r="N36" s="15">
        <v>43285</v>
      </c>
      <c r="O36" s="41">
        <v>6.5000000000000002E-2</v>
      </c>
      <c r="P36" s="14">
        <v>1</v>
      </c>
      <c r="Q36" s="36">
        <f t="shared" si="4"/>
        <v>42614</v>
      </c>
      <c r="R36" s="25">
        <v>51750</v>
      </c>
      <c r="S36" s="38">
        <f t="shared" si="3"/>
        <v>51750</v>
      </c>
      <c r="T36" t="str">
        <f>VLOOKUP(I36,StdPos!B:F,5,FALSE)</f>
        <v>Local</v>
      </c>
      <c r="U36">
        <f t="shared" si="2"/>
        <v>600</v>
      </c>
    </row>
    <row r="37" spans="2:21" x14ac:dyDescent="0.2">
      <c r="B37" s="13">
        <v>35</v>
      </c>
      <c r="C37" s="13" t="s">
        <v>279</v>
      </c>
      <c r="D37" s="13" t="s">
        <v>275</v>
      </c>
      <c r="E37" s="13" t="s">
        <v>143</v>
      </c>
      <c r="F37" s="13" t="s">
        <v>316</v>
      </c>
      <c r="G37" s="13" t="s">
        <v>170</v>
      </c>
      <c r="H37" s="13" t="s">
        <v>170</v>
      </c>
      <c r="I37" s="13">
        <v>42</v>
      </c>
      <c r="J37" s="13" t="s">
        <v>314</v>
      </c>
      <c r="K37" s="13">
        <v>2018</v>
      </c>
      <c r="L37" s="15">
        <v>42347</v>
      </c>
      <c r="M37" s="13">
        <v>12</v>
      </c>
      <c r="N37" s="15">
        <v>43285</v>
      </c>
      <c r="O37" s="41">
        <v>6.5000000000000002E-2</v>
      </c>
      <c r="P37" s="14">
        <v>1</v>
      </c>
      <c r="Q37" s="36">
        <f t="shared" si="4"/>
        <v>42347</v>
      </c>
      <c r="R37" s="25">
        <v>13650</v>
      </c>
      <c r="S37" s="38">
        <f t="shared" si="3"/>
        <v>13650</v>
      </c>
      <c r="T37" t="str">
        <f>VLOOKUP(I37,StdPos!B:F,5,FALSE)</f>
        <v>Local</v>
      </c>
      <c r="U37">
        <f t="shared" si="2"/>
        <v>600</v>
      </c>
    </row>
    <row r="38" spans="2:21" x14ac:dyDescent="0.2">
      <c r="B38" s="13">
        <v>36</v>
      </c>
      <c r="C38" s="13" t="s">
        <v>280</v>
      </c>
      <c r="D38" s="13" t="s">
        <v>275</v>
      </c>
      <c r="E38" s="13" t="s">
        <v>153</v>
      </c>
      <c r="F38" s="13" t="s">
        <v>316</v>
      </c>
      <c r="G38" s="13" t="s">
        <v>171</v>
      </c>
      <c r="H38" s="13" t="s">
        <v>171</v>
      </c>
      <c r="I38" s="13">
        <v>24</v>
      </c>
      <c r="J38" s="13" t="s">
        <v>314</v>
      </c>
      <c r="K38" s="13">
        <v>2018</v>
      </c>
      <c r="L38" s="15">
        <v>41275</v>
      </c>
      <c r="M38" s="13">
        <v>24</v>
      </c>
      <c r="N38" s="15">
        <v>43285</v>
      </c>
      <c r="O38" s="41">
        <v>6.5000000000000002E-2</v>
      </c>
      <c r="P38" s="14">
        <v>3</v>
      </c>
      <c r="Q38" s="36">
        <f t="shared" si="4"/>
        <v>41275</v>
      </c>
      <c r="R38" s="25">
        <v>28350</v>
      </c>
      <c r="S38" s="38">
        <f t="shared" si="3"/>
        <v>28350</v>
      </c>
      <c r="T38" t="str">
        <f>VLOOKUP(I38,StdPos!B:F,5,FALSE)</f>
        <v>Local</v>
      </c>
      <c r="U38">
        <f t="shared" si="2"/>
        <v>600</v>
      </c>
    </row>
    <row r="39" spans="2:21" x14ac:dyDescent="0.2">
      <c r="B39" s="13">
        <v>37</v>
      </c>
      <c r="C39" s="13" t="s">
        <v>281</v>
      </c>
      <c r="D39" s="13" t="s">
        <v>275</v>
      </c>
      <c r="E39" s="13" t="s">
        <v>143</v>
      </c>
      <c r="F39" s="13" t="s">
        <v>316</v>
      </c>
      <c r="G39" s="13" t="s">
        <v>322</v>
      </c>
      <c r="H39" s="13" t="s">
        <v>322</v>
      </c>
      <c r="I39" s="13">
        <v>43</v>
      </c>
      <c r="J39" s="13" t="s">
        <v>53</v>
      </c>
      <c r="K39" s="13">
        <v>2018</v>
      </c>
      <c r="L39" s="15">
        <v>42099</v>
      </c>
      <c r="M39" s="13">
        <v>12</v>
      </c>
      <c r="N39" s="15">
        <v>43285</v>
      </c>
      <c r="O39" s="41">
        <v>6.5000000000000002E-2</v>
      </c>
      <c r="P39" s="14">
        <v>1</v>
      </c>
      <c r="Q39" s="36">
        <f t="shared" si="4"/>
        <v>42099</v>
      </c>
      <c r="R39" s="25">
        <v>45150</v>
      </c>
      <c r="S39" s="38">
        <f t="shared" si="3"/>
        <v>45150</v>
      </c>
      <c r="T39" t="str">
        <f>VLOOKUP(I39,StdPos!B:F,5,FALSE)</f>
        <v>Expat</v>
      </c>
      <c r="U39">
        <f t="shared" si="2"/>
        <v>0</v>
      </c>
    </row>
    <row r="40" spans="2:21" x14ac:dyDescent="0.2">
      <c r="B40" s="13">
        <v>38</v>
      </c>
      <c r="C40" s="13" t="s">
        <v>282</v>
      </c>
      <c r="D40" s="13" t="s">
        <v>275</v>
      </c>
      <c r="E40" s="13" t="s">
        <v>153</v>
      </c>
      <c r="F40" s="13" t="s">
        <v>316</v>
      </c>
      <c r="G40" s="13" t="s">
        <v>169</v>
      </c>
      <c r="H40" s="13" t="s">
        <v>169</v>
      </c>
      <c r="I40" s="13">
        <v>15</v>
      </c>
      <c r="J40" s="13" t="s">
        <v>53</v>
      </c>
      <c r="K40" s="13">
        <v>2018</v>
      </c>
      <c r="L40" s="15">
        <v>42496</v>
      </c>
      <c r="M40" s="13">
        <v>12</v>
      </c>
      <c r="N40" s="15">
        <v>43285</v>
      </c>
      <c r="O40" s="41">
        <v>6.5000000000000002E-2</v>
      </c>
      <c r="P40" s="14">
        <v>1</v>
      </c>
      <c r="Q40" s="36">
        <f t="shared" si="4"/>
        <v>42496</v>
      </c>
      <c r="R40" s="25">
        <v>30475</v>
      </c>
      <c r="S40" s="38">
        <f t="shared" si="3"/>
        <v>30475</v>
      </c>
      <c r="T40" t="str">
        <f>VLOOKUP(I40,StdPos!B:F,5,FALSE)</f>
        <v>Local</v>
      </c>
      <c r="U40">
        <f t="shared" si="2"/>
        <v>600</v>
      </c>
    </row>
    <row r="41" spans="2:21" x14ac:dyDescent="0.2">
      <c r="B41" s="13">
        <v>39</v>
      </c>
      <c r="C41" s="13" t="s">
        <v>283</v>
      </c>
      <c r="D41" s="13"/>
      <c r="E41" s="13" t="s">
        <v>143</v>
      </c>
      <c r="F41" s="13" t="s">
        <v>316</v>
      </c>
      <c r="G41" s="13" t="s">
        <v>156</v>
      </c>
      <c r="H41" s="13" t="s">
        <v>156</v>
      </c>
      <c r="I41" s="13">
        <v>38</v>
      </c>
      <c r="J41" s="13" t="s">
        <v>53</v>
      </c>
      <c r="K41" s="13">
        <v>2018</v>
      </c>
      <c r="L41" s="15">
        <v>42501</v>
      </c>
      <c r="M41" s="13">
        <v>12</v>
      </c>
      <c r="N41" s="15">
        <v>43285</v>
      </c>
      <c r="O41" s="41">
        <v>6.5000000000000002E-2</v>
      </c>
      <c r="P41" s="14">
        <v>1</v>
      </c>
      <c r="Q41" s="36">
        <f t="shared" si="4"/>
        <v>42501</v>
      </c>
      <c r="R41" s="25">
        <v>5616</v>
      </c>
      <c r="S41" s="38">
        <f t="shared" si="3"/>
        <v>5616</v>
      </c>
      <c r="T41" t="str">
        <f>VLOOKUP(I41,StdPos!B:F,5,FALSE)</f>
        <v>Local</v>
      </c>
      <c r="U41">
        <f t="shared" si="2"/>
        <v>600</v>
      </c>
    </row>
    <row r="42" spans="2:21" x14ac:dyDescent="0.2">
      <c r="B42" s="13">
        <v>40</v>
      </c>
      <c r="C42" s="13" t="s">
        <v>284</v>
      </c>
      <c r="D42" s="13" t="s">
        <v>283</v>
      </c>
      <c r="E42" s="13" t="s">
        <v>153</v>
      </c>
      <c r="F42" s="13" t="s">
        <v>316</v>
      </c>
      <c r="G42" s="13" t="s">
        <v>172</v>
      </c>
      <c r="H42" s="13" t="s">
        <v>172</v>
      </c>
      <c r="I42" s="13">
        <v>44</v>
      </c>
      <c r="J42" s="13" t="s">
        <v>53</v>
      </c>
      <c r="K42" s="13">
        <v>2018</v>
      </c>
      <c r="L42" s="15">
        <v>42347</v>
      </c>
      <c r="M42" s="13">
        <v>12</v>
      </c>
      <c r="N42" s="15">
        <v>43285</v>
      </c>
      <c r="O42" s="41">
        <v>6.5000000000000002E-2</v>
      </c>
      <c r="P42" s="14">
        <v>1</v>
      </c>
      <c r="Q42" s="36">
        <f t="shared" si="4"/>
        <v>42347</v>
      </c>
      <c r="R42" s="25">
        <v>52000</v>
      </c>
      <c r="S42" s="38">
        <f t="shared" si="3"/>
        <v>52000</v>
      </c>
      <c r="T42" t="str">
        <f>VLOOKUP(I42,StdPos!B:F,5,FALSE)</f>
        <v>Local</v>
      </c>
      <c r="U42">
        <f t="shared" si="2"/>
        <v>600</v>
      </c>
    </row>
    <row r="43" spans="2:21" x14ac:dyDescent="0.2">
      <c r="B43" s="13">
        <v>41</v>
      </c>
      <c r="C43" s="13" t="s">
        <v>285</v>
      </c>
      <c r="D43" s="13" t="s">
        <v>283</v>
      </c>
      <c r="E43" s="13" t="s">
        <v>143</v>
      </c>
      <c r="F43" s="13" t="s">
        <v>316</v>
      </c>
      <c r="G43" s="13" t="s">
        <v>156</v>
      </c>
      <c r="H43" s="13" t="s">
        <v>156</v>
      </c>
      <c r="I43" s="13">
        <v>38</v>
      </c>
      <c r="J43" s="13" t="s">
        <v>53</v>
      </c>
      <c r="K43" s="13">
        <v>2018</v>
      </c>
      <c r="L43" s="15">
        <v>41824</v>
      </c>
      <c r="M43" s="13">
        <v>12</v>
      </c>
      <c r="N43" s="15">
        <v>43285</v>
      </c>
      <c r="O43" s="41">
        <v>6.5000000000000002E-2</v>
      </c>
      <c r="P43" s="14">
        <v>1</v>
      </c>
      <c r="Q43" s="36">
        <f t="shared" si="4"/>
        <v>41824</v>
      </c>
      <c r="R43" s="25">
        <v>5616</v>
      </c>
      <c r="S43" s="38">
        <f t="shared" si="3"/>
        <v>5616</v>
      </c>
      <c r="T43" t="str">
        <f>VLOOKUP(I43,StdPos!B:F,5,FALSE)</f>
        <v>Local</v>
      </c>
      <c r="U43">
        <f t="shared" si="2"/>
        <v>600</v>
      </c>
    </row>
    <row r="44" spans="2:21" x14ac:dyDescent="0.2">
      <c r="B44" s="13">
        <v>42</v>
      </c>
      <c r="C44" s="13" t="s">
        <v>286</v>
      </c>
      <c r="D44" s="13" t="s">
        <v>283</v>
      </c>
      <c r="E44" s="13" t="s">
        <v>143</v>
      </c>
      <c r="F44" s="13" t="s">
        <v>316</v>
      </c>
      <c r="G44" s="13" t="s">
        <v>156</v>
      </c>
      <c r="H44" s="13" t="s">
        <v>156</v>
      </c>
      <c r="I44" s="13">
        <v>38</v>
      </c>
      <c r="J44" s="13" t="s">
        <v>53</v>
      </c>
      <c r="K44" s="13">
        <v>2018</v>
      </c>
      <c r="L44" s="15">
        <v>42347</v>
      </c>
      <c r="M44" s="13">
        <v>12</v>
      </c>
      <c r="N44" s="15">
        <v>43285</v>
      </c>
      <c r="O44" s="41">
        <v>6.5000000000000002E-2</v>
      </c>
      <c r="P44" s="14">
        <v>1</v>
      </c>
      <c r="Q44" s="36">
        <f t="shared" si="4"/>
        <v>42347</v>
      </c>
      <c r="R44" s="25">
        <v>5616</v>
      </c>
      <c r="S44" s="38">
        <f t="shared" si="3"/>
        <v>5616</v>
      </c>
      <c r="T44" t="str">
        <f>VLOOKUP(I44,StdPos!B:F,5,FALSE)</f>
        <v>Local</v>
      </c>
      <c r="U44">
        <f t="shared" si="2"/>
        <v>600</v>
      </c>
    </row>
    <row r="45" spans="2:21" x14ac:dyDescent="0.2">
      <c r="B45" s="13">
        <v>43</v>
      </c>
      <c r="C45" s="13" t="s">
        <v>287</v>
      </c>
      <c r="D45" s="13" t="s">
        <v>283</v>
      </c>
      <c r="E45" s="13" t="s">
        <v>153</v>
      </c>
      <c r="F45" s="13" t="s">
        <v>316</v>
      </c>
      <c r="G45" s="13" t="s">
        <v>156</v>
      </c>
      <c r="H45" s="13" t="s">
        <v>156</v>
      </c>
      <c r="I45" s="13">
        <v>38</v>
      </c>
      <c r="J45" s="13" t="s">
        <v>53</v>
      </c>
      <c r="K45" s="13">
        <v>2018</v>
      </c>
      <c r="L45" s="15">
        <v>42370</v>
      </c>
      <c r="M45" s="13">
        <v>12</v>
      </c>
      <c r="N45" s="15">
        <v>43285</v>
      </c>
      <c r="O45" s="41">
        <v>6.5000000000000002E-2</v>
      </c>
      <c r="P45" s="14">
        <v>1</v>
      </c>
      <c r="Q45" s="36">
        <f t="shared" si="4"/>
        <v>42370</v>
      </c>
      <c r="R45" s="25">
        <v>5616</v>
      </c>
      <c r="S45" s="38">
        <f t="shared" si="3"/>
        <v>5616</v>
      </c>
      <c r="T45" t="str">
        <f>VLOOKUP(I45,StdPos!B:F,5,FALSE)</f>
        <v>Local</v>
      </c>
      <c r="U45">
        <f t="shared" si="2"/>
        <v>600</v>
      </c>
    </row>
    <row r="46" spans="2:21" x14ac:dyDescent="0.2">
      <c r="B46" s="13">
        <v>44</v>
      </c>
      <c r="C46" s="13" t="s">
        <v>288</v>
      </c>
      <c r="D46" s="13" t="s">
        <v>283</v>
      </c>
      <c r="E46" s="13" t="s">
        <v>153</v>
      </c>
      <c r="F46" s="13" t="s">
        <v>316</v>
      </c>
      <c r="G46" s="13" t="s">
        <v>158</v>
      </c>
      <c r="H46" s="14" t="str">
        <f>G46</f>
        <v>Senior Account Manager</v>
      </c>
      <c r="I46" s="13">
        <v>12</v>
      </c>
      <c r="J46" s="13" t="s">
        <v>53</v>
      </c>
      <c r="K46" s="13">
        <v>2018</v>
      </c>
      <c r="L46" s="15">
        <v>42506</v>
      </c>
      <c r="M46" s="13">
        <v>12</v>
      </c>
      <c r="N46" s="15">
        <v>43285</v>
      </c>
      <c r="O46" s="41">
        <v>6.5000000000000002E-2</v>
      </c>
      <c r="P46" s="14">
        <v>1</v>
      </c>
      <c r="Q46" s="36">
        <f t="shared" si="4"/>
        <v>42506</v>
      </c>
      <c r="R46" s="25">
        <v>15428</v>
      </c>
      <c r="S46" s="38">
        <f t="shared" si="3"/>
        <v>15428</v>
      </c>
      <c r="T46" t="str">
        <f>VLOOKUP(I46,StdPos!B:F,5,FALSE)</f>
        <v>Expat</v>
      </c>
      <c r="U46">
        <f t="shared" si="2"/>
        <v>0</v>
      </c>
    </row>
    <row r="47" spans="2:21" x14ac:dyDescent="0.2">
      <c r="B47" s="13">
        <v>45</v>
      </c>
      <c r="C47" s="13" t="s">
        <v>289</v>
      </c>
      <c r="D47" s="13" t="s">
        <v>283</v>
      </c>
      <c r="E47" s="13" t="s">
        <v>153</v>
      </c>
      <c r="F47" s="13" t="s">
        <v>299</v>
      </c>
      <c r="G47" s="13" t="s">
        <v>242</v>
      </c>
      <c r="H47" s="14" t="s">
        <v>242</v>
      </c>
      <c r="I47" s="13">
        <v>49</v>
      </c>
      <c r="J47" s="13" t="s">
        <v>53</v>
      </c>
      <c r="K47" s="13">
        <v>2018</v>
      </c>
      <c r="L47" s="15">
        <v>42511</v>
      </c>
      <c r="M47" s="13">
        <v>12</v>
      </c>
      <c r="N47" s="15">
        <v>43285</v>
      </c>
      <c r="O47" s="41">
        <v>6.5000000000000002E-2</v>
      </c>
      <c r="P47" s="14">
        <v>1</v>
      </c>
      <c r="Q47" s="36">
        <f t="shared" si="4"/>
        <v>42511</v>
      </c>
      <c r="R47" s="25">
        <v>4400</v>
      </c>
      <c r="S47" s="38">
        <f t="shared" si="3"/>
        <v>4400</v>
      </c>
      <c r="T47" t="str">
        <f>VLOOKUP(I47,StdPos!B:F,5,FALSE)</f>
        <v>Expat</v>
      </c>
      <c r="U47">
        <f t="shared" si="2"/>
        <v>0</v>
      </c>
    </row>
    <row r="48" spans="2:21" x14ac:dyDescent="0.2">
      <c r="B48" s="13">
        <v>46</v>
      </c>
      <c r="C48" s="13" t="s">
        <v>290</v>
      </c>
      <c r="D48" s="13" t="s">
        <v>283</v>
      </c>
      <c r="E48" s="13" t="s">
        <v>143</v>
      </c>
      <c r="F48" s="13" t="s">
        <v>300</v>
      </c>
      <c r="G48" s="13" t="s">
        <v>242</v>
      </c>
      <c r="H48" s="14" t="s">
        <v>242</v>
      </c>
      <c r="I48" s="13">
        <v>48</v>
      </c>
      <c r="J48" s="13" t="s">
        <v>315</v>
      </c>
      <c r="K48" s="13">
        <v>2018</v>
      </c>
      <c r="L48" s="15">
        <v>42614</v>
      </c>
      <c r="M48" s="13">
        <v>12</v>
      </c>
      <c r="N48" s="15">
        <v>43285</v>
      </c>
      <c r="O48" s="41">
        <v>6.5000000000000002E-2</v>
      </c>
      <c r="P48" s="14">
        <v>1</v>
      </c>
      <c r="Q48" s="36">
        <f t="shared" si="4"/>
        <v>42614</v>
      </c>
      <c r="R48" s="25">
        <v>4400</v>
      </c>
      <c r="S48" s="38">
        <f t="shared" si="3"/>
        <v>4400</v>
      </c>
      <c r="T48" t="str">
        <f>VLOOKUP(I48,StdPos!B:F,5,FALSE)</f>
        <v>Expat</v>
      </c>
      <c r="U48">
        <f t="shared" si="2"/>
        <v>0</v>
      </c>
    </row>
    <row r="49" spans="2:21" x14ac:dyDescent="0.2">
      <c r="B49" s="13">
        <v>47</v>
      </c>
      <c r="C49" s="13" t="s">
        <v>291</v>
      </c>
      <c r="D49" s="13" t="s">
        <v>283</v>
      </c>
      <c r="E49" s="13" t="s">
        <v>143</v>
      </c>
      <c r="F49" s="13" t="s">
        <v>299</v>
      </c>
      <c r="G49" s="13" t="s">
        <v>242</v>
      </c>
      <c r="H49" s="14" t="s">
        <v>242</v>
      </c>
      <c r="I49" s="13">
        <v>49</v>
      </c>
      <c r="J49" s="13" t="s">
        <v>53</v>
      </c>
      <c r="K49" s="13">
        <v>2018</v>
      </c>
      <c r="L49" s="15">
        <v>42099</v>
      </c>
      <c r="M49" s="13">
        <v>12</v>
      </c>
      <c r="N49" s="15">
        <v>43285</v>
      </c>
      <c r="O49" s="41">
        <v>6.5000000000000002E-2</v>
      </c>
      <c r="P49" s="14">
        <v>1</v>
      </c>
      <c r="Q49" s="36">
        <f t="shared" si="4"/>
        <v>42099</v>
      </c>
      <c r="R49" s="25">
        <v>4400</v>
      </c>
      <c r="S49" s="38">
        <f t="shared" si="3"/>
        <v>4400</v>
      </c>
      <c r="T49" t="str">
        <f>VLOOKUP(I49,StdPos!B:F,5,FALSE)</f>
        <v>Expat</v>
      </c>
      <c r="U49">
        <f t="shared" si="2"/>
        <v>0</v>
      </c>
    </row>
    <row r="50" spans="2:21" x14ac:dyDescent="0.2">
      <c r="B50" s="13">
        <v>48</v>
      </c>
      <c r="C50" s="13" t="s">
        <v>292</v>
      </c>
      <c r="D50" s="13" t="s">
        <v>283</v>
      </c>
      <c r="E50" s="13" t="s">
        <v>153</v>
      </c>
      <c r="F50" s="13" t="s">
        <v>300</v>
      </c>
      <c r="G50" s="13" t="s">
        <v>242</v>
      </c>
      <c r="H50" s="14" t="s">
        <v>242</v>
      </c>
      <c r="I50" s="13">
        <v>48</v>
      </c>
      <c r="J50" s="13" t="s">
        <v>53</v>
      </c>
      <c r="K50" s="13">
        <v>2018</v>
      </c>
      <c r="L50" s="15">
        <v>41275</v>
      </c>
      <c r="M50" s="13">
        <v>12</v>
      </c>
      <c r="N50" s="15">
        <v>43285</v>
      </c>
      <c r="O50" s="41">
        <v>6.5000000000000002E-2</v>
      </c>
      <c r="P50" s="14">
        <v>1</v>
      </c>
      <c r="Q50" s="36">
        <f t="shared" si="4"/>
        <v>41275</v>
      </c>
      <c r="R50" s="25">
        <v>4400</v>
      </c>
      <c r="S50" s="38">
        <f t="shared" si="3"/>
        <v>4400</v>
      </c>
      <c r="T50" t="str">
        <f>VLOOKUP(I50,StdPos!B:F,5,FALSE)</f>
        <v>Expat</v>
      </c>
      <c r="U50">
        <f t="shared" si="2"/>
        <v>0</v>
      </c>
    </row>
    <row r="51" spans="2:21" x14ac:dyDescent="0.2">
      <c r="B51" s="13">
        <v>49</v>
      </c>
      <c r="C51" s="13" t="s">
        <v>293</v>
      </c>
      <c r="D51" s="13" t="s">
        <v>283</v>
      </c>
      <c r="E51" s="13" t="s">
        <v>153</v>
      </c>
      <c r="F51" s="13" t="s">
        <v>299</v>
      </c>
      <c r="G51" s="13" t="s">
        <v>242</v>
      </c>
      <c r="H51" s="14" t="s">
        <v>242</v>
      </c>
      <c r="I51" s="13">
        <v>49</v>
      </c>
      <c r="J51" s="13" t="s">
        <v>53</v>
      </c>
      <c r="K51" s="13">
        <v>2018</v>
      </c>
      <c r="L51" s="15">
        <v>42491</v>
      </c>
      <c r="M51" s="13">
        <v>12</v>
      </c>
      <c r="N51" s="15">
        <v>43285</v>
      </c>
      <c r="O51" s="41">
        <v>6.5000000000000002E-2</v>
      </c>
      <c r="P51" s="14">
        <v>1</v>
      </c>
      <c r="Q51" s="36">
        <f t="shared" si="4"/>
        <v>42491</v>
      </c>
      <c r="R51" s="25">
        <v>4400</v>
      </c>
      <c r="S51" s="38">
        <f t="shared" si="3"/>
        <v>4400</v>
      </c>
      <c r="T51" t="str">
        <f>VLOOKUP(I51,StdPos!B:F,5,FALSE)</f>
        <v>Expat</v>
      </c>
      <c r="U51">
        <f t="shared" si="2"/>
        <v>0</v>
      </c>
    </row>
    <row r="52" spans="2:21" x14ac:dyDescent="0.2">
      <c r="B52" s="13">
        <v>50</v>
      </c>
      <c r="C52" s="13" t="s">
        <v>294</v>
      </c>
      <c r="D52" s="13" t="s">
        <v>283</v>
      </c>
      <c r="E52" s="13" t="s">
        <v>153</v>
      </c>
      <c r="F52" s="13" t="s">
        <v>301</v>
      </c>
      <c r="G52" s="13" t="s">
        <v>161</v>
      </c>
      <c r="H52" s="13" t="s">
        <v>161</v>
      </c>
      <c r="I52" s="13">
        <v>46</v>
      </c>
      <c r="J52" s="13" t="s">
        <v>315</v>
      </c>
      <c r="K52" s="13">
        <v>2018</v>
      </c>
      <c r="L52" s="15">
        <v>41824</v>
      </c>
      <c r="M52" s="13">
        <v>12</v>
      </c>
      <c r="N52" s="15">
        <v>43285</v>
      </c>
      <c r="O52" s="41">
        <v>6.5000000000000002E-2</v>
      </c>
      <c r="P52" s="14">
        <v>1</v>
      </c>
      <c r="Q52" s="36">
        <f t="shared" si="4"/>
        <v>41824</v>
      </c>
      <c r="R52" s="25">
        <v>16027</v>
      </c>
      <c r="S52" s="38">
        <f t="shared" si="3"/>
        <v>16027</v>
      </c>
      <c r="T52" t="str">
        <f>VLOOKUP(I52,StdPos!B:F,5,FALSE)</f>
        <v>Expat</v>
      </c>
      <c r="U52">
        <f t="shared" si="2"/>
        <v>0</v>
      </c>
    </row>
    <row r="53" spans="2:21" x14ac:dyDescent="0.2">
      <c r="B53" s="13">
        <v>51</v>
      </c>
      <c r="C53" s="13" t="s">
        <v>295</v>
      </c>
      <c r="D53" s="13" t="s">
        <v>283</v>
      </c>
      <c r="E53" s="13" t="s">
        <v>153</v>
      </c>
      <c r="F53" s="13" t="s">
        <v>302</v>
      </c>
      <c r="G53" s="13" t="s">
        <v>169</v>
      </c>
      <c r="H53" s="13" t="s">
        <v>169</v>
      </c>
      <c r="I53" s="13">
        <v>17</v>
      </c>
      <c r="J53" s="13" t="s">
        <v>53</v>
      </c>
      <c r="K53" s="13">
        <v>2018</v>
      </c>
      <c r="L53" s="15">
        <v>42347</v>
      </c>
      <c r="M53" s="13">
        <v>12</v>
      </c>
      <c r="N53" s="15">
        <v>43285</v>
      </c>
      <c r="O53" s="41">
        <v>6.5000000000000002E-2</v>
      </c>
      <c r="P53" s="14">
        <v>1</v>
      </c>
      <c r="Q53" s="36">
        <f t="shared" si="4"/>
        <v>42347</v>
      </c>
      <c r="R53" s="25">
        <v>30475</v>
      </c>
      <c r="S53" s="38">
        <f t="shared" si="3"/>
        <v>30475</v>
      </c>
      <c r="T53" t="str">
        <f>VLOOKUP(I53,StdPos!B:F,5,FALSE)</f>
        <v>Expat</v>
      </c>
      <c r="U53">
        <f t="shared" si="2"/>
        <v>0</v>
      </c>
    </row>
    <row r="54" spans="2:21" x14ac:dyDescent="0.2">
      <c r="B54" s="13">
        <v>52</v>
      </c>
      <c r="C54" s="13" t="s">
        <v>296</v>
      </c>
      <c r="D54" s="13" t="s">
        <v>283</v>
      </c>
      <c r="E54" s="13" t="s">
        <v>153</v>
      </c>
      <c r="F54" s="13" t="s">
        <v>300</v>
      </c>
      <c r="G54" s="13" t="s">
        <v>242</v>
      </c>
      <c r="H54" s="14" t="s">
        <v>242</v>
      </c>
      <c r="I54" s="13">
        <v>48</v>
      </c>
      <c r="J54" s="13" t="s">
        <v>315</v>
      </c>
      <c r="K54" s="13">
        <v>2018</v>
      </c>
      <c r="L54" s="15">
        <v>42370</v>
      </c>
      <c r="M54" s="13">
        <v>12</v>
      </c>
      <c r="N54" s="15">
        <v>43285</v>
      </c>
      <c r="O54" s="41">
        <v>6.5000000000000002E-2</v>
      </c>
      <c r="P54" s="14">
        <v>1</v>
      </c>
      <c r="Q54" s="36">
        <f t="shared" si="4"/>
        <v>42370</v>
      </c>
      <c r="R54" s="25">
        <v>4400</v>
      </c>
      <c r="S54" s="38">
        <f t="shared" si="3"/>
        <v>4400</v>
      </c>
      <c r="T54" t="str">
        <f>VLOOKUP(I54,StdPos!B:F,5,FALSE)</f>
        <v>Expat</v>
      </c>
      <c r="U54">
        <f t="shared" si="2"/>
        <v>0</v>
      </c>
    </row>
    <row r="55" spans="2:21" x14ac:dyDescent="0.2">
      <c r="B55" s="13">
        <v>53</v>
      </c>
      <c r="C55" s="13" t="s">
        <v>297</v>
      </c>
      <c r="D55" s="13" t="s">
        <v>296</v>
      </c>
      <c r="E55" s="13" t="s">
        <v>143</v>
      </c>
      <c r="F55" s="13" t="s">
        <v>300</v>
      </c>
      <c r="G55" s="13" t="s">
        <v>242</v>
      </c>
      <c r="H55" s="14" t="s">
        <v>242</v>
      </c>
      <c r="I55" s="13">
        <v>48</v>
      </c>
      <c r="J55" s="13" t="s">
        <v>315</v>
      </c>
      <c r="K55" s="13">
        <v>2018</v>
      </c>
      <c r="L55" s="15">
        <v>42347</v>
      </c>
      <c r="M55" s="13">
        <v>12</v>
      </c>
      <c r="N55" s="15">
        <v>43285</v>
      </c>
      <c r="O55" s="41">
        <v>6.5000000000000002E-2</v>
      </c>
      <c r="P55" s="14">
        <v>1</v>
      </c>
      <c r="Q55" s="36">
        <f t="shared" si="4"/>
        <v>42347</v>
      </c>
      <c r="R55" s="25">
        <v>4400</v>
      </c>
      <c r="S55" s="38">
        <f t="shared" si="3"/>
        <v>4400</v>
      </c>
      <c r="T55" t="str">
        <f>VLOOKUP(I55,StdPos!B:F,5,FALSE)</f>
        <v>Expat</v>
      </c>
      <c r="U55">
        <f t="shared" si="2"/>
        <v>0</v>
      </c>
    </row>
  </sheetData>
  <autoFilter ref="B2:T55" xr:uid="{FBD66A64-7B75-42AF-B82D-70AD0368723C}"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B00-000000000000}">
          <x14:formula1>
            <xm:f>基础参数设置!$D$10:$E$10</xm:f>
          </x14:formula1>
          <xm:sqref>E3 E5:E53</xm:sqref>
        </x14:dataValidation>
        <x14:dataValidation type="list" allowBlank="1" showInputMessage="1" showErrorMessage="1" xr:uid="{00000000-0002-0000-0B00-000001000000}">
          <x14:formula1>
            <xm:f>基础参数设置!$D$4:$F$4</xm:f>
          </x14:formula1>
          <xm:sqref>J3 J5:J55</xm:sqref>
        </x14:dataValidation>
        <x14:dataValidation type="list" allowBlank="1" showInputMessage="1" showErrorMessage="1" xr:uid="{F23C207A-CAE1-4076-A35A-986EA9AC1AF2}">
          <x14:formula1>
            <xm:f>Company!$C$3:$C$7</xm:f>
          </x14:formula1>
          <xm:sqref>F3 F5:F55</xm:sqref>
        </x14:dataValidation>
        <x14:dataValidation type="list" allowBlank="1" showInputMessage="1" showErrorMessage="1" xr:uid="{7F7F4CF8-160D-4543-AC93-8B9AEDC89FFE}">
          <x14:formula1>
            <xm:f>基础参数设置!#REF!</xm:f>
          </x14:formula1>
          <xm:sqref>E4 J4</xm:sqref>
        </x14:dataValidation>
        <x14:dataValidation type="list" allowBlank="1" showInputMessage="1" showErrorMessage="1" xr:uid="{238B825F-5616-44CB-98EC-E7F8D13F834C}">
          <x14:formula1>
            <xm:f>Company!#REF!</xm:f>
          </x14:formula1>
          <xm:sqref>F4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2:I10"/>
  <sheetViews>
    <sheetView zoomScale="167" zoomScaleNormal="100" workbookViewId="0">
      <selection activeCell="J18" sqref="J18"/>
    </sheetView>
  </sheetViews>
  <sheetFormatPr baseColWidth="10" defaultColWidth="11" defaultRowHeight="16" x14ac:dyDescent="0.2"/>
  <cols>
    <col min="1" max="1" width="2.33203125" customWidth="1"/>
    <col min="2" max="2" width="5.5" customWidth="1"/>
    <col min="3" max="3" width="8" customWidth="1"/>
    <col min="4" max="4" width="10.83203125" customWidth="1"/>
    <col min="5" max="6" width="11.1640625" bestFit="1" customWidth="1"/>
    <col min="7" max="8" width="11.6640625" bestFit="1" customWidth="1"/>
  </cols>
  <sheetData>
    <row r="2" spans="2:9" x14ac:dyDescent="0.2">
      <c r="B2" s="3" t="s">
        <v>1</v>
      </c>
      <c r="C2" s="3" t="s">
        <v>104</v>
      </c>
      <c r="D2" s="3" t="s">
        <v>130</v>
      </c>
      <c r="E2" s="3" t="s">
        <v>129</v>
      </c>
      <c r="F2" s="3" t="s">
        <v>131</v>
      </c>
      <c r="G2" s="3" t="s">
        <v>132</v>
      </c>
      <c r="H2" s="3" t="s">
        <v>240</v>
      </c>
    </row>
    <row r="3" spans="2:9" x14ac:dyDescent="0.2">
      <c r="B3" s="4">
        <v>1</v>
      </c>
      <c r="C3" s="4">
        <v>2016</v>
      </c>
      <c r="D3" s="26">
        <v>153393.09283545395</v>
      </c>
      <c r="E3" s="27">
        <v>255655.15472575661</v>
      </c>
      <c r="F3" s="26">
        <v>454498.05284578959</v>
      </c>
      <c r="G3" s="26">
        <v>727237.77393092122</v>
      </c>
      <c r="H3" s="26">
        <v>727237.77393092122</v>
      </c>
      <c r="I3" t="s">
        <v>43</v>
      </c>
    </row>
    <row r="4" spans="2:9" x14ac:dyDescent="0.2">
      <c r="B4" s="4">
        <v>2</v>
      </c>
      <c r="C4" s="4">
        <v>2017</v>
      </c>
      <c r="D4" s="26">
        <v>153393.09283545395</v>
      </c>
      <c r="E4" s="27">
        <v>255655.15472575661</v>
      </c>
      <c r="F4" s="26">
        <v>454498.05284578959</v>
      </c>
      <c r="G4" s="26">
        <v>727237.77393092122</v>
      </c>
      <c r="H4" s="26">
        <v>727237.77393092122</v>
      </c>
      <c r="I4" t="s">
        <v>241</v>
      </c>
    </row>
    <row r="5" spans="2:9" x14ac:dyDescent="0.2">
      <c r="B5" s="4">
        <v>3</v>
      </c>
      <c r="C5" s="4">
        <v>2018</v>
      </c>
      <c r="D5" s="26">
        <v>153393.09283545395</v>
      </c>
      <c r="E5" s="27">
        <v>255655.15472575661</v>
      </c>
      <c r="F5" s="26">
        <v>454498.05284578959</v>
      </c>
      <c r="G5" s="26">
        <v>727237.77393092122</v>
      </c>
      <c r="H5" s="26">
        <v>727237.77393092122</v>
      </c>
      <c r="I5" t="s">
        <v>43</v>
      </c>
    </row>
    <row r="7" spans="2:9" x14ac:dyDescent="0.2">
      <c r="D7" s="6" t="s">
        <v>136</v>
      </c>
    </row>
    <row r="10" spans="2:9" x14ac:dyDescent="0.2">
      <c r="C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7604-99C6-BE4C-A64E-3B1B05AB05F5}">
  <sheetPr>
    <tabColor rgb="FFFF0000"/>
  </sheetPr>
  <dimension ref="B2:I55"/>
  <sheetViews>
    <sheetView zoomScale="130" zoomScaleNormal="130" workbookViewId="0">
      <selection activeCell="H9" sqref="H9"/>
    </sheetView>
  </sheetViews>
  <sheetFormatPr baseColWidth="10" defaultColWidth="11" defaultRowHeight="16" x14ac:dyDescent="0.2"/>
  <cols>
    <col min="1" max="1" width="2.33203125" customWidth="1"/>
    <col min="2" max="2" width="5.5" customWidth="1"/>
    <col min="3" max="5" width="13.6640625" customWidth="1"/>
    <col min="6" max="6" width="13.33203125" customWidth="1"/>
  </cols>
  <sheetData>
    <row r="2" spans="2:9" x14ac:dyDescent="0.2">
      <c r="B2" s="3" t="s">
        <v>1</v>
      </c>
      <c r="C2" s="3" t="s">
        <v>120</v>
      </c>
      <c r="D2" s="3" t="s">
        <v>399</v>
      </c>
      <c r="E2" s="3" t="s">
        <v>105</v>
      </c>
      <c r="F2" s="3" t="s">
        <v>126</v>
      </c>
    </row>
    <row r="3" spans="2:9" x14ac:dyDescent="0.2">
      <c r="B3" s="4">
        <v>1</v>
      </c>
      <c r="C3" s="4" t="s">
        <v>245</v>
      </c>
      <c r="D3" s="4">
        <f>VLOOKUP(C3,Position!E:U,17,FALSE)</f>
        <v>1</v>
      </c>
      <c r="E3" s="4" t="s">
        <v>393</v>
      </c>
      <c r="F3" s="4">
        <v>0.12</v>
      </c>
      <c r="H3" s="48"/>
      <c r="I3" s="48"/>
    </row>
    <row r="4" spans="2:9" x14ac:dyDescent="0.2">
      <c r="B4" s="4">
        <v>2</v>
      </c>
      <c r="C4" s="4" t="s">
        <v>246</v>
      </c>
      <c r="D4" s="4">
        <f>VLOOKUP(C4,Position!E:U,17,FALSE)</f>
        <v>2</v>
      </c>
      <c r="E4" s="4" t="s">
        <v>393</v>
      </c>
      <c r="F4" s="4">
        <v>0.04</v>
      </c>
      <c r="H4" s="49"/>
      <c r="I4" s="48"/>
    </row>
    <row r="5" spans="2:9" x14ac:dyDescent="0.2">
      <c r="B5" s="4"/>
      <c r="C5" s="4" t="s">
        <v>247</v>
      </c>
      <c r="D5" s="4">
        <f>VLOOKUP(C5,Position!E:U,17,FALSE)</f>
        <v>3</v>
      </c>
      <c r="E5" s="4" t="s">
        <v>393</v>
      </c>
      <c r="F5" s="4">
        <v>0.125</v>
      </c>
      <c r="H5" s="49"/>
      <c r="I5" s="48"/>
    </row>
    <row r="6" spans="2:9" x14ac:dyDescent="0.2">
      <c r="B6" s="51"/>
      <c r="C6" s="4" t="s">
        <v>248</v>
      </c>
      <c r="D6" s="4">
        <v>4</v>
      </c>
      <c r="E6" s="4" t="s">
        <v>393</v>
      </c>
      <c r="F6" s="4">
        <v>1</v>
      </c>
      <c r="H6" s="49"/>
      <c r="I6" s="48"/>
    </row>
    <row r="7" spans="2:9" x14ac:dyDescent="0.2">
      <c r="C7" t="s">
        <v>249</v>
      </c>
      <c r="D7" s="4">
        <f>VLOOKUP(C7,Position!E:U,17,FALSE)</f>
        <v>5</v>
      </c>
      <c r="E7" s="4" t="s">
        <v>393</v>
      </c>
      <c r="F7" s="4">
        <v>0.25</v>
      </c>
      <c r="H7" s="49"/>
      <c r="I7" s="48"/>
    </row>
    <row r="8" spans="2:9" x14ac:dyDescent="0.2">
      <c r="C8" t="s">
        <v>250</v>
      </c>
      <c r="D8" s="4">
        <f>VLOOKUP(C8,Position!E:U,17,FALSE)</f>
        <v>6</v>
      </c>
      <c r="E8" s="4" t="s">
        <v>393</v>
      </c>
      <c r="F8" s="4">
        <v>0.109375</v>
      </c>
      <c r="H8" s="49"/>
      <c r="I8" s="48"/>
    </row>
    <row r="9" spans="2:9" x14ac:dyDescent="0.2">
      <c r="C9" t="s">
        <v>251</v>
      </c>
      <c r="D9" s="4">
        <f>VLOOKUP(C9,Position!E:U,17,FALSE)</f>
        <v>7</v>
      </c>
      <c r="E9" s="4" t="s">
        <v>393</v>
      </c>
      <c r="F9" s="4">
        <v>1</v>
      </c>
      <c r="H9" s="49"/>
      <c r="I9" s="48"/>
    </row>
    <row r="10" spans="2:9" x14ac:dyDescent="0.2">
      <c r="C10" t="s">
        <v>252</v>
      </c>
      <c r="D10" s="4">
        <f>VLOOKUP(C10,Position!E:U,17,FALSE)</f>
        <v>8</v>
      </c>
      <c r="E10" s="4" t="s">
        <v>393</v>
      </c>
      <c r="F10" s="4">
        <v>0.25</v>
      </c>
      <c r="H10" s="49"/>
      <c r="I10" s="48"/>
    </row>
    <row r="11" spans="2:9" x14ac:dyDescent="0.2">
      <c r="C11" s="6" t="s">
        <v>253</v>
      </c>
      <c r="D11" s="4">
        <f>VLOOKUP(C11,Position!E:U,17,FALSE)</f>
        <v>9</v>
      </c>
      <c r="E11" s="4" t="s">
        <v>393</v>
      </c>
      <c r="F11" s="4">
        <v>0.21875</v>
      </c>
      <c r="H11" s="49"/>
      <c r="I11" s="48"/>
    </row>
    <row r="12" spans="2:9" x14ac:dyDescent="0.2">
      <c r="C12" t="s">
        <v>254</v>
      </c>
      <c r="D12" s="4">
        <f>VLOOKUP(C12,Position!E:U,17,FALSE)</f>
        <v>10</v>
      </c>
      <c r="E12" s="4" t="s">
        <v>393</v>
      </c>
      <c r="F12" s="4">
        <v>1</v>
      </c>
      <c r="H12" s="49"/>
      <c r="I12" s="48"/>
    </row>
    <row r="13" spans="2:9" x14ac:dyDescent="0.2">
      <c r="C13" t="s">
        <v>255</v>
      </c>
      <c r="D13" s="4">
        <f>VLOOKUP(C13,Position!E:U,17,FALSE)</f>
        <v>11</v>
      </c>
      <c r="E13" s="4" t="s">
        <v>393</v>
      </c>
      <c r="F13" s="4">
        <v>0.5</v>
      </c>
      <c r="H13" s="49"/>
      <c r="I13" s="48"/>
    </row>
    <row r="14" spans="2:9" x14ac:dyDescent="0.2">
      <c r="C14" t="s">
        <v>256</v>
      </c>
      <c r="D14" s="4">
        <f>VLOOKUP(C14,Position!E:U,17,FALSE)</f>
        <v>12</v>
      </c>
      <c r="E14" s="4" t="s">
        <v>393</v>
      </c>
      <c r="F14" s="4">
        <v>0.239375</v>
      </c>
      <c r="H14" s="49"/>
      <c r="I14" s="48"/>
    </row>
    <row r="15" spans="2:9" x14ac:dyDescent="0.2">
      <c r="C15" t="s">
        <v>257</v>
      </c>
      <c r="D15" s="4">
        <f>VLOOKUP(C15,Position!E:U,17,FALSE)</f>
        <v>13</v>
      </c>
      <c r="E15" s="4" t="s">
        <v>393</v>
      </c>
      <c r="F15" s="4">
        <v>0.5</v>
      </c>
      <c r="H15" s="49"/>
      <c r="I15" s="48"/>
    </row>
    <row r="16" spans="2:9" x14ac:dyDescent="0.2">
      <c r="C16" t="s">
        <v>258</v>
      </c>
      <c r="D16" s="4">
        <f>VLOOKUP(C16,Position!E:U,17,FALSE)</f>
        <v>14</v>
      </c>
      <c r="E16" s="4" t="s">
        <v>393</v>
      </c>
      <c r="F16" s="4">
        <v>0.625</v>
      </c>
      <c r="H16" s="49"/>
      <c r="I16" s="48"/>
    </row>
    <row r="17" spans="3:9" x14ac:dyDescent="0.2">
      <c r="C17" t="s">
        <v>259</v>
      </c>
      <c r="D17" s="4">
        <f>VLOOKUP(C17,Position!E:U,17,FALSE)</f>
        <v>15</v>
      </c>
      <c r="E17" s="4" t="s">
        <v>393</v>
      </c>
      <c r="F17" s="4">
        <v>1</v>
      </c>
      <c r="H17" s="49"/>
      <c r="I17" s="48"/>
    </row>
    <row r="18" spans="3:9" x14ac:dyDescent="0.2">
      <c r="C18" t="s">
        <v>260</v>
      </c>
      <c r="D18" s="4">
        <f>VLOOKUP(C18,Position!E:U,17,FALSE)</f>
        <v>16</v>
      </c>
      <c r="E18" s="4" t="s">
        <v>393</v>
      </c>
      <c r="F18" s="4">
        <v>1</v>
      </c>
      <c r="H18" s="49"/>
      <c r="I18" s="48"/>
    </row>
    <row r="19" spans="3:9" x14ac:dyDescent="0.2">
      <c r="C19" t="s">
        <v>261</v>
      </c>
      <c r="D19" s="4">
        <f>VLOOKUP(C19,Position!E:U,17,FALSE)</f>
        <v>17</v>
      </c>
      <c r="E19" s="4" t="s">
        <v>393</v>
      </c>
      <c r="F19" s="4">
        <v>0.24937500000000001</v>
      </c>
      <c r="H19" s="49"/>
      <c r="I19" s="48"/>
    </row>
    <row r="20" spans="3:9" x14ac:dyDescent="0.2">
      <c r="C20" t="s">
        <v>262</v>
      </c>
      <c r="D20" s="4">
        <f>VLOOKUP(C20,Position!E:U,17,FALSE)</f>
        <v>18</v>
      </c>
      <c r="E20" s="4" t="s">
        <v>393</v>
      </c>
      <c r="F20" s="4">
        <v>0.29875000000000002</v>
      </c>
      <c r="H20" s="49"/>
      <c r="I20" s="48"/>
    </row>
    <row r="21" spans="3:9" x14ac:dyDescent="0.2">
      <c r="C21" s="4" t="s">
        <v>263</v>
      </c>
      <c r="D21" s="4">
        <v>19</v>
      </c>
      <c r="E21" s="4" t="s">
        <v>393</v>
      </c>
      <c r="F21" s="50">
        <v>1</v>
      </c>
      <c r="H21" s="49"/>
      <c r="I21" s="48"/>
    </row>
    <row r="22" spans="3:9" x14ac:dyDescent="0.2">
      <c r="C22" t="s">
        <v>264</v>
      </c>
      <c r="D22" s="4">
        <f>VLOOKUP(C22,Position!E:U,17,FALSE)</f>
        <v>20</v>
      </c>
      <c r="E22" s="4" t="s">
        <v>393</v>
      </c>
      <c r="F22">
        <v>1</v>
      </c>
      <c r="H22" s="49"/>
      <c r="I22" s="48"/>
    </row>
    <row r="23" spans="3:9" x14ac:dyDescent="0.2">
      <c r="C23" t="s">
        <v>265</v>
      </c>
      <c r="D23" s="4">
        <f>VLOOKUP(C23,Position!E:U,17,FALSE)</f>
        <v>21</v>
      </c>
      <c r="E23" s="4" t="s">
        <v>393</v>
      </c>
      <c r="F23">
        <v>0.239375</v>
      </c>
      <c r="H23" s="49"/>
      <c r="I23" s="48"/>
    </row>
    <row r="24" spans="3:9" x14ac:dyDescent="0.2">
      <c r="C24" t="s">
        <v>266</v>
      </c>
      <c r="D24" s="4">
        <f>VLOOKUP(C24,Position!E:U,17,FALSE)</f>
        <v>22</v>
      </c>
      <c r="E24" s="4" t="s">
        <v>393</v>
      </c>
      <c r="F24">
        <v>0.4375</v>
      </c>
      <c r="H24" s="49"/>
      <c r="I24" s="48"/>
    </row>
    <row r="25" spans="3:9" x14ac:dyDescent="0.2">
      <c r="C25" t="s">
        <v>267</v>
      </c>
      <c r="D25" s="4">
        <f>VLOOKUP(C25,Position!E:U,17,FALSE)</f>
        <v>23</v>
      </c>
      <c r="E25" s="4" t="s">
        <v>393</v>
      </c>
      <c r="F25">
        <v>0.5</v>
      </c>
      <c r="H25" s="49"/>
      <c r="I25" s="48"/>
    </row>
    <row r="26" spans="3:9" x14ac:dyDescent="0.2">
      <c r="C26" t="s">
        <v>268</v>
      </c>
      <c r="D26" s="4">
        <f>VLOOKUP(C26,Position!E:U,17,FALSE)</f>
        <v>24</v>
      </c>
      <c r="E26" s="4" t="s">
        <v>393</v>
      </c>
      <c r="F26">
        <v>0.25</v>
      </c>
      <c r="H26" s="49"/>
      <c r="I26" s="48"/>
    </row>
    <row r="27" spans="3:9" x14ac:dyDescent="0.2">
      <c r="C27" t="s">
        <v>269</v>
      </c>
      <c r="D27" s="4">
        <f>VLOOKUP(C27,Position!E:U,17,FALSE)</f>
        <v>25</v>
      </c>
      <c r="E27" s="4" t="s">
        <v>393</v>
      </c>
      <c r="F27">
        <v>0.33250000000000002</v>
      </c>
      <c r="H27" s="49"/>
      <c r="I27" s="48"/>
    </row>
    <row r="28" spans="3:9" x14ac:dyDescent="0.2">
      <c r="C28" t="s">
        <v>270</v>
      </c>
      <c r="D28" s="4">
        <f>VLOOKUP(C28,Position!E:U,17,FALSE)</f>
        <v>26</v>
      </c>
      <c r="E28" s="4" t="s">
        <v>393</v>
      </c>
      <c r="F28">
        <v>0.5</v>
      </c>
      <c r="H28" s="49"/>
      <c r="I28" s="48"/>
    </row>
    <row r="29" spans="3:9" x14ac:dyDescent="0.2">
      <c r="C29" s="4" t="s">
        <v>271</v>
      </c>
      <c r="D29" s="4">
        <v>27</v>
      </c>
      <c r="E29" s="4" t="s">
        <v>393</v>
      </c>
      <c r="F29">
        <v>1</v>
      </c>
      <c r="H29" s="49"/>
      <c r="I29" s="48"/>
    </row>
    <row r="30" spans="3:9" x14ac:dyDescent="0.2">
      <c r="C30" t="s">
        <v>272</v>
      </c>
      <c r="D30" s="4">
        <f>VLOOKUP(C30,Position!E:U,17,FALSE)</f>
        <v>28</v>
      </c>
      <c r="E30" s="4" t="s">
        <v>393</v>
      </c>
      <c r="F30">
        <v>0.291875</v>
      </c>
      <c r="H30" s="49"/>
      <c r="I30" s="48"/>
    </row>
    <row r="31" spans="3:9" x14ac:dyDescent="0.2">
      <c r="C31" t="s">
        <v>273</v>
      </c>
      <c r="D31" s="4">
        <f>VLOOKUP(C31,Position!E:U,17,FALSE)</f>
        <v>29</v>
      </c>
      <c r="E31" s="4" t="s">
        <v>393</v>
      </c>
      <c r="F31">
        <v>1</v>
      </c>
      <c r="H31" s="49"/>
      <c r="I31" s="48"/>
    </row>
    <row r="32" spans="3:9" x14ac:dyDescent="0.2">
      <c r="C32" t="s">
        <v>274</v>
      </c>
      <c r="D32" s="4">
        <f>VLOOKUP(C32,Position!E:U,17,FALSE)</f>
        <v>30</v>
      </c>
      <c r="E32" s="4" t="s">
        <v>393</v>
      </c>
      <c r="F32">
        <v>1</v>
      </c>
      <c r="H32" s="49"/>
      <c r="I32" s="48"/>
    </row>
    <row r="33" spans="3:9" x14ac:dyDescent="0.2">
      <c r="C33" t="s">
        <v>275</v>
      </c>
      <c r="D33" s="4">
        <f>VLOOKUP(C33,Position!E:U,17,FALSE)</f>
        <v>31</v>
      </c>
      <c r="E33" s="4" t="s">
        <v>393</v>
      </c>
      <c r="F33">
        <v>1</v>
      </c>
      <c r="H33" s="49"/>
      <c r="I33" s="48"/>
    </row>
    <row r="34" spans="3:9" x14ac:dyDescent="0.2">
      <c r="C34" s="4" t="s">
        <v>276</v>
      </c>
      <c r="D34" s="4">
        <v>32</v>
      </c>
      <c r="E34" s="4" t="s">
        <v>393</v>
      </c>
      <c r="F34">
        <v>1</v>
      </c>
      <c r="H34" s="49"/>
      <c r="I34" s="48"/>
    </row>
    <row r="35" spans="3:9" x14ac:dyDescent="0.2">
      <c r="C35" t="s">
        <v>277</v>
      </c>
      <c r="D35" s="4">
        <f>VLOOKUP(C35,Position!E:U,17,FALSE)</f>
        <v>33</v>
      </c>
      <c r="E35" s="4" t="s">
        <v>393</v>
      </c>
      <c r="F35">
        <v>0.9375</v>
      </c>
      <c r="H35" s="49"/>
      <c r="I35" s="48"/>
    </row>
    <row r="36" spans="3:9" x14ac:dyDescent="0.2">
      <c r="C36" t="s">
        <v>278</v>
      </c>
      <c r="D36" s="4">
        <f>VLOOKUP(C36,Position!E:U,17,FALSE)</f>
        <v>34</v>
      </c>
      <c r="E36" s="4" t="s">
        <v>393</v>
      </c>
      <c r="F36">
        <v>0.48749999999999999</v>
      </c>
      <c r="H36" s="49"/>
      <c r="I36" s="48"/>
    </row>
    <row r="37" spans="3:9" x14ac:dyDescent="0.2">
      <c r="C37" t="s">
        <v>279</v>
      </c>
      <c r="D37" s="4">
        <f>VLOOKUP(C37,Position!E:U,17,FALSE)</f>
        <v>35</v>
      </c>
      <c r="E37" s="4" t="s">
        <v>393</v>
      </c>
      <c r="F37">
        <v>0.5</v>
      </c>
      <c r="H37" s="49"/>
      <c r="I37" s="48"/>
    </row>
    <row r="38" spans="3:9" x14ac:dyDescent="0.2">
      <c r="C38" t="s">
        <v>280</v>
      </c>
      <c r="D38" s="4">
        <f>VLOOKUP(C38,Position!E:U,17,FALSE)</f>
        <v>36</v>
      </c>
      <c r="E38" s="4" t="s">
        <v>393</v>
      </c>
      <c r="F38">
        <v>0.3125</v>
      </c>
      <c r="H38" s="49"/>
      <c r="I38" s="48"/>
    </row>
    <row r="39" spans="3:9" x14ac:dyDescent="0.2">
      <c r="C39" t="s">
        <v>281</v>
      </c>
      <c r="D39" s="4">
        <f>VLOOKUP(C39,Position!E:U,17,FALSE)</f>
        <v>37</v>
      </c>
      <c r="E39" s="4" t="s">
        <v>393</v>
      </c>
      <c r="F39">
        <v>0.239375</v>
      </c>
      <c r="H39" s="49"/>
      <c r="I39" s="48"/>
    </row>
    <row r="40" spans="3:9" x14ac:dyDescent="0.2">
      <c r="C40" t="s">
        <v>282</v>
      </c>
      <c r="D40" s="4">
        <f>VLOOKUP(C40,Position!E:U,17,FALSE)</f>
        <v>38</v>
      </c>
      <c r="E40" s="4" t="s">
        <v>393</v>
      </c>
      <c r="F40">
        <v>0.5</v>
      </c>
      <c r="H40" s="49"/>
      <c r="I40" s="48"/>
    </row>
    <row r="41" spans="3:9" x14ac:dyDescent="0.2">
      <c r="C41" t="s">
        <v>283</v>
      </c>
      <c r="D41" s="4">
        <f>VLOOKUP(C41,Position!E:U,17,FALSE)</f>
        <v>39</v>
      </c>
      <c r="E41" s="4" t="s">
        <v>393</v>
      </c>
      <c r="F41">
        <v>3.0624999999999999E-2</v>
      </c>
      <c r="H41" s="49"/>
      <c r="I41" s="48"/>
    </row>
    <row r="42" spans="3:9" x14ac:dyDescent="0.2">
      <c r="C42" t="s">
        <v>284</v>
      </c>
      <c r="D42" s="4">
        <f>VLOOKUP(C42,Position!E:U,17,FALSE)</f>
        <v>40</v>
      </c>
      <c r="E42" s="4" t="s">
        <v>393</v>
      </c>
      <c r="F42">
        <v>0.5</v>
      </c>
      <c r="H42" s="49"/>
      <c r="I42" s="48"/>
    </row>
    <row r="43" spans="3:9" x14ac:dyDescent="0.2">
      <c r="C43" t="s">
        <v>285</v>
      </c>
      <c r="D43" s="4">
        <f>VLOOKUP(C43,Position!E:U,17,FALSE)</f>
        <v>41</v>
      </c>
      <c r="E43" s="4" t="s">
        <v>393</v>
      </c>
      <c r="F43">
        <v>1</v>
      </c>
      <c r="H43" s="49"/>
      <c r="I43" s="48"/>
    </row>
    <row r="44" spans="3:9" x14ac:dyDescent="0.2">
      <c r="C44" t="s">
        <v>286</v>
      </c>
      <c r="D44" s="4">
        <f>VLOOKUP(C44,Position!E:U,17,FALSE)</f>
        <v>42</v>
      </c>
      <c r="E44" s="4" t="s">
        <v>393</v>
      </c>
      <c r="F44">
        <v>1</v>
      </c>
      <c r="H44" s="49"/>
      <c r="I44" s="48"/>
    </row>
    <row r="45" spans="3:9" x14ac:dyDescent="0.2">
      <c r="C45" t="s">
        <v>287</v>
      </c>
      <c r="D45" s="4">
        <f>VLOOKUP(C45,Position!E:U,17,FALSE)</f>
        <v>43</v>
      </c>
      <c r="E45" s="4" t="s">
        <v>393</v>
      </c>
      <c r="F45">
        <v>1</v>
      </c>
      <c r="H45" s="49"/>
      <c r="I45" s="48"/>
    </row>
    <row r="46" spans="3:9" x14ac:dyDescent="0.2">
      <c r="C46" t="s">
        <v>288</v>
      </c>
      <c r="D46" s="4">
        <f>VLOOKUP(C46,Position!E:U,17,FALSE)</f>
        <v>44</v>
      </c>
      <c r="E46" s="4" t="s">
        <v>393</v>
      </c>
      <c r="F46">
        <v>0.239375</v>
      </c>
      <c r="H46" s="49"/>
      <c r="I46" s="48"/>
    </row>
    <row r="47" spans="3:9" x14ac:dyDescent="0.2">
      <c r="C47" t="s">
        <v>289</v>
      </c>
      <c r="D47" s="4">
        <f>VLOOKUP(C47,Position!E:U,17,FALSE)</f>
        <v>45</v>
      </c>
      <c r="E47" s="4" t="s">
        <v>393</v>
      </c>
      <c r="F47">
        <v>0.5</v>
      </c>
      <c r="H47" s="49"/>
      <c r="I47" s="48"/>
    </row>
    <row r="48" spans="3:9" x14ac:dyDescent="0.2">
      <c r="C48" t="s">
        <v>290</v>
      </c>
      <c r="D48" s="4">
        <f>VLOOKUP(C48,Position!E:U,17,FALSE)</f>
        <v>46</v>
      </c>
      <c r="E48" s="4" t="s">
        <v>393</v>
      </c>
      <c r="F48">
        <v>0.375</v>
      </c>
      <c r="H48" s="49"/>
      <c r="I48" s="48"/>
    </row>
    <row r="49" spans="3:9" x14ac:dyDescent="0.2">
      <c r="C49" t="s">
        <v>291</v>
      </c>
      <c r="D49" s="4">
        <f>VLOOKUP(C49,Position!E:U,17,FALSE)</f>
        <v>47</v>
      </c>
      <c r="E49" s="4" t="s">
        <v>393</v>
      </c>
      <c r="F49">
        <v>0.5</v>
      </c>
      <c r="H49" s="49"/>
      <c r="I49" s="48"/>
    </row>
    <row r="50" spans="3:9" x14ac:dyDescent="0.2">
      <c r="C50" t="s">
        <v>292</v>
      </c>
      <c r="D50" s="4">
        <f>VLOOKUP(C50,Position!E:U,17,FALSE)</f>
        <v>48</v>
      </c>
      <c r="E50" s="4" t="s">
        <v>393</v>
      </c>
      <c r="F50">
        <v>0.375</v>
      </c>
      <c r="H50" s="49"/>
      <c r="I50" s="48"/>
    </row>
    <row r="51" spans="3:9" x14ac:dyDescent="0.2">
      <c r="C51" t="s">
        <v>293</v>
      </c>
      <c r="D51" s="4">
        <f>VLOOKUP(C51,Position!E:U,17,FALSE)</f>
        <v>49</v>
      </c>
      <c r="E51" s="4" t="s">
        <v>393</v>
      </c>
      <c r="F51">
        <v>0.5</v>
      </c>
      <c r="H51" s="49"/>
      <c r="I51" s="48"/>
    </row>
    <row r="52" spans="3:9" x14ac:dyDescent="0.2">
      <c r="C52" t="s">
        <v>294</v>
      </c>
      <c r="D52" s="4">
        <f>VLOOKUP(C52,Position!E:U,17,FALSE)</f>
        <v>50</v>
      </c>
      <c r="E52" s="4" t="s">
        <v>393</v>
      </c>
      <c r="F52">
        <v>1</v>
      </c>
      <c r="H52" s="49"/>
      <c r="I52" s="48"/>
    </row>
    <row r="53" spans="3:9" x14ac:dyDescent="0.2">
      <c r="C53" t="s">
        <v>295</v>
      </c>
      <c r="D53" s="4">
        <f>VLOOKUP(C53,Position!E:U,17,FALSE)</f>
        <v>51</v>
      </c>
      <c r="E53" s="4" t="s">
        <v>393</v>
      </c>
      <c r="F53">
        <v>1</v>
      </c>
      <c r="H53" s="49"/>
      <c r="I53" s="48"/>
    </row>
    <row r="54" spans="3:9" x14ac:dyDescent="0.2">
      <c r="C54" t="s">
        <v>296</v>
      </c>
      <c r="D54" s="4">
        <f>VLOOKUP(C54,Position!E:U,17,FALSE)</f>
        <v>52</v>
      </c>
      <c r="E54" s="4" t="s">
        <v>393</v>
      </c>
      <c r="F54">
        <v>0.239375</v>
      </c>
      <c r="H54" s="49"/>
      <c r="I54" s="48"/>
    </row>
    <row r="55" spans="3:9" x14ac:dyDescent="0.2">
      <c r="C55" t="s">
        <v>297</v>
      </c>
      <c r="D55" s="4">
        <f>VLOOKUP(C55,Position!E:U,17,FALSE)</f>
        <v>53</v>
      </c>
      <c r="E55" s="4" t="s">
        <v>393</v>
      </c>
      <c r="F55">
        <v>0.299375</v>
      </c>
      <c r="H55" s="49"/>
      <c r="I55" s="4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M12"/>
  <sheetViews>
    <sheetView topLeftCell="F1" zoomScale="194" zoomScaleNormal="185" workbookViewId="0">
      <selection activeCell="H5" sqref="H5"/>
    </sheetView>
  </sheetViews>
  <sheetFormatPr baseColWidth="10" defaultColWidth="11" defaultRowHeight="16" x14ac:dyDescent="0.2"/>
  <cols>
    <col min="1" max="1" width="2.33203125" customWidth="1"/>
    <col min="2" max="2" width="5.5" customWidth="1"/>
    <col min="3" max="3" width="14.83203125" customWidth="1"/>
    <col min="4" max="4" width="7" customWidth="1"/>
  </cols>
  <sheetData>
    <row r="2" spans="2:13" x14ac:dyDescent="0.2">
      <c r="B2" s="3" t="s">
        <v>1</v>
      </c>
      <c r="C2" s="3" t="s">
        <v>105</v>
      </c>
      <c r="D2" s="3" t="s">
        <v>104</v>
      </c>
      <c r="E2" s="3" t="s">
        <v>16</v>
      </c>
      <c r="F2" s="3" t="s">
        <v>110</v>
      </c>
      <c r="G2" s="3" t="s">
        <v>111</v>
      </c>
      <c r="H2" s="3" t="s">
        <v>112</v>
      </c>
      <c r="I2" s="3" t="s">
        <v>113</v>
      </c>
      <c r="J2" s="3" t="s">
        <v>114</v>
      </c>
      <c r="K2" s="3" t="s">
        <v>115</v>
      </c>
      <c r="L2" s="3" t="s">
        <v>116</v>
      </c>
      <c r="M2" s="3" t="s">
        <v>117</v>
      </c>
    </row>
    <row r="3" spans="2:13" x14ac:dyDescent="0.2">
      <c r="B3" s="4">
        <v>1</v>
      </c>
      <c r="C3" s="4" t="s">
        <v>393</v>
      </c>
      <c r="D3" s="4">
        <v>2018</v>
      </c>
      <c r="E3" s="4" t="s">
        <v>19</v>
      </c>
      <c r="F3" s="4" t="s">
        <v>46</v>
      </c>
      <c r="G3" s="4">
        <v>10000</v>
      </c>
      <c r="H3" s="4">
        <v>30000</v>
      </c>
      <c r="I3" s="4">
        <v>10000</v>
      </c>
      <c r="J3" s="4">
        <v>10000</v>
      </c>
      <c r="K3" s="4">
        <v>10000</v>
      </c>
      <c r="L3" s="4">
        <v>10000</v>
      </c>
      <c r="M3" s="4">
        <v>50000</v>
      </c>
    </row>
    <row r="4" spans="2:13" x14ac:dyDescent="0.2">
      <c r="B4" s="4">
        <v>2</v>
      </c>
      <c r="C4" s="4" t="s">
        <v>394</v>
      </c>
      <c r="D4" s="4">
        <v>2018</v>
      </c>
      <c r="E4" s="4" t="s">
        <v>85</v>
      </c>
      <c r="F4" s="4" t="s">
        <v>43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2:13" x14ac:dyDescent="0.2">
      <c r="B5" s="4">
        <v>3</v>
      </c>
      <c r="C5" s="4" t="s">
        <v>395</v>
      </c>
      <c r="D5" s="4">
        <v>2018</v>
      </c>
      <c r="E5" s="4" t="s">
        <v>86</v>
      </c>
      <c r="F5" s="4" t="s">
        <v>43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2:13" x14ac:dyDescent="0.2">
      <c r="B6" s="4">
        <v>4</v>
      </c>
      <c r="C6" s="4" t="s">
        <v>396</v>
      </c>
      <c r="D6" s="4">
        <v>2018</v>
      </c>
      <c r="E6" s="4" t="s">
        <v>88</v>
      </c>
      <c r="F6" s="4" t="s">
        <v>43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2:13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9" spans="2:13" x14ac:dyDescent="0.2">
      <c r="D9" s="6" t="s">
        <v>135</v>
      </c>
    </row>
    <row r="10" spans="2:13" x14ac:dyDescent="0.2">
      <c r="D10" s="6" t="s">
        <v>151</v>
      </c>
      <c r="H10" s="6" t="s">
        <v>118</v>
      </c>
    </row>
    <row r="11" spans="2:13" x14ac:dyDescent="0.2">
      <c r="H11" s="6" t="s">
        <v>119</v>
      </c>
    </row>
    <row r="12" spans="2:13" x14ac:dyDescent="0.2">
      <c r="C12" s="6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B1:V186"/>
  <sheetViews>
    <sheetView zoomScale="113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6" sqref="E6"/>
    </sheetView>
  </sheetViews>
  <sheetFormatPr baseColWidth="10" defaultColWidth="11" defaultRowHeight="16" x14ac:dyDescent="0.2"/>
  <cols>
    <col min="1" max="1" width="2.33203125" customWidth="1"/>
    <col min="2" max="2" width="5.5" customWidth="1"/>
    <col min="3" max="3" width="14.5" customWidth="1"/>
    <col min="4" max="4" width="9.6640625" customWidth="1"/>
    <col min="5" max="5" width="26.6640625" bestFit="1" customWidth="1"/>
    <col min="7" max="7" width="31.1640625" customWidth="1"/>
    <col min="8" max="8" width="21.1640625" customWidth="1"/>
    <col min="9" max="9" width="27.1640625" customWidth="1"/>
    <col min="10" max="10" width="13.1640625" customWidth="1"/>
    <col min="12" max="12" width="12.1640625" customWidth="1"/>
    <col min="15" max="15" width="11.5" customWidth="1"/>
    <col min="17" max="17" width="13.1640625" customWidth="1"/>
    <col min="18" max="18" width="14.5" customWidth="1"/>
    <col min="19" max="19" width="13.6640625" customWidth="1"/>
    <col min="20" max="20" width="17" customWidth="1"/>
  </cols>
  <sheetData>
    <row r="1" spans="2:21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 t="s">
        <v>217</v>
      </c>
    </row>
    <row r="2" spans="2:21" x14ac:dyDescent="0.2">
      <c r="B2" s="3" t="s">
        <v>1</v>
      </c>
      <c r="C2" s="3" t="s">
        <v>327</v>
      </c>
      <c r="D2" s="3" t="s">
        <v>104</v>
      </c>
      <c r="E2" s="3" t="s">
        <v>120</v>
      </c>
      <c r="F2" s="3" t="s">
        <v>122</v>
      </c>
      <c r="G2" s="3" t="s">
        <v>121</v>
      </c>
      <c r="H2" s="3" t="s">
        <v>123</v>
      </c>
      <c r="I2" s="3" t="s">
        <v>38</v>
      </c>
      <c r="J2" s="3" t="s">
        <v>47</v>
      </c>
      <c r="K2" s="3" t="s">
        <v>124</v>
      </c>
      <c r="L2" s="3" t="s">
        <v>125</v>
      </c>
      <c r="M2" s="3" t="s">
        <v>147</v>
      </c>
      <c r="N2" s="3" t="s">
        <v>127</v>
      </c>
      <c r="O2" s="3" t="s">
        <v>128</v>
      </c>
      <c r="P2" s="3" t="s">
        <v>126</v>
      </c>
      <c r="Q2" s="3" t="s">
        <v>133</v>
      </c>
      <c r="R2" s="3" t="s">
        <v>134</v>
      </c>
      <c r="S2" s="3" t="s">
        <v>64</v>
      </c>
      <c r="T2" s="45" t="s">
        <v>105</v>
      </c>
    </row>
    <row r="3" spans="2:21" x14ac:dyDescent="0.2">
      <c r="B3" s="4"/>
      <c r="C3" s="4">
        <v>1</v>
      </c>
      <c r="D3" s="4"/>
      <c r="E3" s="8" t="s">
        <v>245</v>
      </c>
      <c r="F3" s="4" t="s">
        <v>316</v>
      </c>
      <c r="G3" s="4" t="s">
        <v>154</v>
      </c>
      <c r="H3" s="4" t="s">
        <v>206</v>
      </c>
      <c r="I3" s="4" t="s">
        <v>154</v>
      </c>
      <c r="J3" s="4">
        <v>4</v>
      </c>
      <c r="K3" s="4" t="s">
        <v>314</v>
      </c>
      <c r="L3" s="4" t="s">
        <v>244</v>
      </c>
      <c r="M3" s="4" t="s">
        <v>148</v>
      </c>
      <c r="N3" s="9">
        <v>43101</v>
      </c>
      <c r="O3" s="9">
        <v>43465</v>
      </c>
      <c r="P3" s="4">
        <v>1</v>
      </c>
      <c r="Q3" s="4"/>
      <c r="R3" s="4"/>
      <c r="S3" s="4"/>
      <c r="T3" s="4" t="s">
        <v>393</v>
      </c>
      <c r="U3">
        <f t="shared" ref="U3:U34" si="0">C3</f>
        <v>1</v>
      </c>
    </row>
    <row r="4" spans="2:21" x14ac:dyDescent="0.2">
      <c r="B4" s="4"/>
      <c r="C4" s="4">
        <v>2</v>
      </c>
      <c r="D4" s="4"/>
      <c r="E4" s="4" t="s">
        <v>246</v>
      </c>
      <c r="F4" s="4" t="s">
        <v>316</v>
      </c>
      <c r="G4" s="4" t="s">
        <v>320</v>
      </c>
      <c r="H4" s="4" t="s">
        <v>181</v>
      </c>
      <c r="I4" s="4" t="s">
        <v>320</v>
      </c>
      <c r="J4" s="4">
        <v>8</v>
      </c>
      <c r="K4" s="4" t="s">
        <v>315</v>
      </c>
      <c r="L4" s="4" t="s">
        <v>244</v>
      </c>
      <c r="M4" s="4" t="s">
        <v>148</v>
      </c>
      <c r="N4" s="9">
        <v>43101</v>
      </c>
      <c r="O4" s="9">
        <v>43465</v>
      </c>
      <c r="P4" s="4">
        <v>1</v>
      </c>
      <c r="Q4" s="4"/>
      <c r="R4" s="4"/>
      <c r="S4" s="4"/>
      <c r="T4" s="4" t="s">
        <v>393</v>
      </c>
      <c r="U4">
        <f t="shared" si="0"/>
        <v>2</v>
      </c>
    </row>
    <row r="5" spans="2:21" x14ac:dyDescent="0.2">
      <c r="B5" s="4"/>
      <c r="C5" s="4">
        <v>3</v>
      </c>
      <c r="D5" s="4"/>
      <c r="E5" s="4" t="s">
        <v>247</v>
      </c>
      <c r="F5" s="4" t="s">
        <v>316</v>
      </c>
      <c r="G5" s="4" t="s">
        <v>158</v>
      </c>
      <c r="H5" s="4" t="s">
        <v>206</v>
      </c>
      <c r="I5" s="4" t="s">
        <v>158</v>
      </c>
      <c r="J5" s="4">
        <v>9</v>
      </c>
      <c r="K5" s="4" t="s">
        <v>53</v>
      </c>
      <c r="L5" s="4" t="s">
        <v>244</v>
      </c>
      <c r="M5" s="4" t="s">
        <v>148</v>
      </c>
      <c r="N5" s="9">
        <v>43101</v>
      </c>
      <c r="O5" s="9">
        <v>43465</v>
      </c>
      <c r="P5" s="4">
        <v>1</v>
      </c>
      <c r="Q5" s="4"/>
      <c r="R5" s="4"/>
      <c r="S5" s="4"/>
      <c r="T5" s="4" t="s">
        <v>393</v>
      </c>
      <c r="U5">
        <f t="shared" si="0"/>
        <v>3</v>
      </c>
    </row>
    <row r="6" spans="2:21" x14ac:dyDescent="0.2">
      <c r="B6" s="4"/>
      <c r="C6" s="4">
        <v>4</v>
      </c>
      <c r="D6" s="4"/>
      <c r="E6" s="4" t="s">
        <v>248</v>
      </c>
      <c r="F6" s="4" t="s">
        <v>316</v>
      </c>
      <c r="G6" s="4" t="s">
        <v>155</v>
      </c>
      <c r="H6" s="4" t="s">
        <v>210</v>
      </c>
      <c r="I6" s="4" t="s">
        <v>155</v>
      </c>
      <c r="J6" s="4">
        <v>13</v>
      </c>
      <c r="K6" s="4" t="s">
        <v>53</v>
      </c>
      <c r="L6" s="4" t="s">
        <v>244</v>
      </c>
      <c r="M6" s="4" t="s">
        <v>148</v>
      </c>
      <c r="N6" s="9">
        <v>43101</v>
      </c>
      <c r="O6" s="9">
        <v>43465</v>
      </c>
      <c r="P6" s="4">
        <v>1</v>
      </c>
      <c r="Q6" s="4"/>
      <c r="R6" s="4"/>
      <c r="S6" s="4"/>
      <c r="T6" s="4" t="s">
        <v>393</v>
      </c>
      <c r="U6">
        <f t="shared" si="0"/>
        <v>4</v>
      </c>
    </row>
    <row r="7" spans="2:21" x14ac:dyDescent="0.2">
      <c r="B7" s="4"/>
      <c r="C7" s="4">
        <v>5</v>
      </c>
      <c r="D7" s="4"/>
      <c r="E7" s="4" t="s">
        <v>249</v>
      </c>
      <c r="F7" s="4" t="s">
        <v>316</v>
      </c>
      <c r="G7" s="4" t="s">
        <v>169</v>
      </c>
      <c r="H7" s="4" t="s">
        <v>206</v>
      </c>
      <c r="I7" s="4" t="s">
        <v>169</v>
      </c>
      <c r="J7" s="4">
        <v>14</v>
      </c>
      <c r="K7" s="4" t="s">
        <v>53</v>
      </c>
      <c r="L7" s="4" t="s">
        <v>244</v>
      </c>
      <c r="M7" s="4" t="s">
        <v>148</v>
      </c>
      <c r="N7" s="9">
        <v>43101</v>
      </c>
      <c r="O7" s="9">
        <v>43465</v>
      </c>
      <c r="P7" s="4">
        <v>1</v>
      </c>
      <c r="Q7" s="4"/>
      <c r="R7" s="4"/>
      <c r="S7" s="4"/>
      <c r="T7" s="4" t="s">
        <v>393</v>
      </c>
      <c r="U7">
        <f t="shared" si="0"/>
        <v>5</v>
      </c>
    </row>
    <row r="8" spans="2:21" x14ac:dyDescent="0.2">
      <c r="B8" s="4"/>
      <c r="C8" s="4">
        <v>6</v>
      </c>
      <c r="D8" s="4"/>
      <c r="E8" s="4" t="s">
        <v>250</v>
      </c>
      <c r="F8" s="4" t="s">
        <v>316</v>
      </c>
      <c r="G8" s="4" t="s">
        <v>157</v>
      </c>
      <c r="H8" s="4" t="s">
        <v>206</v>
      </c>
      <c r="I8" s="4" t="s">
        <v>157</v>
      </c>
      <c r="J8" s="4">
        <v>18</v>
      </c>
      <c r="K8" s="4" t="s">
        <v>315</v>
      </c>
      <c r="L8" s="4" t="s">
        <v>244</v>
      </c>
      <c r="M8" s="4" t="s">
        <v>148</v>
      </c>
      <c r="N8" s="9">
        <v>43101</v>
      </c>
      <c r="O8" s="9">
        <v>43465</v>
      </c>
      <c r="P8" s="4">
        <v>1</v>
      </c>
      <c r="Q8" s="4"/>
      <c r="R8" s="4"/>
      <c r="S8" s="4"/>
      <c r="T8" s="4" t="s">
        <v>393</v>
      </c>
      <c r="U8">
        <f t="shared" si="0"/>
        <v>6</v>
      </c>
    </row>
    <row r="9" spans="2:21" x14ac:dyDescent="0.2">
      <c r="B9" s="4"/>
      <c r="C9" s="4">
        <v>7</v>
      </c>
      <c r="D9" s="4"/>
      <c r="E9" s="4" t="s">
        <v>251</v>
      </c>
      <c r="F9" s="4" t="s">
        <v>316</v>
      </c>
      <c r="G9" s="4" t="s">
        <v>171</v>
      </c>
      <c r="H9" s="4" t="s">
        <v>206</v>
      </c>
      <c r="I9" s="4" t="s">
        <v>171</v>
      </c>
      <c r="J9" s="4">
        <v>22</v>
      </c>
      <c r="K9" s="4" t="s">
        <v>53</v>
      </c>
      <c r="L9" s="4" t="s">
        <v>244</v>
      </c>
      <c r="M9" s="4" t="s">
        <v>148</v>
      </c>
      <c r="N9" s="9">
        <v>43101</v>
      </c>
      <c r="O9" s="9">
        <v>43465</v>
      </c>
      <c r="P9" s="4">
        <v>1</v>
      </c>
      <c r="Q9" s="4"/>
      <c r="R9" s="4"/>
      <c r="S9" s="4"/>
      <c r="T9" s="4" t="s">
        <v>393</v>
      </c>
      <c r="U9">
        <f t="shared" si="0"/>
        <v>7</v>
      </c>
    </row>
    <row r="10" spans="2:21" x14ac:dyDescent="0.2">
      <c r="B10" s="4"/>
      <c r="C10" s="4">
        <v>8</v>
      </c>
      <c r="D10" s="4"/>
      <c r="E10" s="4" t="s">
        <v>252</v>
      </c>
      <c r="F10" s="4" t="s">
        <v>316</v>
      </c>
      <c r="G10" s="4" t="s">
        <v>158</v>
      </c>
      <c r="H10" s="4" t="s">
        <v>206</v>
      </c>
      <c r="I10" s="4" t="s">
        <v>158</v>
      </c>
      <c r="J10" s="4">
        <v>11</v>
      </c>
      <c r="K10" s="4" t="s">
        <v>314</v>
      </c>
      <c r="L10" s="4" t="s">
        <v>391</v>
      </c>
      <c r="M10" s="4" t="s">
        <v>148</v>
      </c>
      <c r="N10" s="9">
        <v>43101</v>
      </c>
      <c r="O10" s="9">
        <v>43465</v>
      </c>
      <c r="P10" s="4">
        <v>1</v>
      </c>
      <c r="Q10" s="4"/>
      <c r="R10" s="4"/>
      <c r="S10" s="4"/>
      <c r="T10" s="4" t="s">
        <v>393</v>
      </c>
      <c r="U10">
        <f t="shared" si="0"/>
        <v>8</v>
      </c>
    </row>
    <row r="11" spans="2:21" x14ac:dyDescent="0.2">
      <c r="B11" s="4"/>
      <c r="C11" s="4">
        <v>9</v>
      </c>
      <c r="D11" s="4"/>
      <c r="E11" s="4" t="s">
        <v>253</v>
      </c>
      <c r="F11" s="4" t="s">
        <v>316</v>
      </c>
      <c r="G11" s="4" t="s">
        <v>321</v>
      </c>
      <c r="H11" s="4" t="s">
        <v>179</v>
      </c>
      <c r="I11" s="4" t="s">
        <v>321</v>
      </c>
      <c r="J11" s="4">
        <v>25</v>
      </c>
      <c r="K11" s="4" t="s">
        <v>53</v>
      </c>
      <c r="L11" s="4" t="s">
        <v>244</v>
      </c>
      <c r="M11" s="4" t="s">
        <v>148</v>
      </c>
      <c r="N11" s="9">
        <v>43101</v>
      </c>
      <c r="O11" s="9">
        <v>43465</v>
      </c>
      <c r="P11" s="4">
        <v>1</v>
      </c>
      <c r="Q11" s="4"/>
      <c r="R11" s="4"/>
      <c r="S11" s="4"/>
      <c r="T11" s="4" t="s">
        <v>393</v>
      </c>
      <c r="U11">
        <f t="shared" si="0"/>
        <v>9</v>
      </c>
    </row>
    <row r="12" spans="2:21" x14ac:dyDescent="0.2">
      <c r="B12" s="4"/>
      <c r="C12" s="4">
        <v>10</v>
      </c>
      <c r="D12" s="4"/>
      <c r="E12" s="4" t="s">
        <v>254</v>
      </c>
      <c r="F12" s="4" t="s">
        <v>316</v>
      </c>
      <c r="G12" s="4" t="s">
        <v>165</v>
      </c>
      <c r="H12" s="4" t="s">
        <v>177</v>
      </c>
      <c r="I12" s="4" t="s">
        <v>165</v>
      </c>
      <c r="J12" s="4">
        <v>26</v>
      </c>
      <c r="K12" s="4" t="s">
        <v>53</v>
      </c>
      <c r="L12" s="4" t="s">
        <v>244</v>
      </c>
      <c r="M12" s="4" t="s">
        <v>148</v>
      </c>
      <c r="N12" s="9">
        <v>43101</v>
      </c>
      <c r="O12" s="9">
        <v>43465</v>
      </c>
      <c r="P12" s="4">
        <v>1</v>
      </c>
      <c r="Q12" s="4"/>
      <c r="R12" s="4"/>
      <c r="S12" s="4"/>
      <c r="T12" s="4" t="s">
        <v>393</v>
      </c>
      <c r="U12">
        <f t="shared" si="0"/>
        <v>10</v>
      </c>
    </row>
    <row r="13" spans="2:21" x14ac:dyDescent="0.2">
      <c r="B13" s="4"/>
      <c r="C13" s="4">
        <v>11</v>
      </c>
      <c r="D13" s="4"/>
      <c r="E13" s="4" t="s">
        <v>255</v>
      </c>
      <c r="F13" s="4" t="s">
        <v>316</v>
      </c>
      <c r="G13" s="4" t="s">
        <v>159</v>
      </c>
      <c r="H13" s="4" t="s">
        <v>179</v>
      </c>
      <c r="I13" s="4" t="s">
        <v>159</v>
      </c>
      <c r="J13" s="4">
        <v>28</v>
      </c>
      <c r="K13" s="4" t="s">
        <v>53</v>
      </c>
      <c r="L13" s="4" t="s">
        <v>244</v>
      </c>
      <c r="M13" s="4" t="s">
        <v>148</v>
      </c>
      <c r="N13" s="9">
        <v>43101</v>
      </c>
      <c r="O13" s="9">
        <v>43465</v>
      </c>
      <c r="P13" s="4">
        <v>1</v>
      </c>
      <c r="Q13" s="4"/>
      <c r="R13" s="4"/>
      <c r="S13" s="4"/>
      <c r="T13" s="4" t="s">
        <v>393</v>
      </c>
      <c r="U13">
        <f t="shared" si="0"/>
        <v>11</v>
      </c>
    </row>
    <row r="14" spans="2:21" x14ac:dyDescent="0.2">
      <c r="B14" s="4"/>
      <c r="C14" s="4">
        <v>12</v>
      </c>
      <c r="D14" s="4"/>
      <c r="E14" s="4" t="s">
        <v>256</v>
      </c>
      <c r="F14" s="4" t="s">
        <v>316</v>
      </c>
      <c r="G14" s="4" t="s">
        <v>161</v>
      </c>
      <c r="H14" s="4" t="s">
        <v>208</v>
      </c>
      <c r="I14" s="4" t="s">
        <v>161</v>
      </c>
      <c r="J14" s="4">
        <v>29</v>
      </c>
      <c r="K14" s="4" t="s">
        <v>315</v>
      </c>
      <c r="L14" s="4" t="s">
        <v>244</v>
      </c>
      <c r="M14" s="4" t="s">
        <v>148</v>
      </c>
      <c r="N14" s="9">
        <v>43101</v>
      </c>
      <c r="O14" s="9">
        <v>43465</v>
      </c>
      <c r="P14" s="4">
        <v>1</v>
      </c>
      <c r="Q14" s="4"/>
      <c r="R14" s="4"/>
      <c r="S14" s="4"/>
      <c r="T14" s="4" t="s">
        <v>393</v>
      </c>
      <c r="U14">
        <f t="shared" si="0"/>
        <v>12</v>
      </c>
    </row>
    <row r="15" spans="2:21" x14ac:dyDescent="0.2">
      <c r="B15" s="4"/>
      <c r="C15" s="4">
        <v>13</v>
      </c>
      <c r="D15" s="4"/>
      <c r="E15" s="4" t="s">
        <v>257</v>
      </c>
      <c r="F15" s="4" t="s">
        <v>316</v>
      </c>
      <c r="G15" s="4" t="s">
        <v>160</v>
      </c>
      <c r="H15" s="4" t="s">
        <v>177</v>
      </c>
      <c r="I15" s="4" t="s">
        <v>160</v>
      </c>
      <c r="J15" s="4">
        <v>30</v>
      </c>
      <c r="K15" s="4" t="s">
        <v>314</v>
      </c>
      <c r="L15" s="4" t="s">
        <v>244</v>
      </c>
      <c r="M15" s="4" t="s">
        <v>148</v>
      </c>
      <c r="N15" s="9">
        <v>43101</v>
      </c>
      <c r="O15" s="9">
        <v>43465</v>
      </c>
      <c r="P15" s="4">
        <v>1</v>
      </c>
      <c r="Q15" s="4"/>
      <c r="R15" s="4"/>
      <c r="S15" s="4"/>
      <c r="T15" s="4" t="s">
        <v>393</v>
      </c>
      <c r="U15">
        <f t="shared" si="0"/>
        <v>13</v>
      </c>
    </row>
    <row r="16" spans="2:21" x14ac:dyDescent="0.2">
      <c r="B16" s="4"/>
      <c r="C16" s="4">
        <v>14</v>
      </c>
      <c r="D16" s="4"/>
      <c r="E16" s="4" t="s">
        <v>258</v>
      </c>
      <c r="F16" s="4" t="s">
        <v>316</v>
      </c>
      <c r="G16" s="4" t="s">
        <v>317</v>
      </c>
      <c r="H16" s="4" t="s">
        <v>177</v>
      </c>
      <c r="I16" s="4" t="s">
        <v>317</v>
      </c>
      <c r="J16" s="4">
        <v>32</v>
      </c>
      <c r="K16" s="4" t="s">
        <v>53</v>
      </c>
      <c r="L16" s="4" t="s">
        <v>244</v>
      </c>
      <c r="M16" s="4" t="s">
        <v>148</v>
      </c>
      <c r="N16" s="9">
        <v>43101</v>
      </c>
      <c r="O16" s="9">
        <v>43465</v>
      </c>
      <c r="P16" s="4">
        <v>1</v>
      </c>
      <c r="Q16" s="4"/>
      <c r="R16" s="4"/>
      <c r="S16" s="4"/>
      <c r="T16" s="4" t="s">
        <v>393</v>
      </c>
      <c r="U16">
        <f t="shared" si="0"/>
        <v>14</v>
      </c>
    </row>
    <row r="17" spans="2:22" x14ac:dyDescent="0.2">
      <c r="B17" s="4"/>
      <c r="C17" s="4">
        <v>15</v>
      </c>
      <c r="D17" s="4"/>
      <c r="E17" s="4" t="s">
        <v>259</v>
      </c>
      <c r="F17" s="4" t="s">
        <v>316</v>
      </c>
      <c r="G17" s="4" t="s">
        <v>171</v>
      </c>
      <c r="H17" s="4" t="s">
        <v>206</v>
      </c>
      <c r="I17" s="4" t="s">
        <v>171</v>
      </c>
      <c r="J17" s="4">
        <v>23</v>
      </c>
      <c r="K17" s="4" t="s">
        <v>53</v>
      </c>
      <c r="L17" s="4" t="s">
        <v>244</v>
      </c>
      <c r="M17" s="4" t="s">
        <v>148</v>
      </c>
      <c r="N17" s="9">
        <v>43101</v>
      </c>
      <c r="O17" s="9">
        <v>43465</v>
      </c>
      <c r="P17" s="4">
        <v>1</v>
      </c>
      <c r="Q17" s="4"/>
      <c r="R17" s="4"/>
      <c r="S17" s="4"/>
      <c r="T17" s="4" t="s">
        <v>393</v>
      </c>
      <c r="U17">
        <f t="shared" si="0"/>
        <v>15</v>
      </c>
      <c r="V17" s="31"/>
    </row>
    <row r="18" spans="2:22" x14ac:dyDescent="0.2">
      <c r="B18" s="4"/>
      <c r="C18" s="4">
        <v>16</v>
      </c>
      <c r="D18" s="4"/>
      <c r="E18" s="4" t="s">
        <v>260</v>
      </c>
      <c r="F18" s="4" t="s">
        <v>316</v>
      </c>
      <c r="G18" s="4" t="s">
        <v>317</v>
      </c>
      <c r="H18" s="4" t="s">
        <v>177</v>
      </c>
      <c r="I18" s="4" t="s">
        <v>317</v>
      </c>
      <c r="J18" s="4">
        <v>32</v>
      </c>
      <c r="K18" s="4" t="s">
        <v>314</v>
      </c>
      <c r="L18" s="4" t="s">
        <v>244</v>
      </c>
      <c r="M18" s="4" t="s">
        <v>148</v>
      </c>
      <c r="N18" s="9">
        <v>43101</v>
      </c>
      <c r="O18" s="9">
        <v>43465</v>
      </c>
      <c r="P18" s="4">
        <v>1</v>
      </c>
      <c r="Q18" s="4"/>
      <c r="R18" s="4"/>
      <c r="S18" s="4"/>
      <c r="T18" s="4" t="s">
        <v>393</v>
      </c>
      <c r="U18">
        <f t="shared" si="0"/>
        <v>16</v>
      </c>
    </row>
    <row r="19" spans="2:22" x14ac:dyDescent="0.2">
      <c r="B19" s="4"/>
      <c r="C19" s="4">
        <v>17</v>
      </c>
      <c r="D19" s="4"/>
      <c r="E19" s="4" t="s">
        <v>261</v>
      </c>
      <c r="F19" s="4" t="s">
        <v>299</v>
      </c>
      <c r="G19" s="4" t="s">
        <v>161</v>
      </c>
      <c r="H19" s="4" t="s">
        <v>208</v>
      </c>
      <c r="I19" s="4" t="s">
        <v>161</v>
      </c>
      <c r="J19" s="4">
        <v>47</v>
      </c>
      <c r="K19" s="4" t="s">
        <v>53</v>
      </c>
      <c r="L19" s="4" t="s">
        <v>244</v>
      </c>
      <c r="M19" s="4" t="s">
        <v>148</v>
      </c>
      <c r="N19" s="9">
        <v>43101</v>
      </c>
      <c r="O19" s="9">
        <v>43465</v>
      </c>
      <c r="P19" s="4">
        <v>1</v>
      </c>
      <c r="Q19" s="4"/>
      <c r="R19" s="4"/>
      <c r="S19" s="4"/>
      <c r="T19" s="4" t="s">
        <v>393</v>
      </c>
      <c r="U19">
        <f t="shared" si="0"/>
        <v>17</v>
      </c>
    </row>
    <row r="20" spans="2:22" x14ac:dyDescent="0.2">
      <c r="B20" s="4"/>
      <c r="C20" s="4">
        <v>18</v>
      </c>
      <c r="D20" s="4"/>
      <c r="E20" s="4" t="s">
        <v>262</v>
      </c>
      <c r="F20" s="4" t="s">
        <v>316</v>
      </c>
      <c r="G20" s="4" t="s">
        <v>162</v>
      </c>
      <c r="H20" s="4" t="s">
        <v>179</v>
      </c>
      <c r="I20" s="4" t="s">
        <v>162</v>
      </c>
      <c r="J20" s="4">
        <v>33</v>
      </c>
      <c r="K20" s="4" t="s">
        <v>53</v>
      </c>
      <c r="L20" s="4" t="s">
        <v>244</v>
      </c>
      <c r="M20" s="4" t="s">
        <v>148</v>
      </c>
      <c r="N20" s="9">
        <v>43101</v>
      </c>
      <c r="O20" s="9">
        <v>43465</v>
      </c>
      <c r="P20" s="4">
        <v>1</v>
      </c>
      <c r="Q20" s="4"/>
      <c r="R20" s="4"/>
      <c r="S20" s="4"/>
      <c r="T20" s="4" t="s">
        <v>393</v>
      </c>
      <c r="U20">
        <f t="shared" si="0"/>
        <v>18</v>
      </c>
    </row>
    <row r="21" spans="2:22" x14ac:dyDescent="0.2">
      <c r="B21" s="4"/>
      <c r="C21" s="4">
        <v>19</v>
      </c>
      <c r="D21" s="4"/>
      <c r="E21" s="4" t="s">
        <v>263</v>
      </c>
      <c r="F21" s="4" t="s">
        <v>316</v>
      </c>
      <c r="G21" s="4" t="s">
        <v>163</v>
      </c>
      <c r="H21" s="4" t="s">
        <v>210</v>
      </c>
      <c r="I21" s="4" t="s">
        <v>163</v>
      </c>
      <c r="J21" s="4">
        <v>34</v>
      </c>
      <c r="K21" s="4" t="s">
        <v>53</v>
      </c>
      <c r="L21" s="4" t="s">
        <v>244</v>
      </c>
      <c r="M21" s="4" t="s">
        <v>148</v>
      </c>
      <c r="N21" s="9">
        <v>43101</v>
      </c>
      <c r="O21" s="9">
        <v>43465</v>
      </c>
      <c r="P21" s="4">
        <v>1</v>
      </c>
      <c r="Q21" s="4"/>
      <c r="R21" s="4"/>
      <c r="S21" s="4"/>
      <c r="T21" s="4" t="s">
        <v>393</v>
      </c>
      <c r="U21">
        <f t="shared" si="0"/>
        <v>19</v>
      </c>
    </row>
    <row r="22" spans="2:22" x14ac:dyDescent="0.2">
      <c r="B22" s="4"/>
      <c r="C22" s="4">
        <v>20</v>
      </c>
      <c r="D22" s="4"/>
      <c r="E22" s="4" t="s">
        <v>264</v>
      </c>
      <c r="F22" s="4" t="s">
        <v>316</v>
      </c>
      <c r="G22" s="4" t="s">
        <v>164</v>
      </c>
      <c r="H22" s="4" t="s">
        <v>207</v>
      </c>
      <c r="I22" s="4" t="s">
        <v>164</v>
      </c>
      <c r="J22" s="4">
        <v>35</v>
      </c>
      <c r="K22" s="4" t="s">
        <v>53</v>
      </c>
      <c r="L22" s="4" t="s">
        <v>243</v>
      </c>
      <c r="M22" s="4" t="s">
        <v>148</v>
      </c>
      <c r="N22" s="9">
        <v>43101</v>
      </c>
      <c r="O22" s="9">
        <v>43465</v>
      </c>
      <c r="P22" s="4">
        <v>1</v>
      </c>
      <c r="Q22" s="4"/>
      <c r="R22" s="4"/>
      <c r="S22" s="4"/>
      <c r="T22" s="4" t="s">
        <v>393</v>
      </c>
      <c r="U22">
        <f t="shared" si="0"/>
        <v>20</v>
      </c>
    </row>
    <row r="23" spans="2:22" x14ac:dyDescent="0.2">
      <c r="B23" s="4"/>
      <c r="C23" s="4">
        <v>21</v>
      </c>
      <c r="D23" s="4"/>
      <c r="E23" s="4" t="s">
        <v>265</v>
      </c>
      <c r="F23" s="4" t="s">
        <v>316</v>
      </c>
      <c r="G23" s="4" t="s">
        <v>154</v>
      </c>
      <c r="H23" s="4" t="s">
        <v>206</v>
      </c>
      <c r="I23" s="4" t="s">
        <v>154</v>
      </c>
      <c r="J23" s="4">
        <v>1</v>
      </c>
      <c r="K23" s="4" t="s">
        <v>53</v>
      </c>
      <c r="L23" s="4" t="s">
        <v>243</v>
      </c>
      <c r="M23" s="4" t="s">
        <v>148</v>
      </c>
      <c r="N23" s="9">
        <v>43101</v>
      </c>
      <c r="O23" s="9">
        <v>43465</v>
      </c>
      <c r="P23" s="4">
        <v>1</v>
      </c>
      <c r="Q23" s="4"/>
      <c r="R23" s="4"/>
      <c r="S23" s="4"/>
      <c r="T23" s="4" t="s">
        <v>393</v>
      </c>
      <c r="U23">
        <f t="shared" si="0"/>
        <v>21</v>
      </c>
    </row>
    <row r="24" spans="2:22" x14ac:dyDescent="0.2">
      <c r="B24" s="4"/>
      <c r="C24" s="4">
        <v>22</v>
      </c>
      <c r="D24" s="4"/>
      <c r="E24" s="4" t="s">
        <v>266</v>
      </c>
      <c r="F24" s="4" t="s">
        <v>316</v>
      </c>
      <c r="G24" s="4" t="s">
        <v>318</v>
      </c>
      <c r="H24" s="4" t="s">
        <v>210</v>
      </c>
      <c r="I24" s="4" t="s">
        <v>318</v>
      </c>
      <c r="J24" s="4">
        <v>36</v>
      </c>
      <c r="K24" s="4" t="s">
        <v>53</v>
      </c>
      <c r="L24" s="4" t="s">
        <v>244</v>
      </c>
      <c r="M24" s="4" t="s">
        <v>148</v>
      </c>
      <c r="N24" s="9">
        <v>43101</v>
      </c>
      <c r="O24" s="9">
        <v>43465</v>
      </c>
      <c r="P24" s="4">
        <v>1</v>
      </c>
      <c r="Q24" s="4"/>
      <c r="R24" s="4"/>
      <c r="S24" s="4"/>
      <c r="T24" s="4" t="s">
        <v>393</v>
      </c>
      <c r="U24">
        <f t="shared" si="0"/>
        <v>22</v>
      </c>
    </row>
    <row r="25" spans="2:22" x14ac:dyDescent="0.2">
      <c r="B25" s="4"/>
      <c r="C25" s="4">
        <v>23</v>
      </c>
      <c r="D25" s="4"/>
      <c r="E25" s="4" t="s">
        <v>267</v>
      </c>
      <c r="F25" s="4" t="s">
        <v>316</v>
      </c>
      <c r="G25" s="4" t="s">
        <v>171</v>
      </c>
      <c r="H25" s="4" t="s">
        <v>206</v>
      </c>
      <c r="I25" s="4" t="s">
        <v>171</v>
      </c>
      <c r="J25" s="4">
        <v>22</v>
      </c>
      <c r="K25" s="4" t="s">
        <v>53</v>
      </c>
      <c r="L25" s="4" t="s">
        <v>244</v>
      </c>
      <c r="M25" s="4" t="s">
        <v>148</v>
      </c>
      <c r="N25" s="9">
        <v>43101</v>
      </c>
      <c r="O25" s="9">
        <v>43465</v>
      </c>
      <c r="P25" s="4">
        <v>1</v>
      </c>
      <c r="Q25" s="4"/>
      <c r="R25" s="4"/>
      <c r="S25" s="4"/>
      <c r="T25" s="4" t="s">
        <v>393</v>
      </c>
      <c r="U25">
        <f t="shared" si="0"/>
        <v>23</v>
      </c>
    </row>
    <row r="26" spans="2:22" x14ac:dyDescent="0.2">
      <c r="B26" s="4"/>
      <c r="C26" s="4">
        <v>24</v>
      </c>
      <c r="D26" s="4"/>
      <c r="E26" s="4" t="s">
        <v>268</v>
      </c>
      <c r="F26" s="4" t="s">
        <v>316</v>
      </c>
      <c r="G26" s="4" t="s">
        <v>154</v>
      </c>
      <c r="H26" s="4" t="s">
        <v>206</v>
      </c>
      <c r="I26" s="4" t="s">
        <v>154</v>
      </c>
      <c r="J26" s="4">
        <v>3</v>
      </c>
      <c r="K26" s="4" t="s">
        <v>53</v>
      </c>
      <c r="L26" s="4" t="s">
        <v>244</v>
      </c>
      <c r="M26" s="4" t="s">
        <v>148</v>
      </c>
      <c r="N26" s="9">
        <v>43101</v>
      </c>
      <c r="O26" s="9">
        <v>43465</v>
      </c>
      <c r="P26" s="4">
        <v>1</v>
      </c>
      <c r="Q26" s="4"/>
      <c r="R26" s="4"/>
      <c r="S26" s="4"/>
      <c r="T26" s="4" t="s">
        <v>393</v>
      </c>
      <c r="U26">
        <f t="shared" si="0"/>
        <v>24</v>
      </c>
    </row>
    <row r="27" spans="2:22" x14ac:dyDescent="0.2">
      <c r="B27" s="4"/>
      <c r="C27" s="4">
        <v>25</v>
      </c>
      <c r="D27" s="4"/>
      <c r="E27" s="4" t="s">
        <v>269</v>
      </c>
      <c r="F27" s="4" t="s">
        <v>316</v>
      </c>
      <c r="G27" s="4" t="s">
        <v>165</v>
      </c>
      <c r="H27" s="4" t="s">
        <v>177</v>
      </c>
      <c r="I27" s="4" t="s">
        <v>165</v>
      </c>
      <c r="J27" s="4">
        <v>27</v>
      </c>
      <c r="K27" s="4" t="s">
        <v>314</v>
      </c>
      <c r="L27" s="4" t="s">
        <v>244</v>
      </c>
      <c r="M27" s="4" t="s">
        <v>148</v>
      </c>
      <c r="N27" s="9">
        <v>43101</v>
      </c>
      <c r="O27" s="9">
        <v>43465</v>
      </c>
      <c r="P27" s="4">
        <v>1</v>
      </c>
      <c r="Q27" s="4"/>
      <c r="R27" s="4"/>
      <c r="S27" s="4"/>
      <c r="T27" s="4" t="s">
        <v>393</v>
      </c>
      <c r="U27">
        <f t="shared" si="0"/>
        <v>25</v>
      </c>
    </row>
    <row r="28" spans="2:22" x14ac:dyDescent="0.2">
      <c r="B28" s="4"/>
      <c r="C28" s="4">
        <v>26</v>
      </c>
      <c r="D28" s="4"/>
      <c r="E28" s="4" t="s">
        <v>270</v>
      </c>
      <c r="F28" s="4" t="s">
        <v>316</v>
      </c>
      <c r="G28" s="4" t="s">
        <v>160</v>
      </c>
      <c r="H28" s="4" t="s">
        <v>177</v>
      </c>
      <c r="I28" s="4" t="s">
        <v>160</v>
      </c>
      <c r="J28" s="4">
        <v>31</v>
      </c>
      <c r="K28" s="4" t="s">
        <v>315</v>
      </c>
      <c r="L28" s="4" t="s">
        <v>244</v>
      </c>
      <c r="M28" s="4" t="s">
        <v>148</v>
      </c>
      <c r="N28" s="9">
        <v>43101</v>
      </c>
      <c r="O28" s="9">
        <v>43465</v>
      </c>
      <c r="P28" s="4">
        <v>1</v>
      </c>
      <c r="Q28" s="4"/>
      <c r="R28" s="4"/>
      <c r="S28" s="4"/>
      <c r="T28" s="4" t="s">
        <v>393</v>
      </c>
      <c r="U28">
        <f t="shared" si="0"/>
        <v>26</v>
      </c>
    </row>
    <row r="29" spans="2:22" x14ac:dyDescent="0.2">
      <c r="B29" s="4"/>
      <c r="C29" s="4">
        <v>27</v>
      </c>
      <c r="D29" s="4"/>
      <c r="E29" s="4" t="s">
        <v>271</v>
      </c>
      <c r="F29" s="4" t="s">
        <v>316</v>
      </c>
      <c r="G29" s="4" t="s">
        <v>319</v>
      </c>
      <c r="H29" s="4" t="s">
        <v>210</v>
      </c>
      <c r="I29" s="4" t="s">
        <v>319</v>
      </c>
      <c r="J29" s="4">
        <v>37</v>
      </c>
      <c r="K29" s="4" t="s">
        <v>53</v>
      </c>
      <c r="L29" s="4" t="s">
        <v>244</v>
      </c>
      <c r="M29" s="4" t="s">
        <v>148</v>
      </c>
      <c r="N29" s="9">
        <v>43101</v>
      </c>
      <c r="O29" s="9">
        <v>43465</v>
      </c>
      <c r="P29" s="4">
        <v>1</v>
      </c>
      <c r="Q29" s="4"/>
      <c r="R29" s="4"/>
      <c r="S29" s="4"/>
      <c r="T29" s="4" t="s">
        <v>393</v>
      </c>
      <c r="U29">
        <f t="shared" si="0"/>
        <v>27</v>
      </c>
      <c r="V29" s="31"/>
    </row>
    <row r="30" spans="2:22" x14ac:dyDescent="0.2">
      <c r="B30" s="4"/>
      <c r="C30" s="4">
        <v>28</v>
      </c>
      <c r="D30" s="4"/>
      <c r="E30" s="4" t="s">
        <v>272</v>
      </c>
      <c r="F30" s="4" t="s">
        <v>316</v>
      </c>
      <c r="G30" s="4" t="s">
        <v>154</v>
      </c>
      <c r="H30" s="4" t="s">
        <v>206</v>
      </c>
      <c r="I30" s="4" t="s">
        <v>154</v>
      </c>
      <c r="J30" s="4">
        <v>5</v>
      </c>
      <c r="K30" s="4" t="s">
        <v>53</v>
      </c>
      <c r="L30" s="4" t="s">
        <v>325</v>
      </c>
      <c r="M30" s="4" t="s">
        <v>148</v>
      </c>
      <c r="N30" s="9">
        <v>43101</v>
      </c>
      <c r="O30" s="9">
        <v>43465</v>
      </c>
      <c r="P30" s="4">
        <v>1</v>
      </c>
      <c r="Q30" s="4"/>
      <c r="R30" s="4"/>
      <c r="S30" s="4"/>
      <c r="T30" s="4" t="s">
        <v>393</v>
      </c>
      <c r="U30">
        <f t="shared" si="0"/>
        <v>28</v>
      </c>
    </row>
    <row r="31" spans="2:22" x14ac:dyDescent="0.2">
      <c r="B31" s="4"/>
      <c r="C31" s="4">
        <v>29</v>
      </c>
      <c r="D31" s="4"/>
      <c r="E31" s="4" t="s">
        <v>273</v>
      </c>
      <c r="F31" s="4" t="s">
        <v>316</v>
      </c>
      <c r="G31" s="4" t="s">
        <v>156</v>
      </c>
      <c r="H31" s="4" t="s">
        <v>206</v>
      </c>
      <c r="I31" s="4" t="s">
        <v>156</v>
      </c>
      <c r="J31" s="4">
        <v>38</v>
      </c>
      <c r="K31" s="4" t="s">
        <v>53</v>
      </c>
      <c r="L31" s="4" t="s">
        <v>244</v>
      </c>
      <c r="M31" s="4" t="s">
        <v>148</v>
      </c>
      <c r="N31" s="9">
        <v>43101</v>
      </c>
      <c r="O31" s="9">
        <v>43465</v>
      </c>
      <c r="P31" s="4">
        <v>1</v>
      </c>
      <c r="Q31" s="4"/>
      <c r="R31" s="4"/>
      <c r="S31" s="4"/>
      <c r="T31" s="4" t="s">
        <v>393</v>
      </c>
      <c r="U31">
        <f t="shared" si="0"/>
        <v>29</v>
      </c>
      <c r="V31" s="31"/>
    </row>
    <row r="32" spans="2:22" x14ac:dyDescent="0.2">
      <c r="B32" s="4"/>
      <c r="C32" s="4">
        <v>30</v>
      </c>
      <c r="D32" s="4"/>
      <c r="E32" s="4" t="s">
        <v>274</v>
      </c>
      <c r="F32" s="4" t="s">
        <v>316</v>
      </c>
      <c r="G32" s="4" t="s">
        <v>171</v>
      </c>
      <c r="H32" s="4" t="s">
        <v>206</v>
      </c>
      <c r="I32" s="16" t="s">
        <v>171</v>
      </c>
      <c r="J32" s="16">
        <v>24</v>
      </c>
      <c r="K32" s="16" t="s">
        <v>314</v>
      </c>
      <c r="L32" s="16" t="s">
        <v>324</v>
      </c>
      <c r="M32" s="4" t="s">
        <v>148</v>
      </c>
      <c r="N32" s="9">
        <v>43101</v>
      </c>
      <c r="O32" s="9">
        <v>43465</v>
      </c>
      <c r="P32" s="4">
        <v>1</v>
      </c>
      <c r="Q32" s="4"/>
      <c r="R32" s="4"/>
      <c r="S32" s="4"/>
      <c r="T32" s="4" t="s">
        <v>393</v>
      </c>
      <c r="U32">
        <f t="shared" si="0"/>
        <v>30</v>
      </c>
    </row>
    <row r="33" spans="2:22" x14ac:dyDescent="0.2">
      <c r="B33" s="4"/>
      <c r="C33" s="4">
        <v>31</v>
      </c>
      <c r="D33" s="4"/>
      <c r="E33" s="4" t="s">
        <v>275</v>
      </c>
      <c r="F33" s="4" t="s">
        <v>316</v>
      </c>
      <c r="G33" s="4" t="s">
        <v>166</v>
      </c>
      <c r="H33" s="4" t="s">
        <v>177</v>
      </c>
      <c r="I33" s="16" t="s">
        <v>166</v>
      </c>
      <c r="J33" s="16">
        <v>39</v>
      </c>
      <c r="K33" s="16" t="s">
        <v>315</v>
      </c>
      <c r="L33" s="16" t="s">
        <v>244</v>
      </c>
      <c r="M33" s="4" t="s">
        <v>148</v>
      </c>
      <c r="N33" s="9">
        <v>43101</v>
      </c>
      <c r="O33" s="9">
        <v>43465</v>
      </c>
      <c r="P33" s="4">
        <v>1</v>
      </c>
      <c r="Q33" s="4"/>
      <c r="R33" s="4"/>
      <c r="S33" s="4"/>
      <c r="T33" s="4" t="s">
        <v>393</v>
      </c>
      <c r="U33">
        <f t="shared" si="0"/>
        <v>31</v>
      </c>
    </row>
    <row r="34" spans="2:22" x14ac:dyDescent="0.2">
      <c r="B34" s="4"/>
      <c r="C34" s="4">
        <v>32</v>
      </c>
      <c r="D34" s="4"/>
      <c r="E34" s="4" t="s">
        <v>276</v>
      </c>
      <c r="F34" s="4" t="s">
        <v>316</v>
      </c>
      <c r="G34" s="4" t="s">
        <v>167</v>
      </c>
      <c r="H34" s="4" t="s">
        <v>206</v>
      </c>
      <c r="I34" s="16" t="s">
        <v>167</v>
      </c>
      <c r="J34" s="16">
        <v>40</v>
      </c>
      <c r="K34" s="16" t="s">
        <v>53</v>
      </c>
      <c r="L34" s="16" t="s">
        <v>244</v>
      </c>
      <c r="M34" s="4" t="s">
        <v>148</v>
      </c>
      <c r="N34" s="9">
        <v>43101</v>
      </c>
      <c r="O34" s="9">
        <v>43465</v>
      </c>
      <c r="P34" s="4">
        <v>1</v>
      </c>
      <c r="Q34" s="4"/>
      <c r="R34" s="4"/>
      <c r="S34" s="4"/>
      <c r="T34" s="4" t="s">
        <v>393</v>
      </c>
      <c r="U34">
        <f t="shared" si="0"/>
        <v>32</v>
      </c>
    </row>
    <row r="35" spans="2:22" x14ac:dyDescent="0.2">
      <c r="B35" s="4"/>
      <c r="C35" s="4">
        <v>33</v>
      </c>
      <c r="D35" s="4"/>
      <c r="E35" s="4" t="s">
        <v>277</v>
      </c>
      <c r="F35" s="4" t="s">
        <v>316</v>
      </c>
      <c r="G35" s="4" t="s">
        <v>168</v>
      </c>
      <c r="H35" s="4" t="s">
        <v>177</v>
      </c>
      <c r="I35" s="4" t="s">
        <v>168</v>
      </c>
      <c r="J35" s="4">
        <v>41</v>
      </c>
      <c r="K35" s="4" t="s">
        <v>314</v>
      </c>
      <c r="L35" s="4" t="s">
        <v>244</v>
      </c>
      <c r="M35" s="4" t="s">
        <v>148</v>
      </c>
      <c r="N35" s="9">
        <v>43101</v>
      </c>
      <c r="O35" s="9">
        <v>43465</v>
      </c>
      <c r="P35" s="4">
        <v>1</v>
      </c>
      <c r="Q35" s="4"/>
      <c r="R35" s="4"/>
      <c r="S35" s="4"/>
      <c r="T35" s="4" t="s">
        <v>393</v>
      </c>
      <c r="U35">
        <f t="shared" ref="U35:U66" si="1">C35</f>
        <v>33</v>
      </c>
    </row>
    <row r="36" spans="2:22" x14ac:dyDescent="0.2">
      <c r="B36" s="4"/>
      <c r="C36" s="4">
        <v>34</v>
      </c>
      <c r="D36" s="4"/>
      <c r="E36" s="4" t="s">
        <v>278</v>
      </c>
      <c r="F36" s="4" t="s">
        <v>316</v>
      </c>
      <c r="G36" s="4" t="s">
        <v>157</v>
      </c>
      <c r="H36" s="4" t="s">
        <v>206</v>
      </c>
      <c r="I36" s="4" t="s">
        <v>157</v>
      </c>
      <c r="J36" s="4">
        <v>21</v>
      </c>
      <c r="K36" s="4" t="s">
        <v>53</v>
      </c>
      <c r="L36" s="4" t="s">
        <v>244</v>
      </c>
      <c r="M36" s="4" t="s">
        <v>148</v>
      </c>
      <c r="N36" s="9">
        <v>43101</v>
      </c>
      <c r="O36" s="9">
        <v>43465</v>
      </c>
      <c r="P36" s="4">
        <v>1</v>
      </c>
      <c r="Q36" s="4"/>
      <c r="R36" s="4"/>
      <c r="S36" s="4"/>
      <c r="T36" s="4" t="s">
        <v>393</v>
      </c>
      <c r="U36">
        <f t="shared" si="1"/>
        <v>34</v>
      </c>
    </row>
    <row r="37" spans="2:22" x14ac:dyDescent="0.2">
      <c r="B37" s="4"/>
      <c r="C37" s="4">
        <v>35</v>
      </c>
      <c r="D37" s="4"/>
      <c r="E37" s="30" t="s">
        <v>279</v>
      </c>
      <c r="F37" s="4" t="s">
        <v>316</v>
      </c>
      <c r="G37" s="4" t="s">
        <v>170</v>
      </c>
      <c r="H37" s="4" t="s">
        <v>177</v>
      </c>
      <c r="I37" s="4" t="s">
        <v>170</v>
      </c>
      <c r="J37" s="4">
        <v>42</v>
      </c>
      <c r="K37" s="4" t="s">
        <v>314</v>
      </c>
      <c r="L37" s="4" t="s">
        <v>243</v>
      </c>
      <c r="M37" s="4" t="s">
        <v>148</v>
      </c>
      <c r="N37" s="9">
        <v>43101</v>
      </c>
      <c r="O37" s="9">
        <v>43465</v>
      </c>
      <c r="P37" s="4">
        <v>1</v>
      </c>
      <c r="Q37" s="4"/>
      <c r="R37" s="4"/>
      <c r="S37" s="4"/>
      <c r="T37" s="4" t="s">
        <v>393</v>
      </c>
      <c r="U37">
        <f t="shared" si="1"/>
        <v>35</v>
      </c>
    </row>
    <row r="38" spans="2:22" x14ac:dyDescent="0.2">
      <c r="B38" s="4"/>
      <c r="C38" s="4">
        <v>36</v>
      </c>
      <c r="D38" s="4"/>
      <c r="E38" s="4" t="s">
        <v>280</v>
      </c>
      <c r="F38" s="4" t="s">
        <v>316</v>
      </c>
      <c r="G38" s="4" t="s">
        <v>171</v>
      </c>
      <c r="H38" s="4" t="s">
        <v>206</v>
      </c>
      <c r="I38" s="4" t="s">
        <v>171</v>
      </c>
      <c r="J38" s="4">
        <v>24</v>
      </c>
      <c r="K38" s="4" t="s">
        <v>314</v>
      </c>
      <c r="L38" s="4" t="s">
        <v>244</v>
      </c>
      <c r="M38" s="4" t="s">
        <v>148</v>
      </c>
      <c r="N38" s="9">
        <v>43101</v>
      </c>
      <c r="O38" s="9">
        <v>43465</v>
      </c>
      <c r="P38" s="4">
        <v>1</v>
      </c>
      <c r="Q38" s="4"/>
      <c r="R38" s="4"/>
      <c r="S38" s="4"/>
      <c r="T38" s="4" t="s">
        <v>393</v>
      </c>
      <c r="U38">
        <f t="shared" si="1"/>
        <v>36</v>
      </c>
      <c r="V38" s="31"/>
    </row>
    <row r="39" spans="2:22" x14ac:dyDescent="0.2">
      <c r="B39" s="4"/>
      <c r="C39" s="4">
        <v>37</v>
      </c>
      <c r="D39" s="4"/>
      <c r="E39" s="4" t="s">
        <v>281</v>
      </c>
      <c r="F39" s="4" t="s">
        <v>316</v>
      </c>
      <c r="G39" s="4" t="s">
        <v>322</v>
      </c>
      <c r="H39" s="4" t="s">
        <v>206</v>
      </c>
      <c r="I39" s="4" t="s">
        <v>322</v>
      </c>
      <c r="J39" s="4">
        <v>43</v>
      </c>
      <c r="K39" s="4" t="s">
        <v>53</v>
      </c>
      <c r="L39" s="4" t="s">
        <v>244</v>
      </c>
      <c r="M39" s="4" t="s">
        <v>148</v>
      </c>
      <c r="N39" s="9">
        <v>43101</v>
      </c>
      <c r="O39" s="9">
        <v>43465</v>
      </c>
      <c r="P39" s="4">
        <v>1</v>
      </c>
      <c r="Q39" s="4"/>
      <c r="R39" s="4"/>
      <c r="S39" s="4"/>
      <c r="T39" s="4" t="s">
        <v>393</v>
      </c>
      <c r="U39">
        <f t="shared" si="1"/>
        <v>37</v>
      </c>
      <c r="V39" s="31"/>
    </row>
    <row r="40" spans="2:22" x14ac:dyDescent="0.2">
      <c r="B40" s="4"/>
      <c r="C40" s="4">
        <v>38</v>
      </c>
      <c r="D40" s="4"/>
      <c r="E40" s="4" t="s">
        <v>282</v>
      </c>
      <c r="F40" s="4" t="s">
        <v>316</v>
      </c>
      <c r="G40" s="4" t="s">
        <v>169</v>
      </c>
      <c r="H40" s="4" t="s">
        <v>206</v>
      </c>
      <c r="I40" s="4" t="s">
        <v>169</v>
      </c>
      <c r="J40" s="4">
        <v>15</v>
      </c>
      <c r="K40" s="4" t="s">
        <v>53</v>
      </c>
      <c r="L40" s="4" t="s">
        <v>244</v>
      </c>
      <c r="M40" s="4" t="s">
        <v>148</v>
      </c>
      <c r="N40" s="9">
        <v>43101</v>
      </c>
      <c r="O40" s="9">
        <v>43465</v>
      </c>
      <c r="P40" s="4">
        <v>1</v>
      </c>
      <c r="Q40" s="4"/>
      <c r="R40" s="4"/>
      <c r="S40" s="4"/>
      <c r="T40" s="4" t="s">
        <v>393</v>
      </c>
      <c r="U40">
        <f t="shared" si="1"/>
        <v>38</v>
      </c>
    </row>
    <row r="41" spans="2:22" x14ac:dyDescent="0.2">
      <c r="B41" s="4"/>
      <c r="C41" s="4">
        <v>39</v>
      </c>
      <c r="D41" s="4"/>
      <c r="E41" s="4" t="s">
        <v>283</v>
      </c>
      <c r="F41" s="4" t="s">
        <v>316</v>
      </c>
      <c r="G41" s="4" t="s">
        <v>156</v>
      </c>
      <c r="H41" s="4" t="s">
        <v>206</v>
      </c>
      <c r="I41" s="4" t="s">
        <v>156</v>
      </c>
      <c r="J41" s="4">
        <v>38</v>
      </c>
      <c r="K41" s="4" t="s">
        <v>53</v>
      </c>
      <c r="L41" s="4" t="s">
        <v>243</v>
      </c>
      <c r="M41" s="4" t="s">
        <v>148</v>
      </c>
      <c r="N41" s="9">
        <v>43101</v>
      </c>
      <c r="O41" s="9">
        <v>43465</v>
      </c>
      <c r="P41" s="4">
        <v>1</v>
      </c>
      <c r="Q41" s="4"/>
      <c r="R41" s="4"/>
      <c r="S41" s="4"/>
      <c r="T41" s="4" t="s">
        <v>393</v>
      </c>
      <c r="U41">
        <f t="shared" si="1"/>
        <v>39</v>
      </c>
      <c r="V41" s="31"/>
    </row>
    <row r="42" spans="2:22" x14ac:dyDescent="0.2">
      <c r="B42" s="4"/>
      <c r="C42" s="4">
        <v>40</v>
      </c>
      <c r="D42" s="4"/>
      <c r="E42" s="4" t="s">
        <v>284</v>
      </c>
      <c r="F42" s="4" t="s">
        <v>316</v>
      </c>
      <c r="G42" s="4" t="s">
        <v>172</v>
      </c>
      <c r="H42" s="4" t="s">
        <v>206</v>
      </c>
      <c r="I42" s="4" t="s">
        <v>172</v>
      </c>
      <c r="J42" s="4">
        <v>44</v>
      </c>
      <c r="K42" s="4" t="s">
        <v>53</v>
      </c>
      <c r="L42" s="4" t="s">
        <v>244</v>
      </c>
      <c r="M42" s="4" t="s">
        <v>148</v>
      </c>
      <c r="N42" s="9">
        <v>43101</v>
      </c>
      <c r="O42" s="9">
        <v>43465</v>
      </c>
      <c r="P42" s="4">
        <v>1</v>
      </c>
      <c r="Q42" s="4"/>
      <c r="R42" s="4"/>
      <c r="S42" s="4"/>
      <c r="T42" s="4" t="s">
        <v>393</v>
      </c>
      <c r="U42">
        <f t="shared" si="1"/>
        <v>40</v>
      </c>
    </row>
    <row r="43" spans="2:22" x14ac:dyDescent="0.2">
      <c r="B43" s="4"/>
      <c r="C43" s="4">
        <v>41</v>
      </c>
      <c r="D43" s="4"/>
      <c r="E43" s="4" t="s">
        <v>285</v>
      </c>
      <c r="F43" s="4" t="s">
        <v>316</v>
      </c>
      <c r="G43" s="4" t="s">
        <v>156</v>
      </c>
      <c r="H43" s="4" t="s">
        <v>206</v>
      </c>
      <c r="I43" s="16" t="s">
        <v>156</v>
      </c>
      <c r="J43" s="16">
        <v>38</v>
      </c>
      <c r="K43" s="16" t="s">
        <v>53</v>
      </c>
      <c r="L43" s="16" t="s">
        <v>326</v>
      </c>
      <c r="M43" s="4" t="s">
        <v>148</v>
      </c>
      <c r="N43" s="9">
        <v>43101</v>
      </c>
      <c r="O43" s="9">
        <v>43465</v>
      </c>
      <c r="P43" s="4">
        <v>1</v>
      </c>
      <c r="Q43" s="4"/>
      <c r="R43" s="4"/>
      <c r="S43" s="4"/>
      <c r="T43" s="4" t="s">
        <v>393</v>
      </c>
      <c r="U43">
        <f t="shared" si="1"/>
        <v>41</v>
      </c>
    </row>
    <row r="44" spans="2:22" x14ac:dyDescent="0.2">
      <c r="B44" s="4"/>
      <c r="C44" s="4">
        <v>42</v>
      </c>
      <c r="D44" s="4"/>
      <c r="E44" s="4" t="s">
        <v>286</v>
      </c>
      <c r="F44" s="4" t="s">
        <v>316</v>
      </c>
      <c r="G44" s="4" t="s">
        <v>156</v>
      </c>
      <c r="H44" s="4" t="s">
        <v>206</v>
      </c>
      <c r="I44" s="16" t="s">
        <v>156</v>
      </c>
      <c r="J44" s="16">
        <v>38</v>
      </c>
      <c r="K44" s="16" t="s">
        <v>53</v>
      </c>
      <c r="L44" s="16" t="s">
        <v>244</v>
      </c>
      <c r="M44" s="4" t="s">
        <v>148</v>
      </c>
      <c r="N44" s="9">
        <v>43101</v>
      </c>
      <c r="O44" s="9">
        <v>43465</v>
      </c>
      <c r="P44" s="4">
        <v>1</v>
      </c>
      <c r="Q44" s="4"/>
      <c r="R44" s="4"/>
      <c r="S44" s="4"/>
      <c r="T44" s="4" t="s">
        <v>393</v>
      </c>
      <c r="U44">
        <f t="shared" si="1"/>
        <v>42</v>
      </c>
    </row>
    <row r="45" spans="2:22" x14ac:dyDescent="0.2">
      <c r="B45" s="4"/>
      <c r="C45" s="4">
        <v>43</v>
      </c>
      <c r="D45" s="4"/>
      <c r="E45" s="4" t="s">
        <v>287</v>
      </c>
      <c r="F45" s="4" t="s">
        <v>316</v>
      </c>
      <c r="G45" s="4" t="s">
        <v>156</v>
      </c>
      <c r="H45" s="4" t="s">
        <v>206</v>
      </c>
      <c r="I45" s="16" t="s">
        <v>156</v>
      </c>
      <c r="J45" s="16">
        <v>38</v>
      </c>
      <c r="K45" s="16" t="s">
        <v>53</v>
      </c>
      <c r="L45" s="16" t="s">
        <v>244</v>
      </c>
      <c r="M45" s="4" t="s">
        <v>148</v>
      </c>
      <c r="N45" s="9">
        <v>43101</v>
      </c>
      <c r="O45" s="9">
        <v>43465</v>
      </c>
      <c r="P45" s="4">
        <v>1</v>
      </c>
      <c r="Q45" s="4"/>
      <c r="R45" s="4"/>
      <c r="S45" s="4"/>
      <c r="T45" s="4" t="s">
        <v>394</v>
      </c>
      <c r="U45">
        <f t="shared" si="1"/>
        <v>43</v>
      </c>
    </row>
    <row r="46" spans="2:22" x14ac:dyDescent="0.2">
      <c r="B46" s="4"/>
      <c r="C46" s="4">
        <v>44</v>
      </c>
      <c r="D46" s="4"/>
      <c r="E46" s="4" t="s">
        <v>288</v>
      </c>
      <c r="F46" s="4" t="s">
        <v>316</v>
      </c>
      <c r="G46" s="4" t="s">
        <v>158</v>
      </c>
      <c r="H46" s="4" t="s">
        <v>206</v>
      </c>
      <c r="I46" s="16" t="s">
        <v>158</v>
      </c>
      <c r="J46" s="16">
        <v>12</v>
      </c>
      <c r="K46" s="16" t="s">
        <v>53</v>
      </c>
      <c r="L46" s="16" t="s">
        <v>244</v>
      </c>
      <c r="M46" s="4" t="s">
        <v>148</v>
      </c>
      <c r="N46" s="9">
        <v>43101</v>
      </c>
      <c r="O46" s="9">
        <v>43465</v>
      </c>
      <c r="P46" s="4">
        <v>1</v>
      </c>
      <c r="Q46" s="4"/>
      <c r="R46" s="4"/>
      <c r="S46" s="4"/>
      <c r="T46" s="4" t="s">
        <v>394</v>
      </c>
      <c r="U46">
        <f t="shared" si="1"/>
        <v>44</v>
      </c>
    </row>
    <row r="47" spans="2:22" x14ac:dyDescent="0.2">
      <c r="B47" s="4"/>
      <c r="C47" s="4">
        <v>45</v>
      </c>
      <c r="D47" s="4"/>
      <c r="E47" s="4" t="s">
        <v>289</v>
      </c>
      <c r="F47" s="4" t="s">
        <v>299</v>
      </c>
      <c r="G47" s="4" t="s">
        <v>242</v>
      </c>
      <c r="H47" s="4" t="s">
        <v>208</v>
      </c>
      <c r="I47" s="16" t="s">
        <v>242</v>
      </c>
      <c r="J47" s="16">
        <v>49</v>
      </c>
      <c r="K47" s="16" t="s">
        <v>53</v>
      </c>
      <c r="L47" s="16" t="s">
        <v>325</v>
      </c>
      <c r="M47" s="4" t="s">
        <v>148</v>
      </c>
      <c r="N47" s="9">
        <v>43101</v>
      </c>
      <c r="O47" s="9">
        <v>43465</v>
      </c>
      <c r="P47" s="4">
        <v>1</v>
      </c>
      <c r="Q47" s="4"/>
      <c r="R47" s="4"/>
      <c r="S47" s="4"/>
      <c r="T47" s="4" t="s">
        <v>394</v>
      </c>
      <c r="U47">
        <f t="shared" si="1"/>
        <v>45</v>
      </c>
    </row>
    <row r="48" spans="2:22" x14ac:dyDescent="0.2">
      <c r="B48" s="4"/>
      <c r="C48" s="4">
        <v>46</v>
      </c>
      <c r="D48" s="4"/>
      <c r="E48" s="4" t="s">
        <v>290</v>
      </c>
      <c r="F48" s="4" t="s">
        <v>300</v>
      </c>
      <c r="G48" s="4" t="s">
        <v>242</v>
      </c>
      <c r="H48" s="4" t="s">
        <v>208</v>
      </c>
      <c r="I48" s="16" t="s">
        <v>242</v>
      </c>
      <c r="J48" s="16">
        <v>48</v>
      </c>
      <c r="K48" s="16" t="s">
        <v>315</v>
      </c>
      <c r="L48" s="16" t="s">
        <v>324</v>
      </c>
      <c r="M48" s="4" t="s">
        <v>148</v>
      </c>
      <c r="N48" s="9">
        <v>43101</v>
      </c>
      <c r="O48" s="9">
        <v>43465</v>
      </c>
      <c r="P48" s="4">
        <v>1</v>
      </c>
      <c r="Q48" s="4"/>
      <c r="R48" s="4"/>
      <c r="S48" s="4"/>
      <c r="T48" s="4" t="s">
        <v>394</v>
      </c>
      <c r="U48">
        <f t="shared" si="1"/>
        <v>46</v>
      </c>
      <c r="V48" s="31"/>
    </row>
    <row r="49" spans="2:22" x14ac:dyDescent="0.2">
      <c r="B49" s="4"/>
      <c r="C49" s="4">
        <v>47</v>
      </c>
      <c r="D49" s="4"/>
      <c r="E49" s="4" t="s">
        <v>291</v>
      </c>
      <c r="F49" s="4" t="s">
        <v>299</v>
      </c>
      <c r="G49" s="4" t="s">
        <v>242</v>
      </c>
      <c r="H49" s="4" t="s">
        <v>208</v>
      </c>
      <c r="I49" s="16" t="s">
        <v>242</v>
      </c>
      <c r="J49" s="16">
        <v>49</v>
      </c>
      <c r="K49" s="16" t="s">
        <v>53</v>
      </c>
      <c r="L49" s="16" t="s">
        <v>244</v>
      </c>
      <c r="M49" s="4" t="s">
        <v>148</v>
      </c>
      <c r="N49" s="9">
        <v>43101</v>
      </c>
      <c r="O49" s="9">
        <v>43465</v>
      </c>
      <c r="P49" s="4">
        <v>1</v>
      </c>
      <c r="Q49" s="4"/>
      <c r="R49" s="4"/>
      <c r="S49" s="4"/>
      <c r="T49" s="4" t="s">
        <v>394</v>
      </c>
      <c r="U49">
        <f t="shared" si="1"/>
        <v>47</v>
      </c>
    </row>
    <row r="50" spans="2:22" x14ac:dyDescent="0.2">
      <c r="B50" s="4"/>
      <c r="C50" s="4">
        <v>48</v>
      </c>
      <c r="D50" s="4"/>
      <c r="E50" s="4" t="s">
        <v>292</v>
      </c>
      <c r="F50" s="4" t="s">
        <v>300</v>
      </c>
      <c r="G50" s="4" t="s">
        <v>242</v>
      </c>
      <c r="H50" s="4" t="s">
        <v>208</v>
      </c>
      <c r="I50" s="16" t="s">
        <v>242</v>
      </c>
      <c r="J50" s="16">
        <v>48</v>
      </c>
      <c r="K50" s="16" t="s">
        <v>53</v>
      </c>
      <c r="L50" s="16" t="s">
        <v>244</v>
      </c>
      <c r="M50" s="4" t="s">
        <v>148</v>
      </c>
      <c r="N50" s="9">
        <v>43101</v>
      </c>
      <c r="O50" s="9">
        <v>43465</v>
      </c>
      <c r="P50" s="4">
        <v>1</v>
      </c>
      <c r="Q50" s="4"/>
      <c r="R50" s="4"/>
      <c r="S50" s="4"/>
      <c r="T50" s="4" t="s">
        <v>394</v>
      </c>
      <c r="U50">
        <f t="shared" si="1"/>
        <v>48</v>
      </c>
      <c r="V50" s="31"/>
    </row>
    <row r="51" spans="2:22" x14ac:dyDescent="0.2">
      <c r="B51" s="4"/>
      <c r="C51" s="4">
        <v>49</v>
      </c>
      <c r="D51" s="4"/>
      <c r="E51" s="4" t="s">
        <v>293</v>
      </c>
      <c r="F51" s="4" t="s">
        <v>299</v>
      </c>
      <c r="G51" s="4" t="s">
        <v>242</v>
      </c>
      <c r="H51" s="4" t="s">
        <v>208</v>
      </c>
      <c r="I51" s="16" t="s">
        <v>242</v>
      </c>
      <c r="J51" s="16">
        <v>49</v>
      </c>
      <c r="K51" s="16" t="s">
        <v>53</v>
      </c>
      <c r="L51" s="16" t="s">
        <v>244</v>
      </c>
      <c r="M51" s="4" t="s">
        <v>148</v>
      </c>
      <c r="N51" s="9">
        <v>43101</v>
      </c>
      <c r="O51" s="9">
        <v>43465</v>
      </c>
      <c r="P51" s="4">
        <v>1</v>
      </c>
      <c r="Q51" s="4"/>
      <c r="R51" s="4"/>
      <c r="S51" s="4"/>
      <c r="T51" s="4" t="s">
        <v>394</v>
      </c>
      <c r="U51">
        <f t="shared" si="1"/>
        <v>49</v>
      </c>
    </row>
    <row r="52" spans="2:22" x14ac:dyDescent="0.2">
      <c r="B52" s="4"/>
      <c r="C52" s="4">
        <v>50</v>
      </c>
      <c r="D52" s="4"/>
      <c r="E52" s="4" t="s">
        <v>294</v>
      </c>
      <c r="F52" s="4" t="s">
        <v>301</v>
      </c>
      <c r="G52" s="4" t="s">
        <v>161</v>
      </c>
      <c r="H52" s="4" t="s">
        <v>208</v>
      </c>
      <c r="I52" s="16" t="s">
        <v>161</v>
      </c>
      <c r="J52" s="16">
        <v>46</v>
      </c>
      <c r="K52" s="16" t="s">
        <v>315</v>
      </c>
      <c r="L52" s="16" t="s">
        <v>243</v>
      </c>
      <c r="M52" s="4" t="s">
        <v>148</v>
      </c>
      <c r="N52" s="9">
        <v>43101</v>
      </c>
      <c r="O52" s="9">
        <v>43465</v>
      </c>
      <c r="P52" s="4">
        <v>1</v>
      </c>
      <c r="Q52" s="4"/>
      <c r="R52" s="4"/>
      <c r="S52" s="4"/>
      <c r="T52" s="4" t="s">
        <v>394</v>
      </c>
      <c r="U52">
        <f t="shared" si="1"/>
        <v>50</v>
      </c>
    </row>
    <row r="53" spans="2:22" x14ac:dyDescent="0.2">
      <c r="B53" s="4"/>
      <c r="C53" s="4">
        <v>51</v>
      </c>
      <c r="D53" s="4"/>
      <c r="E53" s="4" t="s">
        <v>295</v>
      </c>
      <c r="F53" s="4" t="s">
        <v>302</v>
      </c>
      <c r="G53" s="4" t="s">
        <v>169</v>
      </c>
      <c r="H53" s="4" t="s">
        <v>206</v>
      </c>
      <c r="I53" s="16" t="s">
        <v>169</v>
      </c>
      <c r="J53" s="16">
        <v>17</v>
      </c>
      <c r="K53" s="16" t="s">
        <v>53</v>
      </c>
      <c r="L53" s="16" t="s">
        <v>244</v>
      </c>
      <c r="M53" s="4" t="s">
        <v>148</v>
      </c>
      <c r="N53" s="9">
        <v>43101</v>
      </c>
      <c r="O53" s="9">
        <v>43465</v>
      </c>
      <c r="P53" s="4">
        <v>1</v>
      </c>
      <c r="Q53" s="4"/>
      <c r="R53" s="4"/>
      <c r="S53" s="4"/>
      <c r="T53" s="4" t="s">
        <v>394</v>
      </c>
      <c r="U53">
        <f t="shared" si="1"/>
        <v>51</v>
      </c>
      <c r="V53" s="31"/>
    </row>
    <row r="54" spans="2:22" x14ac:dyDescent="0.2">
      <c r="B54" s="4"/>
      <c r="C54" s="4">
        <v>52</v>
      </c>
      <c r="D54" s="4"/>
      <c r="E54" s="4" t="s">
        <v>296</v>
      </c>
      <c r="F54" s="4" t="s">
        <v>300</v>
      </c>
      <c r="G54" s="4" t="s">
        <v>242</v>
      </c>
      <c r="H54" s="4" t="s">
        <v>208</v>
      </c>
      <c r="I54" s="16" t="s">
        <v>242</v>
      </c>
      <c r="J54" s="16">
        <v>48</v>
      </c>
      <c r="K54" s="16" t="s">
        <v>315</v>
      </c>
      <c r="L54" s="16" t="s">
        <v>244</v>
      </c>
      <c r="M54" s="4" t="s">
        <v>148</v>
      </c>
      <c r="N54" s="9">
        <v>43101</v>
      </c>
      <c r="O54" s="9">
        <v>43465</v>
      </c>
      <c r="P54" s="4">
        <v>1</v>
      </c>
      <c r="Q54" s="4"/>
      <c r="R54" s="4"/>
      <c r="S54" s="4"/>
      <c r="T54" s="4" t="s">
        <v>394</v>
      </c>
      <c r="U54">
        <f t="shared" si="1"/>
        <v>52</v>
      </c>
      <c r="V54" s="31"/>
    </row>
    <row r="55" spans="2:22" x14ac:dyDescent="0.2">
      <c r="B55" s="4"/>
      <c r="C55" s="4">
        <v>53</v>
      </c>
      <c r="D55" s="4"/>
      <c r="E55" s="4" t="s">
        <v>392</v>
      </c>
      <c r="F55" s="4" t="s">
        <v>300</v>
      </c>
      <c r="G55" s="4" t="s">
        <v>242</v>
      </c>
      <c r="H55" s="4" t="s">
        <v>208</v>
      </c>
      <c r="I55" s="16" t="s">
        <v>242</v>
      </c>
      <c r="J55" s="16">
        <v>48</v>
      </c>
      <c r="K55" s="16" t="s">
        <v>315</v>
      </c>
      <c r="L55" s="16" t="s">
        <v>244</v>
      </c>
      <c r="M55" s="4" t="s">
        <v>148</v>
      </c>
      <c r="N55" s="9">
        <v>43101</v>
      </c>
      <c r="O55" s="9">
        <v>43465</v>
      </c>
      <c r="P55" s="4">
        <v>1</v>
      </c>
      <c r="Q55" s="4"/>
      <c r="R55" s="4"/>
      <c r="S55" s="4"/>
      <c r="T55" s="4" t="s">
        <v>394</v>
      </c>
      <c r="U55">
        <f t="shared" si="1"/>
        <v>53</v>
      </c>
    </row>
    <row r="56" spans="2:22" x14ac:dyDescent="0.2">
      <c r="B56" s="4"/>
      <c r="C56" s="4"/>
      <c r="D56" s="4"/>
      <c r="E56" s="4"/>
      <c r="F56" s="4"/>
      <c r="G56" s="4"/>
      <c r="H56" s="16"/>
      <c r="I56" s="16"/>
      <c r="J56" s="16"/>
      <c r="K56" s="16"/>
      <c r="L56" s="16"/>
      <c r="M56" s="16"/>
      <c r="N56" s="42"/>
      <c r="O56" s="42"/>
      <c r="P56" s="32"/>
      <c r="Q56" s="4"/>
      <c r="R56" s="4"/>
      <c r="S56" s="4"/>
      <c r="U56">
        <f t="shared" si="1"/>
        <v>0</v>
      </c>
      <c r="V56" s="31"/>
    </row>
    <row r="57" spans="2:22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9"/>
      <c r="O57" s="9"/>
      <c r="P57" s="4"/>
      <c r="Q57" s="4"/>
      <c r="R57" s="4"/>
      <c r="S57" s="4"/>
      <c r="U57">
        <f t="shared" si="1"/>
        <v>0</v>
      </c>
    </row>
    <row r="58" spans="2:22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9"/>
      <c r="O58" s="9"/>
      <c r="P58" s="4"/>
      <c r="Q58" s="4"/>
      <c r="R58" s="4"/>
      <c r="S58" s="4"/>
      <c r="U58">
        <f t="shared" si="1"/>
        <v>0</v>
      </c>
    </row>
    <row r="59" spans="2:22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9"/>
      <c r="O59" s="9"/>
      <c r="P59" s="4"/>
      <c r="Q59" s="4"/>
      <c r="R59" s="4"/>
      <c r="S59" s="4"/>
      <c r="U59">
        <f t="shared" si="1"/>
        <v>0</v>
      </c>
    </row>
    <row r="60" spans="2:22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9"/>
      <c r="O60" s="9"/>
      <c r="P60" s="32"/>
      <c r="Q60" s="4"/>
      <c r="R60" s="4"/>
      <c r="S60" s="4"/>
      <c r="U60">
        <f t="shared" si="1"/>
        <v>0</v>
      </c>
      <c r="V60" s="31"/>
    </row>
    <row r="61" spans="2:22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9"/>
      <c r="O61" s="9"/>
      <c r="P61" s="4"/>
      <c r="Q61" s="4"/>
      <c r="R61" s="4"/>
      <c r="S61" s="4"/>
      <c r="U61">
        <f t="shared" si="1"/>
        <v>0</v>
      </c>
    </row>
    <row r="62" spans="2:22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9"/>
      <c r="O62" s="9"/>
      <c r="P62" s="4"/>
      <c r="Q62" s="4"/>
      <c r="R62" s="4"/>
      <c r="S62" s="4"/>
      <c r="U62">
        <f t="shared" si="1"/>
        <v>0</v>
      </c>
    </row>
    <row r="63" spans="2:22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9"/>
      <c r="O63" s="9"/>
      <c r="P63" s="32"/>
      <c r="Q63" s="4"/>
      <c r="R63" s="4"/>
      <c r="S63" s="4"/>
      <c r="U63">
        <f t="shared" si="1"/>
        <v>0</v>
      </c>
      <c r="V63" s="31"/>
    </row>
    <row r="64" spans="2:22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9"/>
      <c r="O64" s="9"/>
      <c r="P64" s="32"/>
      <c r="Q64" s="4"/>
      <c r="R64" s="4"/>
      <c r="S64" s="4"/>
      <c r="U64">
        <f t="shared" si="1"/>
        <v>0</v>
      </c>
      <c r="V64" s="31"/>
    </row>
    <row r="65" spans="2:22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9"/>
      <c r="O65" s="9"/>
      <c r="P65" s="4"/>
      <c r="Q65" s="4"/>
      <c r="R65" s="4"/>
      <c r="S65" s="4"/>
      <c r="U65">
        <f t="shared" si="1"/>
        <v>0</v>
      </c>
    </row>
    <row r="66" spans="2:22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9"/>
      <c r="O66" s="9"/>
      <c r="P66" s="4"/>
      <c r="Q66" s="4"/>
      <c r="R66" s="4"/>
      <c r="S66" s="4"/>
      <c r="U66">
        <f t="shared" si="1"/>
        <v>0</v>
      </c>
    </row>
    <row r="67" spans="2:22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9"/>
      <c r="O67" s="9"/>
      <c r="P67" s="32"/>
      <c r="Q67" s="4"/>
      <c r="R67" s="4"/>
      <c r="S67" s="4"/>
      <c r="U67">
        <f t="shared" ref="U67:U98" si="2">C67</f>
        <v>0</v>
      </c>
      <c r="V67" s="31"/>
    </row>
    <row r="68" spans="2:22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9"/>
      <c r="O68" s="9"/>
      <c r="P68" s="32"/>
      <c r="Q68" s="4"/>
      <c r="R68" s="4"/>
      <c r="S68" s="4"/>
      <c r="U68">
        <f t="shared" si="2"/>
        <v>0</v>
      </c>
      <c r="V68" s="31"/>
    </row>
    <row r="69" spans="2:22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9"/>
      <c r="O69" s="9"/>
      <c r="P69" s="32"/>
      <c r="Q69" s="4"/>
      <c r="R69" s="4"/>
      <c r="S69" s="4"/>
      <c r="U69">
        <f t="shared" si="2"/>
        <v>0</v>
      </c>
      <c r="V69" s="31"/>
    </row>
    <row r="70" spans="2:22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9"/>
      <c r="O70" s="9"/>
      <c r="P70" s="32"/>
      <c r="Q70" s="4"/>
      <c r="R70" s="4"/>
      <c r="S70" s="4"/>
      <c r="U70">
        <f t="shared" si="2"/>
        <v>0</v>
      </c>
      <c r="V70" s="31"/>
    </row>
    <row r="71" spans="2:22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9"/>
      <c r="O71" s="9"/>
      <c r="P71" s="4"/>
      <c r="Q71" s="4"/>
      <c r="R71" s="4"/>
      <c r="S71" s="4"/>
      <c r="U71">
        <f t="shared" si="2"/>
        <v>0</v>
      </c>
      <c r="V71" s="31"/>
    </row>
    <row r="72" spans="2:22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9"/>
      <c r="O72" s="9"/>
      <c r="P72" s="32"/>
      <c r="Q72" s="4"/>
      <c r="R72" s="4"/>
      <c r="S72" s="4"/>
      <c r="U72">
        <f t="shared" si="2"/>
        <v>0</v>
      </c>
      <c r="V72" s="31"/>
    </row>
    <row r="73" spans="2:22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9"/>
      <c r="O73" s="9"/>
      <c r="P73" s="4"/>
      <c r="Q73" s="4"/>
      <c r="R73" s="4"/>
      <c r="S73" s="4"/>
      <c r="U73">
        <f t="shared" si="2"/>
        <v>0</v>
      </c>
      <c r="V73" s="31"/>
    </row>
    <row r="74" spans="2:22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9"/>
      <c r="O74" s="9"/>
      <c r="P74" s="4"/>
      <c r="Q74" s="4"/>
      <c r="R74" s="4"/>
      <c r="S74" s="4"/>
      <c r="U74">
        <f t="shared" si="2"/>
        <v>0</v>
      </c>
    </row>
    <row r="75" spans="2:22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9"/>
      <c r="O75" s="9"/>
      <c r="P75" s="4"/>
      <c r="Q75" s="4"/>
      <c r="R75" s="4"/>
      <c r="S75" s="4"/>
      <c r="U75">
        <f t="shared" si="2"/>
        <v>0</v>
      </c>
    </row>
    <row r="76" spans="2:22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9"/>
      <c r="O76" s="9"/>
      <c r="P76" s="4"/>
      <c r="Q76" s="4"/>
      <c r="R76" s="4"/>
      <c r="S76" s="4"/>
      <c r="U76">
        <f t="shared" si="2"/>
        <v>0</v>
      </c>
    </row>
    <row r="77" spans="2:22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9"/>
      <c r="O77" s="9"/>
      <c r="P77" s="4"/>
      <c r="Q77" s="4"/>
      <c r="R77" s="4"/>
      <c r="S77" s="4"/>
      <c r="U77">
        <f t="shared" si="2"/>
        <v>0</v>
      </c>
    </row>
    <row r="78" spans="2:22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9"/>
      <c r="O78" s="9"/>
      <c r="P78" s="32"/>
      <c r="Q78" s="4"/>
      <c r="R78" s="4"/>
      <c r="S78" s="4"/>
      <c r="U78">
        <f t="shared" si="2"/>
        <v>0</v>
      </c>
      <c r="V78" s="31"/>
    </row>
    <row r="79" spans="2:22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9"/>
      <c r="O79" s="9"/>
      <c r="P79" s="4"/>
      <c r="Q79" s="4"/>
      <c r="R79" s="4"/>
      <c r="S79" s="4"/>
      <c r="U79">
        <f t="shared" si="2"/>
        <v>0</v>
      </c>
    </row>
    <row r="80" spans="2:22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9"/>
      <c r="O80" s="9"/>
      <c r="P80" s="4"/>
      <c r="Q80" s="4"/>
      <c r="R80" s="4"/>
      <c r="S80" s="4"/>
      <c r="U80">
        <f t="shared" si="2"/>
        <v>0</v>
      </c>
      <c r="V80" s="31"/>
    </row>
    <row r="81" spans="2:22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9"/>
      <c r="O81" s="9"/>
      <c r="P81" s="4"/>
      <c r="Q81" s="4"/>
      <c r="R81" s="4"/>
      <c r="S81" s="4"/>
      <c r="U81">
        <f t="shared" si="2"/>
        <v>0</v>
      </c>
    </row>
    <row r="82" spans="2:22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9"/>
      <c r="O82" s="9"/>
      <c r="P82" s="32"/>
      <c r="Q82" s="4"/>
      <c r="R82" s="4"/>
      <c r="S82" s="4"/>
      <c r="U82">
        <f t="shared" si="2"/>
        <v>0</v>
      </c>
      <c r="V82" s="31"/>
    </row>
    <row r="83" spans="2:22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9"/>
      <c r="O83" s="9"/>
      <c r="P83" s="32"/>
      <c r="Q83" s="4"/>
      <c r="R83" s="4"/>
      <c r="S83" s="4"/>
      <c r="U83">
        <f t="shared" si="2"/>
        <v>0</v>
      </c>
      <c r="V83" s="31"/>
    </row>
    <row r="84" spans="2:22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9"/>
      <c r="O84" s="9"/>
      <c r="P84" s="4"/>
      <c r="Q84" s="4"/>
      <c r="R84" s="4"/>
      <c r="S84" s="4"/>
      <c r="U84">
        <f t="shared" si="2"/>
        <v>0</v>
      </c>
    </row>
    <row r="85" spans="2:22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9"/>
      <c r="O85" s="9"/>
      <c r="P85" s="4"/>
      <c r="Q85" s="4"/>
      <c r="R85" s="4"/>
      <c r="S85" s="4"/>
      <c r="U85">
        <f t="shared" si="2"/>
        <v>0</v>
      </c>
    </row>
    <row r="86" spans="2:22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9"/>
      <c r="O86" s="9"/>
      <c r="P86" s="4"/>
      <c r="Q86" s="4"/>
      <c r="R86" s="4"/>
      <c r="S86" s="4"/>
      <c r="U86">
        <f t="shared" si="2"/>
        <v>0</v>
      </c>
    </row>
    <row r="87" spans="2:22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9"/>
      <c r="O87" s="9"/>
      <c r="P87" s="4"/>
      <c r="Q87" s="4"/>
      <c r="R87" s="4"/>
      <c r="S87" s="4"/>
      <c r="U87">
        <f t="shared" si="2"/>
        <v>0</v>
      </c>
    </row>
    <row r="88" spans="2:22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9"/>
      <c r="O88" s="9"/>
      <c r="P88" s="4"/>
      <c r="Q88" s="4"/>
      <c r="R88" s="4"/>
      <c r="S88" s="4"/>
      <c r="U88">
        <f t="shared" si="2"/>
        <v>0</v>
      </c>
    </row>
    <row r="89" spans="2:22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9"/>
      <c r="O89" s="9"/>
      <c r="P89" s="4"/>
      <c r="Q89" s="4"/>
      <c r="R89" s="4"/>
      <c r="S89" s="4"/>
      <c r="U89">
        <f t="shared" si="2"/>
        <v>0</v>
      </c>
      <c r="V89" s="31"/>
    </row>
    <row r="90" spans="2:22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9"/>
      <c r="O90" s="9"/>
      <c r="P90" s="32"/>
      <c r="Q90" s="4"/>
      <c r="R90" s="4"/>
      <c r="S90" s="4"/>
      <c r="U90">
        <f t="shared" si="2"/>
        <v>0</v>
      </c>
      <c r="V90" s="31"/>
    </row>
    <row r="91" spans="2:22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9"/>
      <c r="O91" s="9"/>
      <c r="P91" s="4"/>
      <c r="Q91" s="4"/>
      <c r="R91" s="4"/>
      <c r="S91" s="4"/>
      <c r="U91">
        <f t="shared" si="2"/>
        <v>0</v>
      </c>
    </row>
    <row r="92" spans="2:22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9"/>
      <c r="O92" s="9"/>
      <c r="P92" s="32"/>
      <c r="Q92" s="4"/>
      <c r="R92" s="4"/>
      <c r="S92" s="4"/>
      <c r="U92">
        <f t="shared" si="2"/>
        <v>0</v>
      </c>
      <c r="V92" s="31"/>
    </row>
    <row r="93" spans="2:22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9"/>
      <c r="O93" s="9"/>
      <c r="P93" s="4"/>
      <c r="Q93" s="4"/>
      <c r="R93" s="4"/>
      <c r="S93" s="4"/>
      <c r="U93">
        <f t="shared" si="2"/>
        <v>0</v>
      </c>
    </row>
    <row r="94" spans="2:22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9"/>
      <c r="O94" s="9"/>
      <c r="P94" s="32"/>
      <c r="Q94" s="4"/>
      <c r="R94" s="4"/>
      <c r="S94" s="4"/>
      <c r="U94">
        <f t="shared" si="2"/>
        <v>0</v>
      </c>
      <c r="V94" s="31"/>
    </row>
    <row r="95" spans="2:22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9"/>
      <c r="O95" s="9"/>
      <c r="P95" s="4"/>
      <c r="Q95" s="4"/>
      <c r="R95" s="4"/>
      <c r="S95" s="4"/>
      <c r="U95">
        <f t="shared" si="2"/>
        <v>0</v>
      </c>
    </row>
    <row r="96" spans="2:22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9"/>
      <c r="O96" s="9"/>
      <c r="P96" s="4"/>
      <c r="Q96" s="4"/>
      <c r="R96" s="4"/>
      <c r="S96" s="4"/>
      <c r="U96">
        <f t="shared" si="2"/>
        <v>0</v>
      </c>
    </row>
    <row r="97" spans="2:22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9"/>
      <c r="O97" s="9"/>
      <c r="P97" s="32"/>
      <c r="Q97" s="4"/>
      <c r="R97" s="4"/>
      <c r="S97" s="4"/>
      <c r="U97">
        <f t="shared" si="2"/>
        <v>0</v>
      </c>
      <c r="V97" s="31"/>
    </row>
    <row r="98" spans="2:22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9"/>
      <c r="O98" s="9"/>
      <c r="P98" s="32"/>
      <c r="Q98" s="4"/>
      <c r="R98" s="4"/>
      <c r="S98" s="4"/>
      <c r="U98">
        <f t="shared" si="2"/>
        <v>0</v>
      </c>
      <c r="V98" s="31"/>
    </row>
    <row r="99" spans="2:22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9"/>
      <c r="O99" s="9"/>
      <c r="P99" s="4"/>
      <c r="Q99" s="4"/>
      <c r="R99" s="4"/>
      <c r="S99" s="4"/>
      <c r="U99">
        <f t="shared" ref="U99:U130" si="3">C99</f>
        <v>0</v>
      </c>
    </row>
    <row r="100" spans="2:22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9"/>
      <c r="O100" s="9"/>
      <c r="P100" s="4"/>
      <c r="Q100" s="4"/>
      <c r="R100" s="4"/>
      <c r="S100" s="4"/>
      <c r="U100">
        <f t="shared" si="3"/>
        <v>0</v>
      </c>
    </row>
    <row r="101" spans="2:22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9"/>
      <c r="O101" s="9"/>
      <c r="P101" s="4"/>
      <c r="Q101" s="4"/>
      <c r="R101" s="4"/>
      <c r="S101" s="4"/>
      <c r="U101">
        <f t="shared" si="3"/>
        <v>0</v>
      </c>
    </row>
    <row r="102" spans="2:22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9"/>
      <c r="O102" s="9"/>
      <c r="P102" s="4"/>
      <c r="Q102" s="4"/>
      <c r="R102" s="4"/>
      <c r="S102" s="4"/>
      <c r="U102">
        <f t="shared" si="3"/>
        <v>0</v>
      </c>
    </row>
    <row r="103" spans="2:22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9"/>
      <c r="O103" s="9"/>
      <c r="P103" s="4"/>
      <c r="Q103" s="4"/>
      <c r="R103" s="4"/>
      <c r="S103" s="4"/>
      <c r="U103">
        <f t="shared" si="3"/>
        <v>0</v>
      </c>
    </row>
    <row r="104" spans="2:22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9"/>
      <c r="O104" s="9"/>
      <c r="P104" s="4"/>
      <c r="Q104" s="4"/>
      <c r="R104" s="4"/>
      <c r="S104" s="4"/>
      <c r="U104">
        <f t="shared" si="3"/>
        <v>0</v>
      </c>
    </row>
    <row r="105" spans="2:22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9"/>
      <c r="O105" s="9"/>
      <c r="P105" s="4"/>
      <c r="Q105" s="4"/>
      <c r="R105" s="4"/>
      <c r="S105" s="4"/>
      <c r="U105">
        <f t="shared" si="3"/>
        <v>0</v>
      </c>
    </row>
    <row r="106" spans="2:22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9"/>
      <c r="O106" s="9"/>
      <c r="P106" s="4"/>
      <c r="Q106" s="4"/>
      <c r="R106" s="4"/>
      <c r="S106" s="4"/>
      <c r="U106">
        <f t="shared" si="3"/>
        <v>0</v>
      </c>
    </row>
    <row r="107" spans="2:22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9"/>
      <c r="O107" s="9"/>
      <c r="P107" s="32"/>
      <c r="Q107" s="4"/>
      <c r="R107" s="4"/>
      <c r="S107" s="4"/>
      <c r="U107">
        <f t="shared" si="3"/>
        <v>0</v>
      </c>
      <c r="V107" s="31"/>
    </row>
    <row r="108" spans="2:22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9"/>
      <c r="O108" s="9"/>
      <c r="P108" s="4"/>
      <c r="Q108" s="4"/>
      <c r="R108" s="4"/>
      <c r="S108" s="4"/>
      <c r="U108">
        <f t="shared" si="3"/>
        <v>0</v>
      </c>
    </row>
    <row r="109" spans="2:22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9"/>
      <c r="O109" s="9"/>
      <c r="P109" s="4"/>
      <c r="Q109" s="4"/>
      <c r="R109" s="4"/>
      <c r="S109" s="4"/>
      <c r="U109">
        <f t="shared" si="3"/>
        <v>0</v>
      </c>
    </row>
    <row r="110" spans="2:22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9"/>
      <c r="O110" s="9"/>
      <c r="P110" s="4"/>
      <c r="Q110" s="4"/>
      <c r="R110" s="4"/>
      <c r="S110" s="4"/>
      <c r="U110">
        <f t="shared" si="3"/>
        <v>0</v>
      </c>
    </row>
    <row r="111" spans="2:22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9"/>
      <c r="O111" s="9"/>
      <c r="P111" s="4"/>
      <c r="Q111" s="4"/>
      <c r="R111" s="4"/>
      <c r="S111" s="4"/>
      <c r="U111">
        <f t="shared" si="3"/>
        <v>0</v>
      </c>
    </row>
    <row r="112" spans="2:22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9"/>
      <c r="O112" s="9"/>
      <c r="P112" s="32"/>
      <c r="Q112" s="4"/>
      <c r="R112" s="4"/>
      <c r="S112" s="4"/>
      <c r="U112">
        <f t="shared" si="3"/>
        <v>0</v>
      </c>
      <c r="V112" s="31"/>
    </row>
    <row r="113" spans="2:22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9"/>
      <c r="O113" s="9"/>
      <c r="P113" s="32"/>
      <c r="Q113" s="4"/>
      <c r="R113" s="4"/>
      <c r="S113" s="4"/>
      <c r="U113">
        <f t="shared" si="3"/>
        <v>0</v>
      </c>
      <c r="V113" s="31"/>
    </row>
    <row r="114" spans="2:22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9"/>
      <c r="O114" s="9"/>
      <c r="P114" s="4"/>
      <c r="Q114" s="4"/>
      <c r="R114" s="4"/>
      <c r="S114" s="4"/>
      <c r="U114">
        <f t="shared" si="3"/>
        <v>0</v>
      </c>
      <c r="V114" s="31"/>
    </row>
    <row r="115" spans="2:22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9"/>
      <c r="O115" s="9"/>
      <c r="P115" s="32"/>
      <c r="Q115" s="4"/>
      <c r="R115" s="4"/>
      <c r="S115" s="4"/>
      <c r="U115">
        <f t="shared" si="3"/>
        <v>0</v>
      </c>
      <c r="V115" s="31"/>
    </row>
    <row r="116" spans="2:22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9"/>
      <c r="O116" s="9"/>
      <c r="P116" s="4"/>
      <c r="Q116" s="4"/>
      <c r="R116" s="4"/>
      <c r="S116" s="4"/>
      <c r="U116">
        <f t="shared" si="3"/>
        <v>0</v>
      </c>
    </row>
    <row r="117" spans="2:22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9"/>
      <c r="O117" s="9"/>
      <c r="P117" s="4"/>
      <c r="Q117" s="4"/>
      <c r="R117" s="4"/>
      <c r="S117" s="4"/>
      <c r="U117">
        <f t="shared" si="3"/>
        <v>0</v>
      </c>
    </row>
    <row r="118" spans="2:22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9"/>
      <c r="O118" s="9"/>
      <c r="P118" s="4"/>
      <c r="Q118" s="4"/>
      <c r="R118" s="4"/>
      <c r="S118" s="4"/>
      <c r="U118">
        <f t="shared" si="3"/>
        <v>0</v>
      </c>
      <c r="V118" s="31"/>
    </row>
    <row r="119" spans="2:22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9"/>
      <c r="O119" s="9"/>
      <c r="P119" s="4"/>
      <c r="Q119" s="4"/>
      <c r="R119" s="4"/>
      <c r="S119" s="4"/>
      <c r="U119">
        <f t="shared" si="3"/>
        <v>0</v>
      </c>
    </row>
    <row r="120" spans="2:22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9"/>
      <c r="O120" s="9"/>
      <c r="P120" s="4"/>
      <c r="Q120" s="4"/>
      <c r="R120" s="4"/>
      <c r="S120" s="4"/>
      <c r="U120">
        <f t="shared" si="3"/>
        <v>0</v>
      </c>
    </row>
    <row r="121" spans="2:22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9"/>
      <c r="O121" s="9"/>
      <c r="P121" s="4"/>
      <c r="Q121" s="4"/>
      <c r="R121" s="4"/>
      <c r="S121" s="4"/>
      <c r="U121">
        <f t="shared" si="3"/>
        <v>0</v>
      </c>
    </row>
    <row r="122" spans="2:22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9"/>
      <c r="O122" s="9"/>
      <c r="P122" s="4"/>
      <c r="Q122" s="4"/>
      <c r="R122" s="4"/>
      <c r="S122" s="4"/>
      <c r="U122">
        <f t="shared" si="3"/>
        <v>0</v>
      </c>
    </row>
    <row r="123" spans="2:22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9"/>
      <c r="O123" s="9"/>
      <c r="P123" s="4"/>
      <c r="Q123" s="4"/>
      <c r="R123" s="4"/>
      <c r="S123" s="4"/>
      <c r="U123">
        <f t="shared" si="3"/>
        <v>0</v>
      </c>
    </row>
    <row r="124" spans="2:22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9"/>
      <c r="O124" s="9"/>
      <c r="P124" s="32"/>
      <c r="Q124" s="4"/>
      <c r="R124" s="4"/>
      <c r="S124" s="4"/>
      <c r="U124">
        <f t="shared" si="3"/>
        <v>0</v>
      </c>
      <c r="V124" s="31"/>
    </row>
    <row r="125" spans="2:22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9"/>
      <c r="O125" s="9"/>
      <c r="P125" s="4"/>
      <c r="Q125" s="4"/>
      <c r="R125" s="4"/>
      <c r="S125" s="4"/>
      <c r="U125">
        <f t="shared" si="3"/>
        <v>0</v>
      </c>
    </row>
    <row r="126" spans="2:22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9"/>
      <c r="O126" s="9"/>
      <c r="P126" s="4"/>
      <c r="Q126" s="4"/>
      <c r="R126" s="4"/>
      <c r="S126" s="4"/>
      <c r="U126">
        <f t="shared" si="3"/>
        <v>0</v>
      </c>
    </row>
    <row r="127" spans="2:22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9"/>
      <c r="O127" s="9"/>
      <c r="P127" s="4"/>
      <c r="Q127" s="4"/>
      <c r="R127" s="4"/>
      <c r="S127" s="4"/>
      <c r="U127">
        <f t="shared" si="3"/>
        <v>0</v>
      </c>
    </row>
    <row r="128" spans="2:22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9"/>
      <c r="O128" s="9"/>
      <c r="P128" s="4"/>
      <c r="Q128" s="4"/>
      <c r="R128" s="4"/>
      <c r="S128" s="4"/>
      <c r="U128">
        <f t="shared" si="3"/>
        <v>0</v>
      </c>
      <c r="V128" s="31"/>
    </row>
    <row r="129" spans="2:22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9"/>
      <c r="O129" s="9"/>
      <c r="P129" s="4"/>
      <c r="Q129" s="4"/>
      <c r="R129" s="4"/>
      <c r="S129" s="4"/>
      <c r="U129">
        <f t="shared" si="3"/>
        <v>0</v>
      </c>
    </row>
    <row r="130" spans="2:22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9"/>
      <c r="O130" s="9"/>
      <c r="P130" s="4"/>
      <c r="Q130" s="4"/>
      <c r="R130" s="4"/>
      <c r="S130" s="4"/>
      <c r="U130">
        <f t="shared" si="3"/>
        <v>0</v>
      </c>
    </row>
    <row r="131" spans="2:22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9"/>
      <c r="O131" s="9"/>
      <c r="P131" s="4"/>
      <c r="Q131" s="4"/>
      <c r="R131" s="4"/>
      <c r="S131" s="4"/>
      <c r="U131">
        <f t="shared" ref="U131:U162" si="4">C131</f>
        <v>0</v>
      </c>
    </row>
    <row r="132" spans="2:22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9"/>
      <c r="O132" s="9"/>
      <c r="P132" s="32"/>
      <c r="Q132" s="4"/>
      <c r="R132" s="4"/>
      <c r="S132" s="4"/>
      <c r="U132">
        <f t="shared" si="4"/>
        <v>0</v>
      </c>
      <c r="V132" s="31"/>
    </row>
    <row r="133" spans="2:22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9"/>
      <c r="O133" s="9"/>
      <c r="P133" s="32"/>
      <c r="Q133" s="4"/>
      <c r="R133" s="4"/>
      <c r="S133" s="4"/>
      <c r="U133">
        <f t="shared" si="4"/>
        <v>0</v>
      </c>
      <c r="V133" s="31"/>
    </row>
    <row r="134" spans="2:22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9"/>
      <c r="O134" s="9"/>
      <c r="P134" s="4"/>
      <c r="Q134" s="4"/>
      <c r="R134" s="4"/>
      <c r="S134" s="4"/>
      <c r="U134">
        <f t="shared" si="4"/>
        <v>0</v>
      </c>
    </row>
    <row r="135" spans="2:22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9"/>
      <c r="O135" s="9"/>
      <c r="P135" s="4"/>
      <c r="Q135" s="4"/>
      <c r="R135" s="4"/>
      <c r="S135" s="4"/>
      <c r="U135">
        <f t="shared" si="4"/>
        <v>0</v>
      </c>
    </row>
    <row r="136" spans="2:22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9"/>
      <c r="O136" s="9"/>
      <c r="P136" s="4"/>
      <c r="Q136" s="4"/>
      <c r="R136" s="4"/>
      <c r="S136" s="4"/>
      <c r="U136">
        <f t="shared" si="4"/>
        <v>0</v>
      </c>
    </row>
    <row r="137" spans="2:22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9"/>
      <c r="O137" s="9"/>
      <c r="P137" s="4"/>
      <c r="Q137" s="4"/>
      <c r="R137" s="4"/>
      <c r="S137" s="4"/>
      <c r="U137">
        <f t="shared" si="4"/>
        <v>0</v>
      </c>
    </row>
    <row r="138" spans="2:22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9"/>
      <c r="O138" s="9"/>
      <c r="P138" s="32"/>
      <c r="Q138" s="4"/>
      <c r="R138" s="4"/>
      <c r="S138" s="4"/>
      <c r="U138">
        <f t="shared" si="4"/>
        <v>0</v>
      </c>
      <c r="V138" s="31"/>
    </row>
    <row r="139" spans="2:22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9"/>
      <c r="O139" s="9"/>
      <c r="P139" s="4"/>
      <c r="Q139" s="4"/>
      <c r="R139" s="4"/>
      <c r="S139" s="4"/>
      <c r="U139">
        <f t="shared" si="4"/>
        <v>0</v>
      </c>
    </row>
    <row r="140" spans="2:22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9"/>
      <c r="O140" s="9"/>
      <c r="P140" s="4"/>
      <c r="Q140" s="4"/>
      <c r="R140" s="4"/>
      <c r="S140" s="4"/>
      <c r="U140">
        <f t="shared" si="4"/>
        <v>0</v>
      </c>
    </row>
    <row r="141" spans="2:22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9"/>
      <c r="O141" s="9"/>
      <c r="P141" s="4"/>
      <c r="Q141" s="4"/>
      <c r="R141" s="4"/>
      <c r="S141" s="4"/>
      <c r="U141">
        <f t="shared" si="4"/>
        <v>0</v>
      </c>
    </row>
    <row r="142" spans="2:22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9"/>
      <c r="O142" s="9"/>
      <c r="P142" s="4"/>
      <c r="Q142" s="4"/>
      <c r="R142" s="4"/>
      <c r="S142" s="4"/>
      <c r="U142">
        <f t="shared" si="4"/>
        <v>0</v>
      </c>
    </row>
    <row r="143" spans="2:22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9"/>
      <c r="O143" s="9"/>
      <c r="P143" s="4"/>
      <c r="Q143" s="4"/>
      <c r="R143" s="4"/>
      <c r="S143" s="4"/>
      <c r="U143">
        <f t="shared" si="4"/>
        <v>0</v>
      </c>
    </row>
    <row r="144" spans="2:22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9"/>
      <c r="O144" s="9"/>
      <c r="P144" s="4"/>
      <c r="Q144" s="4"/>
      <c r="R144" s="4"/>
      <c r="S144" s="4"/>
      <c r="U144">
        <f t="shared" si="4"/>
        <v>0</v>
      </c>
    </row>
    <row r="145" spans="2:22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9"/>
      <c r="O145" s="9"/>
      <c r="P145" s="4"/>
      <c r="Q145" s="4"/>
      <c r="R145" s="4"/>
      <c r="S145" s="4"/>
      <c r="U145">
        <f t="shared" si="4"/>
        <v>0</v>
      </c>
    </row>
    <row r="146" spans="2:22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9"/>
      <c r="O146" s="9"/>
      <c r="P146" s="4"/>
      <c r="Q146" s="4"/>
      <c r="R146" s="4"/>
      <c r="S146" s="4"/>
      <c r="U146">
        <f t="shared" si="4"/>
        <v>0</v>
      </c>
    </row>
    <row r="147" spans="2:22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9"/>
      <c r="O147" s="9"/>
      <c r="P147" s="4"/>
      <c r="Q147" s="4"/>
      <c r="R147" s="4"/>
      <c r="S147" s="4"/>
      <c r="U147">
        <f t="shared" si="4"/>
        <v>0</v>
      </c>
    </row>
    <row r="148" spans="2:22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9"/>
      <c r="O148" s="9"/>
      <c r="P148" s="4"/>
      <c r="Q148" s="4"/>
      <c r="R148" s="4"/>
      <c r="S148" s="4"/>
      <c r="U148">
        <f t="shared" si="4"/>
        <v>0</v>
      </c>
    </row>
    <row r="149" spans="2:22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9"/>
      <c r="O149" s="9"/>
      <c r="P149" s="4"/>
      <c r="Q149" s="4"/>
      <c r="R149" s="4"/>
      <c r="S149" s="4"/>
      <c r="U149">
        <f t="shared" si="4"/>
        <v>0</v>
      </c>
    </row>
    <row r="150" spans="2:22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9"/>
      <c r="O150" s="9"/>
      <c r="P150" s="4"/>
      <c r="Q150" s="4"/>
      <c r="R150" s="4"/>
      <c r="S150" s="4"/>
      <c r="U150">
        <f t="shared" si="4"/>
        <v>0</v>
      </c>
    </row>
    <row r="151" spans="2:22" s="34" customForma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4"/>
      <c r="M151" s="10"/>
      <c r="N151" s="9"/>
      <c r="O151" s="9"/>
      <c r="P151" s="33"/>
      <c r="Q151" s="10"/>
      <c r="R151" s="10"/>
      <c r="S151" s="10"/>
      <c r="U151">
        <f t="shared" si="4"/>
        <v>0</v>
      </c>
      <c r="V151" s="35"/>
    </row>
    <row r="152" spans="2:22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9"/>
      <c r="O152" s="9"/>
      <c r="P152" s="32"/>
      <c r="Q152" s="4"/>
      <c r="R152" s="4"/>
      <c r="S152" s="4"/>
      <c r="U152">
        <f t="shared" si="4"/>
        <v>0</v>
      </c>
      <c r="V152" s="31"/>
    </row>
    <row r="153" spans="2:22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9"/>
      <c r="O153" s="9"/>
      <c r="P153" s="4"/>
      <c r="Q153" s="4"/>
      <c r="R153" s="4"/>
      <c r="S153" s="4"/>
      <c r="U153">
        <f t="shared" si="4"/>
        <v>0</v>
      </c>
    </row>
    <row r="154" spans="2:22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9"/>
      <c r="O154" s="9"/>
      <c r="P154" s="4"/>
      <c r="Q154" s="4"/>
      <c r="R154" s="4"/>
      <c r="S154" s="4"/>
      <c r="U154">
        <f t="shared" si="4"/>
        <v>0</v>
      </c>
    </row>
    <row r="155" spans="2:22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9"/>
      <c r="O155" s="9"/>
      <c r="P155" s="4"/>
      <c r="Q155" s="4"/>
      <c r="R155" s="4"/>
      <c r="S155" s="4"/>
      <c r="U155">
        <f t="shared" si="4"/>
        <v>0</v>
      </c>
    </row>
    <row r="156" spans="2:22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9"/>
      <c r="O156" s="9"/>
      <c r="P156" s="4"/>
      <c r="Q156" s="4"/>
      <c r="R156" s="4"/>
      <c r="S156" s="4"/>
      <c r="U156">
        <f t="shared" si="4"/>
        <v>0</v>
      </c>
    </row>
    <row r="157" spans="2:22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9"/>
      <c r="O157" s="9"/>
      <c r="P157" s="4"/>
      <c r="Q157" s="4"/>
      <c r="R157" s="4"/>
      <c r="S157" s="4"/>
      <c r="U157">
        <f t="shared" si="4"/>
        <v>0</v>
      </c>
    </row>
    <row r="158" spans="2:22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9"/>
      <c r="O158" s="9"/>
      <c r="P158" s="4"/>
      <c r="Q158" s="4"/>
      <c r="R158" s="4"/>
      <c r="S158" s="4"/>
      <c r="U158">
        <f t="shared" si="4"/>
        <v>0</v>
      </c>
    </row>
    <row r="159" spans="2:22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9"/>
      <c r="O159" s="9"/>
      <c r="P159" s="4"/>
      <c r="Q159" s="4"/>
      <c r="R159" s="4"/>
      <c r="S159" s="4"/>
      <c r="U159">
        <f t="shared" si="4"/>
        <v>0</v>
      </c>
    </row>
    <row r="160" spans="2:22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9"/>
      <c r="O160" s="9"/>
      <c r="P160" s="4"/>
      <c r="Q160" s="4"/>
      <c r="R160" s="4"/>
      <c r="S160" s="4"/>
      <c r="U160">
        <f t="shared" si="4"/>
        <v>0</v>
      </c>
    </row>
    <row r="161" spans="2:22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9"/>
      <c r="O161" s="9"/>
      <c r="P161" s="4"/>
      <c r="Q161" s="4"/>
      <c r="R161" s="4"/>
      <c r="S161" s="4"/>
      <c r="U161">
        <f t="shared" si="4"/>
        <v>0</v>
      </c>
    </row>
    <row r="162" spans="2:22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9"/>
      <c r="O162" s="9"/>
      <c r="P162" s="32"/>
      <c r="Q162" s="4"/>
      <c r="R162" s="4"/>
      <c r="S162" s="4"/>
      <c r="U162">
        <f t="shared" si="4"/>
        <v>0</v>
      </c>
      <c r="V162" s="31"/>
    </row>
    <row r="163" spans="2:22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9"/>
      <c r="O163" s="9"/>
      <c r="P163" s="4"/>
      <c r="Q163" s="4"/>
      <c r="R163" s="4"/>
      <c r="S163" s="4"/>
      <c r="U163">
        <f t="shared" ref="U163:U186" si="5">C163</f>
        <v>0</v>
      </c>
    </row>
    <row r="164" spans="2:22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9"/>
      <c r="O164" s="9"/>
      <c r="P164" s="4"/>
      <c r="Q164" s="4"/>
      <c r="R164" s="4"/>
      <c r="S164" s="4"/>
      <c r="U164">
        <f t="shared" si="5"/>
        <v>0</v>
      </c>
    </row>
    <row r="165" spans="2:22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9"/>
      <c r="O165" s="9"/>
      <c r="P165" s="4"/>
      <c r="Q165" s="4"/>
      <c r="R165" s="4"/>
      <c r="S165" s="4"/>
      <c r="U165">
        <f t="shared" si="5"/>
        <v>0</v>
      </c>
    </row>
    <row r="166" spans="2:22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9"/>
      <c r="O166" s="9"/>
      <c r="P166" s="4"/>
      <c r="Q166" s="4"/>
      <c r="R166" s="4"/>
      <c r="S166" s="4"/>
      <c r="U166">
        <f t="shared" si="5"/>
        <v>0</v>
      </c>
    </row>
    <row r="167" spans="2:22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9"/>
      <c r="O167" s="9"/>
      <c r="P167" s="4"/>
      <c r="Q167" s="4"/>
      <c r="R167" s="4"/>
      <c r="S167" s="4"/>
      <c r="U167">
        <f t="shared" si="5"/>
        <v>0</v>
      </c>
    </row>
    <row r="168" spans="2:22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9"/>
      <c r="O168" s="9"/>
      <c r="P168" s="4"/>
      <c r="Q168" s="4"/>
      <c r="R168" s="4"/>
      <c r="S168" s="4"/>
      <c r="U168">
        <f t="shared" si="5"/>
        <v>0</v>
      </c>
    </row>
    <row r="169" spans="2:22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9"/>
      <c r="O169" s="9"/>
      <c r="P169" s="32"/>
      <c r="Q169" s="4"/>
      <c r="R169" s="4"/>
      <c r="S169" s="4"/>
      <c r="U169">
        <f t="shared" si="5"/>
        <v>0</v>
      </c>
    </row>
    <row r="170" spans="2:22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9"/>
      <c r="O170" s="9"/>
      <c r="P170" s="32"/>
      <c r="Q170" s="4"/>
      <c r="R170" s="4"/>
      <c r="S170" s="4"/>
      <c r="U170">
        <f t="shared" si="5"/>
        <v>0</v>
      </c>
    </row>
    <row r="171" spans="2:22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9"/>
      <c r="O171" s="9"/>
      <c r="P171" s="32"/>
      <c r="Q171" s="4"/>
      <c r="R171" s="4"/>
      <c r="S171" s="4"/>
      <c r="U171">
        <f t="shared" si="5"/>
        <v>0</v>
      </c>
    </row>
    <row r="172" spans="2:22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9"/>
      <c r="O172" s="9"/>
      <c r="P172" s="32"/>
      <c r="Q172" s="4"/>
      <c r="R172" s="4"/>
      <c r="S172" s="4"/>
      <c r="U172">
        <f t="shared" si="5"/>
        <v>0</v>
      </c>
    </row>
    <row r="173" spans="2:22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9"/>
      <c r="O173" s="9"/>
      <c r="P173" s="32"/>
      <c r="Q173" s="4"/>
      <c r="R173" s="4"/>
      <c r="S173" s="4"/>
      <c r="U173">
        <f t="shared" si="5"/>
        <v>0</v>
      </c>
    </row>
    <row r="174" spans="2:22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9"/>
      <c r="O174" s="9"/>
      <c r="P174" s="32"/>
      <c r="Q174" s="4"/>
      <c r="R174" s="4"/>
      <c r="S174" s="4"/>
      <c r="U174">
        <f t="shared" si="5"/>
        <v>0</v>
      </c>
    </row>
    <row r="175" spans="2:22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9"/>
      <c r="O175" s="9"/>
      <c r="P175" s="32"/>
      <c r="Q175" s="4"/>
      <c r="R175" s="4"/>
      <c r="S175" s="4"/>
      <c r="U175">
        <f t="shared" si="5"/>
        <v>0</v>
      </c>
    </row>
    <row r="176" spans="2:22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9"/>
      <c r="O176" s="9"/>
      <c r="P176" s="32"/>
      <c r="Q176" s="4"/>
      <c r="R176" s="4"/>
      <c r="S176" s="4"/>
      <c r="U176">
        <f t="shared" si="5"/>
        <v>0</v>
      </c>
    </row>
    <row r="177" spans="2:2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9"/>
      <c r="O177" s="9"/>
      <c r="P177" s="32"/>
      <c r="Q177" s="4"/>
      <c r="R177" s="4"/>
      <c r="S177" s="4"/>
      <c r="U177">
        <f t="shared" si="5"/>
        <v>0</v>
      </c>
    </row>
    <row r="178" spans="2:2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9"/>
      <c r="O178" s="9"/>
      <c r="P178" s="32"/>
      <c r="Q178" s="4"/>
      <c r="R178" s="4"/>
      <c r="S178" s="4"/>
      <c r="U178">
        <f t="shared" si="5"/>
        <v>0</v>
      </c>
    </row>
    <row r="179" spans="2:2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9"/>
      <c r="O179" s="9"/>
      <c r="P179" s="32"/>
      <c r="Q179" s="4"/>
      <c r="R179" s="4"/>
      <c r="S179" s="4"/>
      <c r="U179">
        <f t="shared" si="5"/>
        <v>0</v>
      </c>
    </row>
    <row r="180" spans="2:2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9"/>
      <c r="O180" s="9"/>
      <c r="P180" s="32"/>
      <c r="Q180" s="4"/>
      <c r="R180" s="4"/>
      <c r="S180" s="4"/>
      <c r="U180">
        <f t="shared" si="5"/>
        <v>0</v>
      </c>
    </row>
    <row r="181" spans="2:2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9"/>
      <c r="O181" s="9"/>
      <c r="P181" s="32"/>
      <c r="Q181" s="4"/>
      <c r="R181" s="4"/>
      <c r="S181" s="4"/>
      <c r="U181">
        <f t="shared" si="5"/>
        <v>0</v>
      </c>
    </row>
    <row r="182" spans="2:21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9"/>
      <c r="O182" s="9"/>
      <c r="P182" s="32"/>
      <c r="Q182" s="4"/>
      <c r="R182" s="4"/>
      <c r="S182" s="4"/>
      <c r="U182">
        <f t="shared" si="5"/>
        <v>0</v>
      </c>
    </row>
    <row r="183" spans="2:21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9"/>
      <c r="O183" s="9"/>
      <c r="P183" s="32"/>
      <c r="Q183" s="4"/>
      <c r="R183" s="4"/>
      <c r="S183" s="4"/>
      <c r="U183">
        <f t="shared" si="5"/>
        <v>0</v>
      </c>
    </row>
    <row r="184" spans="2:21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9"/>
      <c r="O184" s="9"/>
      <c r="P184" s="32"/>
      <c r="Q184" s="4"/>
      <c r="R184" s="4"/>
      <c r="S184" s="4"/>
      <c r="U184">
        <f t="shared" si="5"/>
        <v>0</v>
      </c>
    </row>
    <row r="185" spans="2:21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9"/>
      <c r="O185" s="9"/>
      <c r="P185" s="32"/>
      <c r="Q185" s="4"/>
      <c r="R185" s="4"/>
      <c r="S185" s="4"/>
      <c r="U185">
        <f t="shared" si="5"/>
        <v>0</v>
      </c>
    </row>
    <row r="186" spans="2:21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9"/>
      <c r="O186" s="9"/>
      <c r="P186" s="4"/>
      <c r="Q186" s="4"/>
      <c r="R186" s="4"/>
      <c r="S186" s="4"/>
      <c r="U186">
        <f t="shared" si="5"/>
        <v>0</v>
      </c>
    </row>
  </sheetData>
  <autoFilter ref="B2:V186" xr:uid="{54ABBEBE-4755-452E-AD34-AC64F328E1FF}"/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E0EA-C778-ED4C-B2D0-B668F3557B53}">
  <dimension ref="B2:H20"/>
  <sheetViews>
    <sheetView zoomScale="235" workbookViewId="0">
      <selection activeCell="F11" sqref="F11"/>
    </sheetView>
  </sheetViews>
  <sheetFormatPr baseColWidth="10" defaultRowHeight="16" x14ac:dyDescent="0.2"/>
  <cols>
    <col min="1" max="1" width="2.33203125" customWidth="1"/>
  </cols>
  <sheetData>
    <row r="2" spans="2:8" x14ac:dyDescent="0.2">
      <c r="B2" s="4" t="s">
        <v>415</v>
      </c>
      <c r="C2" s="4" t="s">
        <v>416</v>
      </c>
      <c r="D2" s="4" t="s">
        <v>417</v>
      </c>
      <c r="E2" s="4" t="s">
        <v>418</v>
      </c>
      <c r="F2" s="4" t="s">
        <v>419</v>
      </c>
      <c r="G2" s="4" t="s">
        <v>420</v>
      </c>
      <c r="H2" s="4" t="s">
        <v>421</v>
      </c>
    </row>
    <row r="3" spans="2:8" x14ac:dyDescent="0.2">
      <c r="B3" s="52" t="s">
        <v>422</v>
      </c>
      <c r="C3" s="52" t="s">
        <v>158</v>
      </c>
      <c r="D3" s="52" t="s">
        <v>423</v>
      </c>
      <c r="E3" s="53">
        <v>200</v>
      </c>
      <c r="F3" s="54" t="s">
        <v>41</v>
      </c>
      <c r="G3" s="54" t="s">
        <v>424</v>
      </c>
      <c r="H3" s="55">
        <v>15428</v>
      </c>
    </row>
    <row r="4" spans="2:8" x14ac:dyDescent="0.2">
      <c r="B4" s="52" t="s">
        <v>249</v>
      </c>
      <c r="C4" s="52" t="s">
        <v>169</v>
      </c>
      <c r="D4" s="52" t="s">
        <v>423</v>
      </c>
      <c r="E4" s="53">
        <v>100</v>
      </c>
      <c r="F4" s="54" t="s">
        <v>41</v>
      </c>
      <c r="G4" s="54" t="s">
        <v>424</v>
      </c>
      <c r="H4" s="55">
        <v>84728</v>
      </c>
    </row>
    <row r="5" spans="2:8" x14ac:dyDescent="0.2">
      <c r="B5" s="52" t="s">
        <v>250</v>
      </c>
      <c r="C5" s="52" t="s">
        <v>157</v>
      </c>
      <c r="D5" s="52" t="s">
        <v>423</v>
      </c>
      <c r="E5" s="53">
        <v>600</v>
      </c>
      <c r="F5" s="54" t="s">
        <v>44</v>
      </c>
      <c r="G5" s="54" t="s">
        <v>424</v>
      </c>
      <c r="H5" s="55">
        <v>51750</v>
      </c>
    </row>
    <row r="6" spans="2:8" x14ac:dyDescent="0.2">
      <c r="B6" s="52" t="s">
        <v>431</v>
      </c>
      <c r="C6" s="52" t="s">
        <v>171</v>
      </c>
      <c r="D6" s="52" t="s">
        <v>423</v>
      </c>
      <c r="E6" s="53">
        <v>900</v>
      </c>
      <c r="F6" s="54" t="s">
        <v>44</v>
      </c>
      <c r="G6" s="54" t="s">
        <v>424</v>
      </c>
      <c r="H6" s="55">
        <v>20820</v>
      </c>
    </row>
    <row r="7" spans="2:8" x14ac:dyDescent="0.2">
      <c r="B7" s="52" t="s">
        <v>252</v>
      </c>
      <c r="C7" s="52" t="s">
        <v>158</v>
      </c>
      <c r="D7" s="52" t="s">
        <v>423</v>
      </c>
      <c r="E7" s="53">
        <v>1000</v>
      </c>
      <c r="F7" s="54" t="s">
        <v>44</v>
      </c>
      <c r="G7" s="54" t="s">
        <v>424</v>
      </c>
      <c r="H7" s="55">
        <v>15428</v>
      </c>
    </row>
    <row r="8" spans="2:8" x14ac:dyDescent="0.2">
      <c r="B8" s="52" t="s">
        <v>253</v>
      </c>
      <c r="C8" s="52" t="s">
        <v>321</v>
      </c>
      <c r="D8" s="52" t="s">
        <v>423</v>
      </c>
      <c r="E8" s="53">
        <v>1300</v>
      </c>
      <c r="F8" s="54" t="s">
        <v>41</v>
      </c>
      <c r="G8" s="54" t="s">
        <v>424</v>
      </c>
      <c r="H8" s="55">
        <v>45277</v>
      </c>
    </row>
    <row r="9" spans="2:8" x14ac:dyDescent="0.2">
      <c r="B9" s="52" t="s">
        <v>254</v>
      </c>
      <c r="C9" s="52" t="s">
        <v>165</v>
      </c>
      <c r="D9" s="52" t="s">
        <v>423</v>
      </c>
      <c r="E9" s="53">
        <v>1600</v>
      </c>
      <c r="F9" s="54" t="s">
        <v>41</v>
      </c>
      <c r="G9" s="54" t="s">
        <v>424</v>
      </c>
      <c r="H9" s="55">
        <v>24500</v>
      </c>
    </row>
    <row r="10" spans="2:8" x14ac:dyDescent="0.2">
      <c r="B10" s="52" t="s">
        <v>261</v>
      </c>
      <c r="C10" s="52" t="s">
        <v>161</v>
      </c>
      <c r="D10" s="52" t="s">
        <v>425</v>
      </c>
      <c r="E10" s="53">
        <v>300</v>
      </c>
      <c r="F10" s="54" t="s">
        <v>44</v>
      </c>
      <c r="G10" s="54" t="s">
        <v>323</v>
      </c>
      <c r="H10" s="55">
        <v>16027</v>
      </c>
    </row>
    <row r="11" spans="2:8" x14ac:dyDescent="0.2">
      <c r="B11" s="52" t="s">
        <v>265</v>
      </c>
      <c r="C11" s="52" t="s">
        <v>154</v>
      </c>
      <c r="D11" s="52" t="s">
        <v>426</v>
      </c>
      <c r="E11" s="53">
        <v>560</v>
      </c>
      <c r="F11" s="54" t="s">
        <v>41</v>
      </c>
      <c r="G11" s="54" t="s">
        <v>424</v>
      </c>
      <c r="H11" s="55">
        <v>13961</v>
      </c>
    </row>
    <row r="12" spans="2:8" x14ac:dyDescent="0.2">
      <c r="B12" s="52" t="s">
        <v>268</v>
      </c>
      <c r="C12" s="52" t="s">
        <v>154</v>
      </c>
      <c r="D12" s="52" t="s">
        <v>427</v>
      </c>
      <c r="E12" s="53">
        <v>356</v>
      </c>
      <c r="F12" s="54" t="s">
        <v>44</v>
      </c>
      <c r="G12" s="54" t="s">
        <v>400</v>
      </c>
      <c r="H12" s="55">
        <v>13961</v>
      </c>
    </row>
    <row r="13" spans="2:8" x14ac:dyDescent="0.2">
      <c r="B13" s="52" t="s">
        <v>289</v>
      </c>
      <c r="C13" s="52" t="s">
        <v>242</v>
      </c>
      <c r="D13" s="52" t="s">
        <v>428</v>
      </c>
      <c r="E13" s="53">
        <v>800</v>
      </c>
      <c r="F13" s="54" t="s">
        <v>44</v>
      </c>
      <c r="G13" s="54" t="s">
        <v>323</v>
      </c>
      <c r="H13" s="55">
        <v>4400</v>
      </c>
    </row>
    <row r="14" spans="2:8" x14ac:dyDescent="0.2">
      <c r="B14" s="52" t="s">
        <v>290</v>
      </c>
      <c r="C14" s="52" t="s">
        <v>242</v>
      </c>
      <c r="D14" s="52" t="s">
        <v>429</v>
      </c>
      <c r="E14" s="53">
        <v>1600</v>
      </c>
      <c r="F14" s="54" t="s">
        <v>44</v>
      </c>
      <c r="G14" s="54" t="s">
        <v>214</v>
      </c>
      <c r="H14" s="55">
        <v>4400</v>
      </c>
    </row>
    <row r="15" spans="2:8" x14ac:dyDescent="0.2">
      <c r="B15" s="52" t="s">
        <v>291</v>
      </c>
      <c r="C15" s="52" t="s">
        <v>242</v>
      </c>
      <c r="D15" s="52" t="s">
        <v>428</v>
      </c>
      <c r="E15" s="53">
        <v>1600</v>
      </c>
      <c r="F15" s="54" t="s">
        <v>44</v>
      </c>
      <c r="G15" s="54" t="s">
        <v>323</v>
      </c>
      <c r="H15" s="55">
        <v>4400</v>
      </c>
    </row>
    <row r="16" spans="2:8" x14ac:dyDescent="0.2">
      <c r="B16" s="52" t="s">
        <v>292</v>
      </c>
      <c r="C16" s="52" t="s">
        <v>242</v>
      </c>
      <c r="D16" s="52" t="s">
        <v>429</v>
      </c>
      <c r="E16" s="53">
        <v>1600</v>
      </c>
      <c r="F16" s="54" t="s">
        <v>44</v>
      </c>
      <c r="G16" s="54" t="s">
        <v>214</v>
      </c>
      <c r="H16" s="55">
        <v>4400</v>
      </c>
    </row>
    <row r="17" spans="2:8" x14ac:dyDescent="0.2">
      <c r="B17" s="52" t="s">
        <v>293</v>
      </c>
      <c r="C17" s="52" t="s">
        <v>242</v>
      </c>
      <c r="D17" s="52" t="s">
        <v>428</v>
      </c>
      <c r="E17" s="53">
        <v>700</v>
      </c>
      <c r="F17" s="54" t="s">
        <v>44</v>
      </c>
      <c r="G17" s="54" t="s">
        <v>323</v>
      </c>
      <c r="H17" s="55">
        <v>4400</v>
      </c>
    </row>
    <row r="18" spans="2:8" x14ac:dyDescent="0.2">
      <c r="B18" s="52" t="s">
        <v>294</v>
      </c>
      <c r="C18" s="52" t="s">
        <v>161</v>
      </c>
      <c r="D18" s="52" t="s">
        <v>430</v>
      </c>
      <c r="E18" s="53">
        <v>490</v>
      </c>
      <c r="F18" s="54" t="s">
        <v>44</v>
      </c>
      <c r="G18" s="54" t="s">
        <v>214</v>
      </c>
      <c r="H18" s="55">
        <v>16027</v>
      </c>
    </row>
    <row r="19" spans="2:8" x14ac:dyDescent="0.2">
      <c r="B19" s="52" t="s">
        <v>296</v>
      </c>
      <c r="C19" s="52" t="s">
        <v>242</v>
      </c>
      <c r="D19" s="52" t="s">
        <v>429</v>
      </c>
      <c r="E19" s="53">
        <v>1200</v>
      </c>
      <c r="F19" s="54" t="s">
        <v>44</v>
      </c>
      <c r="G19" s="54" t="s">
        <v>214</v>
      </c>
      <c r="H19" s="55">
        <v>4400</v>
      </c>
    </row>
    <row r="20" spans="2:8" x14ac:dyDescent="0.2">
      <c r="B20" s="52" t="s">
        <v>297</v>
      </c>
      <c r="C20" s="52" t="s">
        <v>242</v>
      </c>
      <c r="D20" s="52" t="s">
        <v>429</v>
      </c>
      <c r="E20" s="53">
        <v>410</v>
      </c>
      <c r="F20" s="54" t="s">
        <v>44</v>
      </c>
      <c r="G20" s="54" t="s">
        <v>214</v>
      </c>
      <c r="H20" s="55">
        <v>4400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E11B22-1EFD-A849-A097-E68BCBFCE2E5}">
          <x14:formula1>
            <xm:f>'[2018 OOS Costing_Online Service Booking.xlsx]Drop Down'!#REF!</xm:f>
          </x14:formula1>
          <xm:sqref>D3:D20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H11"/>
  <sheetViews>
    <sheetView zoomScale="194" zoomScaleNormal="194" workbookViewId="0">
      <selection activeCell="G6" sqref="G6"/>
    </sheetView>
  </sheetViews>
  <sheetFormatPr baseColWidth="10" defaultColWidth="11" defaultRowHeight="16" x14ac:dyDescent="0.2"/>
  <cols>
    <col min="1" max="1" width="1" customWidth="1"/>
    <col min="2" max="2" width="5.6640625" customWidth="1"/>
    <col min="3" max="3" width="14.5" customWidth="1"/>
  </cols>
  <sheetData>
    <row r="2" spans="2:8" x14ac:dyDescent="0.2">
      <c r="B2" s="5" t="s">
        <v>1</v>
      </c>
      <c r="C2" s="5" t="s">
        <v>51</v>
      </c>
      <c r="D2" s="5" t="s">
        <v>52</v>
      </c>
      <c r="E2" s="5" t="s">
        <v>52</v>
      </c>
      <c r="F2" s="5" t="s">
        <v>52</v>
      </c>
      <c r="G2" s="5" t="s">
        <v>52</v>
      </c>
      <c r="H2" s="5" t="s">
        <v>52</v>
      </c>
    </row>
    <row r="3" spans="2:8" x14ac:dyDescent="0.2">
      <c r="B3" s="4">
        <v>1</v>
      </c>
      <c r="C3" s="4" t="s">
        <v>39</v>
      </c>
      <c r="D3" s="4" t="s">
        <v>42</v>
      </c>
      <c r="E3" s="4" t="s">
        <v>45</v>
      </c>
      <c r="F3" s="4"/>
      <c r="G3" s="4"/>
      <c r="H3" s="4"/>
    </row>
    <row r="4" spans="2:8" x14ac:dyDescent="0.2">
      <c r="B4" s="4">
        <v>2</v>
      </c>
      <c r="C4" s="4" t="s">
        <v>48</v>
      </c>
      <c r="D4" s="4" t="s">
        <v>50</v>
      </c>
      <c r="E4" s="4" t="s">
        <v>54</v>
      </c>
      <c r="F4" s="4" t="s">
        <v>55</v>
      </c>
      <c r="G4" s="4"/>
      <c r="H4" s="4"/>
    </row>
    <row r="5" spans="2:8" x14ac:dyDescent="0.2">
      <c r="B5" s="4">
        <v>3</v>
      </c>
      <c r="C5" s="4" t="s">
        <v>60</v>
      </c>
      <c r="D5" s="4" t="s">
        <v>62</v>
      </c>
      <c r="E5" s="4" t="s">
        <v>63</v>
      </c>
      <c r="F5" s="4" t="s">
        <v>64</v>
      </c>
      <c r="G5" s="4" t="s">
        <v>231</v>
      </c>
      <c r="H5" s="4" t="s">
        <v>65</v>
      </c>
    </row>
    <row r="6" spans="2:8" x14ac:dyDescent="0.2">
      <c r="B6" s="4">
        <v>4</v>
      </c>
      <c r="C6" s="4" t="s">
        <v>66</v>
      </c>
      <c r="D6" s="4" t="s">
        <v>42</v>
      </c>
      <c r="E6" s="4" t="s">
        <v>45</v>
      </c>
      <c r="F6" s="4" t="s">
        <v>68</v>
      </c>
      <c r="G6" s="4"/>
      <c r="H6" s="4"/>
    </row>
    <row r="7" spans="2:8" x14ac:dyDescent="0.2">
      <c r="B7" s="4">
        <v>5</v>
      </c>
      <c r="C7" s="4" t="s">
        <v>69</v>
      </c>
      <c r="D7" s="4" t="s">
        <v>71</v>
      </c>
      <c r="E7" s="4" t="s">
        <v>73</v>
      </c>
      <c r="F7" s="4"/>
      <c r="G7" s="4"/>
      <c r="H7" s="4"/>
    </row>
    <row r="8" spans="2:8" x14ac:dyDescent="0.2">
      <c r="B8" s="4">
        <v>6</v>
      </c>
      <c r="C8" s="4" t="s">
        <v>81</v>
      </c>
      <c r="D8" s="4" t="s">
        <v>83</v>
      </c>
      <c r="E8" s="4" t="s">
        <v>85</v>
      </c>
      <c r="F8" s="4" t="s">
        <v>87</v>
      </c>
      <c r="G8" s="4" t="s">
        <v>89</v>
      </c>
      <c r="H8" s="4"/>
    </row>
    <row r="9" spans="2:8" x14ac:dyDescent="0.2">
      <c r="B9" s="4">
        <v>7</v>
      </c>
      <c r="C9" s="4" t="s">
        <v>107</v>
      </c>
      <c r="D9" s="4" t="s">
        <v>108</v>
      </c>
      <c r="E9" s="4" t="s">
        <v>109</v>
      </c>
      <c r="F9" s="4"/>
      <c r="G9" s="4"/>
      <c r="H9" s="4"/>
    </row>
    <row r="10" spans="2:8" x14ac:dyDescent="0.2">
      <c r="B10" s="4">
        <v>8</v>
      </c>
      <c r="C10" s="4" t="s">
        <v>142</v>
      </c>
      <c r="D10" s="4" t="s">
        <v>144</v>
      </c>
      <c r="E10" s="4" t="s">
        <v>145</v>
      </c>
      <c r="F10" s="4"/>
      <c r="G10" s="4"/>
      <c r="H10" s="4"/>
    </row>
    <row r="11" spans="2:8" x14ac:dyDescent="0.2">
      <c r="B11" s="4"/>
      <c r="C11" s="4"/>
      <c r="D11" s="4"/>
      <c r="E11" s="4"/>
      <c r="F11" s="4"/>
      <c r="G11" s="4"/>
      <c r="H11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G8"/>
  <sheetViews>
    <sheetView zoomScale="125" zoomScaleNormal="100" workbookViewId="0">
      <selection activeCell="G15" sqref="G15"/>
    </sheetView>
  </sheetViews>
  <sheetFormatPr baseColWidth="10" defaultColWidth="11" defaultRowHeight="16" x14ac:dyDescent="0.2"/>
  <cols>
    <col min="1" max="1" width="1.1640625" customWidth="1"/>
    <col min="2" max="2" width="5.1640625" customWidth="1"/>
  </cols>
  <sheetData>
    <row r="2" spans="2:7" x14ac:dyDescent="0.2">
      <c r="B2" s="5" t="s">
        <v>1</v>
      </c>
      <c r="C2" s="5" t="s">
        <v>2</v>
      </c>
      <c r="D2" s="5" t="s">
        <v>10</v>
      </c>
      <c r="E2" s="5" t="s">
        <v>11</v>
      </c>
      <c r="F2" s="5" t="s">
        <v>13</v>
      </c>
      <c r="G2" s="5" t="s">
        <v>12</v>
      </c>
    </row>
    <row r="3" spans="2:7" x14ac:dyDescent="0.2">
      <c r="B3" s="4">
        <v>1</v>
      </c>
      <c r="C3" s="4" t="s">
        <v>8</v>
      </c>
      <c r="D3" s="4">
        <v>2016</v>
      </c>
      <c r="E3" s="28">
        <v>0.42</v>
      </c>
      <c r="F3" s="4">
        <v>3563</v>
      </c>
      <c r="G3" s="4">
        <v>17817</v>
      </c>
    </row>
    <row r="4" spans="2:7" x14ac:dyDescent="0.2">
      <c r="B4" s="4">
        <v>2</v>
      </c>
      <c r="C4" s="4" t="s">
        <v>8</v>
      </c>
      <c r="D4" s="4">
        <v>2017</v>
      </c>
      <c r="E4" s="28">
        <v>0.42</v>
      </c>
      <c r="F4" s="4">
        <v>3902</v>
      </c>
      <c r="G4" s="4">
        <v>19512</v>
      </c>
    </row>
    <row r="5" spans="2:7" x14ac:dyDescent="0.2">
      <c r="B5" s="4">
        <v>3</v>
      </c>
      <c r="C5" s="4" t="s">
        <v>8</v>
      </c>
      <c r="D5" s="4">
        <v>2018</v>
      </c>
      <c r="E5" s="28">
        <v>0.42</v>
      </c>
      <c r="F5" s="4">
        <v>3902</v>
      </c>
      <c r="G5" s="4">
        <v>19512</v>
      </c>
    </row>
    <row r="8" spans="2:7" x14ac:dyDescent="0.2">
      <c r="D8" s="6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J17"/>
  <sheetViews>
    <sheetView zoomScaleNormal="100" workbookViewId="0">
      <selection activeCell="I11" sqref="I11"/>
    </sheetView>
  </sheetViews>
  <sheetFormatPr baseColWidth="10" defaultColWidth="11" defaultRowHeight="16" x14ac:dyDescent="0.2"/>
  <cols>
    <col min="1" max="1" width="0.83203125" customWidth="1"/>
    <col min="2" max="2" width="5.1640625" customWidth="1"/>
    <col min="3" max="3" width="14.83203125" customWidth="1"/>
    <col min="6" max="6" width="23.1640625" customWidth="1"/>
    <col min="7" max="7" width="20.33203125" customWidth="1"/>
    <col min="8" max="8" width="24.33203125" customWidth="1"/>
    <col min="9" max="9" width="22" customWidth="1"/>
  </cols>
  <sheetData>
    <row r="1" spans="2:10" x14ac:dyDescent="0.2">
      <c r="H1" t="s">
        <v>103</v>
      </c>
    </row>
    <row r="2" spans="2:10" x14ac:dyDescent="0.2">
      <c r="B2" s="5" t="s">
        <v>1</v>
      </c>
      <c r="C2" s="5" t="s">
        <v>77</v>
      </c>
      <c r="D2" s="5" t="s">
        <v>78</v>
      </c>
      <c r="E2" s="5" t="s">
        <v>10</v>
      </c>
      <c r="F2" s="5" t="s">
        <v>99</v>
      </c>
      <c r="G2" s="5" t="s">
        <v>100</v>
      </c>
      <c r="H2" s="5" t="s">
        <v>101</v>
      </c>
      <c r="I2" s="5" t="s">
        <v>102</v>
      </c>
    </row>
    <row r="3" spans="2:10" s="18" customFormat="1" x14ac:dyDescent="0.2">
      <c r="B3" s="16">
        <v>1</v>
      </c>
      <c r="C3" s="4" t="s">
        <v>43</v>
      </c>
      <c r="D3" s="4" t="s">
        <v>80</v>
      </c>
      <c r="E3" s="16">
        <v>2016</v>
      </c>
      <c r="F3" s="20">
        <v>6.1935483900000001</v>
      </c>
      <c r="G3" s="20">
        <v>6.3942236666666679</v>
      </c>
      <c r="H3" s="20">
        <v>1</v>
      </c>
      <c r="I3" s="20">
        <v>1</v>
      </c>
      <c r="J3" s="29"/>
    </row>
    <row r="4" spans="2:10" x14ac:dyDescent="0.2">
      <c r="B4" s="4">
        <v>2</v>
      </c>
      <c r="C4" s="4" t="s">
        <v>43</v>
      </c>
      <c r="D4" s="4" t="s">
        <v>80</v>
      </c>
      <c r="E4" s="4">
        <v>2017</v>
      </c>
      <c r="F4" s="20">
        <v>6.84</v>
      </c>
      <c r="G4" s="10">
        <v>6.74268103</v>
      </c>
      <c r="H4" s="20">
        <v>1</v>
      </c>
      <c r="I4" s="20">
        <v>1</v>
      </c>
      <c r="J4" s="29"/>
    </row>
    <row r="5" spans="2:10" x14ac:dyDescent="0.2">
      <c r="B5" s="16">
        <v>3</v>
      </c>
      <c r="C5" s="4" t="s">
        <v>43</v>
      </c>
      <c r="D5" s="4" t="s">
        <v>80</v>
      </c>
      <c r="E5" s="4">
        <v>2018</v>
      </c>
      <c r="F5" s="20">
        <v>6.5185185199999998</v>
      </c>
      <c r="G5" s="19">
        <v>6.6906999999999996</v>
      </c>
      <c r="H5" s="20">
        <v>1</v>
      </c>
      <c r="I5" s="20">
        <v>1</v>
      </c>
      <c r="J5" s="29"/>
    </row>
    <row r="6" spans="2:10" x14ac:dyDescent="0.2">
      <c r="B6" s="4">
        <v>4</v>
      </c>
      <c r="C6" s="4" t="s">
        <v>46</v>
      </c>
      <c r="D6" s="4" t="s">
        <v>212</v>
      </c>
      <c r="E6" s="16">
        <v>2016</v>
      </c>
      <c r="F6" s="20">
        <v>1</v>
      </c>
      <c r="G6" s="19">
        <v>1</v>
      </c>
      <c r="H6" s="20">
        <f>1/F3</f>
        <v>0.16145833325764974</v>
      </c>
      <c r="I6" s="20">
        <f>1/G3</f>
        <v>0.1563911511592937</v>
      </c>
      <c r="J6" s="29"/>
    </row>
    <row r="7" spans="2:10" x14ac:dyDescent="0.2">
      <c r="B7" s="16">
        <v>5</v>
      </c>
      <c r="C7" s="4" t="s">
        <v>46</v>
      </c>
      <c r="D7" s="4" t="s">
        <v>212</v>
      </c>
      <c r="E7" s="4">
        <v>2017</v>
      </c>
      <c r="F7" s="20">
        <v>1</v>
      </c>
      <c r="G7" s="19">
        <v>1</v>
      </c>
      <c r="H7" s="20">
        <v>0.14619883</v>
      </c>
      <c r="I7" s="20">
        <v>0.14830895999999999</v>
      </c>
      <c r="J7" s="29"/>
    </row>
    <row r="8" spans="2:10" x14ac:dyDescent="0.2">
      <c r="B8" s="4">
        <v>6</v>
      </c>
      <c r="C8" s="4" t="s">
        <v>46</v>
      </c>
      <c r="D8" s="4" t="s">
        <v>212</v>
      </c>
      <c r="E8" s="4">
        <v>2018</v>
      </c>
      <c r="F8" s="20">
        <v>1</v>
      </c>
      <c r="G8" s="19">
        <v>1</v>
      </c>
      <c r="H8" s="20">
        <v>0.15340909</v>
      </c>
      <c r="I8" s="20">
        <v>0.14946118999999999</v>
      </c>
      <c r="J8" s="29"/>
    </row>
    <row r="9" spans="2:10" x14ac:dyDescent="0.2">
      <c r="B9" s="16">
        <v>7</v>
      </c>
      <c r="C9" s="16" t="s">
        <v>211</v>
      </c>
      <c r="D9" s="4" t="s">
        <v>213</v>
      </c>
      <c r="E9" s="16">
        <v>2016</v>
      </c>
      <c r="F9" s="20">
        <v>64.516129030000002</v>
      </c>
      <c r="G9" s="4">
        <v>67.988062374999998</v>
      </c>
      <c r="H9" s="20">
        <f>F9/F3</f>
        <v>10.416666661419271</v>
      </c>
      <c r="I9" s="20">
        <f>G9/G3</f>
        <v>10.632731339916113</v>
      </c>
      <c r="J9" s="29"/>
    </row>
    <row r="10" spans="2:10" x14ac:dyDescent="0.2">
      <c r="B10" s="16">
        <v>8</v>
      </c>
      <c r="C10" s="16" t="s">
        <v>211</v>
      </c>
      <c r="D10" s="4" t="s">
        <v>213</v>
      </c>
      <c r="E10" s="4">
        <v>2017</v>
      </c>
      <c r="F10" s="20">
        <v>67.2</v>
      </c>
      <c r="G10" s="4">
        <v>69.904733313333338</v>
      </c>
      <c r="H10" s="20">
        <f t="shared" ref="H10:I10" si="0">F10/F4</f>
        <v>9.8245614035087723</v>
      </c>
      <c r="I10" s="20">
        <f t="shared" si="0"/>
        <v>10.367498180962201</v>
      </c>
      <c r="J10" s="29"/>
    </row>
    <row r="11" spans="2:10" x14ac:dyDescent="0.2">
      <c r="B11" s="4">
        <v>9</v>
      </c>
      <c r="C11" s="16" t="s">
        <v>211</v>
      </c>
      <c r="D11" s="4" t="s">
        <v>213</v>
      </c>
      <c r="E11" s="4">
        <v>2018</v>
      </c>
      <c r="F11" s="20">
        <v>63.703703699999998</v>
      </c>
      <c r="G11" s="4">
        <v>65.843941676666702</v>
      </c>
      <c r="H11" s="20">
        <f t="shared" ref="H11:I11" si="1">F11/F5</f>
        <v>9.7727272699380165</v>
      </c>
      <c r="I11" s="20">
        <f t="shared" si="1"/>
        <v>9.8411140354023807</v>
      </c>
      <c r="J11" s="29"/>
    </row>
    <row r="12" spans="2:10" x14ac:dyDescent="0.2">
      <c r="B12" s="16">
        <v>10</v>
      </c>
      <c r="C12" s="4" t="s">
        <v>214</v>
      </c>
      <c r="D12" s="4" t="s">
        <v>215</v>
      </c>
      <c r="E12" s="16">
        <v>2016</v>
      </c>
      <c r="F12" s="20">
        <v>34.838709680000001</v>
      </c>
      <c r="G12" s="4">
        <v>36.170144583333332</v>
      </c>
      <c r="H12" s="20">
        <f>F12/F3</f>
        <v>5.6249999977799483</v>
      </c>
      <c r="I12" s="20">
        <f>G12/G3</f>
        <v>5.6566905489855914</v>
      </c>
      <c r="J12" s="29"/>
    </row>
    <row r="13" spans="2:10" x14ac:dyDescent="0.2">
      <c r="B13" s="4">
        <v>11</v>
      </c>
      <c r="C13" s="4" t="s">
        <v>214</v>
      </c>
      <c r="D13" s="4" t="s">
        <v>215</v>
      </c>
      <c r="E13" s="4">
        <v>2017</v>
      </c>
      <c r="F13" s="20">
        <v>35.200000000000003</v>
      </c>
      <c r="G13" s="4">
        <v>34.746691250000005</v>
      </c>
      <c r="H13" s="20">
        <f t="shared" ref="H13:I13" si="2">F13/F4</f>
        <v>5.1461988304093573</v>
      </c>
      <c r="I13" s="20">
        <f t="shared" si="2"/>
        <v>5.153245585161546</v>
      </c>
      <c r="J13" s="29"/>
    </row>
    <row r="14" spans="2:10" x14ac:dyDescent="0.2">
      <c r="B14" s="4">
        <v>12</v>
      </c>
      <c r="C14" s="4" t="s">
        <v>214</v>
      </c>
      <c r="D14" s="4" t="s">
        <v>215</v>
      </c>
      <c r="E14" s="4">
        <v>2018</v>
      </c>
      <c r="F14" s="20">
        <v>32.592592590000002</v>
      </c>
      <c r="G14" s="4">
        <v>33.128933323333328</v>
      </c>
      <c r="H14" s="20">
        <f t="shared" ref="H14:I14" si="3">F14/F5</f>
        <v>4.9999999984659098</v>
      </c>
      <c r="I14" s="20">
        <f t="shared" si="3"/>
        <v>4.9514898774916425</v>
      </c>
      <c r="J14" s="29"/>
    </row>
    <row r="15" spans="2:10" x14ac:dyDescent="0.2">
      <c r="B15" s="4">
        <v>13</v>
      </c>
      <c r="C15" s="50" t="s">
        <v>401</v>
      </c>
      <c r="D15" s="50" t="s">
        <v>402</v>
      </c>
      <c r="E15" s="16">
        <v>2016</v>
      </c>
      <c r="F15">
        <v>1.3333333000000001</v>
      </c>
      <c r="G15">
        <v>1.3333333000000001</v>
      </c>
      <c r="H15">
        <v>0.1993</v>
      </c>
      <c r="I15">
        <v>0.1993</v>
      </c>
    </row>
    <row r="16" spans="2:10" x14ac:dyDescent="0.2">
      <c r="B16" s="4">
        <v>14</v>
      </c>
      <c r="C16" s="50" t="s">
        <v>401</v>
      </c>
      <c r="D16" s="50" t="s">
        <v>402</v>
      </c>
      <c r="E16" s="4">
        <v>2017</v>
      </c>
      <c r="F16">
        <v>1.3333333000000001</v>
      </c>
      <c r="G16">
        <v>1.3333333000000001</v>
      </c>
      <c r="H16">
        <v>0.1993</v>
      </c>
      <c r="I16">
        <v>0.1993</v>
      </c>
    </row>
    <row r="17" spans="2:9" x14ac:dyDescent="0.2">
      <c r="B17" s="4">
        <v>15</v>
      </c>
      <c r="C17" s="50" t="s">
        <v>401</v>
      </c>
      <c r="D17" s="50" t="s">
        <v>402</v>
      </c>
      <c r="E17" s="4">
        <v>2018</v>
      </c>
      <c r="F17">
        <v>1.3333333000000001</v>
      </c>
      <c r="G17">
        <v>1.3333333000000001</v>
      </c>
      <c r="H17">
        <v>0.1993</v>
      </c>
      <c r="I17">
        <v>0.1993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3"/>
  <sheetViews>
    <sheetView zoomScale="130" zoomScaleNormal="130" workbookViewId="0">
      <selection activeCell="H30" sqref="H30"/>
    </sheetView>
  </sheetViews>
  <sheetFormatPr baseColWidth="10" defaultColWidth="11" defaultRowHeight="16" x14ac:dyDescent="0.2"/>
  <cols>
    <col min="1" max="1" width="1.1640625" customWidth="1"/>
    <col min="2" max="2" width="5.1640625" customWidth="1"/>
    <col min="3" max="3" width="13.5" bestFit="1" customWidth="1"/>
    <col min="9" max="9" width="15.6640625" customWidth="1"/>
    <col min="10" max="10" width="15" customWidth="1"/>
    <col min="11" max="11" width="13.5" customWidth="1"/>
    <col min="12" max="12" width="11.1640625" customWidth="1"/>
  </cols>
  <sheetData>
    <row r="2" spans="1:12" x14ac:dyDescent="0.2">
      <c r="B2" s="5" t="s">
        <v>1</v>
      </c>
      <c r="C2" s="5" t="s">
        <v>16</v>
      </c>
      <c r="D2" s="5" t="s">
        <v>17</v>
      </c>
      <c r="E2" s="5" t="s">
        <v>81</v>
      </c>
      <c r="F2" s="5" t="s">
        <v>18</v>
      </c>
      <c r="G2" s="5" t="s">
        <v>5</v>
      </c>
      <c r="H2" s="5" t="s">
        <v>6</v>
      </c>
      <c r="I2" s="5" t="s">
        <v>7</v>
      </c>
      <c r="J2" s="5" t="s">
        <v>35</v>
      </c>
      <c r="K2" s="5" t="s">
        <v>79</v>
      </c>
      <c r="L2" s="5" t="s">
        <v>0</v>
      </c>
    </row>
    <row r="3" spans="1:12" x14ac:dyDescent="0.2">
      <c r="B3" s="4">
        <v>1</v>
      </c>
      <c r="C3" s="4" t="s">
        <v>19</v>
      </c>
      <c r="D3" s="4" t="s">
        <v>20</v>
      </c>
      <c r="E3" s="4" t="s">
        <v>82</v>
      </c>
      <c r="F3" s="4" t="s">
        <v>90</v>
      </c>
      <c r="G3" s="4">
        <v>102392832</v>
      </c>
      <c r="H3" s="4" t="s">
        <v>93</v>
      </c>
      <c r="I3" s="4" t="s">
        <v>152</v>
      </c>
      <c r="J3" s="4">
        <v>0.7</v>
      </c>
      <c r="K3" s="4">
        <v>1</v>
      </c>
      <c r="L3" s="4"/>
    </row>
    <row r="4" spans="1:12" x14ac:dyDescent="0.2">
      <c r="B4" s="4">
        <v>2</v>
      </c>
      <c r="C4" s="4" t="s">
        <v>184</v>
      </c>
      <c r="D4" s="4" t="s">
        <v>185</v>
      </c>
      <c r="E4" s="4" t="s">
        <v>82</v>
      </c>
      <c r="F4" s="4" t="s">
        <v>90</v>
      </c>
      <c r="G4" s="4">
        <v>102392832</v>
      </c>
      <c r="H4" s="4" t="s">
        <v>93</v>
      </c>
      <c r="I4" s="4" t="s">
        <v>94</v>
      </c>
      <c r="J4" s="4">
        <v>0.7</v>
      </c>
      <c r="K4" s="4">
        <v>1</v>
      </c>
      <c r="L4" s="4"/>
    </row>
    <row r="5" spans="1:12" x14ac:dyDescent="0.2">
      <c r="A5">
        <v>2</v>
      </c>
      <c r="B5" s="4">
        <v>3</v>
      </c>
      <c r="C5" s="4" t="s">
        <v>95</v>
      </c>
      <c r="D5" s="4" t="s">
        <v>95</v>
      </c>
      <c r="E5" s="4" t="s">
        <v>82</v>
      </c>
      <c r="F5" s="4" t="s">
        <v>96</v>
      </c>
      <c r="G5" s="4">
        <v>102392832</v>
      </c>
      <c r="H5" s="4" t="s">
        <v>93</v>
      </c>
      <c r="I5" s="4" t="s">
        <v>152</v>
      </c>
      <c r="J5" s="4">
        <v>0.7</v>
      </c>
      <c r="K5" s="4">
        <v>1</v>
      </c>
      <c r="L5" s="4"/>
    </row>
    <row r="6" spans="1:12" x14ac:dyDescent="0.2">
      <c r="B6" s="4">
        <v>4</v>
      </c>
      <c r="C6" s="4" t="s">
        <v>190</v>
      </c>
      <c r="D6" s="4" t="s">
        <v>204</v>
      </c>
      <c r="E6" s="4" t="s">
        <v>82</v>
      </c>
      <c r="F6" s="4" t="s">
        <v>96</v>
      </c>
      <c r="G6" s="4">
        <v>102392832</v>
      </c>
      <c r="H6" s="4" t="s">
        <v>93</v>
      </c>
      <c r="I6" s="4" t="s">
        <v>94</v>
      </c>
      <c r="J6" s="4">
        <v>0.7</v>
      </c>
      <c r="K6" s="4">
        <v>1</v>
      </c>
      <c r="L6" s="4"/>
    </row>
    <row r="7" spans="1:12" x14ac:dyDescent="0.2">
      <c r="B7" s="4">
        <v>5</v>
      </c>
      <c r="C7" s="4" t="s">
        <v>191</v>
      </c>
      <c r="D7" s="4" t="s">
        <v>205</v>
      </c>
      <c r="E7" s="4" t="s">
        <v>82</v>
      </c>
      <c r="F7" s="4" t="s">
        <v>96</v>
      </c>
      <c r="G7" s="4">
        <v>102392832</v>
      </c>
      <c r="H7" s="4" t="s">
        <v>93</v>
      </c>
      <c r="I7" s="4" t="s">
        <v>94</v>
      </c>
      <c r="J7" s="4">
        <v>0.7</v>
      </c>
      <c r="K7" s="4">
        <v>1</v>
      </c>
      <c r="L7" s="4"/>
    </row>
    <row r="8" spans="1:12" x14ac:dyDescent="0.2">
      <c r="B8" s="4">
        <v>6</v>
      </c>
      <c r="C8" s="4" t="s">
        <v>186</v>
      </c>
      <c r="D8" s="4" t="s">
        <v>201</v>
      </c>
      <c r="E8" s="4" t="s">
        <v>84</v>
      </c>
      <c r="F8" s="4" t="s">
        <v>90</v>
      </c>
      <c r="G8" s="4">
        <v>102392832</v>
      </c>
      <c r="H8" s="4" t="s">
        <v>93</v>
      </c>
      <c r="I8" s="4" t="s">
        <v>94</v>
      </c>
      <c r="J8" s="4">
        <v>0.7</v>
      </c>
      <c r="K8" s="4">
        <v>1</v>
      </c>
      <c r="L8" s="4"/>
    </row>
    <row r="9" spans="1:12" x14ac:dyDescent="0.2">
      <c r="A9">
        <v>2</v>
      </c>
      <c r="B9" s="4">
        <v>7</v>
      </c>
      <c r="C9" s="4" t="s">
        <v>87</v>
      </c>
      <c r="D9" s="4" t="s">
        <v>202</v>
      </c>
      <c r="E9" s="4" t="s">
        <v>86</v>
      </c>
      <c r="F9" s="4" t="s">
        <v>96</v>
      </c>
      <c r="G9" s="4">
        <v>102392832</v>
      </c>
      <c r="H9" s="4" t="s">
        <v>93</v>
      </c>
      <c r="I9" s="4" t="s">
        <v>94</v>
      </c>
      <c r="J9" s="4">
        <v>0.7</v>
      </c>
      <c r="K9" s="4">
        <v>1</v>
      </c>
      <c r="L9" s="4"/>
    </row>
    <row r="10" spans="1:12" x14ac:dyDescent="0.2">
      <c r="B10" s="4">
        <v>8</v>
      </c>
      <c r="C10" s="4" t="s">
        <v>89</v>
      </c>
      <c r="D10" s="4" t="s">
        <v>203</v>
      </c>
      <c r="E10" s="4" t="s">
        <v>88</v>
      </c>
      <c r="F10" s="4" t="s">
        <v>90</v>
      </c>
      <c r="G10" s="4">
        <v>102392832</v>
      </c>
      <c r="H10" s="4" t="s">
        <v>93</v>
      </c>
      <c r="I10" s="4" t="s">
        <v>94</v>
      </c>
      <c r="J10" s="4">
        <v>0.7</v>
      </c>
      <c r="K10" s="4">
        <v>1</v>
      </c>
      <c r="L10" s="4"/>
    </row>
    <row r="12" spans="1:12" x14ac:dyDescent="0.2">
      <c r="D12" s="6" t="s">
        <v>21</v>
      </c>
    </row>
    <row r="13" spans="1:12" x14ac:dyDescent="0.2">
      <c r="D13" s="6"/>
    </row>
  </sheetData>
  <phoneticPr fontId="1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基础参数设置!$D$8:$G$8</xm:f>
          </x14:formula1>
          <xm:sqref>E3:E10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65"/>
  <sheetViews>
    <sheetView zoomScale="162" zoomScaleNormal="90" workbookViewId="0">
      <selection activeCell="I15" sqref="I15"/>
    </sheetView>
  </sheetViews>
  <sheetFormatPr baseColWidth="10" defaultColWidth="11" defaultRowHeight="16" x14ac:dyDescent="0.2"/>
  <cols>
    <col min="1" max="1" width="1.1640625" customWidth="1"/>
    <col min="2" max="2" width="5.1640625" customWidth="1"/>
    <col min="3" max="3" width="13.5" bestFit="1" customWidth="1"/>
    <col min="4" max="4" width="42.1640625" bestFit="1" customWidth="1"/>
  </cols>
  <sheetData>
    <row r="2" spans="2:5" x14ac:dyDescent="0.2">
      <c r="B2" s="5" t="s">
        <v>1</v>
      </c>
      <c r="C2" s="5" t="s">
        <v>16</v>
      </c>
      <c r="D2" s="5" t="s">
        <v>22</v>
      </c>
      <c r="E2" s="5" t="s">
        <v>23</v>
      </c>
    </row>
    <row r="3" spans="2:5" x14ac:dyDescent="0.2">
      <c r="B3" s="4">
        <v>1</v>
      </c>
      <c r="C3" s="4" t="s">
        <v>19</v>
      </c>
      <c r="D3" s="4" t="s">
        <v>199</v>
      </c>
      <c r="E3" s="4" t="s">
        <v>334</v>
      </c>
    </row>
    <row r="4" spans="2:5" x14ac:dyDescent="0.2">
      <c r="B4" s="4">
        <v>2</v>
      </c>
      <c r="C4" s="4" t="s">
        <v>19</v>
      </c>
      <c r="D4" s="4" t="s">
        <v>173</v>
      </c>
      <c r="E4" s="4" t="s">
        <v>337</v>
      </c>
    </row>
    <row r="5" spans="2:5" x14ac:dyDescent="0.2">
      <c r="B5" s="4">
        <v>3</v>
      </c>
      <c r="C5" s="4" t="s">
        <v>19</v>
      </c>
      <c r="D5" s="4" t="s">
        <v>174</v>
      </c>
      <c r="E5" s="4" t="s">
        <v>340</v>
      </c>
    </row>
    <row r="6" spans="2:5" x14ac:dyDescent="0.2">
      <c r="B6" s="4">
        <v>4</v>
      </c>
      <c r="C6" s="4" t="s">
        <v>19</v>
      </c>
      <c r="D6" s="4" t="s">
        <v>175</v>
      </c>
      <c r="E6" s="4" t="s">
        <v>343</v>
      </c>
    </row>
    <row r="7" spans="2:5" x14ac:dyDescent="0.2">
      <c r="B7" s="4">
        <v>5</v>
      </c>
      <c r="C7" s="4" t="s">
        <v>19</v>
      </c>
      <c r="D7" s="4" t="s">
        <v>176</v>
      </c>
      <c r="E7" s="4" t="s">
        <v>347</v>
      </c>
    </row>
    <row r="8" spans="2:5" x14ac:dyDescent="0.2">
      <c r="B8" s="4">
        <v>6</v>
      </c>
      <c r="C8" s="4" t="s">
        <v>19</v>
      </c>
      <c r="D8" s="4" t="s">
        <v>177</v>
      </c>
      <c r="E8" s="4" t="s">
        <v>350</v>
      </c>
    </row>
    <row r="9" spans="2:5" x14ac:dyDescent="0.2">
      <c r="B9" s="4">
        <v>7</v>
      </c>
      <c r="C9" s="4" t="s">
        <v>19</v>
      </c>
      <c r="D9" s="4" t="s">
        <v>178</v>
      </c>
      <c r="E9" s="4" t="s">
        <v>355</v>
      </c>
    </row>
    <row r="10" spans="2:5" x14ac:dyDescent="0.2">
      <c r="B10" s="4">
        <v>8</v>
      </c>
      <c r="C10" s="4" t="s">
        <v>19</v>
      </c>
      <c r="D10" s="4" t="s">
        <v>179</v>
      </c>
      <c r="E10" s="4" t="s">
        <v>361</v>
      </c>
    </row>
    <row r="11" spans="2:5" x14ac:dyDescent="0.2">
      <c r="B11" s="4">
        <v>9</v>
      </c>
      <c r="C11" s="4" t="s">
        <v>19</v>
      </c>
      <c r="D11" s="4" t="s">
        <v>180</v>
      </c>
      <c r="E11" s="4" t="s">
        <v>367</v>
      </c>
    </row>
    <row r="12" spans="2:5" x14ac:dyDescent="0.2">
      <c r="B12" s="4">
        <v>10</v>
      </c>
      <c r="C12" s="4" t="s">
        <v>19</v>
      </c>
      <c r="D12" s="4" t="s">
        <v>181</v>
      </c>
      <c r="E12" s="4" t="s">
        <v>388</v>
      </c>
    </row>
    <row r="13" spans="2:5" x14ac:dyDescent="0.2">
      <c r="B13" s="4">
        <v>11</v>
      </c>
      <c r="C13" s="4" t="s">
        <v>182</v>
      </c>
      <c r="D13" s="4" t="s">
        <v>183</v>
      </c>
      <c r="E13" s="4" t="s">
        <v>328</v>
      </c>
    </row>
    <row r="14" spans="2:5" x14ac:dyDescent="0.2">
      <c r="B14" s="4">
        <v>12</v>
      </c>
      <c r="C14" s="4" t="s">
        <v>182</v>
      </c>
      <c r="D14" s="4" t="s">
        <v>177</v>
      </c>
      <c r="E14" s="4" t="s">
        <v>351</v>
      </c>
    </row>
    <row r="15" spans="2:5" x14ac:dyDescent="0.2">
      <c r="B15" s="4">
        <v>13</v>
      </c>
      <c r="C15" s="4" t="s">
        <v>182</v>
      </c>
      <c r="D15" s="4" t="s">
        <v>175</v>
      </c>
      <c r="E15" s="4" t="s">
        <v>344</v>
      </c>
    </row>
    <row r="16" spans="2:5" x14ac:dyDescent="0.2">
      <c r="B16" s="4">
        <v>14</v>
      </c>
      <c r="C16" s="4" t="s">
        <v>182</v>
      </c>
      <c r="D16" s="4" t="s">
        <v>192</v>
      </c>
      <c r="E16" s="4" t="s">
        <v>356</v>
      </c>
    </row>
    <row r="17" spans="2:11" x14ac:dyDescent="0.2">
      <c r="B17" s="4">
        <v>15</v>
      </c>
      <c r="C17" s="4" t="s">
        <v>182</v>
      </c>
      <c r="D17" s="4" t="s">
        <v>193</v>
      </c>
      <c r="E17" s="4" t="s">
        <v>368</v>
      </c>
    </row>
    <row r="18" spans="2:11" x14ac:dyDescent="0.2">
      <c r="B18" s="4">
        <v>16</v>
      </c>
      <c r="C18" s="4" t="s">
        <v>182</v>
      </c>
      <c r="D18" s="4" t="s">
        <v>195</v>
      </c>
      <c r="E18" s="4" t="s">
        <v>362</v>
      </c>
    </row>
    <row r="19" spans="2:11" x14ac:dyDescent="0.2">
      <c r="B19" s="4">
        <v>17</v>
      </c>
      <c r="C19" s="4" t="s">
        <v>187</v>
      </c>
      <c r="D19" s="4" t="s">
        <v>183</v>
      </c>
      <c r="E19" s="4" t="s">
        <v>329</v>
      </c>
    </row>
    <row r="20" spans="2:11" x14ac:dyDescent="0.2">
      <c r="B20" s="4">
        <v>18</v>
      </c>
      <c r="C20" s="4" t="s">
        <v>187</v>
      </c>
      <c r="D20" s="4" t="s">
        <v>177</v>
      </c>
      <c r="E20" s="4" t="s">
        <v>352</v>
      </c>
    </row>
    <row r="21" spans="2:11" x14ac:dyDescent="0.2">
      <c r="B21" s="4">
        <v>19</v>
      </c>
      <c r="C21" s="4" t="s">
        <v>187</v>
      </c>
      <c r="D21" s="4" t="s">
        <v>189</v>
      </c>
      <c r="E21" s="4" t="s">
        <v>373</v>
      </c>
    </row>
    <row r="22" spans="2:11" x14ac:dyDescent="0.2">
      <c r="B22" s="4">
        <v>20</v>
      </c>
      <c r="C22" s="4" t="s">
        <v>190</v>
      </c>
      <c r="D22" s="4" t="s">
        <v>183</v>
      </c>
      <c r="E22" s="4" t="s">
        <v>330</v>
      </c>
    </row>
    <row r="23" spans="2:11" x14ac:dyDescent="0.2">
      <c r="B23" s="4">
        <v>21</v>
      </c>
      <c r="C23" s="4" t="s">
        <v>191</v>
      </c>
      <c r="D23" s="4" t="s">
        <v>183</v>
      </c>
      <c r="E23" s="4" t="s">
        <v>331</v>
      </c>
    </row>
    <row r="24" spans="2:11" x14ac:dyDescent="0.2">
      <c r="B24" s="4">
        <v>22</v>
      </c>
      <c r="C24" s="4" t="s">
        <v>84</v>
      </c>
      <c r="D24" s="4" t="s">
        <v>196</v>
      </c>
      <c r="E24" s="4" t="s">
        <v>376</v>
      </c>
    </row>
    <row r="25" spans="2:11" x14ac:dyDescent="0.2">
      <c r="B25" s="4">
        <v>23</v>
      </c>
      <c r="C25" s="4" t="s">
        <v>84</v>
      </c>
      <c r="D25" s="4" t="s">
        <v>197</v>
      </c>
      <c r="E25" s="4" t="s">
        <v>379</v>
      </c>
    </row>
    <row r="26" spans="2:11" x14ac:dyDescent="0.2">
      <c r="B26" s="4">
        <v>24</v>
      </c>
      <c r="C26" s="4" t="s">
        <v>84</v>
      </c>
      <c r="D26" s="4" t="s">
        <v>194</v>
      </c>
      <c r="E26" s="4" t="s">
        <v>382</v>
      </c>
    </row>
    <row r="27" spans="2:11" x14ac:dyDescent="0.2">
      <c r="B27" s="4">
        <v>25</v>
      </c>
      <c r="C27" s="4" t="s">
        <v>84</v>
      </c>
      <c r="D27" s="4" t="s">
        <v>198</v>
      </c>
      <c r="E27" s="4" t="s">
        <v>385</v>
      </c>
    </row>
    <row r="28" spans="2:11" x14ac:dyDescent="0.2">
      <c r="B28" s="16">
        <v>26</v>
      </c>
      <c r="C28" s="16" t="s">
        <v>200</v>
      </c>
      <c r="D28" s="4" t="s">
        <v>199</v>
      </c>
      <c r="E28" s="4" t="s">
        <v>335</v>
      </c>
    </row>
    <row r="29" spans="2:11" x14ac:dyDescent="0.2">
      <c r="B29" s="4">
        <v>27</v>
      </c>
      <c r="C29" s="16" t="s">
        <v>200</v>
      </c>
      <c r="D29" s="4" t="s">
        <v>173</v>
      </c>
      <c r="E29" s="4" t="s">
        <v>338</v>
      </c>
      <c r="K29" s="6" t="s">
        <v>24</v>
      </c>
    </row>
    <row r="30" spans="2:11" x14ac:dyDescent="0.2">
      <c r="B30" s="4">
        <v>28</v>
      </c>
      <c r="C30" s="16" t="s">
        <v>200</v>
      </c>
      <c r="D30" s="4" t="s">
        <v>174</v>
      </c>
      <c r="E30" s="4" t="s">
        <v>341</v>
      </c>
    </row>
    <row r="31" spans="2:11" x14ac:dyDescent="0.2">
      <c r="B31" s="16">
        <v>29</v>
      </c>
      <c r="C31" s="16" t="s">
        <v>200</v>
      </c>
      <c r="D31" s="4" t="s">
        <v>175</v>
      </c>
      <c r="E31" s="4" t="s">
        <v>345</v>
      </c>
    </row>
    <row r="32" spans="2:11" x14ac:dyDescent="0.2">
      <c r="B32" s="4">
        <v>30</v>
      </c>
      <c r="C32" s="16" t="s">
        <v>200</v>
      </c>
      <c r="D32" s="4" t="s">
        <v>176</v>
      </c>
      <c r="E32" s="4" t="s">
        <v>348</v>
      </c>
    </row>
    <row r="33" spans="2:5" x14ac:dyDescent="0.2">
      <c r="B33" s="4">
        <v>31</v>
      </c>
      <c r="C33" s="16" t="s">
        <v>200</v>
      </c>
      <c r="D33" s="4" t="s">
        <v>177</v>
      </c>
      <c r="E33" s="4" t="s">
        <v>353</v>
      </c>
    </row>
    <row r="34" spans="2:5" x14ac:dyDescent="0.2">
      <c r="B34" s="16">
        <v>32</v>
      </c>
      <c r="C34" s="16" t="s">
        <v>200</v>
      </c>
      <c r="D34" s="4" t="s">
        <v>178</v>
      </c>
      <c r="E34" s="4" t="s">
        <v>357</v>
      </c>
    </row>
    <row r="35" spans="2:5" x14ac:dyDescent="0.2">
      <c r="B35" s="4">
        <v>33</v>
      </c>
      <c r="C35" s="16" t="s">
        <v>200</v>
      </c>
      <c r="D35" s="4" t="s">
        <v>179</v>
      </c>
      <c r="E35" s="4" t="s">
        <v>363</v>
      </c>
    </row>
    <row r="36" spans="2:5" x14ac:dyDescent="0.2">
      <c r="B36" s="4">
        <v>34</v>
      </c>
      <c r="C36" s="16" t="s">
        <v>200</v>
      </c>
      <c r="D36" s="4" t="s">
        <v>180</v>
      </c>
      <c r="E36" s="4" t="s">
        <v>369</v>
      </c>
    </row>
    <row r="37" spans="2:5" x14ac:dyDescent="0.2">
      <c r="B37" s="16">
        <v>35</v>
      </c>
      <c r="C37" s="16" t="s">
        <v>200</v>
      </c>
      <c r="D37" s="4" t="s">
        <v>181</v>
      </c>
      <c r="E37" s="4" t="s">
        <v>389</v>
      </c>
    </row>
    <row r="38" spans="2:5" x14ac:dyDescent="0.2">
      <c r="B38" s="4">
        <v>36</v>
      </c>
      <c r="C38" s="16" t="s">
        <v>200</v>
      </c>
      <c r="D38" s="4" t="s">
        <v>183</v>
      </c>
      <c r="E38" s="4" t="s">
        <v>332</v>
      </c>
    </row>
    <row r="39" spans="2:5" x14ac:dyDescent="0.2">
      <c r="B39" s="4">
        <v>37</v>
      </c>
      <c r="C39" s="16" t="s">
        <v>200</v>
      </c>
      <c r="D39" s="4" t="s">
        <v>192</v>
      </c>
      <c r="E39" s="4" t="s">
        <v>358</v>
      </c>
    </row>
    <row r="40" spans="2:5" x14ac:dyDescent="0.2">
      <c r="B40" s="16">
        <v>38</v>
      </c>
      <c r="C40" s="16" t="s">
        <v>200</v>
      </c>
      <c r="D40" s="4" t="s">
        <v>193</v>
      </c>
      <c r="E40" s="4" t="s">
        <v>370</v>
      </c>
    </row>
    <row r="41" spans="2:5" x14ac:dyDescent="0.2">
      <c r="B41" s="4">
        <v>39</v>
      </c>
      <c r="C41" s="16" t="s">
        <v>200</v>
      </c>
      <c r="D41" s="4" t="s">
        <v>195</v>
      </c>
      <c r="E41" s="4" t="s">
        <v>364</v>
      </c>
    </row>
    <row r="42" spans="2:5" x14ac:dyDescent="0.2">
      <c r="B42" s="4">
        <v>40</v>
      </c>
      <c r="C42" s="16" t="s">
        <v>200</v>
      </c>
      <c r="D42" s="4" t="s">
        <v>189</v>
      </c>
      <c r="E42" s="4" t="s">
        <v>374</v>
      </c>
    </row>
    <row r="43" spans="2:5" x14ac:dyDescent="0.2">
      <c r="B43" s="16">
        <v>41</v>
      </c>
      <c r="C43" s="16" t="s">
        <v>200</v>
      </c>
      <c r="D43" s="4" t="s">
        <v>196</v>
      </c>
      <c r="E43" s="4" t="s">
        <v>377</v>
      </c>
    </row>
    <row r="44" spans="2:5" x14ac:dyDescent="0.2">
      <c r="B44" s="4">
        <v>42</v>
      </c>
      <c r="C44" s="16" t="s">
        <v>200</v>
      </c>
      <c r="D44" s="4" t="s">
        <v>197</v>
      </c>
      <c r="E44" s="4" t="s">
        <v>380</v>
      </c>
    </row>
    <row r="45" spans="2:5" x14ac:dyDescent="0.2">
      <c r="B45" s="4">
        <v>43</v>
      </c>
      <c r="C45" s="16" t="s">
        <v>200</v>
      </c>
      <c r="D45" s="4" t="s">
        <v>194</v>
      </c>
      <c r="E45" s="4" t="s">
        <v>383</v>
      </c>
    </row>
    <row r="46" spans="2:5" x14ac:dyDescent="0.2">
      <c r="B46" s="16">
        <v>44</v>
      </c>
      <c r="C46" s="16" t="s">
        <v>200</v>
      </c>
      <c r="D46" s="4" t="s">
        <v>198</v>
      </c>
      <c r="E46" s="4" t="s">
        <v>386</v>
      </c>
    </row>
    <row r="47" spans="2:5" x14ac:dyDescent="0.2">
      <c r="B47" s="16">
        <v>45</v>
      </c>
      <c r="C47" s="4" t="s">
        <v>88</v>
      </c>
      <c r="D47" s="4" t="s">
        <v>199</v>
      </c>
      <c r="E47" s="4" t="s">
        <v>336</v>
      </c>
    </row>
    <row r="48" spans="2:5" x14ac:dyDescent="0.2">
      <c r="B48" s="4">
        <v>46</v>
      </c>
      <c r="C48" s="4" t="s">
        <v>88</v>
      </c>
      <c r="D48" s="4" t="s">
        <v>173</v>
      </c>
      <c r="E48" s="4" t="s">
        <v>339</v>
      </c>
    </row>
    <row r="49" spans="2:5" x14ac:dyDescent="0.2">
      <c r="B49" s="4">
        <v>47</v>
      </c>
      <c r="C49" s="4" t="s">
        <v>88</v>
      </c>
      <c r="D49" s="4" t="s">
        <v>174</v>
      </c>
      <c r="E49" s="4" t="s">
        <v>342</v>
      </c>
    </row>
    <row r="50" spans="2:5" x14ac:dyDescent="0.2">
      <c r="B50" s="16">
        <v>48</v>
      </c>
      <c r="C50" s="4" t="s">
        <v>88</v>
      </c>
      <c r="D50" s="4" t="s">
        <v>175</v>
      </c>
      <c r="E50" s="4" t="s">
        <v>346</v>
      </c>
    </row>
    <row r="51" spans="2:5" x14ac:dyDescent="0.2">
      <c r="B51" s="4">
        <v>49</v>
      </c>
      <c r="C51" s="4" t="s">
        <v>88</v>
      </c>
      <c r="D51" s="4" t="s">
        <v>176</v>
      </c>
      <c r="E51" s="4" t="s">
        <v>349</v>
      </c>
    </row>
    <row r="52" spans="2:5" x14ac:dyDescent="0.2">
      <c r="B52" s="4">
        <v>50</v>
      </c>
      <c r="C52" s="4" t="s">
        <v>88</v>
      </c>
      <c r="D52" s="4" t="s">
        <v>177</v>
      </c>
      <c r="E52" s="4" t="s">
        <v>354</v>
      </c>
    </row>
    <row r="53" spans="2:5" x14ac:dyDescent="0.2">
      <c r="B53" s="16">
        <v>51</v>
      </c>
      <c r="C53" s="4" t="s">
        <v>88</v>
      </c>
      <c r="D53" s="4" t="s">
        <v>178</v>
      </c>
      <c r="E53" s="4" t="s">
        <v>359</v>
      </c>
    </row>
    <row r="54" spans="2:5" x14ac:dyDescent="0.2">
      <c r="B54" s="16">
        <v>52</v>
      </c>
      <c r="C54" s="4" t="s">
        <v>88</v>
      </c>
      <c r="D54" s="4" t="s">
        <v>179</v>
      </c>
      <c r="E54" s="4" t="s">
        <v>365</v>
      </c>
    </row>
    <row r="55" spans="2:5" x14ac:dyDescent="0.2">
      <c r="B55" s="4">
        <v>53</v>
      </c>
      <c r="C55" s="4" t="s">
        <v>88</v>
      </c>
      <c r="D55" s="4" t="s">
        <v>180</v>
      </c>
      <c r="E55" s="4" t="s">
        <v>371</v>
      </c>
    </row>
    <row r="56" spans="2:5" x14ac:dyDescent="0.2">
      <c r="B56" s="4">
        <v>54</v>
      </c>
      <c r="C56" s="4" t="s">
        <v>88</v>
      </c>
      <c r="D56" s="4" t="s">
        <v>181</v>
      </c>
      <c r="E56" s="4" t="s">
        <v>390</v>
      </c>
    </row>
    <row r="57" spans="2:5" x14ac:dyDescent="0.2">
      <c r="B57" s="16">
        <v>55</v>
      </c>
      <c r="C57" s="4" t="s">
        <v>88</v>
      </c>
      <c r="D57" s="4" t="s">
        <v>183</v>
      </c>
      <c r="E57" s="4" t="s">
        <v>333</v>
      </c>
    </row>
    <row r="58" spans="2:5" x14ac:dyDescent="0.2">
      <c r="B58" s="4">
        <v>56</v>
      </c>
      <c r="C58" s="4" t="s">
        <v>88</v>
      </c>
      <c r="D58" s="4" t="s">
        <v>192</v>
      </c>
      <c r="E58" s="4" t="s">
        <v>360</v>
      </c>
    </row>
    <row r="59" spans="2:5" x14ac:dyDescent="0.2">
      <c r="B59" s="4">
        <v>57</v>
      </c>
      <c r="C59" s="4" t="s">
        <v>88</v>
      </c>
      <c r="D59" s="4" t="s">
        <v>193</v>
      </c>
      <c r="E59" s="4" t="s">
        <v>372</v>
      </c>
    </row>
    <row r="60" spans="2:5" x14ac:dyDescent="0.2">
      <c r="B60" s="16">
        <v>58</v>
      </c>
      <c r="C60" s="4" t="s">
        <v>88</v>
      </c>
      <c r="D60" s="4" t="s">
        <v>195</v>
      </c>
      <c r="E60" s="4" t="s">
        <v>366</v>
      </c>
    </row>
    <row r="61" spans="2:5" x14ac:dyDescent="0.2">
      <c r="B61" s="16">
        <v>59</v>
      </c>
      <c r="C61" s="4" t="s">
        <v>88</v>
      </c>
      <c r="D61" s="4" t="s">
        <v>189</v>
      </c>
      <c r="E61" s="4" t="s">
        <v>375</v>
      </c>
    </row>
    <row r="62" spans="2:5" x14ac:dyDescent="0.2">
      <c r="B62" s="4">
        <v>60</v>
      </c>
      <c r="C62" s="4" t="s">
        <v>88</v>
      </c>
      <c r="D62" s="4" t="s">
        <v>196</v>
      </c>
      <c r="E62" s="4" t="s">
        <v>378</v>
      </c>
    </row>
    <row r="63" spans="2:5" x14ac:dyDescent="0.2">
      <c r="B63" s="4">
        <v>61</v>
      </c>
      <c r="C63" s="4" t="s">
        <v>88</v>
      </c>
      <c r="D63" s="4" t="s">
        <v>197</v>
      </c>
      <c r="E63" s="4" t="s">
        <v>381</v>
      </c>
    </row>
    <row r="64" spans="2:5" x14ac:dyDescent="0.2">
      <c r="B64" s="16">
        <v>62</v>
      </c>
      <c r="C64" s="4" t="s">
        <v>88</v>
      </c>
      <c r="D64" s="4" t="s">
        <v>194</v>
      </c>
      <c r="E64" s="4" t="s">
        <v>384</v>
      </c>
    </row>
    <row r="65" spans="2:5" x14ac:dyDescent="0.2">
      <c r="B65" s="4">
        <v>63</v>
      </c>
      <c r="C65" s="4" t="s">
        <v>88</v>
      </c>
      <c r="D65" s="4" t="s">
        <v>198</v>
      </c>
      <c r="E65" s="4" t="s">
        <v>387</v>
      </c>
    </row>
  </sheetData>
  <autoFilter ref="B2:E65" xr:uid="{00000000-0009-0000-0000-000004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17"/>
  <sheetViews>
    <sheetView zoomScale="150" zoomScaleNormal="120" workbookViewId="0">
      <selection activeCell="E7" sqref="E7"/>
    </sheetView>
  </sheetViews>
  <sheetFormatPr baseColWidth="10" defaultColWidth="11" defaultRowHeight="16" x14ac:dyDescent="0.2"/>
  <cols>
    <col min="1" max="1" width="0.83203125" customWidth="1"/>
    <col min="2" max="2" width="5.1640625" customWidth="1"/>
    <col min="3" max="3" width="17.5" customWidth="1"/>
    <col min="6" max="6" width="12" bestFit="1" customWidth="1"/>
    <col min="8" max="8" width="17.83203125" customWidth="1"/>
    <col min="9" max="9" width="11.1640625" customWidth="1"/>
  </cols>
  <sheetData>
    <row r="2" spans="2:9" x14ac:dyDescent="0.2">
      <c r="B2" s="5" t="s">
        <v>1</v>
      </c>
      <c r="C2" s="5" t="s">
        <v>25</v>
      </c>
      <c r="D2" s="5" t="s">
        <v>26</v>
      </c>
      <c r="E2" s="5" t="s">
        <v>18</v>
      </c>
      <c r="F2" s="5" t="s">
        <v>5</v>
      </c>
      <c r="G2" s="5" t="s">
        <v>6</v>
      </c>
      <c r="H2" s="5" t="s">
        <v>7</v>
      </c>
      <c r="I2" s="5" t="s">
        <v>0</v>
      </c>
    </row>
    <row r="3" spans="2:9" x14ac:dyDescent="0.2">
      <c r="B3" s="4">
        <v>1</v>
      </c>
      <c r="C3" s="4" t="s">
        <v>404</v>
      </c>
      <c r="D3" s="4" t="s">
        <v>97</v>
      </c>
      <c r="E3" s="4" t="s">
        <v>90</v>
      </c>
      <c r="F3" s="4">
        <v>1312302202</v>
      </c>
      <c r="G3" s="4" t="s">
        <v>98</v>
      </c>
      <c r="H3" s="4" t="s">
        <v>94</v>
      </c>
      <c r="I3" s="4"/>
    </row>
    <row r="4" spans="2:9" x14ac:dyDescent="0.2">
      <c r="B4" s="4">
        <v>2</v>
      </c>
      <c r="C4" s="4" t="s">
        <v>405</v>
      </c>
      <c r="D4" s="4" t="s">
        <v>97</v>
      </c>
      <c r="E4" s="4" t="s">
        <v>90</v>
      </c>
      <c r="F4" s="4">
        <v>1312302202</v>
      </c>
      <c r="G4" s="4" t="s">
        <v>98</v>
      </c>
      <c r="H4" s="4" t="s">
        <v>94</v>
      </c>
      <c r="I4" s="4"/>
    </row>
    <row r="5" spans="2:9" x14ac:dyDescent="0.2">
      <c r="B5" s="4">
        <v>3</v>
      </c>
      <c r="C5" s="4" t="s">
        <v>406</v>
      </c>
      <c r="D5" s="4" t="s">
        <v>97</v>
      </c>
      <c r="E5" s="4" t="s">
        <v>90</v>
      </c>
      <c r="F5" s="4">
        <v>1312302202</v>
      </c>
      <c r="G5" s="4" t="s">
        <v>98</v>
      </c>
      <c r="H5" s="4" t="s">
        <v>94</v>
      </c>
      <c r="I5" s="4"/>
    </row>
    <row r="6" spans="2:9" x14ac:dyDescent="0.2">
      <c r="B6" s="4">
        <v>4</v>
      </c>
      <c r="C6" s="4" t="s">
        <v>407</v>
      </c>
      <c r="D6" s="4" t="s">
        <v>97</v>
      </c>
      <c r="E6" s="4" t="s">
        <v>90</v>
      </c>
      <c r="F6" s="4">
        <v>1312302202</v>
      </c>
      <c r="G6" s="4" t="s">
        <v>98</v>
      </c>
      <c r="H6" s="4" t="s">
        <v>94</v>
      </c>
      <c r="I6" s="4"/>
    </row>
    <row r="7" spans="2:9" x14ac:dyDescent="0.2">
      <c r="B7" s="4">
        <v>5</v>
      </c>
      <c r="C7" s="4" t="s">
        <v>408</v>
      </c>
      <c r="D7" s="4" t="s">
        <v>97</v>
      </c>
      <c r="E7" s="4" t="s">
        <v>90</v>
      </c>
      <c r="F7" s="4">
        <v>1312302202</v>
      </c>
      <c r="G7" s="4" t="s">
        <v>98</v>
      </c>
      <c r="H7" s="4" t="s">
        <v>94</v>
      </c>
      <c r="I7" s="4"/>
    </row>
    <row r="8" spans="2:9" x14ac:dyDescent="0.2">
      <c r="B8" s="4">
        <v>6</v>
      </c>
      <c r="C8" s="4" t="s">
        <v>409</v>
      </c>
      <c r="D8" s="4" t="s">
        <v>97</v>
      </c>
      <c r="E8" s="4" t="s">
        <v>90</v>
      </c>
      <c r="F8" s="4">
        <v>1312302202</v>
      </c>
      <c r="G8" s="4" t="s">
        <v>98</v>
      </c>
      <c r="H8" s="4" t="s">
        <v>94</v>
      </c>
      <c r="I8" s="4"/>
    </row>
    <row r="9" spans="2:9" x14ac:dyDescent="0.2">
      <c r="B9" s="4">
        <v>7</v>
      </c>
      <c r="C9" s="4" t="s">
        <v>410</v>
      </c>
      <c r="D9" s="4" t="s">
        <v>97</v>
      </c>
      <c r="E9" s="4" t="s">
        <v>90</v>
      </c>
      <c r="F9" s="4">
        <v>1312302202</v>
      </c>
      <c r="G9" s="4" t="s">
        <v>98</v>
      </c>
      <c r="H9" s="4" t="s">
        <v>94</v>
      </c>
      <c r="I9" s="4"/>
    </row>
    <row r="10" spans="2:9" x14ac:dyDescent="0.2">
      <c r="B10" s="4">
        <v>8</v>
      </c>
      <c r="C10" s="4" t="s">
        <v>411</v>
      </c>
      <c r="D10" s="4" t="s">
        <v>97</v>
      </c>
      <c r="E10" s="4" t="s">
        <v>90</v>
      </c>
      <c r="F10" s="4">
        <v>1312302202</v>
      </c>
      <c r="G10" s="4" t="s">
        <v>98</v>
      </c>
      <c r="H10" s="4" t="s">
        <v>94</v>
      </c>
      <c r="I10" s="4"/>
    </row>
    <row r="11" spans="2:9" x14ac:dyDescent="0.2">
      <c r="B11" s="4">
        <v>9</v>
      </c>
      <c r="C11" s="4" t="s">
        <v>412</v>
      </c>
      <c r="D11" s="4" t="s">
        <v>97</v>
      </c>
      <c r="E11" s="4" t="s">
        <v>90</v>
      </c>
      <c r="F11" s="4">
        <v>1312302202</v>
      </c>
      <c r="G11" s="4" t="s">
        <v>98</v>
      </c>
      <c r="H11" s="4" t="s">
        <v>94</v>
      </c>
      <c r="I11" s="4"/>
    </row>
    <row r="17" spans="4:4" x14ac:dyDescent="0.2">
      <c r="D17" s="6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Currency!$C$4:$C$8</xm:f>
          </x14:formula1>
          <xm:sqref>D3:D11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14"/>
  <sheetViews>
    <sheetView zoomScale="137" zoomScaleNormal="100" workbookViewId="0">
      <selection activeCell="F23" sqref="F23"/>
    </sheetView>
  </sheetViews>
  <sheetFormatPr baseColWidth="10" defaultColWidth="10.83203125" defaultRowHeight="16" x14ac:dyDescent="0.2"/>
  <cols>
    <col min="1" max="1" width="0.83203125" style="1" customWidth="1"/>
    <col min="2" max="2" width="5.1640625" style="1" customWidth="1"/>
    <col min="3" max="3" width="15.6640625" style="1" customWidth="1"/>
    <col min="4" max="4" width="10.83203125" style="1"/>
    <col min="5" max="5" width="11" style="1" customWidth="1"/>
    <col min="6" max="6" width="18" style="1" customWidth="1"/>
    <col min="7" max="7" width="12.33203125" style="1" customWidth="1"/>
    <col min="8" max="8" width="12.1640625" style="1" customWidth="1"/>
    <col min="9" max="9" width="11.1640625" style="1" customWidth="1"/>
    <col min="10" max="16384" width="10.83203125" style="1"/>
  </cols>
  <sheetData>
    <row r="2" spans="2:13" ht="48" x14ac:dyDescent="0.2">
      <c r="B2" s="7" t="s">
        <v>1</v>
      </c>
      <c r="C2" s="7" t="s">
        <v>25</v>
      </c>
      <c r="D2" s="7" t="s">
        <v>10</v>
      </c>
      <c r="E2" s="7" t="s">
        <v>28</v>
      </c>
      <c r="F2" s="7" t="s">
        <v>32</v>
      </c>
      <c r="G2" s="7" t="s">
        <v>30</v>
      </c>
      <c r="H2" s="7" t="s">
        <v>31</v>
      </c>
      <c r="I2" s="7" t="s">
        <v>29</v>
      </c>
      <c r="J2" s="7" t="s">
        <v>33</v>
      </c>
      <c r="K2" s="7" t="s">
        <v>34</v>
      </c>
      <c r="L2" s="7" t="s">
        <v>35</v>
      </c>
      <c r="M2" s="7" t="s">
        <v>36</v>
      </c>
    </row>
    <row r="3" spans="2:13" x14ac:dyDescent="0.2">
      <c r="B3" s="2">
        <v>1</v>
      </c>
      <c r="C3" s="4" t="s">
        <v>404</v>
      </c>
      <c r="D3" s="2">
        <v>2016</v>
      </c>
      <c r="E3" s="21">
        <v>2.1</v>
      </c>
      <c r="F3" s="21">
        <v>2.5499999999999998</v>
      </c>
      <c r="G3" s="23">
        <v>6.5000000000000002E-2</v>
      </c>
      <c r="H3" s="23">
        <v>0.20899999999999999</v>
      </c>
      <c r="I3" s="23">
        <v>0.82609999999999995</v>
      </c>
      <c r="J3" s="23">
        <v>0.15</v>
      </c>
      <c r="K3" s="23">
        <v>6.7699999999999996E-2</v>
      </c>
      <c r="L3" s="23">
        <v>9.0999999999999998E-2</v>
      </c>
      <c r="M3" s="21">
        <v>12.64</v>
      </c>
    </row>
    <row r="4" spans="2:13" x14ac:dyDescent="0.2">
      <c r="B4" s="2">
        <v>2</v>
      </c>
      <c r="C4" s="4" t="s">
        <v>405</v>
      </c>
      <c r="D4" s="2">
        <v>2016</v>
      </c>
      <c r="E4" s="21">
        <v>1.4800499999999999</v>
      </c>
      <c r="F4" s="21">
        <v>1.86634305</v>
      </c>
      <c r="G4" s="23">
        <v>0.06</v>
      </c>
      <c r="H4" s="23">
        <v>0.26100000000000001</v>
      </c>
      <c r="I4" s="23">
        <v>0.28699999999999998</v>
      </c>
      <c r="J4" s="23">
        <v>0.15</v>
      </c>
      <c r="K4" s="23">
        <v>6.8400000000000002E-2</v>
      </c>
      <c r="L4" s="23">
        <v>3.5000000000000003E-2</v>
      </c>
      <c r="M4" s="21">
        <v>32.857142857142854</v>
      </c>
    </row>
    <row r="5" spans="2:13" x14ac:dyDescent="0.2">
      <c r="B5" s="2">
        <v>3</v>
      </c>
      <c r="C5" s="4" t="s">
        <v>406</v>
      </c>
      <c r="D5" s="2">
        <v>2016</v>
      </c>
      <c r="E5" s="21">
        <v>2.0499899999999998</v>
      </c>
      <c r="F5" s="21">
        <v>2.6260371899999999</v>
      </c>
      <c r="G5" s="23">
        <v>0.06</v>
      </c>
      <c r="H5" s="23">
        <v>0.30099999999999999</v>
      </c>
      <c r="I5" s="23">
        <v>0.78259999999999996</v>
      </c>
      <c r="J5" s="23">
        <v>0.15</v>
      </c>
      <c r="K5" s="23">
        <v>6.8400000000000002E-2</v>
      </c>
      <c r="L5" s="23">
        <v>3.5000000000000003E-2</v>
      </c>
      <c r="M5" s="21">
        <v>32.857142857142854</v>
      </c>
    </row>
    <row r="6" spans="2:13" x14ac:dyDescent="0.2">
      <c r="B6" s="2">
        <v>4</v>
      </c>
      <c r="C6" s="4" t="s">
        <v>407</v>
      </c>
      <c r="D6" s="2">
        <v>2016</v>
      </c>
      <c r="E6" s="21">
        <v>2.1</v>
      </c>
      <c r="F6" s="21">
        <v>2.5499999999999998</v>
      </c>
      <c r="G6" s="23">
        <v>6.5000000000000002E-2</v>
      </c>
      <c r="H6" s="23">
        <v>0.20899999999999999</v>
      </c>
      <c r="I6" s="23">
        <v>0.82609999999999995</v>
      </c>
      <c r="J6" s="23">
        <v>0.15</v>
      </c>
      <c r="K6" s="23">
        <v>0</v>
      </c>
      <c r="L6" s="23">
        <v>9.0999999999999998E-2</v>
      </c>
      <c r="M6" s="21">
        <v>12.64</v>
      </c>
    </row>
    <row r="7" spans="2:13" x14ac:dyDescent="0.2">
      <c r="B7" s="2">
        <v>5</v>
      </c>
      <c r="C7" s="4" t="s">
        <v>408</v>
      </c>
      <c r="D7" s="2">
        <v>2016</v>
      </c>
      <c r="E7" s="21">
        <v>2.0299800000000001</v>
      </c>
      <c r="F7" s="21">
        <v>2.1883184400000002</v>
      </c>
      <c r="G7" s="23">
        <v>0.03</v>
      </c>
      <c r="H7" s="23">
        <v>7.8E-2</v>
      </c>
      <c r="I7" s="23">
        <v>0.76520000000000032</v>
      </c>
      <c r="J7" s="23">
        <v>0.15</v>
      </c>
      <c r="K7" s="43">
        <v>0</v>
      </c>
      <c r="L7" s="23">
        <v>7.0999999999999994E-2</v>
      </c>
      <c r="M7" s="21">
        <v>16.197183098591548</v>
      </c>
    </row>
    <row r="8" spans="2:13" x14ac:dyDescent="0.2">
      <c r="B8" s="2">
        <v>6</v>
      </c>
      <c r="C8" s="4" t="s">
        <v>409</v>
      </c>
      <c r="D8" s="2">
        <v>2016</v>
      </c>
      <c r="E8" s="21">
        <v>2.1102499999999997</v>
      </c>
      <c r="F8" s="21">
        <v>2.4521104999999994</v>
      </c>
      <c r="G8" s="23">
        <v>0.04</v>
      </c>
      <c r="H8" s="23">
        <v>0.16200000000000001</v>
      </c>
      <c r="I8" s="23">
        <v>0.83499999999999996</v>
      </c>
      <c r="J8" s="23">
        <v>0.15</v>
      </c>
      <c r="K8" s="23">
        <v>7.0000000000000007E-2</v>
      </c>
      <c r="L8" s="23">
        <v>6.4000000000000001E-2</v>
      </c>
      <c r="M8" s="21">
        <v>17.96875</v>
      </c>
    </row>
    <row r="9" spans="2:13" x14ac:dyDescent="0.2">
      <c r="B9" s="2">
        <v>7</v>
      </c>
      <c r="C9" s="4" t="s">
        <v>410</v>
      </c>
      <c r="D9" s="2">
        <v>2016</v>
      </c>
      <c r="E9" s="21">
        <v>1.4757399999999998</v>
      </c>
      <c r="F9" s="21">
        <v>1.7148098799999998</v>
      </c>
      <c r="G9" s="23">
        <v>0.04</v>
      </c>
      <c r="H9" s="23">
        <v>0.16200000000000001</v>
      </c>
      <c r="I9" s="23">
        <v>0.28325217391304303</v>
      </c>
      <c r="J9" s="23">
        <v>0.15</v>
      </c>
      <c r="K9" s="23">
        <v>7.0000000000000007E-2</v>
      </c>
      <c r="L9" s="23">
        <v>6.4000000000000001E-2</v>
      </c>
      <c r="M9" s="21">
        <v>17.96875</v>
      </c>
    </row>
    <row r="10" spans="2:13" x14ac:dyDescent="0.2">
      <c r="B10" s="2">
        <v>8</v>
      </c>
      <c r="C10" s="4" t="s">
        <v>411</v>
      </c>
      <c r="D10" s="2">
        <v>2016</v>
      </c>
      <c r="E10" s="21">
        <v>2.42</v>
      </c>
      <c r="F10" s="21">
        <v>2.6499000000000001</v>
      </c>
      <c r="G10" s="23">
        <v>0.09</v>
      </c>
      <c r="H10" s="23">
        <v>9.5000000000000001E-2</v>
      </c>
      <c r="I10" s="23">
        <v>1.1043478260869599</v>
      </c>
      <c r="J10" s="23">
        <v>0.15</v>
      </c>
      <c r="K10" s="23">
        <v>0.18</v>
      </c>
      <c r="L10" s="23">
        <v>7.4999999999999997E-2</v>
      </c>
      <c r="M10" s="21">
        <v>15.333333333333334</v>
      </c>
    </row>
    <row r="11" spans="2:13" x14ac:dyDescent="0.2">
      <c r="B11" s="2">
        <v>9</v>
      </c>
      <c r="C11" s="4" t="s">
        <v>412</v>
      </c>
      <c r="D11" s="2">
        <v>2016</v>
      </c>
      <c r="E11" s="21">
        <v>1.4996</v>
      </c>
      <c r="F11" s="21">
        <v>1.6345640000000001</v>
      </c>
      <c r="G11" s="23">
        <v>0.08</v>
      </c>
      <c r="H11" s="23">
        <v>0.09</v>
      </c>
      <c r="I11" s="23">
        <v>0.30399999999999999</v>
      </c>
      <c r="J11" s="23">
        <v>0.15</v>
      </c>
      <c r="K11" s="23">
        <v>0.18</v>
      </c>
      <c r="L11" s="23">
        <v>7.4999999999999997E-2</v>
      </c>
      <c r="M11" s="21">
        <v>15.333333333333334</v>
      </c>
    </row>
    <row r="12" spans="2:13" x14ac:dyDescent="0.2">
      <c r="F12" s="22"/>
      <c r="G12" s="24"/>
      <c r="H12" s="24"/>
      <c r="M12" s="22"/>
    </row>
    <row r="13" spans="2:13" x14ac:dyDescent="0.2">
      <c r="F13" s="22"/>
      <c r="G13" s="24"/>
      <c r="H13" s="24"/>
    </row>
    <row r="14" spans="2:13" x14ac:dyDescent="0.2">
      <c r="G14" s="2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13"/>
  <sheetViews>
    <sheetView topLeftCell="A2" zoomScale="150" zoomScaleNormal="100" workbookViewId="0">
      <selection activeCell="K29" sqref="K29"/>
    </sheetView>
  </sheetViews>
  <sheetFormatPr baseColWidth="10" defaultColWidth="11" defaultRowHeight="16" x14ac:dyDescent="0.2"/>
  <cols>
    <col min="1" max="1" width="0.83203125" customWidth="1"/>
    <col min="2" max="2" width="5.1640625" customWidth="1"/>
    <col min="3" max="3" width="19.83203125" customWidth="1"/>
  </cols>
  <sheetData>
    <row r="2" spans="2:3" x14ac:dyDescent="0.2">
      <c r="B2" s="5" t="s">
        <v>1</v>
      </c>
      <c r="C2" s="5" t="s">
        <v>37</v>
      </c>
    </row>
    <row r="3" spans="2:3" x14ac:dyDescent="0.2">
      <c r="B3" s="17">
        <v>1</v>
      </c>
      <c r="C3" s="17" t="s">
        <v>206</v>
      </c>
    </row>
    <row r="4" spans="2:3" x14ac:dyDescent="0.2">
      <c r="B4" s="17">
        <v>2</v>
      </c>
      <c r="C4" s="17" t="s">
        <v>192</v>
      </c>
    </row>
    <row r="5" spans="2:3" x14ac:dyDescent="0.2">
      <c r="B5" s="17">
        <v>3</v>
      </c>
      <c r="C5" s="17" t="s">
        <v>177</v>
      </c>
    </row>
    <row r="6" spans="2:3" x14ac:dyDescent="0.2">
      <c r="B6" s="17">
        <v>4</v>
      </c>
      <c r="C6" s="17" t="s">
        <v>207</v>
      </c>
    </row>
    <row r="7" spans="2:3" x14ac:dyDescent="0.2">
      <c r="B7" s="17">
        <v>5</v>
      </c>
      <c r="C7" s="13" t="s">
        <v>208</v>
      </c>
    </row>
    <row r="8" spans="2:3" x14ac:dyDescent="0.2">
      <c r="B8" s="17">
        <v>6</v>
      </c>
      <c r="C8" s="13" t="s">
        <v>181</v>
      </c>
    </row>
    <row r="9" spans="2:3" x14ac:dyDescent="0.2">
      <c r="B9" s="17">
        <v>7</v>
      </c>
      <c r="C9" s="13" t="s">
        <v>209</v>
      </c>
    </row>
    <row r="10" spans="2:3" x14ac:dyDescent="0.2">
      <c r="B10" s="17">
        <v>8</v>
      </c>
      <c r="C10" s="13" t="s">
        <v>179</v>
      </c>
    </row>
    <row r="11" spans="2:3" x14ac:dyDescent="0.2">
      <c r="B11" s="17">
        <v>9</v>
      </c>
      <c r="C11" s="13" t="s">
        <v>188</v>
      </c>
    </row>
    <row r="12" spans="2:3" x14ac:dyDescent="0.2">
      <c r="B12" s="17">
        <v>10</v>
      </c>
      <c r="C12" s="13" t="s">
        <v>195</v>
      </c>
    </row>
    <row r="13" spans="2:3" x14ac:dyDescent="0.2">
      <c r="B13" s="17">
        <v>11</v>
      </c>
      <c r="C13" s="13" t="s">
        <v>210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2:F23"/>
  <sheetViews>
    <sheetView zoomScale="125" zoomScaleNormal="90" workbookViewId="0">
      <selection activeCell="K10" sqref="K10"/>
    </sheetView>
  </sheetViews>
  <sheetFormatPr baseColWidth="10" defaultColWidth="11" defaultRowHeight="16" x14ac:dyDescent="0.2"/>
  <cols>
    <col min="1" max="1" width="0.83203125" style="12" customWidth="1"/>
    <col min="2" max="2" width="5.1640625" style="12" customWidth="1"/>
    <col min="3" max="3" width="26.5" style="12" customWidth="1"/>
    <col min="4" max="4" width="12.33203125" style="12" customWidth="1"/>
    <col min="5" max="5" width="10.5" style="12" customWidth="1"/>
    <col min="6" max="6" width="12.83203125" style="12" customWidth="1"/>
    <col min="7" max="16384" width="11" style="12"/>
  </cols>
  <sheetData>
    <row r="2" spans="2:6" x14ac:dyDescent="0.2">
      <c r="B2" s="11" t="s">
        <v>1</v>
      </c>
      <c r="C2" s="11" t="s">
        <v>57</v>
      </c>
      <c r="D2" s="11" t="s">
        <v>58</v>
      </c>
      <c r="E2" s="11" t="s">
        <v>59</v>
      </c>
      <c r="F2" s="11" t="s">
        <v>76</v>
      </c>
    </row>
    <row r="3" spans="2:6" x14ac:dyDescent="0.2">
      <c r="B3" s="13">
        <v>1</v>
      </c>
      <c r="C3" s="13" t="s">
        <v>49</v>
      </c>
      <c r="D3" s="13" t="s">
        <v>61</v>
      </c>
      <c r="E3" s="13" t="s">
        <v>67</v>
      </c>
      <c r="F3" s="13" t="s">
        <v>70</v>
      </c>
    </row>
    <row r="4" spans="2:6" x14ac:dyDescent="0.2">
      <c r="B4" s="13">
        <v>2</v>
      </c>
      <c r="C4" s="13" t="s">
        <v>216</v>
      </c>
      <c r="D4" s="13" t="s">
        <v>61</v>
      </c>
      <c r="E4" s="13" t="s">
        <v>67</v>
      </c>
      <c r="F4" s="13" t="s">
        <v>70</v>
      </c>
    </row>
    <row r="5" spans="2:6" x14ac:dyDescent="0.2">
      <c r="B5" s="13">
        <v>3</v>
      </c>
      <c r="C5" s="13" t="s">
        <v>74</v>
      </c>
      <c r="D5" s="13" t="s">
        <v>61</v>
      </c>
      <c r="E5" s="13" t="s">
        <v>41</v>
      </c>
      <c r="F5" s="13" t="s">
        <v>72</v>
      </c>
    </row>
    <row r="6" spans="2:6" x14ac:dyDescent="0.2">
      <c r="B6" s="13">
        <v>4</v>
      </c>
      <c r="C6" s="13" t="s">
        <v>403</v>
      </c>
      <c r="D6" s="13" t="s">
        <v>232</v>
      </c>
      <c r="E6" s="13" t="s">
        <v>41</v>
      </c>
      <c r="F6" s="13" t="s">
        <v>70</v>
      </c>
    </row>
    <row r="7" spans="2:6" x14ac:dyDescent="0.2">
      <c r="B7" s="13">
        <v>5</v>
      </c>
      <c r="C7" s="13" t="s">
        <v>233</v>
      </c>
      <c r="D7" s="13" t="s">
        <v>230</v>
      </c>
      <c r="E7" s="13" t="s">
        <v>67</v>
      </c>
      <c r="F7" s="13" t="s">
        <v>70</v>
      </c>
    </row>
    <row r="8" spans="2:6" x14ac:dyDescent="0.2">
      <c r="B8" s="13">
        <v>6</v>
      </c>
      <c r="C8" s="13" t="s">
        <v>234</v>
      </c>
      <c r="D8" s="13" t="s">
        <v>230</v>
      </c>
      <c r="E8" s="13" t="s">
        <v>67</v>
      </c>
      <c r="F8" s="13" t="s">
        <v>70</v>
      </c>
    </row>
    <row r="9" spans="2:6" x14ac:dyDescent="0.2">
      <c r="B9" s="13">
        <v>7</v>
      </c>
      <c r="C9" s="13" t="s">
        <v>237</v>
      </c>
      <c r="D9" s="13" t="s">
        <v>230</v>
      </c>
      <c r="E9" s="13" t="s">
        <v>67</v>
      </c>
      <c r="F9" s="13" t="s">
        <v>70</v>
      </c>
    </row>
    <row r="10" spans="2:6" x14ac:dyDescent="0.2">
      <c r="B10" s="13">
        <v>8</v>
      </c>
      <c r="C10" s="13" t="s">
        <v>218</v>
      </c>
      <c r="D10" s="13" t="s">
        <v>235</v>
      </c>
      <c r="E10" s="13" t="s">
        <v>41</v>
      </c>
      <c r="F10" s="13" t="s">
        <v>70</v>
      </c>
    </row>
    <row r="11" spans="2:6" x14ac:dyDescent="0.2">
      <c r="B11" s="13">
        <v>9</v>
      </c>
      <c r="C11" s="13" t="s">
        <v>219</v>
      </c>
      <c r="D11" s="13" t="s">
        <v>235</v>
      </c>
      <c r="E11" s="13" t="s">
        <v>44</v>
      </c>
      <c r="F11" s="13" t="s">
        <v>70</v>
      </c>
    </row>
    <row r="12" spans="2:6" x14ac:dyDescent="0.2">
      <c r="B12" s="13">
        <v>10</v>
      </c>
      <c r="C12" s="13" t="s">
        <v>238</v>
      </c>
      <c r="D12" s="13" t="s">
        <v>236</v>
      </c>
      <c r="E12" s="13" t="s">
        <v>41</v>
      </c>
      <c r="F12" s="13" t="s">
        <v>70</v>
      </c>
    </row>
    <row r="13" spans="2:6" x14ac:dyDescent="0.2">
      <c r="B13" s="13">
        <v>11</v>
      </c>
      <c r="C13" s="13" t="s">
        <v>239</v>
      </c>
      <c r="D13" s="13" t="s">
        <v>236</v>
      </c>
      <c r="E13" s="13" t="s">
        <v>44</v>
      </c>
      <c r="F13" s="13" t="s">
        <v>70</v>
      </c>
    </row>
    <row r="14" spans="2:6" x14ac:dyDescent="0.2">
      <c r="B14" s="13">
        <v>12</v>
      </c>
      <c r="C14" s="13" t="s">
        <v>220</v>
      </c>
      <c r="D14" s="13" t="s">
        <v>236</v>
      </c>
      <c r="E14" s="13" t="s">
        <v>44</v>
      </c>
      <c r="F14" s="13" t="s">
        <v>70</v>
      </c>
    </row>
    <row r="15" spans="2:6" x14ac:dyDescent="0.2">
      <c r="B15" s="13">
        <v>13</v>
      </c>
      <c r="C15" s="13" t="s">
        <v>221</v>
      </c>
      <c r="D15" s="13" t="s">
        <v>236</v>
      </c>
      <c r="E15" s="13" t="s">
        <v>44</v>
      </c>
      <c r="F15" s="13" t="s">
        <v>70</v>
      </c>
    </row>
    <row r="16" spans="2:6" x14ac:dyDescent="0.2">
      <c r="B16" s="13">
        <v>14</v>
      </c>
      <c r="C16" s="13" t="s">
        <v>222</v>
      </c>
      <c r="D16" s="13" t="s">
        <v>236</v>
      </c>
      <c r="E16" s="13" t="s">
        <v>44</v>
      </c>
      <c r="F16" s="13" t="s">
        <v>70</v>
      </c>
    </row>
    <row r="17" spans="2:6" x14ac:dyDescent="0.2">
      <c r="B17" s="13">
        <v>15</v>
      </c>
      <c r="C17" s="13" t="s">
        <v>223</v>
      </c>
      <c r="D17" s="13" t="s">
        <v>236</v>
      </c>
      <c r="E17" s="13" t="s">
        <v>44</v>
      </c>
      <c r="F17" s="13" t="s">
        <v>70</v>
      </c>
    </row>
    <row r="18" spans="2:6" x14ac:dyDescent="0.2">
      <c r="B18" s="13">
        <v>16</v>
      </c>
      <c r="C18" s="13" t="s">
        <v>224</v>
      </c>
      <c r="D18" s="13" t="s">
        <v>236</v>
      </c>
      <c r="E18" s="13" t="s">
        <v>44</v>
      </c>
      <c r="F18" s="13" t="s">
        <v>72</v>
      </c>
    </row>
    <row r="19" spans="2:6" x14ac:dyDescent="0.2">
      <c r="B19" s="13">
        <v>17</v>
      </c>
      <c r="C19" s="13" t="s">
        <v>225</v>
      </c>
      <c r="D19" s="13" t="s">
        <v>236</v>
      </c>
      <c r="E19" s="13" t="s">
        <v>44</v>
      </c>
      <c r="F19" s="13" t="s">
        <v>70</v>
      </c>
    </row>
    <row r="20" spans="2:6" x14ac:dyDescent="0.2">
      <c r="B20" s="13">
        <v>18</v>
      </c>
      <c r="C20" s="13" t="s">
        <v>226</v>
      </c>
      <c r="D20" s="13" t="s">
        <v>236</v>
      </c>
      <c r="E20" s="13" t="s">
        <v>44</v>
      </c>
      <c r="F20" s="13" t="s">
        <v>72</v>
      </c>
    </row>
    <row r="21" spans="2:6" x14ac:dyDescent="0.2">
      <c r="B21" s="13">
        <v>19</v>
      </c>
      <c r="C21" s="13" t="s">
        <v>227</v>
      </c>
      <c r="D21" s="13" t="s">
        <v>236</v>
      </c>
      <c r="E21" s="13" t="s">
        <v>44</v>
      </c>
      <c r="F21" s="13" t="s">
        <v>70</v>
      </c>
    </row>
    <row r="22" spans="2:6" x14ac:dyDescent="0.2">
      <c r="B22" s="13">
        <v>20</v>
      </c>
      <c r="C22" s="13" t="s">
        <v>228</v>
      </c>
      <c r="D22" s="13" t="s">
        <v>236</v>
      </c>
      <c r="E22" s="13" t="s">
        <v>44</v>
      </c>
      <c r="F22" s="13" t="s">
        <v>70</v>
      </c>
    </row>
    <row r="23" spans="2:6" x14ac:dyDescent="0.2">
      <c r="B23" s="13">
        <v>21</v>
      </c>
      <c r="C23" s="13" t="s">
        <v>229</v>
      </c>
      <c r="D23" s="13" t="s">
        <v>236</v>
      </c>
      <c r="E23" s="13" t="s">
        <v>44</v>
      </c>
      <c r="F23" s="13" t="s">
        <v>70</v>
      </c>
    </row>
  </sheetData>
  <autoFilter ref="B2:F23" xr:uid="{00000000-0009-0000-0000-000008000000}"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800-000000000000}">
          <x14:formula1>
            <xm:f>基础参数设置!$D$7:$E$7</xm:f>
          </x14:formula1>
          <xm:sqref>F3:F23</xm:sqref>
        </x14:dataValidation>
        <x14:dataValidation type="list" allowBlank="1" showInputMessage="1" showErrorMessage="1" xr:uid="{00000000-0002-0000-0800-000001000000}">
          <x14:formula1>
            <xm:f>基础参数设置!$D$6:$F$6</xm:f>
          </x14:formula1>
          <xm:sqref>E3:E23</xm:sqref>
        </x14:dataValidation>
        <x14:dataValidation type="list" allowBlank="1" showInputMessage="1" showErrorMessage="1" xr:uid="{00000000-0002-0000-0800-000002000000}">
          <x14:formula1>
            <xm:f>基础参数设置!$D$5:$H$5</xm:f>
          </x14:formula1>
          <xm:sqref>D3:D23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Company</vt:lpstr>
      <vt:lpstr>Company Rate</vt:lpstr>
      <vt:lpstr>Currency</vt:lpstr>
      <vt:lpstr>Client</vt:lpstr>
      <vt:lpstr>Client-Team</vt:lpstr>
      <vt:lpstr>Office</vt:lpstr>
      <vt:lpstr>Office Rate</vt:lpstr>
      <vt:lpstr>FordFunction</vt:lpstr>
      <vt:lpstr>Salary Type</vt:lpstr>
      <vt:lpstr>StdPos</vt:lpstr>
      <vt:lpstr>StdPos Price</vt:lpstr>
      <vt:lpstr>Staff</vt:lpstr>
      <vt:lpstr>SoW Level</vt:lpstr>
      <vt:lpstr>Position-SoW</vt:lpstr>
      <vt:lpstr>SoW</vt:lpstr>
      <vt:lpstr>Position</vt:lpstr>
      <vt:lpstr>Project</vt:lpstr>
      <vt:lpstr>基础参数设置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chengyi gao</cp:lastModifiedBy>
  <dcterms:created xsi:type="dcterms:W3CDTF">2017-10-19T04:08:57Z</dcterms:created>
  <dcterms:modified xsi:type="dcterms:W3CDTF">2018-06-05T09:59:20Z</dcterms:modified>
</cp:coreProperties>
</file>