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通物理实验(1) 力学、热学部分\"/>
    </mc:Choice>
  </mc:AlternateContent>
  <xr:revisionPtr revIDLastSave="0" documentId="13_ncr:1_{8BD9EA02-7499-4F0D-B3C0-6CBEE1E01F6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H33" i="1"/>
  <c r="K33" i="1"/>
  <c r="N33" i="1"/>
  <c r="Q33" i="1"/>
  <c r="B33" i="1"/>
  <c r="Q32" i="1"/>
  <c r="Q30" i="1"/>
  <c r="C29" i="1"/>
  <c r="B30" i="1" s="1"/>
  <c r="D29" i="1"/>
  <c r="E29" i="1"/>
  <c r="E30" i="1" s="1"/>
  <c r="F29" i="1"/>
  <c r="G29" i="1"/>
  <c r="H29" i="1"/>
  <c r="H32" i="1" s="1"/>
  <c r="I29" i="1"/>
  <c r="P29" i="1"/>
  <c r="Q29" i="1"/>
  <c r="R29" i="1"/>
  <c r="S29" i="1"/>
  <c r="B29" i="1"/>
  <c r="B32" i="1" s="1"/>
  <c r="C28" i="1"/>
  <c r="D28" i="1"/>
  <c r="E28" i="1"/>
  <c r="F28" i="1"/>
  <c r="G28" i="1"/>
  <c r="H28" i="1"/>
  <c r="I28" i="1"/>
  <c r="J28" i="1"/>
  <c r="J29" i="1" s="1"/>
  <c r="K28" i="1"/>
  <c r="K29" i="1" s="1"/>
  <c r="L28" i="1"/>
  <c r="L29" i="1" s="1"/>
  <c r="M28" i="1"/>
  <c r="M29" i="1" s="1"/>
  <c r="N28" i="1"/>
  <c r="N29" i="1" s="1"/>
  <c r="O28" i="1"/>
  <c r="O29" i="1" s="1"/>
  <c r="P28" i="1"/>
  <c r="Q28" i="1"/>
  <c r="R28" i="1"/>
  <c r="S28" i="1"/>
  <c r="B28" i="1"/>
  <c r="E26" i="1"/>
  <c r="H26" i="1"/>
  <c r="K26" i="1"/>
  <c r="N26" i="1"/>
  <c r="Q26" i="1"/>
  <c r="B26" i="1"/>
  <c r="B13" i="1"/>
  <c r="N32" i="1" l="1"/>
  <c r="N30" i="1"/>
  <c r="K30" i="1"/>
  <c r="K32" i="1"/>
  <c r="H30" i="1"/>
  <c r="E32" i="1"/>
  <c r="F22" i="1"/>
  <c r="E22" i="1"/>
  <c r="D22" i="1"/>
  <c r="C22" i="1"/>
  <c r="B22" i="1"/>
  <c r="G18" i="1"/>
  <c r="G17" i="1"/>
  <c r="F10" i="1"/>
  <c r="E10" i="1"/>
  <c r="D10" i="1"/>
  <c r="C10" i="1"/>
  <c r="B10" i="1"/>
  <c r="B12" i="1" s="1"/>
  <c r="B14" i="1" s="1"/>
  <c r="G6" i="1"/>
  <c r="E3" i="1"/>
  <c r="E2" i="1"/>
  <c r="B11" i="1" l="1"/>
  <c r="E14" i="1" s="1"/>
  <c r="B23" i="1"/>
</calcChain>
</file>

<file path=xl/sharedStrings.xml><?xml version="1.0" encoding="utf-8"?>
<sst xmlns="http://schemas.openxmlformats.org/spreadsheetml/2006/main" count="32" uniqueCount="20">
  <si>
    <t>测量次数</t>
  </si>
  <si>
    <t>平均值</t>
  </si>
  <si>
    <t>a</t>
  </si>
  <si>
    <t>b</t>
  </si>
  <si>
    <t>d0</t>
  </si>
  <si>
    <t>T20</t>
  </si>
  <si>
    <t>T</t>
  </si>
  <si>
    <t>T平均值</t>
  </si>
  <si>
    <t>圆环内直径</t>
  </si>
  <si>
    <t>圆环宽</t>
  </si>
  <si>
    <t>T的A类不确定度</t>
    <phoneticPr fontId="2" type="noConversion"/>
  </si>
  <si>
    <t>T的B类不确定度</t>
    <phoneticPr fontId="2" type="noConversion"/>
  </si>
  <si>
    <t>T的不确定度</t>
    <phoneticPr fontId="2" type="noConversion"/>
  </si>
  <si>
    <t>下圆盘转动惯量</t>
    <phoneticPr fontId="2" type="noConversion"/>
  </si>
  <si>
    <t>不确定度</t>
    <phoneticPr fontId="2" type="noConversion"/>
  </si>
  <si>
    <t>d</t>
    <phoneticPr fontId="2" type="noConversion"/>
  </si>
  <si>
    <t>d^2</t>
    <phoneticPr fontId="2" type="noConversion"/>
  </si>
  <si>
    <t>T20</t>
    <phoneticPr fontId="2" type="noConversion"/>
  </si>
  <si>
    <t>T</t>
    <phoneticPr fontId="2" type="noConversion"/>
  </si>
  <si>
    <t>T^2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</si>
</sst>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0"/>
  </numFmts>
  <fonts count="4" x14ac:knownFonts="1">
    <font>
      <sz val="11"/>
      <name val="宋体"/>
    </font>
    <font>
      <sz val="11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2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d^2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23468941382328"/>
                  <c:y val="1.34722222222222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 baseline="0"/>
                      <a:t>y = 214.78x - 273.64</a:t>
                    </a:r>
                    <a:br>
                      <a:rPr lang="en-US" altLang="zh-CN" sz="1600" baseline="0"/>
                    </a:br>
                    <a:r>
                      <a:rPr lang="en-US" altLang="zh-CN" sz="1600" baseline="0"/>
                      <a:t>R² = 0.9848</a:t>
                    </a:r>
                    <a:endParaRPr lang="en-US" altLang="zh-CN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Sheet1!$B$32:$S$32</c:f>
              <c:numCache>
                <c:formatCode>General</c:formatCode>
                <c:ptCount val="18"/>
                <c:pt idx="0">
                  <c:v>1.3205202561416665</c:v>
                </c:pt>
                <c:pt idx="3">
                  <c:v>1.3710733177083334</c:v>
                </c:pt>
                <c:pt idx="6">
                  <c:v>1.4294952413416666</c:v>
                </c:pt>
                <c:pt idx="9">
                  <c:v>1.4647136078</c:v>
                </c:pt>
                <c:pt idx="12">
                  <c:v>1.5510012993083331</c:v>
                </c:pt>
                <c:pt idx="15">
                  <c:v>1.5946554231833332</c:v>
                </c:pt>
              </c:numCache>
            </c:numRef>
          </c:xVal>
          <c:yVal>
            <c:numRef>
              <c:f>Sheet1!$B$33:$S$33</c:f>
              <c:numCache>
                <c:formatCode>General</c:formatCode>
                <c:ptCount val="18"/>
                <c:pt idx="0" formatCode="0.00">
                  <c:v>12.25</c:v>
                </c:pt>
                <c:pt idx="3" formatCode="0.00">
                  <c:v>20.25</c:v>
                </c:pt>
                <c:pt idx="6" formatCode="0.00">
                  <c:v>30.25</c:v>
                </c:pt>
                <c:pt idx="9" formatCode="0.00">
                  <c:v>42.25</c:v>
                </c:pt>
                <c:pt idx="12" formatCode="0.00">
                  <c:v>56.25</c:v>
                </c:pt>
                <c:pt idx="15" formatCode="0.00">
                  <c:v>72.25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3-4B78-A869-5F256B755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435024"/>
        <c:axId val="1146435504"/>
      </c:scatterChart>
      <c:valAx>
        <c:axId val="11464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435504"/>
        <c:crosses val="autoZero"/>
        <c:crossBetween val="midCat"/>
      </c:valAx>
      <c:valAx>
        <c:axId val="11464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4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474179</xdr:colOff>
      <xdr:row>33</xdr:row>
      <xdr:rowOff>61290</xdr:rowOff>
    </xdr:from>
    <xdr:to>
      <xdr:col>12</xdr:col>
      <xdr:colOff>474179</xdr:colOff>
      <xdr:row>49</xdr:row>
      <xdr:rowOff>87794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C98292-4826-98B0-0CCC-AB28C47C4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topLeftCell="A24" zoomScale="115" zoomScaleNormal="115" workbookViewId="0">
      <selection activeCell="O40" sqref="O40"/>
    </sheetView>
  </sheetViews>
  <sheetFormatPr defaultColWidth="10" defaultRowHeight="13.5" x14ac:dyDescent="0.3"/>
  <cols>
    <col min="1" max="1" width="14.9296875" bestFit="1" customWidth="1"/>
    <col min="2" max="19" width="8" customWidth="1"/>
  </cols>
  <sheetData>
    <row r="1" spans="1:7" x14ac:dyDescent="0.3">
      <c r="A1" t="s">
        <v>0</v>
      </c>
      <c r="B1">
        <v>1</v>
      </c>
      <c r="C1">
        <v>2</v>
      </c>
      <c r="D1">
        <v>3</v>
      </c>
      <c r="E1" t="s">
        <v>1</v>
      </c>
    </row>
    <row r="2" spans="1:7" x14ac:dyDescent="0.3">
      <c r="A2" t="s">
        <v>2</v>
      </c>
      <c r="B2" s="1">
        <v>150.30000000000001</v>
      </c>
      <c r="C2">
        <v>150.36000000000001</v>
      </c>
      <c r="D2" s="1">
        <v>150.1</v>
      </c>
      <c r="E2">
        <f>AVERAGE(B2:D2)</f>
        <v>150.25333333333333</v>
      </c>
    </row>
    <row r="3" spans="1:7" x14ac:dyDescent="0.3">
      <c r="A3" t="s">
        <v>3</v>
      </c>
      <c r="B3">
        <v>160.26</v>
      </c>
      <c r="C3">
        <v>159.52000000000001</v>
      </c>
      <c r="D3" s="1">
        <v>160</v>
      </c>
      <c r="E3">
        <f>AVERAGE(B3:D3)</f>
        <v>159.92666666666665</v>
      </c>
    </row>
    <row r="5" spans="1:7" x14ac:dyDescent="0.3">
      <c r="A5" t="s">
        <v>0</v>
      </c>
      <c r="B5">
        <v>1</v>
      </c>
      <c r="C5">
        <v>2</v>
      </c>
      <c r="D5">
        <v>3</v>
      </c>
      <c r="E5">
        <v>4</v>
      </c>
      <c r="F5">
        <v>5</v>
      </c>
      <c r="G5" t="s">
        <v>1</v>
      </c>
    </row>
    <row r="6" spans="1:7" x14ac:dyDescent="0.3">
      <c r="A6" t="s">
        <v>4</v>
      </c>
      <c r="B6" s="2">
        <v>45</v>
      </c>
      <c r="C6">
        <v>45.2</v>
      </c>
      <c r="D6">
        <v>44.9</v>
      </c>
      <c r="E6">
        <v>45.1</v>
      </c>
      <c r="F6">
        <v>45.2</v>
      </c>
      <c r="G6">
        <f>AVERAGE(B6:F6)</f>
        <v>45.08</v>
      </c>
    </row>
    <row r="8" spans="1:7" x14ac:dyDescent="0.3">
      <c r="A8" t="s">
        <v>0</v>
      </c>
      <c r="B8">
        <v>1</v>
      </c>
      <c r="C8">
        <v>2</v>
      </c>
      <c r="D8">
        <v>3</v>
      </c>
      <c r="E8">
        <v>4</v>
      </c>
      <c r="F8">
        <v>5</v>
      </c>
    </row>
    <row r="9" spans="1:7" x14ac:dyDescent="0.3">
      <c r="A9" t="s">
        <v>5</v>
      </c>
      <c r="B9">
        <v>24.3279</v>
      </c>
      <c r="C9">
        <v>24.395499999999998</v>
      </c>
      <c r="D9">
        <v>24.4438</v>
      </c>
      <c r="E9">
        <v>24.4038</v>
      </c>
      <c r="F9">
        <v>24.394200000000001</v>
      </c>
    </row>
    <row r="10" spans="1:7" x14ac:dyDescent="0.3">
      <c r="A10" t="s">
        <v>6</v>
      </c>
      <c r="B10">
        <f>B9/20</f>
        <v>1.2163949999999999</v>
      </c>
      <c r="C10">
        <f>C9/20</f>
        <v>1.2197749999999998</v>
      </c>
      <c r="D10">
        <f>D9/20</f>
        <v>1.2221899999999999</v>
      </c>
      <c r="E10">
        <f>E9/20</f>
        <v>1.2201900000000001</v>
      </c>
      <c r="F10">
        <f>F9/20</f>
        <v>1.2197100000000001</v>
      </c>
    </row>
    <row r="11" spans="1:7" x14ac:dyDescent="0.3">
      <c r="A11" t="s">
        <v>7</v>
      </c>
      <c r="B11">
        <f>AVERAGE(B10:F10)</f>
        <v>1.219652</v>
      </c>
    </row>
    <row r="12" spans="1:7" x14ac:dyDescent="0.3">
      <c r="A12" s="4" t="s">
        <v>10</v>
      </c>
      <c r="B12">
        <f>_xlfn.STDEV.S(B10:F10)/SQRT(COUNT(B10:F10))</f>
        <v>9.3159621081239394E-4</v>
      </c>
    </row>
    <row r="13" spans="1:7" x14ac:dyDescent="0.3">
      <c r="A13" s="4" t="s">
        <v>11</v>
      </c>
      <c r="B13">
        <f>1/20*0.0001/SQRT(3)</f>
        <v>2.8867513459481293E-6</v>
      </c>
      <c r="D13" s="4" t="s">
        <v>13</v>
      </c>
      <c r="E13">
        <v>7.9699999999999997E-3</v>
      </c>
    </row>
    <row r="14" spans="1:7" x14ac:dyDescent="0.3">
      <c r="A14" s="4" t="s">
        <v>12</v>
      </c>
      <c r="B14">
        <f>SQRT(B12^2+B13^2)</f>
        <v>9.3160068341180586E-4</v>
      </c>
      <c r="D14" s="4" t="s">
        <v>14</v>
      </c>
      <c r="E14">
        <f>E13*SQRT((0.006/92.34)^2+(0.006/86.75)^2+(0.06/45.08)^2+(2*B14/B11)^2)</f>
        <v>1.6165930085995351E-5</v>
      </c>
    </row>
    <row r="16" spans="1:7" x14ac:dyDescent="0.3">
      <c r="A16" t="s">
        <v>0</v>
      </c>
      <c r="B16">
        <v>1</v>
      </c>
      <c r="C16">
        <v>2</v>
      </c>
      <c r="D16">
        <v>3</v>
      </c>
      <c r="E16">
        <v>4</v>
      </c>
      <c r="F16">
        <v>5</v>
      </c>
      <c r="G16" t="s">
        <v>1</v>
      </c>
    </row>
    <row r="17" spans="1:19" x14ac:dyDescent="0.3">
      <c r="A17" t="s">
        <v>8</v>
      </c>
      <c r="B17">
        <v>102.16</v>
      </c>
      <c r="C17">
        <v>101.84</v>
      </c>
      <c r="D17">
        <v>102.26</v>
      </c>
      <c r="E17" s="1">
        <v>101.7</v>
      </c>
      <c r="F17">
        <v>102.18</v>
      </c>
      <c r="G17">
        <f>AVERAGE(B17:F17)</f>
        <v>102.02799999999999</v>
      </c>
    </row>
    <row r="18" spans="1:19" x14ac:dyDescent="0.3">
      <c r="A18" t="s">
        <v>9</v>
      </c>
      <c r="B18" s="1">
        <v>19.5</v>
      </c>
      <c r="C18">
        <v>19.420000000000002</v>
      </c>
      <c r="D18">
        <v>19.559999999999999</v>
      </c>
      <c r="E18">
        <v>19.34</v>
      </c>
      <c r="F18">
        <v>19.32</v>
      </c>
      <c r="G18">
        <f>AVERAGE(B18:F18)</f>
        <v>19.428000000000004</v>
      </c>
    </row>
    <row r="20" spans="1:19" x14ac:dyDescent="0.3">
      <c r="A20" t="s">
        <v>0</v>
      </c>
      <c r="B20">
        <v>1</v>
      </c>
      <c r="C20">
        <v>2</v>
      </c>
      <c r="D20">
        <v>3</v>
      </c>
      <c r="E20">
        <v>4</v>
      </c>
      <c r="F20">
        <v>5</v>
      </c>
    </row>
    <row r="21" spans="1:19" x14ac:dyDescent="0.3">
      <c r="A21" t="s">
        <v>5</v>
      </c>
      <c r="B21">
        <v>23.919499999999999</v>
      </c>
      <c r="C21" s="3">
        <v>23.922999999999998</v>
      </c>
      <c r="D21">
        <v>23.920100000000001</v>
      </c>
      <c r="E21" s="3">
        <v>23.922999999999998</v>
      </c>
      <c r="F21">
        <v>23.9191</v>
      </c>
    </row>
    <row r="22" spans="1:19" x14ac:dyDescent="0.3">
      <c r="A22" t="s">
        <v>6</v>
      </c>
      <c r="B22">
        <f>B21/20</f>
        <v>1.195975</v>
      </c>
      <c r="C22">
        <f>C21/20</f>
        <v>1.1961499999999998</v>
      </c>
      <c r="D22">
        <f>D21/20</f>
        <v>1.196005</v>
      </c>
      <c r="E22">
        <f>E21/20</f>
        <v>1.1961499999999998</v>
      </c>
      <c r="F22">
        <f>F21/20</f>
        <v>1.1959550000000001</v>
      </c>
    </row>
    <row r="23" spans="1:19" x14ac:dyDescent="0.3">
      <c r="A23" t="s">
        <v>1</v>
      </c>
      <c r="B23">
        <f>AVERAGE(B22:F22)</f>
        <v>1.1960470000000001</v>
      </c>
    </row>
    <row r="25" spans="1:19" x14ac:dyDescent="0.3">
      <c r="A25" s="5" t="s">
        <v>15</v>
      </c>
      <c r="B25" s="6">
        <v>3.5</v>
      </c>
      <c r="C25" s="6"/>
      <c r="D25" s="6"/>
      <c r="E25" s="6">
        <v>4.5</v>
      </c>
      <c r="F25" s="6"/>
      <c r="G25" s="6"/>
      <c r="H25" s="6">
        <v>5.5</v>
      </c>
      <c r="I25" s="6"/>
      <c r="J25" s="6"/>
      <c r="K25" s="6">
        <v>6.5</v>
      </c>
      <c r="L25" s="6"/>
      <c r="M25" s="6"/>
      <c r="N25" s="6">
        <v>7.5</v>
      </c>
      <c r="O25" s="6"/>
      <c r="P25" s="6"/>
      <c r="Q25" s="6">
        <v>8.5</v>
      </c>
      <c r="R25" s="6"/>
      <c r="S25" s="6"/>
    </row>
    <row r="26" spans="1:19" x14ac:dyDescent="0.3">
      <c r="A26" s="5" t="s">
        <v>16</v>
      </c>
      <c r="B26" s="8">
        <f>B25^2</f>
        <v>12.25</v>
      </c>
      <c r="C26" s="6"/>
      <c r="D26" s="6"/>
      <c r="E26" s="8">
        <f t="shared" ref="E26" si="0">E25^2</f>
        <v>20.25</v>
      </c>
      <c r="F26" s="6"/>
      <c r="G26" s="6"/>
      <c r="H26" s="8">
        <f t="shared" ref="H26" si="1">H25^2</f>
        <v>30.25</v>
      </c>
      <c r="I26" s="6"/>
      <c r="J26" s="6"/>
      <c r="K26" s="8">
        <f t="shared" ref="K26" si="2">K25^2</f>
        <v>42.25</v>
      </c>
      <c r="L26" s="6"/>
      <c r="M26" s="6"/>
      <c r="N26" s="8">
        <f t="shared" ref="N26" si="3">N25^2</f>
        <v>56.25</v>
      </c>
      <c r="O26" s="6"/>
      <c r="P26" s="6"/>
      <c r="Q26" s="8">
        <f t="shared" ref="Q26" si="4">Q25^2</f>
        <v>72.25</v>
      </c>
      <c r="R26" s="6"/>
      <c r="S26" s="6"/>
    </row>
    <row r="27" spans="1:19" x14ac:dyDescent="0.3">
      <c r="A27" s="5" t="s">
        <v>17</v>
      </c>
      <c r="B27" s="7">
        <v>22.950299999999999</v>
      </c>
      <c r="C27" s="7">
        <v>23.0032</v>
      </c>
      <c r="D27" s="7">
        <v>22.994800000000001</v>
      </c>
      <c r="E27" s="7">
        <v>23.422799999999999</v>
      </c>
      <c r="F27" s="7">
        <v>23.4254</v>
      </c>
      <c r="G27" s="7">
        <v>23.407499999999999</v>
      </c>
      <c r="H27" s="7">
        <v>23.914999999999999</v>
      </c>
      <c r="I27" s="7">
        <v>23.912500000000001</v>
      </c>
      <c r="J27" s="7">
        <v>23.909400000000002</v>
      </c>
      <c r="K27" s="7">
        <v>24.195399999999999</v>
      </c>
      <c r="L27" s="7">
        <v>24.1952</v>
      </c>
      <c r="M27" s="7">
        <v>24.224599999999999</v>
      </c>
      <c r="N27" s="7">
        <v>24.8949</v>
      </c>
      <c r="O27" s="7">
        <v>24.893999999999998</v>
      </c>
      <c r="P27" s="7">
        <v>24.9346</v>
      </c>
      <c r="Q27" s="7">
        <v>25.257000000000001</v>
      </c>
      <c r="R27" s="7">
        <v>25.2559</v>
      </c>
      <c r="S27" s="7">
        <v>25.254899999999999</v>
      </c>
    </row>
    <row r="28" spans="1:19" x14ac:dyDescent="0.3">
      <c r="A28" s="5" t="s">
        <v>18</v>
      </c>
      <c r="B28" s="7">
        <f>B27/20</f>
        <v>1.1475149999999998</v>
      </c>
      <c r="C28" s="7">
        <f t="shared" ref="C28:S28" si="5">C27/20</f>
        <v>1.1501600000000001</v>
      </c>
      <c r="D28" s="7">
        <f t="shared" si="5"/>
        <v>1.14974</v>
      </c>
      <c r="E28" s="7">
        <f t="shared" si="5"/>
        <v>1.1711399999999998</v>
      </c>
      <c r="F28" s="7">
        <f t="shared" si="5"/>
        <v>1.17127</v>
      </c>
      <c r="G28" s="7">
        <f t="shared" si="5"/>
        <v>1.1703749999999999</v>
      </c>
      <c r="H28" s="7">
        <f t="shared" si="5"/>
        <v>1.1957499999999999</v>
      </c>
      <c r="I28" s="7">
        <f t="shared" si="5"/>
        <v>1.1956250000000002</v>
      </c>
      <c r="J28" s="7">
        <f t="shared" si="5"/>
        <v>1.19547</v>
      </c>
      <c r="K28" s="7">
        <f t="shared" si="5"/>
        <v>1.20977</v>
      </c>
      <c r="L28" s="7">
        <f t="shared" si="5"/>
        <v>1.2097599999999999</v>
      </c>
      <c r="M28" s="7">
        <f t="shared" si="5"/>
        <v>1.21123</v>
      </c>
      <c r="N28" s="7">
        <f t="shared" si="5"/>
        <v>1.244745</v>
      </c>
      <c r="O28" s="7">
        <f t="shared" si="5"/>
        <v>1.2446999999999999</v>
      </c>
      <c r="P28" s="7">
        <f t="shared" si="5"/>
        <v>1.2467299999999999</v>
      </c>
      <c r="Q28" s="7">
        <f t="shared" si="5"/>
        <v>1.26285</v>
      </c>
      <c r="R28" s="7">
        <f t="shared" si="5"/>
        <v>1.2627950000000001</v>
      </c>
      <c r="S28" s="7">
        <f t="shared" si="5"/>
        <v>1.262745</v>
      </c>
    </row>
    <row r="29" spans="1:19" x14ac:dyDescent="0.3">
      <c r="A29" s="5" t="s">
        <v>19</v>
      </c>
      <c r="B29" s="7">
        <f>B28^2</f>
        <v>1.3167906752249996</v>
      </c>
      <c r="C29" s="7">
        <f t="shared" ref="C29:S29" si="6">C28^2</f>
        <v>1.3228680256000003</v>
      </c>
      <c r="D29" s="7">
        <f t="shared" si="6"/>
        <v>1.3219020676</v>
      </c>
      <c r="E29" s="7">
        <f t="shared" si="6"/>
        <v>1.3715688995999997</v>
      </c>
      <c r="F29" s="7">
        <f t="shared" si="6"/>
        <v>1.3718734129000001</v>
      </c>
      <c r="G29" s="7">
        <f t="shared" si="6"/>
        <v>1.369777640625</v>
      </c>
      <c r="H29" s="7">
        <f t="shared" si="6"/>
        <v>1.4298180624999997</v>
      </c>
      <c r="I29" s="7">
        <f t="shared" si="6"/>
        <v>1.4295191406250003</v>
      </c>
      <c r="J29" s="7">
        <f t="shared" si="6"/>
        <v>1.4291485209000001</v>
      </c>
      <c r="K29" s="7">
        <f t="shared" si="6"/>
        <v>1.4635434529</v>
      </c>
      <c r="L29" s="7">
        <f t="shared" si="6"/>
        <v>1.4635192575999998</v>
      </c>
      <c r="M29" s="7">
        <f t="shared" si="6"/>
        <v>1.4670781129000001</v>
      </c>
      <c r="N29" s="7">
        <f t="shared" si="6"/>
        <v>1.549390115025</v>
      </c>
      <c r="O29" s="7">
        <f t="shared" si="6"/>
        <v>1.5492780899999998</v>
      </c>
      <c r="P29" s="7">
        <f t="shared" si="6"/>
        <v>1.5543356928999998</v>
      </c>
      <c r="Q29" s="7">
        <f t="shared" si="6"/>
        <v>1.5947901225000001</v>
      </c>
      <c r="R29" s="7">
        <f t="shared" si="6"/>
        <v>1.5946512120250003</v>
      </c>
      <c r="S29" s="7">
        <f t="shared" si="6"/>
        <v>1.5945249350249999</v>
      </c>
    </row>
    <row r="30" spans="1:19" x14ac:dyDescent="0.3">
      <c r="A30" s="5" t="s">
        <v>19</v>
      </c>
      <c r="B30" s="9">
        <f>AVERAGE(B29:D29)</f>
        <v>1.3205202561416665</v>
      </c>
      <c r="C30" s="10"/>
      <c r="D30" s="11"/>
      <c r="E30" s="9">
        <f>AVERAGE(E29:G29)</f>
        <v>1.3710733177083334</v>
      </c>
      <c r="F30" s="10"/>
      <c r="G30" s="11"/>
      <c r="H30" s="9">
        <f t="shared" ref="H30" si="7">AVERAGE(H29:J29)</f>
        <v>1.4294952413416666</v>
      </c>
      <c r="I30" s="10"/>
      <c r="J30" s="11"/>
      <c r="K30" s="9">
        <f t="shared" ref="K30" si="8">AVERAGE(K29:M29)</f>
        <v>1.4647136078</v>
      </c>
      <c r="L30" s="10"/>
      <c r="M30" s="11"/>
      <c r="N30" s="9">
        <f t="shared" ref="N30" si="9">AVERAGE(N29:P29)</f>
        <v>1.5510012993083331</v>
      </c>
      <c r="O30" s="10"/>
      <c r="P30" s="11"/>
      <c r="Q30" s="9">
        <f t="shared" ref="Q30" si="10">AVERAGE(Q29:S29)</f>
        <v>1.5946554231833332</v>
      </c>
      <c r="R30" s="10"/>
      <c r="S30" s="11"/>
    </row>
    <row r="32" spans="1:19" x14ac:dyDescent="0.3">
      <c r="A32" s="5" t="s">
        <v>19</v>
      </c>
      <c r="B32" s="9">
        <f>AVERAGE(B29:D29)</f>
        <v>1.3205202561416665</v>
      </c>
      <c r="C32" s="10"/>
      <c r="D32" s="11"/>
      <c r="E32" s="9">
        <f>AVERAGE(E29:G29)</f>
        <v>1.3710733177083334</v>
      </c>
      <c r="F32" s="10"/>
      <c r="G32" s="11"/>
      <c r="H32" s="9">
        <f>AVERAGE(H29:J29)</f>
        <v>1.4294952413416666</v>
      </c>
      <c r="I32" s="10"/>
      <c r="J32" s="11"/>
      <c r="K32" s="9">
        <f>AVERAGE(K29:M29)</f>
        <v>1.4647136078</v>
      </c>
      <c r="L32" s="10"/>
      <c r="M32" s="11"/>
      <c r="N32" s="9">
        <f>AVERAGE(N29:P29)</f>
        <v>1.5510012993083331</v>
      </c>
      <c r="O32" s="10"/>
      <c r="P32" s="11"/>
      <c r="Q32" s="9">
        <f>AVERAGE(Q29:S29)</f>
        <v>1.5946554231833332</v>
      </c>
      <c r="R32" s="10"/>
      <c r="S32" s="11"/>
    </row>
    <row r="33" spans="1:19" x14ac:dyDescent="0.3">
      <c r="A33" s="5" t="s">
        <v>16</v>
      </c>
      <c r="B33" s="8">
        <f>B25^2</f>
        <v>12.25</v>
      </c>
      <c r="C33" s="6"/>
      <c r="D33" s="6"/>
      <c r="E33" s="8">
        <f>E25^2</f>
        <v>20.25</v>
      </c>
      <c r="F33" s="6"/>
      <c r="G33" s="6"/>
      <c r="H33" s="8">
        <f>H25^2</f>
        <v>30.25</v>
      </c>
      <c r="I33" s="6"/>
      <c r="J33" s="6"/>
      <c r="K33" s="8">
        <f>K25^2</f>
        <v>42.25</v>
      </c>
      <c r="L33" s="6"/>
      <c r="M33" s="6"/>
      <c r="N33" s="8">
        <f>N25^2</f>
        <v>56.25</v>
      </c>
      <c r="O33" s="6"/>
      <c r="P33" s="6"/>
      <c r="Q33" s="8">
        <f>Q25^2</f>
        <v>72.25</v>
      </c>
      <c r="R33" s="6"/>
      <c r="S33" s="6"/>
    </row>
  </sheetData>
  <mergeCells count="30">
    <mergeCell ref="Q33:S33"/>
    <mergeCell ref="B33:D33"/>
    <mergeCell ref="E32:G32"/>
    <mergeCell ref="H32:J32"/>
    <mergeCell ref="K32:M32"/>
    <mergeCell ref="N32:P32"/>
    <mergeCell ref="Q32:S32"/>
    <mergeCell ref="E33:G33"/>
    <mergeCell ref="H33:J33"/>
    <mergeCell ref="K33:M33"/>
    <mergeCell ref="N33:P33"/>
    <mergeCell ref="B32:D32"/>
    <mergeCell ref="N25:P25"/>
    <mergeCell ref="Q25:S25"/>
    <mergeCell ref="N26:P26"/>
    <mergeCell ref="Q26:S26"/>
    <mergeCell ref="B30:D30"/>
    <mergeCell ref="E30:G30"/>
    <mergeCell ref="H30:J30"/>
    <mergeCell ref="Q30:S30"/>
    <mergeCell ref="N30:P30"/>
    <mergeCell ref="K30:M30"/>
    <mergeCell ref="B25:D25"/>
    <mergeCell ref="E25:G25"/>
    <mergeCell ref="H25:J25"/>
    <mergeCell ref="K25:M25"/>
    <mergeCell ref="B26:D26"/>
    <mergeCell ref="E26:G26"/>
    <mergeCell ref="H26:J26"/>
    <mergeCell ref="K26:M2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3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3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ADY-AL00</dc:creator>
  <cp:lastModifiedBy>纪中 沈</cp:lastModifiedBy>
  <dcterms:created xsi:type="dcterms:W3CDTF">2024-11-14T23:11:13Z</dcterms:created>
  <dcterms:modified xsi:type="dcterms:W3CDTF">2024-11-16T11:36:23Z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f327322afec742748cab49b63b48ace7_21</vt:lpwstr>
  </property>
</Properties>
</file>