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jXLResult.xlsx" r:id="rId3" sheetId="1"/>
  </sheets>
</workbook>
</file>

<file path=xl/sharedStrings.xml><?xml version="1.0" encoding="utf-8"?>
<sst xmlns="http://schemas.openxmlformats.org/spreadsheetml/2006/main" count="297" uniqueCount="112">
  <si>
    <t>Result</t>
  </si>
  <si>
    <t>22/Jun/23 21:5:46</t>
  </si>
  <si>
    <t>Sr.No</t>
  </si>
  <si>
    <t>Packet No</t>
  </si>
  <si>
    <t>Status / Location</t>
  </si>
  <si>
    <t>Lab</t>
  </si>
  <si>
    <t>Shape</t>
  </si>
  <si>
    <t>Carats</t>
  </si>
  <si>
    <t>Price/Cts USD</t>
  </si>
  <si>
    <t>Disc%</t>
  </si>
  <si>
    <t>Disc Price</t>
  </si>
  <si>
    <t>Disc Total</t>
  </si>
  <si>
    <t>Total Amt</t>
  </si>
  <si>
    <t>Clarity</t>
  </si>
  <si>
    <t>Color</t>
  </si>
  <si>
    <t>Type2 Certi</t>
  </si>
  <si>
    <t>Color Shade</t>
  </si>
  <si>
    <t>Cut</t>
  </si>
  <si>
    <t>Pol</t>
  </si>
  <si>
    <t>Sym</t>
  </si>
  <si>
    <t>Fluro</t>
  </si>
  <si>
    <t>FE</t>
  </si>
  <si>
    <t>Fl. Col</t>
  </si>
  <si>
    <t>Total Value</t>
  </si>
  <si>
    <t>Crn Angle</t>
  </si>
  <si>
    <t>Pav Angle</t>
  </si>
  <si>
    <t>Measurement</t>
  </si>
  <si>
    <t>L:W</t>
  </si>
  <si>
    <t>Table %</t>
  </si>
  <si>
    <t>Depth %</t>
  </si>
  <si>
    <t>Blk Incl</t>
  </si>
  <si>
    <t>Table Black</t>
  </si>
  <si>
    <t>Polished</t>
  </si>
  <si>
    <t>Front Hand</t>
  </si>
  <si>
    <t>Back Hand</t>
  </si>
  <si>
    <t xml:space="preserve"> Tweezer</t>
  </si>
  <si>
    <t>Light Video</t>
  </si>
  <si>
    <t>Dark Video</t>
  </si>
  <si>
    <t>Video with Details</t>
  </si>
  <si>
    <t>MP4 Video</t>
  </si>
  <si>
    <t>Plotting</t>
  </si>
  <si>
    <t>Fluorescence</t>
  </si>
  <si>
    <t>Consumer Video</t>
  </si>
  <si>
    <t>ASET</t>
  </si>
  <si>
    <t>Hearts &amp; Arrows</t>
  </si>
  <si>
    <t>Key To Symbol</t>
  </si>
  <si>
    <t>Additional Comments</t>
  </si>
  <si>
    <t>1</t>
  </si>
  <si>
    <t/>
  </si>
  <si>
    <t>93630077</t>
  </si>
  <si>
    <t>GIA</t>
  </si>
  <si>
    <t>PC</t>
  </si>
  <si>
    <t>7985</t>
  </si>
  <si>
    <t>18000</t>
  </si>
  <si>
    <t>VVS2</t>
  </si>
  <si>
    <t>F</t>
  </si>
  <si>
    <t>VG</t>
  </si>
  <si>
    <t>EX</t>
  </si>
  <si>
    <t xml:space="preserve"> </t>
  </si>
  <si>
    <t>7.10 x 6.78 x 4.95</t>
  </si>
  <si>
    <t>N2</t>
  </si>
  <si>
    <t>C</t>
  </si>
  <si>
    <t>Cloud, Feather, Cavity, Pinpoint, Natural</t>
  </si>
  <si>
    <t>Additional pinpoints are not shown.</t>
  </si>
  <si>
    <t>2</t>
  </si>
  <si>
    <t>94370154</t>
  </si>
  <si>
    <t>8175</t>
  </si>
  <si>
    <t>16500</t>
  </si>
  <si>
    <t>VS2</t>
  </si>
  <si>
    <t>E</t>
  </si>
  <si>
    <t>7.08 x 7.02 x 5.01</t>
  </si>
  <si>
    <t>Feather, Cavity, Crystal, Cloud, Needle, Indented Natural</t>
  </si>
  <si>
    <t>Additional clouds, pinpoints and internal graining are not shown.</t>
  </si>
  <si>
    <t>3</t>
  </si>
  <si>
    <t>94080330</t>
  </si>
  <si>
    <t>4985</t>
  </si>
  <si>
    <t>11400</t>
  </si>
  <si>
    <t>VG+</t>
  </si>
  <si>
    <t>Fnt</t>
  </si>
  <si>
    <t>6.47 x 6.42 x 4.66</t>
  </si>
  <si>
    <t>N3</t>
  </si>
  <si>
    <t>Crystal, Feather, Cavity, Needle, Natural</t>
  </si>
  <si>
    <t>Clouds, pinpoints and surface graining are not shown.</t>
  </si>
  <si>
    <t>4</t>
  </si>
  <si>
    <t>92440238</t>
  </si>
  <si>
    <t>2490</t>
  </si>
  <si>
    <t>7000</t>
  </si>
  <si>
    <t>SI1</t>
  </si>
  <si>
    <t>I</t>
  </si>
  <si>
    <t>LtBr</t>
  </si>
  <si>
    <t>GD</t>
  </si>
  <si>
    <t>6.08 x 5.99 x 4.48</t>
  </si>
  <si>
    <t>Cloud, Feather, Crystal, Chip, Etch Channel, Needle, Natural</t>
  </si>
  <si>
    <t>5</t>
  </si>
  <si>
    <t>91980571</t>
  </si>
  <si>
    <t>2835</t>
  </si>
  <si>
    <t>7400</t>
  </si>
  <si>
    <t>SI2</t>
  </si>
  <si>
    <t>GD+</t>
  </si>
  <si>
    <t>6.27 x 6.21 x 4.43</t>
  </si>
  <si>
    <t>Crystal, Feather, Cavity, Indented Natural</t>
  </si>
  <si>
    <t>A pinpoint is not shown.</t>
  </si>
  <si>
    <t>Total</t>
  </si>
  <si>
    <t>Average</t>
  </si>
  <si>
    <t>Note:</t>
  </si>
  <si>
    <t>1) Final price will be applicable at the time of confirmation of the diamond</t>
  </si>
  <si>
    <t>2) Average Disc% is calculated for packets with SI2 clarity and M color above</t>
  </si>
  <si>
    <t>3) Disc% is provided with best information available and Venus Jewel will not be responsible for any change/mistake/mismatch</t>
  </si>
  <si>
    <t>4) '*' mark indicates avg. rate per carat for the match pair.</t>
  </si>
  <si>
    <t>5) '#' mark indicates Best priced goods.</t>
  </si>
  <si>
    <t>6) For additional information, Venus Grading details are available on request for all our diamonds.</t>
  </si>
  <si>
    <t>7) Discount from 10 Ct Disc Price (Discount from 5 Ct Disc Price)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</si>
</sst>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2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strike val="true"/>
    </font>
    <font>
      <name val="Calibri"/>
      <sz val="11.0"/>
      <u val="single"/>
      <color indexed="12"/>
    </font>
    <font>
      <name val="Calibri"/>
      <sz val="10.0"/>
    </font>
    <font>
      <name val="Calibri"/>
      <sz val="11.0"/>
      <u val="single"/>
      <color indexed="12"/>
    </font>
    <font>
      <name val="Calibri"/>
      <sz val="10.0"/>
    </font>
    <font>
      <name val="Calibri"/>
      <sz val="11.0"/>
      <u val="single"/>
      <color indexed="12"/>
    </font>
    <font>
      <name val="Calibri"/>
      <sz val="10.0"/>
      <color indexed="10"/>
    </font>
    <font>
      <name val="Calibri"/>
      <sz val="10.0"/>
      <color indexed="17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  <color indexed="9"/>
    </font>
    <font>
      <name val="Calibri"/>
      <sz val="10.0"/>
      <b val="true"/>
    </font>
    <font>
      <name val="Calibri"/>
      <sz val="10.0"/>
      <i val="true"/>
    </font>
  </fonts>
  <fills count="4">
    <fill>
      <patternFill patternType="none"/>
    </fill>
    <fill>
      <patternFill patternType="darkGray"/>
    </fill>
    <fill>
      <patternFill patternType="none">
        <fgColor rgb="352891"/>
      </patternFill>
    </fill>
    <fill>
      <patternFill patternType="solid">
        <fgColor rgb="352891"/>
      </patternFill>
    </fill>
  </fills>
  <borders count="6">
    <border>
      <left/>
      <right/>
      <top/>
      <bottom/>
      <diagonal/>
    </border>
    <border>
      <top style="thick"/>
    </border>
    <border>
      <bottom style="thick"/>
    </border>
    <border>
      <bottom style="thin"/>
    </border>
    <border>
      <top style="thin"/>
      <bottom style="thin"/>
    </border>
    <border>
      <right style="thin"/>
      <top style="thin"/>
      <bottom style="thin"/>
    </border>
  </borders>
  <cellStyleXfs count="1">
    <xf numFmtId="0" fontId="0" fillId="0" borderId="0"/>
  </cellStyleXfs>
  <cellXfs count="47">
    <xf numFmtId="0" fontId="0" fillId="0" borderId="0" xfId="0"/>
    <xf numFmtId="165" fontId="1" fillId="0" borderId="0" xfId="0" applyFont="true" applyNumberFormat="true">
      <alignment horizontal="right" vertical="center"/>
    </xf>
    <xf numFmtId="0" fontId="2" fillId="0" borderId="0" xfId="0" applyFont="true">
      <alignment horizontal="center" vertical="center"/>
    </xf>
    <xf numFmtId="0" fontId="3" fillId="0" borderId="0" xfId="0" applyFont="true">
      <alignment horizontal="center" vertical="center"/>
    </xf>
    <xf numFmtId="0" fontId="4" fillId="0" borderId="1" xfId="0" applyFont="true" applyBorder="true">
      <alignment horizontal="center" vertical="center"/>
    </xf>
    <xf numFmtId="0" fontId="5" fillId="0" borderId="1" xfId="0" applyFont="true" applyBorder="true"/>
    <xf numFmtId="0" fontId="6" fillId="0" borderId="2" xfId="0" applyFont="true" applyBorder="true">
      <alignment horizontal="left" vertical="center"/>
    </xf>
    <xf numFmtId="0" fontId="7" fillId="0" borderId="2" xfId="0" applyFont="true" applyBorder="true"/>
    <xf numFmtId="0" fontId="8" fillId="0" borderId="0" xfId="0" applyFont="true">
      <alignment horizontal="center" vertical="center"/>
    </xf>
    <xf numFmtId="0" fontId="9" fillId="0" borderId="0" xfId="0" applyFont="true">
      <alignment horizontal="center" vertical="center"/>
    </xf>
    <xf numFmtId="2" fontId="10" fillId="0" borderId="0" xfId="0" applyNumberFormat="true" applyFont="true">
      <alignment horizontal="right" vertical="center"/>
    </xf>
    <xf numFmtId="2" fontId="11" fillId="0" borderId="1" xfId="0" applyNumberFormat="true" applyBorder="true" applyFont="true">
      <alignment horizontal="right" vertical="center"/>
    </xf>
    <xf numFmtId="2" fontId="12" fillId="0" borderId="2" xfId="0" applyNumberFormat="true" applyFont="true" applyBorder="true">
      <alignment horizontal="right" vertical="center"/>
    </xf>
    <xf numFmtId="0" fontId="13" fillId="0" borderId="0" xfId="0" applyFont="true">
      <alignment horizontal="center" vertical="center"/>
    </xf>
    <xf numFmtId="0" fontId="14" fillId="0" borderId="2" xfId="0" applyFont="true" applyBorder="true">
      <alignment horizontal="center" vertical="center"/>
    </xf>
    <xf numFmtId="0" fontId="15" fillId="0" borderId="1" xfId="0" applyFont="true" applyBorder="true">
      <alignment horizontal="center" vertical="center"/>
    </xf>
    <xf numFmtId="164" fontId="16" fillId="0" borderId="0" xfId="0" applyNumberFormat="true" applyFont="true">
      <alignment horizontal="right" vertical="center"/>
    </xf>
    <xf numFmtId="164" fontId="17" fillId="0" borderId="0" xfId="0" applyNumberFormat="true" applyFont="true">
      <alignment horizontal="right" vertical="center"/>
    </xf>
    <xf numFmtId="164" fontId="18" fillId="0" borderId="0" xfId="0" applyNumberFormat="true" applyFont="true">
      <alignment horizontal="right" vertical="center"/>
    </xf>
    <xf numFmtId="0" fontId="19" fillId="0" borderId="0" xfId="0" applyFont="true">
      <alignment horizontal="right"/>
    </xf>
    <xf numFmtId="0" fontId="20" fillId="0" borderId="2" xfId="0" applyFont="true" applyBorder="true">
      <alignment horizontal="right"/>
    </xf>
    <xf numFmtId="0" fontId="21" fillId="0" borderId="1" xfId="0" applyFont="true" applyBorder="true">
      <alignment horizontal="right"/>
    </xf>
    <xf numFmtId="0" fontId="22" fillId="3" borderId="5" xfId="0" applyFont="true" applyFill="true" applyBorder="true">
      <alignment horizontal="center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" fontId="1" fillId="0" borderId="0" xfId="0" applyFont="true" applyNumberFormat="true">
      <alignment horizontal="right" vertical="center"/>
    </xf>
    <xf numFmtId="165" fontId="23" fillId="0" borderId="0" xfId="0" applyFont="true" applyNumberFormat="true">
      <alignment horizontal="right" vertical="center"/>
    </xf>
    <xf numFmtId="2" fontId="23" fillId="0" borderId="0" xfId="0" applyFont="true" applyNumberFormat="true">
      <alignment horizontal="right" vertical="center"/>
    </xf>
    <xf numFmtId="2" fontId="23" fillId="0" borderId="0" xfId="0" applyFont="true" applyNumberFormat="true">
      <alignment horizontal="right" vertical="center"/>
    </xf>
    <xf numFmtId="165" fontId="24" fillId="0" borderId="0" xfId="0" applyFont="true" applyNumberFormat="true">
      <alignment horizontal="right" vertic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d1g2oudknjs8jf.cloudfront.net/prodpolweb/cert/GIAj6db9mmq15.PDF?ODgzNA==" TargetMode="External" Type="http://schemas.openxmlformats.org/officeDocument/2006/relationships/hyperlink"/>
<Relationship Id="rId10" Target="https://d1g2oudknjs8jf.cloudfront.net/prodpolweb/cert/GIAn1fb7rnq127.PDF?ODgzNA==" TargetMode="External" Type="http://schemas.openxmlformats.org/officeDocument/2006/relationships/hyperlink"/>
<Relationship Id="rId11" Target="https://d1g2oudknjs8jf.cloudfront.net/prodpolweb/imgfiles/n1fb7rnq127.JPG?ODgzNA==" TargetMode="External" Type="http://schemas.openxmlformats.org/officeDocument/2006/relationships/hyperlink"/>
<Relationship Id="rId12" Target="https://d1s5m21q2l18ke.cloudfront.net/VISION360/Vision360.html?d=n1fb7rnq127&amp;surl=https://d1s5m21q2l18ke.cloudfront.net/v360_mov_white/&amp;ODgzNA==" TargetMode="External" Type="http://schemas.openxmlformats.org/officeDocument/2006/relationships/hyperlink"/>
<Relationship Id="rId13" Target="https://d1s5m21q2l18ke.cloudfront.net/VISION360/Vision360.html?d=n1fb7rnq127&amp;surl=https://d1s5m21q2l18ke.cloudfront.net/v360_mov_black/&amp;ODgzNA==" TargetMode="External" Type="http://schemas.openxmlformats.org/officeDocument/2006/relationships/hyperlink"/>
<Relationship Id="rId14" Target="https://d1s5m21q2l18ke.cloudfront.net/v360_mov/n1fb7rnq127.HTML?ODgzNA==" TargetMode="External" Type="http://schemas.openxmlformats.org/officeDocument/2006/relationships/hyperlink"/>
<Relationship Id="rId15" Target="https://d1s5m21q2l18ke.cloudfront.net/white_mov_video/n1fb7rnq127.MP4?ODgzNA==" TargetMode="External" Type="http://schemas.openxmlformats.org/officeDocument/2006/relationships/hyperlink"/>
<Relationship Id="rId16" Target="https://d1s5m21q2l18ke.cloudfront.net/plotting.html?n1fb7rnq127" TargetMode="External" Type="http://schemas.openxmlformats.org/officeDocument/2006/relationships/hyperlink"/>
<Relationship Id="rId17" Target="https://dyffw9lb8wur6.cloudfront.net/v360videos/n1fb7rnq127.MP4?ODgzNA==" TargetMode="External" Type="http://schemas.openxmlformats.org/officeDocument/2006/relationships/hyperlink"/>
<Relationship Id="rId18" Target="https://d1g2oudknjs8jf.cloudfront.net/prodpolweb/asetimage/n1fb7rnq127.JPG?ODgzNA==" TargetMode="External" Type="http://schemas.openxmlformats.org/officeDocument/2006/relationships/hyperlink"/>
<Relationship Id="rId19" Target="https://d1g2oudknjs8jf.cloudfront.net/prodpolweb/cert/GIAf7ib9lnq16.PDF?ODgzNA==" TargetMode="External" Type="http://schemas.openxmlformats.org/officeDocument/2006/relationships/hyperlink"/>
<Relationship Id="rId2" Target="https://d1g2oudknjs8jf.cloudfront.net/prodpolweb/imgfiles/j6db9mmq15.JPG?ODgzNA==" TargetMode="External" Type="http://schemas.openxmlformats.org/officeDocument/2006/relationships/hyperlink"/>
<Relationship Id="rId20" Target="https://d1g2oudknjs8jf.cloudfront.net/prodpolweb/imgfiles/f7ib9lnq16.JPG?ODgzNA==" TargetMode="External" Type="http://schemas.openxmlformats.org/officeDocument/2006/relationships/hyperlink"/>
<Relationship Id="rId21" Target="https://d1s5m21q2l18ke.cloudfront.net/VISION360/Vision360.html?d=f7ib9lnq16&amp;surl=https://d1s5m21q2l18ke.cloudfront.net/v360_mov_white/&amp;ODgzNA==" TargetMode="External" Type="http://schemas.openxmlformats.org/officeDocument/2006/relationships/hyperlink"/>
<Relationship Id="rId22" Target="https://d1s5m21q2l18ke.cloudfront.net/VISION360/Vision360.html?d=f7ib9lnq16&amp;surl=https://d1s5m21q2l18ke.cloudfront.net/v360_mov_black/&amp;ODgzNA==" TargetMode="External" Type="http://schemas.openxmlformats.org/officeDocument/2006/relationships/hyperlink"/>
<Relationship Id="rId23" Target="https://d1s5m21q2l18ke.cloudfront.net/v360_mov/f7ib9lnq16.HTML?ODgzNA==" TargetMode="External" Type="http://schemas.openxmlformats.org/officeDocument/2006/relationships/hyperlink"/>
<Relationship Id="rId24" Target="https://d1s5m21q2l18ke.cloudfront.net/white_mov_video/f7ib9lnq16.MP4?ODgzNA==" TargetMode="External" Type="http://schemas.openxmlformats.org/officeDocument/2006/relationships/hyperlink"/>
<Relationship Id="rId25" Target="https://d1s5m21q2l18ke.cloudfront.net/plotting.html?f7ib9lnq16" TargetMode="External" Type="http://schemas.openxmlformats.org/officeDocument/2006/relationships/hyperlink"/>
<Relationship Id="rId26" Target="https://dyffw9lb8wur6.cloudfront.net/v360videos/f7ib9lnq16.MP4?ODgzNA==" TargetMode="External" Type="http://schemas.openxmlformats.org/officeDocument/2006/relationships/hyperlink"/>
<Relationship Id="rId27" Target="https://d1g2oudknjs8jf.cloudfront.net/prodpolweb/asetimage/f7ib9lnq16.JPG?ODgzNA==" TargetMode="External" Type="http://schemas.openxmlformats.org/officeDocument/2006/relationships/hyperlink"/>
<Relationship Id="rId28" Target="https://d1g2oudknjs8jf.cloudfront.net/prodpolweb/cert/GIAl8gb11sjq128.PDF?ODgzNA==" TargetMode="External" Type="http://schemas.openxmlformats.org/officeDocument/2006/relationships/hyperlink"/>
<Relationship Id="rId29" Target="https://d1g2oudknjs8jf.cloudfront.net/prodpolweb/imgfiles/l8gb11sjq128.JPG?ODgzNA==" TargetMode="External" Type="http://schemas.openxmlformats.org/officeDocument/2006/relationships/hyperlink"/>
<Relationship Id="rId3" Target="https://d1s5m21q2l18ke.cloudfront.net/VISION360/Vision360.html?d=j6db9mmq15&amp;surl=https://d1s5m21q2l18ke.cloudfront.net/v360_mov_white/&amp;ODgzNA==" TargetMode="External" Type="http://schemas.openxmlformats.org/officeDocument/2006/relationships/hyperlink"/>
<Relationship Id="rId30" Target="https://d1s5m21q2l18ke.cloudfront.net/VISION360/Vision360.html?d=l8gb11sjq128&amp;surl=https://d1s5m21q2l18ke.cloudfront.net/v360_mov_white/&amp;ODgzNA==" TargetMode="External" Type="http://schemas.openxmlformats.org/officeDocument/2006/relationships/hyperlink"/>
<Relationship Id="rId31" Target="https://d1s5m21q2l18ke.cloudfront.net/VISION360/Vision360.html?d=l8gb11sjq128&amp;surl=https://d1s5m21q2l18ke.cloudfront.net/v360_mov_black/&amp;ODgzNA==" TargetMode="External" Type="http://schemas.openxmlformats.org/officeDocument/2006/relationships/hyperlink"/>
<Relationship Id="rId32" Target="https://d1s5m21q2l18ke.cloudfront.net/v360_mov/l8gb11sjq128.HTML?ODgzNA==" TargetMode="External" Type="http://schemas.openxmlformats.org/officeDocument/2006/relationships/hyperlink"/>
<Relationship Id="rId33" Target="https://d1s5m21q2l18ke.cloudfront.net/white_mov_video/l8gb11sjq128.MP4?ODgzNA==" TargetMode="External" Type="http://schemas.openxmlformats.org/officeDocument/2006/relationships/hyperlink"/>
<Relationship Id="rId34" Target="https://d1s5m21q2l18ke.cloudfront.net/plotting.html?l8gb11sjq128" TargetMode="External" Type="http://schemas.openxmlformats.org/officeDocument/2006/relationships/hyperlink"/>
<Relationship Id="rId35" Target="https://dyffw9lb8wur6.cloudfront.net/v360videos/l8gb11sjq128.MP4?ODgzNA==" TargetMode="External" Type="http://schemas.openxmlformats.org/officeDocument/2006/relationships/hyperlink"/>
<Relationship Id="rId36" Target="https://d1g2oudknjs8jf.cloudfront.net/prodpolweb/asetimage/l8gb11sjq128.JPG?ODgzNA==" TargetMode="External" Type="http://schemas.openxmlformats.org/officeDocument/2006/relationships/hyperlink"/>
<Relationship Id="rId37" Target="https://d1g2oudknjs8jf.cloudfront.net/prodpolweb/cert/GIAh5dc9tiq13.PDF?ODgzNA==" TargetMode="External" Type="http://schemas.openxmlformats.org/officeDocument/2006/relationships/hyperlink"/>
<Relationship Id="rId38" Target="https://d1g2oudknjs8jf.cloudfront.net/prodpolweb/imgfiles/h5dc9tiq13.JPG?ODgzNA==" TargetMode="External" Type="http://schemas.openxmlformats.org/officeDocument/2006/relationships/hyperlink"/>
<Relationship Id="rId39" Target="https://d1s5m21q2l18ke.cloudfront.net/VISION360/Vision360.html?d=h5dc9tiq13&amp;surl=https://d1s5m21q2l18ke.cloudfront.net/v360_mov_white/&amp;ODgzNA==" TargetMode="External" Type="http://schemas.openxmlformats.org/officeDocument/2006/relationships/hyperlink"/>
<Relationship Id="rId4" Target="https://d1s5m21q2l18ke.cloudfront.net/VISION360/Vision360.html?d=j6db9mmq15&amp;surl=https://d1s5m21q2l18ke.cloudfront.net/v360_mov_black/&amp;ODgzNA==" TargetMode="External" Type="http://schemas.openxmlformats.org/officeDocument/2006/relationships/hyperlink"/>
<Relationship Id="rId40" Target="https://d1s5m21q2l18ke.cloudfront.net/VISION360/Vision360.html?d=h5dc9tiq13&amp;surl=https://d1s5m21q2l18ke.cloudfront.net/v360_mov_black/&amp;ODgzNA==" TargetMode="External" Type="http://schemas.openxmlformats.org/officeDocument/2006/relationships/hyperlink"/>
<Relationship Id="rId41" Target="https://d1s5m21q2l18ke.cloudfront.net/v360_mov/h5dc9tiq13.HTML?ODgzNA==" TargetMode="External" Type="http://schemas.openxmlformats.org/officeDocument/2006/relationships/hyperlink"/>
<Relationship Id="rId42" Target="https://d1s5m21q2l18ke.cloudfront.net/white_mov_video/h5dc9tiq13.MP4?ODgzNA==" TargetMode="External" Type="http://schemas.openxmlformats.org/officeDocument/2006/relationships/hyperlink"/>
<Relationship Id="rId43" Target="https://d1s5m21q2l18ke.cloudfront.net/plotting.html?h5dc9tiq13" TargetMode="External" Type="http://schemas.openxmlformats.org/officeDocument/2006/relationships/hyperlink"/>
<Relationship Id="rId44" Target="https://dyffw9lb8wur6.cloudfront.net/v360videos/h5dc9tiq13.MP4?ODgzNA==" TargetMode="External" Type="http://schemas.openxmlformats.org/officeDocument/2006/relationships/hyperlink"/>
<Relationship Id="rId45" Target="https://d1g2oudknjs8jf.cloudfront.net/prodpolweb/asetimage/h5dc9tiq13.JPG?ODgzNA==" TargetMode="External" Type="http://schemas.openxmlformats.org/officeDocument/2006/relationships/hyperlink"/>
<Relationship Id="rId5" Target="https://d1s5m21q2l18ke.cloudfront.net/v360_mov/j6db9mmq15.HTML?ODgzNA==" TargetMode="External" Type="http://schemas.openxmlformats.org/officeDocument/2006/relationships/hyperlink"/>
<Relationship Id="rId6" Target="https://d1s5m21q2l18ke.cloudfront.net/white_mov_video/j6db9mmq15.MP4?ODgzNA==" TargetMode="External" Type="http://schemas.openxmlformats.org/officeDocument/2006/relationships/hyperlink"/>
<Relationship Id="rId7" Target="https://d1s5m21q2l18ke.cloudfront.net/plotting.html?j6db9mmq15" TargetMode="External" Type="http://schemas.openxmlformats.org/officeDocument/2006/relationships/hyperlink"/>
<Relationship Id="rId8" Target="https://dyffw9lb8wur6.cloudfront.net/v360videos/j6db9mmq15.MP4?ODgzNA==" TargetMode="External" Type="http://schemas.openxmlformats.org/officeDocument/2006/relationships/hyperlink"/>
<Relationship Id="rId9" Target="https://d1g2oudknjs8jf.cloudfront.net/prodpolweb/asetimage/j6db9mmq15.JPG?ODgzNA==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>
      <pane ySplit="3.0" state="frozen" topLeftCell="A4" activePane="bottomLeft"/>
      <selection pane="bottomLeft"/>
    </sheetView>
  </sheetViews>
  <sheetFormatPr defaultRowHeight="15.0"/>
  <cols>
    <col min="1" max="1" width="5.48046875" customWidth="true" bestFit="true"/>
    <col min="2" max="2" width="9.50390625" customWidth="true" bestFit="true"/>
    <col min="3" max="3" width="15.65234375" customWidth="true" bestFit="true"/>
    <col min="4" max="4" width="4.2734375" customWidth="true" bestFit="true"/>
    <col min="5" max="5" width="6.12109375" customWidth="true" bestFit="true"/>
    <col min="6" max="6" width="6.53515625" customWidth="true" bestFit="true"/>
    <col min="7" max="7" width="12.99609375" customWidth="true" bestFit="true"/>
    <col min="8" max="8" width="6.01171875" customWidth="true" bestFit="true"/>
    <col min="9" max="9" width="9.44140625" customWidth="true" bestFit="true"/>
    <col min="10" max="10" width="11.328125" customWidth="true" bestFit="true"/>
    <col min="11" max="11" width="9.4921875" customWidth="true" bestFit="true"/>
    <col min="12" max="12" width="6.66796875" customWidth="true" bestFit="true"/>
    <col min="13" max="13" width="5.62890625" customWidth="true" bestFit="true"/>
    <col min="14" max="14" width="11.00390625" customWidth="true" bestFit="true"/>
    <col min="15" max="15" width="11.28515625" customWidth="true" bestFit="true"/>
    <col min="16" max="16" width="4.72265625" customWidth="true" bestFit="true"/>
    <col min="17" max="17" width="3.640625" customWidth="true" bestFit="true"/>
    <col min="18" max="18" width="4.5546875" customWidth="true" bestFit="true"/>
    <col min="19" max="19" width="5.4296875" customWidth="true" bestFit="true"/>
    <col min="20" max="20" width="2.97265625" customWidth="true" bestFit="true"/>
    <col min="21" max="21" width="6.26953125" customWidth="true" bestFit="true"/>
    <col min="22" max="22" width="10.73046875" customWidth="true" bestFit="true"/>
    <col min="23" max="23" width="9.54296875" customWidth="true" bestFit="true"/>
    <col min="24" max="24" width="9.4921875" customWidth="true" bestFit="true"/>
    <col min="25" max="25" width="16.16796875" customWidth="true" bestFit="true"/>
    <col min="26" max="26" width="5.6875" customWidth="true" bestFit="true"/>
    <col min="27" max="27" width="7.62109375" customWidth="true" bestFit="true"/>
    <col min="28" max="28" width="8.0390625" customWidth="true" bestFit="true"/>
    <col min="29" max="29" width="7.28515625" customWidth="true" bestFit="true"/>
    <col min="30" max="30" width="10.828125" customWidth="true" bestFit="true"/>
    <col min="31" max="31" width="8.60546875" customWidth="true" bestFit="true"/>
    <col min="32" max="32" width="10.58984375" customWidth="true" bestFit="true"/>
    <col min="33" max="33" width="10.01171875" customWidth="true" bestFit="true"/>
    <col min="34" max="34" width="8.82421875" customWidth="true" bestFit="true"/>
    <col min="35" max="35" width="11.2421875" customWidth="true" bestFit="true"/>
    <col min="36" max="36" width="10.9765625" customWidth="true" bestFit="true"/>
    <col min="37" max="37" width="17.19921875" customWidth="true" bestFit="true"/>
    <col min="38" max="38" width="10.51953125" customWidth="true" bestFit="true"/>
    <col min="39" max="39" width="8.0078125" customWidth="true" bestFit="true"/>
    <col min="40" max="40" width="12.171875" customWidth="true" bestFit="true"/>
    <col min="41" max="41" width="15.85546875" customWidth="true" bestFit="true"/>
    <col min="42" max="42" width="5.5625" customWidth="true" bestFit="true"/>
    <col min="43" max="43" width="15.171875" customWidth="true" bestFit="true"/>
    <col min="44" max="44" width="49.296875" customWidth="true" bestFit="true"/>
    <col min="45" max="45" width="53.77734375" customWidth="true" bestFit="true"/>
    <col min="46" max="46" width="0.9453125" customWidth="true" bestFit="true"/>
  </cols>
  <sheetData>
    <row r="1">
      <c r="A1" t="s">
        <v>0</v>
      </c>
      <c r="G1" t="s" s="19">
        <v>1</v>
      </c>
    </row>
    <row r="3">
      <c r="A3" t="s" s="22">
        <v>2</v>
      </c>
      <c r="B3" t="s" s="22">
        <v>3</v>
      </c>
      <c r="C3" t="s" s="22">
        <v>4</v>
      </c>
      <c r="D3" t="s" s="22">
        <v>5</v>
      </c>
      <c r="E3" t="s" s="22">
        <v>6</v>
      </c>
      <c r="F3" t="s" s="22">
        <v>7</v>
      </c>
      <c r="G3" t="s" s="22">
        <v>8</v>
      </c>
      <c r="H3" t="s" s="22">
        <v>9</v>
      </c>
      <c r="I3" t="s" s="22">
        <v>10</v>
      </c>
      <c r="J3" t="s" s="22">
        <v>11</v>
      </c>
      <c r="K3" t="s" s="22">
        <v>12</v>
      </c>
      <c r="L3" t="s" s="22">
        <v>13</v>
      </c>
      <c r="M3" t="s" s="22">
        <v>14</v>
      </c>
      <c r="N3" t="s" s="22">
        <v>15</v>
      </c>
      <c r="O3" t="s" s="22">
        <v>16</v>
      </c>
      <c r="P3" t="s" s="22">
        <v>17</v>
      </c>
      <c r="Q3" t="s" s="22">
        <v>18</v>
      </c>
      <c r="R3" t="s" s="22">
        <v>19</v>
      </c>
      <c r="S3" t="s" s="22">
        <v>20</v>
      </c>
      <c r="T3" t="s" s="22">
        <v>21</v>
      </c>
      <c r="U3" t="s" s="22">
        <v>22</v>
      </c>
      <c r="V3" t="s" s="22">
        <v>23</v>
      </c>
      <c r="W3" t="s" s="22">
        <v>24</v>
      </c>
      <c r="X3" t="s" s="22">
        <v>25</v>
      </c>
      <c r="Y3" t="s" s="22">
        <v>26</v>
      </c>
      <c r="Z3" t="s" s="22">
        <v>27</v>
      </c>
      <c r="AA3" t="s" s="22">
        <v>28</v>
      </c>
      <c r="AB3" t="s" s="22">
        <v>29</v>
      </c>
      <c r="AC3" t="s" s="22">
        <v>30</v>
      </c>
      <c r="AD3" t="s" s="22">
        <v>31</v>
      </c>
      <c r="AE3" t="s" s="22">
        <v>32</v>
      </c>
      <c r="AF3" t="s" s="22">
        <v>33</v>
      </c>
      <c r="AG3" t="s" s="22">
        <v>34</v>
      </c>
      <c r="AH3" t="s" s="22">
        <v>35</v>
      </c>
      <c r="AI3" t="s" s="22">
        <v>36</v>
      </c>
      <c r="AJ3" t="s" s="22">
        <v>37</v>
      </c>
      <c r="AK3" t="s" s="22">
        <v>38</v>
      </c>
      <c r="AL3" t="s" s="22">
        <v>39</v>
      </c>
      <c r="AM3" t="s" s="22">
        <v>40</v>
      </c>
      <c r="AN3" t="s" s="22">
        <v>41</v>
      </c>
      <c r="AO3" t="s" s="22">
        <v>42</v>
      </c>
      <c r="AP3" t="s" s="22">
        <v>43</v>
      </c>
      <c r="AQ3" t="s" s="22">
        <v>44</v>
      </c>
      <c r="AR3" t="s" s="22">
        <v>45</v>
      </c>
      <c r="AS3" t="s" s="22">
        <v>46</v>
      </c>
    </row>
    <row r="4">
      <c r="A4" t="s" s="23">
        <v>47</v>
      </c>
      <c r="B4" t="s" s="1">
        <v>49</v>
      </c>
      <c r="C4" t="s" s="1">
        <v>48</v>
      </c>
      <c r="D4" s="3" t="s">
        <v>50</v>
      </c>
      <c r="E4" s="13" t="s">
        <v>51</v>
      </c>
      <c r="F4" t="n" s="10">
        <v>2.01</v>
      </c>
      <c r="G4" t="s" s="19">
        <v>52</v>
      </c>
      <c r="H4" s="1" t="n">
        <v>-55.6</v>
      </c>
      <c r="I4" s="25" t="s">
        <v>53</v>
      </c>
      <c r="J4" s="26" t="n">
        <f>IF(TRUNC(F4,2)*I4=0,"",TRUNC(F4,2)*I4)</f>
        <v>36000.0</v>
      </c>
      <c r="K4" s="10" t="n">
        <v>16049.85</v>
      </c>
      <c r="L4" s="13" t="s">
        <v>54</v>
      </c>
      <c r="M4" s="13" t="s">
        <v>55</v>
      </c>
      <c r="N4" s="3"/>
      <c r="O4" s="1" t="s">
        <v>48</v>
      </c>
      <c r="P4" s="13" t="s">
        <v>56</v>
      </c>
      <c r="Q4" s="13" t="s">
        <v>57</v>
      </c>
      <c r="R4" s="13" t="s">
        <v>57</v>
      </c>
      <c r="S4" s="13" t="s">
        <v>58</v>
      </c>
      <c r="T4" s="1" t="s">
        <v>48</v>
      </c>
      <c r="U4" s="1" t="s">
        <v>48</v>
      </c>
      <c r="V4" s="10" t="n">
        <v>16049.85</v>
      </c>
      <c r="W4" s="1" t="n">
        <v>48.4</v>
      </c>
      <c r="X4" s="1" t="n">
        <v>56.9</v>
      </c>
      <c r="Y4" s="13" t="s">
        <v>59</v>
      </c>
      <c r="Z4" s="16" t="n">
        <v>1.047</v>
      </c>
      <c r="AA4" s="1" t="n">
        <v>74.0</v>
      </c>
      <c r="AB4" s="1" t="n">
        <v>73.0</v>
      </c>
      <c r="AC4" s="13" t="s">
        <v>60</v>
      </c>
      <c r="AD4" s="13" t="s">
        <v>61</v>
      </c>
      <c r="AE4" s="3" t="s">
        <v>32</v>
      </c>
      <c r="AF4" s="1" t="s">
        <v>48</v>
      </c>
      <c r="AG4" s="1" t="s">
        <v>48</v>
      </c>
      <c r="AH4" s="1" t="s">
        <v>48</v>
      </c>
      <c r="AI4" s="3" t="s">
        <v>36</v>
      </c>
      <c r="AJ4" s="3" t="s">
        <v>37</v>
      </c>
      <c r="AK4" s="3" t="s">
        <v>38</v>
      </c>
      <c r="AL4" s="3" t="s">
        <v>39</v>
      </c>
      <c r="AM4" s="3" t="s">
        <v>40</v>
      </c>
      <c r="AN4" s="1" t="s">
        <v>48</v>
      </c>
      <c r="AO4" s="3" t="s">
        <v>42</v>
      </c>
      <c r="AP4" s="3" t="s">
        <v>43</v>
      </c>
      <c r="AQ4" s="1" t="s">
        <v>48</v>
      </c>
      <c r="AR4" t="s" s="13">
        <v>62</v>
      </c>
      <c r="AS4" t="s" s="13">
        <v>63</v>
      </c>
      <c r="AT4" t="s" s="1">
        <v>48</v>
      </c>
    </row>
    <row r="5">
      <c r="A5" t="s" s="27">
        <v>64</v>
      </c>
      <c r="B5" t="s" s="1">
        <v>65</v>
      </c>
      <c r="C5" t="s" s="1">
        <v>48</v>
      </c>
      <c r="D5" s="3" t="s">
        <v>50</v>
      </c>
      <c r="E5" s="13" t="s">
        <v>51</v>
      </c>
      <c r="F5" t="n" s="10">
        <v>2.01</v>
      </c>
      <c r="G5" t="s" s="19">
        <v>66</v>
      </c>
      <c r="H5" s="1" t="n">
        <v>-50.5</v>
      </c>
      <c r="I5" s="29" t="s">
        <v>67</v>
      </c>
      <c r="J5" s="30" t="n">
        <f>IF(TRUNC(F5,2)*I5=0,"",TRUNC(F5,2)*I5)</f>
        <v>33000.0</v>
      </c>
      <c r="K5" s="10" t="n">
        <v>16431.75</v>
      </c>
      <c r="L5" s="13" t="s">
        <v>68</v>
      </c>
      <c r="M5" s="13" t="s">
        <v>69</v>
      </c>
      <c r="N5" s="3"/>
      <c r="O5" s="1" t="s">
        <v>48</v>
      </c>
      <c r="P5" s="13" t="s">
        <v>57</v>
      </c>
      <c r="Q5" s="13" t="s">
        <v>57</v>
      </c>
      <c r="R5" s="13" t="s">
        <v>57</v>
      </c>
      <c r="S5" s="13" t="s">
        <v>58</v>
      </c>
      <c r="T5" s="1" t="s">
        <v>48</v>
      </c>
      <c r="U5" s="1" t="s">
        <v>48</v>
      </c>
      <c r="V5" s="10" t="n">
        <v>16431.75</v>
      </c>
      <c r="W5" s="1" t="n">
        <v>45.5</v>
      </c>
      <c r="X5" s="1" t="n">
        <v>56.8</v>
      </c>
      <c r="Y5" s="13" t="s">
        <v>70</v>
      </c>
      <c r="Z5" s="16" t="n">
        <v>1.009</v>
      </c>
      <c r="AA5" s="1" t="n">
        <v>72.0</v>
      </c>
      <c r="AB5" s="1" t="n">
        <v>71.4</v>
      </c>
      <c r="AC5" s="13" t="s">
        <v>58</v>
      </c>
      <c r="AD5" s="1" t="s">
        <v>48</v>
      </c>
      <c r="AE5" s="3" t="s">
        <v>32</v>
      </c>
      <c r="AF5" s="1" t="s">
        <v>48</v>
      </c>
      <c r="AG5" s="1" t="s">
        <v>48</v>
      </c>
      <c r="AH5" s="1" t="s">
        <v>48</v>
      </c>
      <c r="AI5" s="3" t="s">
        <v>36</v>
      </c>
      <c r="AJ5" s="3" t="s">
        <v>37</v>
      </c>
      <c r="AK5" s="3" t="s">
        <v>38</v>
      </c>
      <c r="AL5" s="3" t="s">
        <v>39</v>
      </c>
      <c r="AM5" s="3" t="s">
        <v>40</v>
      </c>
      <c r="AN5" s="1" t="s">
        <v>48</v>
      </c>
      <c r="AO5" s="3" t="s">
        <v>42</v>
      </c>
      <c r="AP5" s="3" t="s">
        <v>43</v>
      </c>
      <c r="AQ5" s="1" t="s">
        <v>48</v>
      </c>
      <c r="AR5" t="s" s="13">
        <v>71</v>
      </c>
      <c r="AS5" t="s" s="13">
        <v>72</v>
      </c>
      <c r="AT5" t="s" s="1">
        <v>48</v>
      </c>
    </row>
    <row r="6">
      <c r="A6" t="s" s="31">
        <v>73</v>
      </c>
      <c r="B6" t="s" s="1">
        <v>74</v>
      </c>
      <c r="C6" t="s" s="1">
        <v>48</v>
      </c>
      <c r="D6" s="3" t="s">
        <v>50</v>
      </c>
      <c r="E6" s="13" t="s">
        <v>51</v>
      </c>
      <c r="F6" t="n" s="10">
        <v>1.7</v>
      </c>
      <c r="G6" t="s" s="19">
        <v>75</v>
      </c>
      <c r="H6" s="1" t="n">
        <v>-56.3</v>
      </c>
      <c r="I6" s="33" t="s">
        <v>76</v>
      </c>
      <c r="J6" s="34" t="n">
        <f>IF(TRUNC(F6,2)*I6=0,"",TRUNC(F6,2)*I6)</f>
        <v>19380.0</v>
      </c>
      <c r="K6" s="10" t="n">
        <v>8474.5</v>
      </c>
      <c r="L6" s="13" t="s">
        <v>68</v>
      </c>
      <c r="M6" s="13" t="s">
        <v>69</v>
      </c>
      <c r="N6" s="3"/>
      <c r="O6" s="1" t="s">
        <v>48</v>
      </c>
      <c r="P6" s="13" t="s">
        <v>77</v>
      </c>
      <c r="Q6" s="13" t="s">
        <v>57</v>
      </c>
      <c r="R6" s="13" t="s">
        <v>57</v>
      </c>
      <c r="S6" s="13" t="s">
        <v>78</v>
      </c>
      <c r="T6" s="1" t="s">
        <v>48</v>
      </c>
      <c r="U6" s="1" t="s">
        <v>48</v>
      </c>
      <c r="V6" s="10" t="n">
        <v>8474.5</v>
      </c>
      <c r="W6" s="1" t="n">
        <v>48.4</v>
      </c>
      <c r="X6" s="1" t="n">
        <v>58.6</v>
      </c>
      <c r="Y6" s="13" t="s">
        <v>79</v>
      </c>
      <c r="Z6" s="16" t="n">
        <v>1.008</v>
      </c>
      <c r="AA6" s="1" t="n">
        <v>72.0</v>
      </c>
      <c r="AB6" s="1" t="n">
        <v>72.7</v>
      </c>
      <c r="AC6" s="13" t="s">
        <v>80</v>
      </c>
      <c r="AD6" s="13" t="s">
        <v>61</v>
      </c>
      <c r="AE6" s="3" t="s">
        <v>32</v>
      </c>
      <c r="AF6" s="1" t="s">
        <v>48</v>
      </c>
      <c r="AG6" s="1" t="s">
        <v>48</v>
      </c>
      <c r="AH6" s="1" t="s">
        <v>48</v>
      </c>
      <c r="AI6" s="3" t="s">
        <v>36</v>
      </c>
      <c r="AJ6" s="3" t="s">
        <v>37</v>
      </c>
      <c r="AK6" s="3" t="s">
        <v>38</v>
      </c>
      <c r="AL6" s="3" t="s">
        <v>39</v>
      </c>
      <c r="AM6" s="3" t="s">
        <v>40</v>
      </c>
      <c r="AN6" s="1" t="s">
        <v>48</v>
      </c>
      <c r="AO6" s="3" t="s">
        <v>42</v>
      </c>
      <c r="AP6" s="3" t="s">
        <v>43</v>
      </c>
      <c r="AQ6" s="1" t="s">
        <v>48</v>
      </c>
      <c r="AR6" t="s" s="13">
        <v>81</v>
      </c>
      <c r="AS6" t="s" s="13">
        <v>82</v>
      </c>
      <c r="AT6" t="s" s="1">
        <v>48</v>
      </c>
    </row>
    <row r="7">
      <c r="A7" t="s" s="35">
        <v>83</v>
      </c>
      <c r="B7" t="s" s="1">
        <v>84</v>
      </c>
      <c r="C7" t="s" s="1">
        <v>48</v>
      </c>
      <c r="D7" s="3" t="s">
        <v>50</v>
      </c>
      <c r="E7" s="13" t="s">
        <v>51</v>
      </c>
      <c r="F7" t="n" s="10">
        <v>1.5</v>
      </c>
      <c r="G7" t="s" s="19">
        <v>85</v>
      </c>
      <c r="H7" s="1" t="n">
        <v>-64.4</v>
      </c>
      <c r="I7" s="37" t="s">
        <v>86</v>
      </c>
      <c r="J7" s="38" t="n">
        <f>IF(TRUNC(F7,2)*I7=0,"",TRUNC(F7,2)*I7)</f>
        <v>10500.0</v>
      </c>
      <c r="K7" s="10" t="n">
        <v>3735.0</v>
      </c>
      <c r="L7" s="13" t="s">
        <v>87</v>
      </c>
      <c r="M7" s="13" t="s">
        <v>88</v>
      </c>
      <c r="N7" s="3"/>
      <c r="O7" s="13" t="s">
        <v>89</v>
      </c>
      <c r="P7" s="13" t="s">
        <v>90</v>
      </c>
      <c r="Q7" s="13" t="s">
        <v>57</v>
      </c>
      <c r="R7" s="13" t="s">
        <v>56</v>
      </c>
      <c r="S7" s="13" t="s">
        <v>58</v>
      </c>
      <c r="T7" s="1" t="s">
        <v>48</v>
      </c>
      <c r="U7" s="1" t="s">
        <v>48</v>
      </c>
      <c r="V7" s="10" t="n">
        <v>3735.0</v>
      </c>
      <c r="W7" s="1" t="n">
        <v>50.8</v>
      </c>
      <c r="X7" s="1" t="n">
        <v>61.5</v>
      </c>
      <c r="Y7" s="13" t="s">
        <v>91</v>
      </c>
      <c r="Z7" s="16" t="n">
        <v>1.015</v>
      </c>
      <c r="AA7" s="1" t="n">
        <v>73.0</v>
      </c>
      <c r="AB7" s="1" t="n">
        <v>74.7</v>
      </c>
      <c r="AC7" s="13" t="s">
        <v>60</v>
      </c>
      <c r="AD7" s="13" t="s">
        <v>61</v>
      </c>
      <c r="AE7" s="3" t="s">
        <v>32</v>
      </c>
      <c r="AF7" s="1" t="s">
        <v>48</v>
      </c>
      <c r="AG7" s="1" t="s">
        <v>48</v>
      </c>
      <c r="AH7" s="1" t="s">
        <v>48</v>
      </c>
      <c r="AI7" s="3" t="s">
        <v>36</v>
      </c>
      <c r="AJ7" s="3" t="s">
        <v>37</v>
      </c>
      <c r="AK7" s="3" t="s">
        <v>38</v>
      </c>
      <c r="AL7" s="3" t="s">
        <v>39</v>
      </c>
      <c r="AM7" s="3" t="s">
        <v>40</v>
      </c>
      <c r="AN7" s="1" t="s">
        <v>48</v>
      </c>
      <c r="AO7" s="3" t="s">
        <v>42</v>
      </c>
      <c r="AP7" s="3" t="s">
        <v>43</v>
      </c>
      <c r="AQ7" s="1" t="s">
        <v>48</v>
      </c>
      <c r="AR7" t="s" s="13">
        <v>92</v>
      </c>
      <c r="AS7" t="s" s="1">
        <v>48</v>
      </c>
      <c r="AT7" t="s" s="1">
        <v>48</v>
      </c>
    </row>
    <row r="8">
      <c r="A8" t="s" s="39">
        <v>93</v>
      </c>
      <c r="B8" t="s" s="1">
        <v>94</v>
      </c>
      <c r="C8" t="s" s="1">
        <v>48</v>
      </c>
      <c r="D8" s="3" t="s">
        <v>50</v>
      </c>
      <c r="E8" s="13" t="s">
        <v>51</v>
      </c>
      <c r="F8" t="n" s="10">
        <v>1.51</v>
      </c>
      <c r="G8" t="s" s="19">
        <v>95</v>
      </c>
      <c r="H8" s="1" t="n">
        <v>-61.7</v>
      </c>
      <c r="I8" s="41" t="s">
        <v>96</v>
      </c>
      <c r="J8" s="42" t="n">
        <f>IF(TRUNC(F8,2)*I8=0,"",TRUNC(F8,2)*I8)</f>
        <v>11174.0</v>
      </c>
      <c r="K8" s="10" t="n">
        <v>4280.85</v>
      </c>
      <c r="L8" s="13" t="s">
        <v>97</v>
      </c>
      <c r="M8" s="13" t="s">
        <v>55</v>
      </c>
      <c r="N8" s="3"/>
      <c r="O8" s="1" t="s">
        <v>48</v>
      </c>
      <c r="P8" s="13" t="s">
        <v>98</v>
      </c>
      <c r="Q8" s="13" t="s">
        <v>57</v>
      </c>
      <c r="R8" s="13" t="s">
        <v>56</v>
      </c>
      <c r="S8" s="13" t="s">
        <v>58</v>
      </c>
      <c r="T8" s="1" t="s">
        <v>48</v>
      </c>
      <c r="U8" s="1" t="s">
        <v>48</v>
      </c>
      <c r="V8" s="10" t="n">
        <v>4280.85</v>
      </c>
      <c r="W8" s="1" t="n">
        <v>51.2</v>
      </c>
      <c r="X8" s="1" t="n">
        <v>56.4</v>
      </c>
      <c r="Y8" s="13" t="s">
        <v>99</v>
      </c>
      <c r="Z8" s="16" t="n">
        <v>1.01</v>
      </c>
      <c r="AA8" s="1" t="n">
        <v>73.0</v>
      </c>
      <c r="AB8" s="1" t="n">
        <v>71.4</v>
      </c>
      <c r="AC8" s="13" t="s">
        <v>80</v>
      </c>
      <c r="AD8" s="13" t="s">
        <v>61</v>
      </c>
      <c r="AE8" s="3" t="s">
        <v>32</v>
      </c>
      <c r="AF8" s="1" t="s">
        <v>48</v>
      </c>
      <c r="AG8" s="1" t="s">
        <v>48</v>
      </c>
      <c r="AH8" s="1" t="s">
        <v>48</v>
      </c>
      <c r="AI8" s="3" t="s">
        <v>36</v>
      </c>
      <c r="AJ8" s="3" t="s">
        <v>37</v>
      </c>
      <c r="AK8" s="3" t="s">
        <v>38</v>
      </c>
      <c r="AL8" s="3" t="s">
        <v>39</v>
      </c>
      <c r="AM8" s="3" t="s">
        <v>40</v>
      </c>
      <c r="AN8" s="1" t="s">
        <v>48</v>
      </c>
      <c r="AO8" s="3" t="s">
        <v>42</v>
      </c>
      <c r="AP8" s="3" t="s">
        <v>43</v>
      </c>
      <c r="AQ8" s="1" t="s">
        <v>48</v>
      </c>
      <c r="AR8" t="s" s="13">
        <v>100</v>
      </c>
      <c r="AS8" t="s" s="13">
        <v>101</v>
      </c>
      <c r="AT8" t="s" s="1">
        <v>48</v>
      </c>
    </row>
    <row r="9" s="6" customFormat="true"/>
    <row r="10">
      <c r="B10" s="43" t="s">
        <v>102</v>
      </c>
      <c r="F10" s="44" t="n">
        <v>8.73</v>
      </c>
      <c r="K10" t="n" s="45">
        <f>IF(ISERROR(((SUM(K4 : K9)))),"N.A",((SUM(K4 : K9))))</f>
        <v>48971.95</v>
      </c>
    </row>
    <row r="11">
      <c r="B11" t="s" s="13">
        <v>103</v>
      </c>
      <c r="F11" s="46" t="n">
        <f>IF(ISERROR((ROUND(AVERAGE(8.73 / 5),2))),"N.A",(ROUND(AVERAGE(8.73 / 5),2)))</f>
        <v>1.75</v>
      </c>
      <c r="G11" s="46" t="n">
        <f>IF(ISERROR((ROUND(AVERAGE(26470 / 5),2))),"N.A",(ROUND(AVERAGE(26470 / 5),2)))</f>
        <v>5294.0</v>
      </c>
      <c r="H11" s="46" t="n">
        <f>IF(ISERROR((TRUNC((((SUMIF(J4:J8,"&gt;0",K4:K8))/(SUM(J4 : J8)))*100)-100,2))),"N.A",(TRUNC((((SUMIF(J4:J8,"&gt;0",K4:K8))/(SUM(J4 : J8)))*100)-100,2)))</f>
        <v>-55.5</v>
      </c>
      <c r="K11" s="46" t="n">
        <f>IF(ISERROR((TRUNC(AVERAGE(K4 : K8)))),"N.A",(TRUNC(AVERAGE(K4 : K8))))</f>
        <v>9794.0</v>
      </c>
    </row>
    <row r="12" s="6" customFormat="true"/>
    <row r="13">
      <c r="A13" t="s">
        <v>105</v>
      </c>
    </row>
    <row r="14">
      <c r="A14" t="s">
        <v>106</v>
      </c>
    </row>
    <row r="15">
      <c r="A15" t="s">
        <v>107</v>
      </c>
    </row>
    <row r="16">
      <c r="A16" t="s">
        <v>108</v>
      </c>
    </row>
    <row r="17">
      <c r="A17" t="s">
        <v>109</v>
      </c>
    </row>
    <row r="18">
      <c r="A18" t="s">
        <v>110</v>
      </c>
    </row>
    <row r="19">
      <c r="A19" t="s">
        <v>111</v>
      </c>
    </row>
  </sheetData>
  <mergeCells>
    <mergeCell ref="A1:E1"/>
    <mergeCell ref="G1:I1"/>
    <mergeCell ref="A13:U13"/>
    <mergeCell ref="A14:U14"/>
    <mergeCell ref="A15:U15"/>
    <mergeCell ref="A16:U16"/>
    <mergeCell ref="A17:U17"/>
    <mergeCell ref="A18:U18"/>
    <mergeCell ref="A19:U19"/>
  </mergeCells>
  <hyperlinks>
    <hyperlink ref="D4" r:id="rId1"/>
    <hyperlink ref="AE4" r:id="rId2"/>
    <hyperlink ref="AI4" r:id="rId3"/>
    <hyperlink ref="AJ4" r:id="rId4"/>
    <hyperlink ref="AK4" r:id="rId5"/>
    <hyperlink ref="AL4" r:id="rId6"/>
    <hyperlink ref="AM4" r:id="rId7"/>
    <hyperlink ref="AO4" r:id="rId8"/>
    <hyperlink ref="AP4" r:id="rId9"/>
    <hyperlink ref="D5" r:id="rId10"/>
    <hyperlink ref="AE5" r:id="rId11"/>
    <hyperlink ref="AI5" r:id="rId12"/>
    <hyperlink ref="AJ5" r:id="rId13"/>
    <hyperlink ref="AK5" r:id="rId14"/>
    <hyperlink ref="AL5" r:id="rId15"/>
    <hyperlink ref="AM5" r:id="rId16"/>
    <hyperlink ref="AO5" r:id="rId17"/>
    <hyperlink ref="AP5" r:id="rId18"/>
    <hyperlink ref="D6" r:id="rId19"/>
    <hyperlink ref="AE6" r:id="rId20"/>
    <hyperlink ref="AI6" r:id="rId21"/>
    <hyperlink ref="AJ6" r:id="rId22"/>
    <hyperlink ref="AK6" r:id="rId23"/>
    <hyperlink ref="AL6" r:id="rId24"/>
    <hyperlink ref="AM6" r:id="rId25"/>
    <hyperlink ref="AO6" r:id="rId26"/>
    <hyperlink ref="AP6" r:id="rId27"/>
    <hyperlink ref="D7" r:id="rId28"/>
    <hyperlink ref="AE7" r:id="rId29"/>
    <hyperlink ref="AI7" r:id="rId30"/>
    <hyperlink ref="AJ7" r:id="rId31"/>
    <hyperlink ref="AK7" r:id="rId32"/>
    <hyperlink ref="AL7" r:id="rId33"/>
    <hyperlink ref="AM7" r:id="rId34"/>
    <hyperlink ref="AO7" r:id="rId35"/>
    <hyperlink ref="AP7" r:id="rId36"/>
    <hyperlink ref="D8" r:id="rId37"/>
    <hyperlink ref="AE8" r:id="rId38"/>
    <hyperlink ref="AI8" r:id="rId39"/>
    <hyperlink ref="AJ8" r:id="rId40"/>
    <hyperlink ref="AK8" r:id="rId41"/>
    <hyperlink ref="AL8" r:id="rId42"/>
    <hyperlink ref="AM8" r:id="rId43"/>
    <hyperlink ref="AO8" r:id="rId44"/>
    <hyperlink ref="AP8" r:id="rId45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2023-06-22T15:35:46Z</dcterms:created>
  <dc:creator>Apache POI</dc:creator>
</cp:coreProperties>
</file>