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iamonds 14-06-2023" state="visible" r:id="rId4"/>
  </sheets>
  <calcPr calcId="171027"/>
</workbook>
</file>

<file path=xl/sharedStrings.xml><?xml version="1.0" encoding="utf-8"?>
<sst xmlns="http://schemas.openxmlformats.org/spreadsheetml/2006/main" count="352" uniqueCount="125">
  <si>
    <t>Finestar Jewellery &amp; Diamonds Pvt. Ltd.</t>
  </si>
  <si>
    <t/>
  </si>
  <si>
    <t>SrNo</t>
  </si>
  <si>
    <t>Lab</t>
  </si>
  <si>
    <t>Packet No</t>
  </si>
  <si>
    <t>Stage</t>
  </si>
  <si>
    <t>Location</t>
  </si>
  <si>
    <t>DNA</t>
  </si>
  <si>
    <t>Shape</t>
  </si>
  <si>
    <t>Carat</t>
  </si>
  <si>
    <t>Col</t>
  </si>
  <si>
    <t>Clarity</t>
  </si>
  <si>
    <t>Shade</t>
  </si>
  <si>
    <t>Rap.($)</t>
  </si>
  <si>
    <t>Disc %</t>
  </si>
  <si>
    <t>Price/ct</t>
  </si>
  <si>
    <t xml:space="preserve">Cut </t>
  </si>
  <si>
    <t>Pol</t>
  </si>
  <si>
    <t>Sym</t>
  </si>
  <si>
    <t>Fls</t>
  </si>
  <si>
    <t>Brl.</t>
  </si>
  <si>
    <t>CN</t>
  </si>
  <si>
    <t>SN</t>
  </si>
  <si>
    <t>CW</t>
  </si>
  <si>
    <t>SW</t>
  </si>
  <si>
    <t>To</t>
  </si>
  <si>
    <t>Co</t>
  </si>
  <si>
    <t>Po</t>
  </si>
  <si>
    <t>EC</t>
  </si>
  <si>
    <t>Table %</t>
  </si>
  <si>
    <t>Depth %</t>
  </si>
  <si>
    <t>Length</t>
  </si>
  <si>
    <t>Width</t>
  </si>
  <si>
    <t>Depth</t>
  </si>
  <si>
    <t>Ratio</t>
  </si>
  <si>
    <t>C/A</t>
  </si>
  <si>
    <t>C/H</t>
  </si>
  <si>
    <t>P/A</t>
  </si>
  <si>
    <t>P/H</t>
  </si>
  <si>
    <t>Girdle</t>
  </si>
  <si>
    <t>Culet</t>
  </si>
  <si>
    <t>Ins.</t>
  </si>
  <si>
    <t>H&amp;A</t>
  </si>
  <si>
    <t>Report Comments</t>
  </si>
  <si>
    <t>Key to Symbols</t>
  </si>
  <si>
    <t>Lower</t>
  </si>
  <si>
    <t>Star</t>
  </si>
  <si>
    <t>Girdle %</t>
  </si>
  <si>
    <t>DOR</t>
  </si>
  <si>
    <t>CM No</t>
  </si>
  <si>
    <t>Xray</t>
  </si>
  <si>
    <t>Type IICert</t>
  </si>
  <si>
    <t>Size</t>
  </si>
  <si>
    <t>RapAverage</t>
  </si>
  <si>
    <t>Hide Index</t>
  </si>
  <si>
    <t>GIA</t>
  </si>
  <si>
    <t>1812015402</t>
  </si>
  <si>
    <t>A</t>
  </si>
  <si>
    <t>IND</t>
  </si>
  <si>
    <t>RN</t>
  </si>
  <si>
    <t>F</t>
  </si>
  <si>
    <t>VS2</t>
  </si>
  <si>
    <t>WHT</t>
  </si>
  <si>
    <t>EX</t>
  </si>
  <si>
    <t>NON</t>
  </si>
  <si>
    <t>CN2</t>
  </si>
  <si>
    <t>SN0</t>
  </si>
  <si>
    <t>CW2</t>
  </si>
  <si>
    <t>SW1</t>
  </si>
  <si>
    <t>Y</t>
  </si>
  <si>
    <t>N</t>
  </si>
  <si>
    <t>THK</t>
  </si>
  <si>
    <t>NONE</t>
  </si>
  <si>
    <t>-</t>
  </si>
  <si>
    <t>Additional clouds are not shown. Pinpoints are not shown.</t>
  </si>
  <si>
    <t>Crystal, Feather, Cloud, Needle</t>
  </si>
  <si>
    <t>5.99</t>
  </si>
  <si>
    <t>1402055701</t>
  </si>
  <si>
    <t>USA</t>
  </si>
  <si>
    <t>CN1</t>
  </si>
  <si>
    <t>CW1</t>
  </si>
  <si>
    <t>SW2</t>
  </si>
  <si>
    <t>VTK</t>
  </si>
  <si>
    <t>Additional pinpoints are not shown.</t>
  </si>
  <si>
    <t>Crystal, Cloud, Feather, Pinpoint</t>
  </si>
  <si>
    <t>CM</t>
  </si>
  <si>
    <t>3.99</t>
  </si>
  <si>
    <t>1403023901</t>
  </si>
  <si>
    <t>G</t>
  </si>
  <si>
    <t>VS1</t>
  </si>
  <si>
    <t>Pinpoints are not shown.</t>
  </si>
  <si>
    <t>Crystal, Feather, Needle</t>
  </si>
  <si>
    <t>2.49</t>
  </si>
  <si>
    <t>3113003701</t>
  </si>
  <si>
    <t>M</t>
  </si>
  <si>
    <t>I</t>
  </si>
  <si>
    <t>SI1</t>
  </si>
  <si>
    <t>OWH</t>
  </si>
  <si>
    <t>CN0</t>
  </si>
  <si>
    <t>Clouds are not shown. Pinpoints are not shown.</t>
  </si>
  <si>
    <t>2.99</t>
  </si>
  <si>
    <t>1402105601</t>
  </si>
  <si>
    <t>E</t>
  </si>
  <si>
    <t>SN2</t>
  </si>
  <si>
    <t>Crystal, Feather</t>
  </si>
  <si>
    <t>1.79</t>
  </si>
  <si>
    <t>1403014601</t>
  </si>
  <si>
    <t>VG</t>
  </si>
  <si>
    <t>Crystal, Cloud, Needle, Indented Natural</t>
  </si>
  <si>
    <t>1.59</t>
  </si>
  <si>
    <t>All Parameter Summary</t>
  </si>
  <si>
    <t>Pcs</t>
  </si>
  <si>
    <t>%</t>
  </si>
  <si>
    <t>Total</t>
  </si>
  <si>
    <t>Color</t>
  </si>
  <si>
    <t>Cut</t>
  </si>
  <si>
    <t>Flour</t>
  </si>
  <si>
    <t>Note.</t>
  </si>
  <si>
    <t>(1) RAP PRICE MENTION IN LIST MAY BE CHANGE</t>
  </si>
  <si>
    <t>(2) RAP PRICE WILL BE TAKEN AS OF DATE OF SALE</t>
  </si>
  <si>
    <t>(3) PLEASE CHECK DAILY UPDATED PRICE</t>
  </si>
  <si>
    <t>(4) BOLD IS NEW GOODS UPDATED</t>
  </si>
  <si>
    <t>ESTIMATED LIST (15-06-2023 02:45:41)</t>
  </si>
  <si>
    <t>DE-6010, D-TOWER, BHARAT DIAMOND BOURSE, BANDRA-KURLA COMPLEX, BANDRA (E),  MUMBAI - 400 051, MAHARASHTRA, INDIA</t>
  </si>
  <si>
    <t>Website Name:www.finestardiamonds.com/Email Id :sales@finestardiamonds.com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</si>
</sst>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"/>
  </numFmts>
  <fonts count="9">
    <font>
      <color theme="1"/>
      <family val="2"/>
      <scheme val="minor"/>
      <sz val="11"/>
      <name val="Calibri"/>
    </font>
    <font>
      <b/>
      <color rgb="ff0000"/>
      <sz val="22"/>
    </font>
    <font>
      <color rgb="000000"/>
      <family val="2"/>
      <sz val="11"/>
      <name val="Calibri"/>
    </font>
    <font>
      <b/>
      <color rgb="ffffff"/>
      <family val="2"/>
      <sz val="11"/>
      <name val="Calibri"/>
    </font>
    <font>
      <family val="2"/>
      <sz val="11"/>
      <name val="Calibri"/>
    </font>
    <font>
      <u/>
      <color rgb="0000ff"/>
      <family val="2"/>
      <sz val="11"/>
    </font>
    <font>
      <b/>
    </font>
    <font>
      <b/>
      <family val="2"/>
      <sz val="14"/>
      <name val="Calibri"/>
    </font>
    <font>
      <b/>
      <i/>
    </font>
  </fonts>
  <fills count="3">
    <fill>
      <patternFill patternType="none"/>
    </fill>
    <fill>
      <patternFill patternType="gray125"/>
    </fill>
    <fill>
      <patternFill patternType="solid">
        <fgColor rgb="17375D"/>
        <bgColor rgb="17375D"/>
      </patternFill>
    </fill>
  </fills>
  <borders count="6">
    <border>
      <left/>
      <right/>
      <top/>
      <bottom/>
      <diagonal/>
    </border>
    <border>
      <left style="thin">
        <color rgb="393738"/>
      </left>
      <right style="thin">
        <color rgb="393738"/>
      </right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  <diagonal/>
    </border>
    <border>
      <left style="thin">
        <color rgb="393738"/>
      </left>
      <right style="thin"/>
      <top style="thin">
        <color rgb="393738"/>
      </top>
      <bottom style="thin">
        <color rgb="393738"/>
      </bottom>
      <diagonal/>
    </border>
    <border>
      <left style="thin">
        <color rgb="000000"/>
      </left>
      <right style="thin"/>
      <top style="thin">
        <color rgb="000000"/>
      </top>
      <bottom style="thin">
        <color rgb="000000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6" fillId="0" borderId="0" xfId="0" applyFont="1"/>
    <xf numFmtId="0" fontId="1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view.diadna.com/dna/1812015402" TargetMode="External"/><Relationship Id="rId2" Type="http://schemas.openxmlformats.org/officeDocument/2006/relationships/hyperlink" Target="http://view.diadna.com/dna/1402055701" TargetMode="External"/><Relationship Id="rId3" Type="http://schemas.openxmlformats.org/officeDocument/2006/relationships/hyperlink" Target="http://view.diadna.com/dna/1403023901" TargetMode="External"/><Relationship Id="rId4" Type="http://schemas.openxmlformats.org/officeDocument/2006/relationships/hyperlink" Target="http://view.diadna.com/dna/3113003701" TargetMode="External"/><Relationship Id="rId5" Type="http://schemas.openxmlformats.org/officeDocument/2006/relationships/hyperlink" Target="http://view.diadna.com/dna/1402105601" TargetMode="External"/><Relationship Id="rId6" Type="http://schemas.openxmlformats.org/officeDocument/2006/relationships/hyperlink" Target="http://view.diadna.com/dna/1403014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9"/>
  <sheetFormatPr defaultRowHeight="15" outlineLevelRow="0" outlineLevelCol="0" x14ac:dyDescent="55"/>
  <cols>
    <col min="1" max="2" width="6" customWidth="1"/>
    <col min="3" max="7" width="10" customWidth="1"/>
    <col min="8" max="11" width="15" customWidth="1"/>
    <col min="12" max="16" width="10" customWidth="1"/>
    <col min="17" max="18" width="6" customWidth="1"/>
    <col min="19" max="27" width="10" customWidth="1"/>
    <col min="28" max="29" width="6" customWidth="1"/>
    <col min="30" max="30" width="10" customWidth="1"/>
    <col min="31" max="32" width="6" customWidth="1"/>
    <col min="33" max="33" width="7" customWidth="1"/>
    <col min="34" max="39" width="10" customWidth="1"/>
    <col min="40" max="40" width="15" customWidth="1"/>
    <col min="41" max="41" width="10" customWidth="1"/>
    <col min="42" max="43" width="50" customWidth="1"/>
    <col min="44" max="50" width="10" customWidth="1"/>
    <col min="51" max="53" width="10" hidden="1" customWidth="1"/>
  </cols>
  <sheetData>
    <row r="1" spans="1:63" x14ac:dyDescent="0.25">
      <c r="A1" s="1" t="s">
        <v>0</v>
      </c>
      <c r="B1" s="1"/>
      <c r="C1" s="1"/>
      <c r="D1" s="1"/>
      <c r="E1" s="1"/>
      <c r="F1" s="1"/>
      <c r="G1" s="1"/>
      <c r="H1" s="1"/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  <c r="AF1" s="2" t="s">
        <v>1</v>
      </c>
      <c r="AG1" s="2" t="s">
        <v>1</v>
      </c>
      <c r="AH1" s="2" t="s">
        <v>1</v>
      </c>
      <c r="AI1" s="2" t="s">
        <v>1</v>
      </c>
      <c r="AJ1" s="2" t="s">
        <v>1</v>
      </c>
      <c r="AK1" s="2" t="s">
        <v>1</v>
      </c>
      <c r="AL1" s="2" t="s">
        <v>1</v>
      </c>
      <c r="AM1" s="2" t="s">
        <v>1</v>
      </c>
      <c r="AN1" s="2" t="s">
        <v>1</v>
      </c>
      <c r="AO1" s="2" t="s">
        <v>1</v>
      </c>
      <c r="AP1" s="2" t="s">
        <v>1</v>
      </c>
      <c r="AQ1" s="2" t="s">
        <v>1</v>
      </c>
      <c r="AR1" s="2" t="s">
        <v>1</v>
      </c>
      <c r="AS1" s="2" t="s">
        <v>1</v>
      </c>
      <c r="AT1" s="2" t="s">
        <v>1</v>
      </c>
      <c r="AU1" s="2" t="s">
        <v>1</v>
      </c>
      <c r="AV1" s="2" t="s">
        <v>1</v>
      </c>
      <c r="AW1" s="2" t="s">
        <v>1</v>
      </c>
      <c r="AX1" s="2" t="s">
        <v>1</v>
      </c>
      <c r="AY1" s="2" t="s">
        <v>1</v>
      </c>
      <c r="AZ1" s="2" t="s">
        <v>1</v>
      </c>
      <c r="BA1" s="2" t="s">
        <v>1</v>
      </c>
      <c r="BB1" s="2" t="s">
        <v>1</v>
      </c>
      <c r="BC1" s="2" t="s">
        <v>1</v>
      </c>
      <c r="BD1" s="2" t="s">
        <v>1</v>
      </c>
      <c r="BE1" s="2" t="s">
        <v>1</v>
      </c>
      <c r="BF1" s="2" t="s">
        <v>1</v>
      </c>
      <c r="BG1" s="2" t="s">
        <v>1</v>
      </c>
      <c r="BH1" s="2" t="s">
        <v>1</v>
      </c>
      <c r="BI1" s="2" t="s">
        <v>1</v>
      </c>
      <c r="BJ1" s="2" t="s">
        <v>1</v>
      </c>
      <c r="BK1" s="2" t="s">
        <v>1</v>
      </c>
    </row>
    <row r="3" spans="1:53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3" t="s">
        <v>27</v>
      </c>
      <c r="AA3" s="3" t="s">
        <v>28</v>
      </c>
      <c r="AB3" s="3" t="s">
        <v>29</v>
      </c>
      <c r="AC3" s="3" t="s">
        <v>30</v>
      </c>
      <c r="AD3" s="3" t="s">
        <v>31</v>
      </c>
      <c r="AE3" s="3" t="s">
        <v>32</v>
      </c>
      <c r="AF3" s="3" t="s">
        <v>33</v>
      </c>
      <c r="AG3" s="3" t="s">
        <v>34</v>
      </c>
      <c r="AH3" s="3" t="s">
        <v>35</v>
      </c>
      <c r="AI3" s="3" t="s">
        <v>36</v>
      </c>
      <c r="AJ3" s="3" t="s">
        <v>37</v>
      </c>
      <c r="AK3" s="3" t="s">
        <v>38</v>
      </c>
      <c r="AL3" s="3" t="s">
        <v>39</v>
      </c>
      <c r="AM3" s="3" t="s">
        <v>40</v>
      </c>
      <c r="AN3" s="3" t="s">
        <v>41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</row>
    <row r="4" spans="1:53" x14ac:dyDescent="0.25">
      <c r="A4" s="4">
        <v>1</v>
      </c>
      <c r="B4" s="2" t="s">
        <v>55</v>
      </c>
      <c r="C4" s="2" t="s">
        <v>56</v>
      </c>
      <c r="D4" s="2" t="s">
        <v>57</v>
      </c>
      <c r="E4" s="2" t="s">
        <v>58</v>
      </c>
      <c r="F4" s="5" t="s">
        <v>7</v>
      </c>
      <c r="G4" s="2" t="s">
        <v>59</v>
      </c>
      <c r="H4" s="6">
        <v>5.03</v>
      </c>
      <c r="I4" s="2" t="s">
        <v>60</v>
      </c>
      <c r="J4" s="2" t="s">
        <v>61</v>
      </c>
      <c r="K4" s="2" t="s">
        <v>62</v>
      </c>
      <c r="L4" s="7">
        <v>45000</v>
      </c>
      <c r="M4" s="6">
        <v>-38</v>
      </c>
      <c r="N4" s="7">
        <v>27900</v>
      </c>
      <c r="O4" s="2" t="s">
        <v>63</v>
      </c>
      <c r="P4" s="2" t="s">
        <v>63</v>
      </c>
      <c r="Q4" s="2" t="s">
        <v>63</v>
      </c>
      <c r="R4" s="2" t="s">
        <v>64</v>
      </c>
      <c r="S4" s="2" t="s">
        <v>63</v>
      </c>
      <c r="T4" s="2" t="s">
        <v>65</v>
      </c>
      <c r="U4" s="2" t="s">
        <v>66</v>
      </c>
      <c r="V4" s="2" t="s">
        <v>67</v>
      </c>
      <c r="W4" s="2" t="s">
        <v>68</v>
      </c>
      <c r="X4" s="2" t="s">
        <v>69</v>
      </c>
      <c r="Y4" s="2" t="s">
        <v>70</v>
      </c>
      <c r="Z4" s="2" t="s">
        <v>70</v>
      </c>
      <c r="AA4" s="2" t="s">
        <v>69</v>
      </c>
      <c r="AB4" s="4">
        <v>66</v>
      </c>
      <c r="AC4" s="6">
        <v>66.6</v>
      </c>
      <c r="AD4" s="7">
        <v>11.98</v>
      </c>
      <c r="AE4" s="7">
        <v>8.58</v>
      </c>
      <c r="AF4" s="7">
        <v>5.72</v>
      </c>
      <c r="AG4" s="6">
        <v>1.4</v>
      </c>
      <c r="AH4" s="8">
        <v>0</v>
      </c>
      <c r="AI4" s="6">
        <v>12.83</v>
      </c>
      <c r="AJ4" s="8">
        <v>0</v>
      </c>
      <c r="AK4" s="6">
        <v>49.83</v>
      </c>
      <c r="AL4" s="2" t="s">
        <v>71</v>
      </c>
      <c r="AM4" s="2" t="s">
        <v>72</v>
      </c>
      <c r="AN4" s="2" t="s">
        <v>69</v>
      </c>
      <c r="AO4" s="2" t="s">
        <v>73</v>
      </c>
      <c r="AP4" s="2" t="s">
        <v>74</v>
      </c>
      <c r="AQ4" s="2" t="s">
        <v>75</v>
      </c>
      <c r="AR4" s="2">
        <v>0</v>
      </c>
      <c r="AS4" s="2">
        <v>0</v>
      </c>
      <c r="AT4" s="6">
        <v>4</v>
      </c>
      <c r="AU4" s="2" t="s">
        <v>1</v>
      </c>
      <c r="AV4" s="2" t="s">
        <v>1</v>
      </c>
      <c r="AW4" s="2" t="s">
        <v>1</v>
      </c>
      <c r="AX4" s="2" t="s">
        <v>1</v>
      </c>
      <c r="AY4" s="2" t="s">
        <v>76</v>
      </c>
      <c r="AZ4" s="9">
        <v>226350</v>
      </c>
      <c r="BA4" s="4">
        <v>1</v>
      </c>
    </row>
    <row r="5" spans="1:53" x14ac:dyDescent="0.25">
      <c r="A5" s="4">
        <v>2</v>
      </c>
      <c r="B5" s="2" t="s">
        <v>55</v>
      </c>
      <c r="C5" s="2" t="s">
        <v>77</v>
      </c>
      <c r="D5" s="2" t="s">
        <v>57</v>
      </c>
      <c r="E5" s="2" t="s">
        <v>78</v>
      </c>
      <c r="F5" s="5" t="s">
        <v>7</v>
      </c>
      <c r="G5" s="2" t="s">
        <v>59</v>
      </c>
      <c r="H5" s="6">
        <v>3.01</v>
      </c>
      <c r="I5" s="2" t="s">
        <v>60</v>
      </c>
      <c r="J5" s="2" t="s">
        <v>61</v>
      </c>
      <c r="K5" s="2" t="s">
        <v>62</v>
      </c>
      <c r="L5" s="7">
        <v>22500</v>
      </c>
      <c r="M5" s="6">
        <v>-34.5</v>
      </c>
      <c r="N5" s="7">
        <v>14737.5</v>
      </c>
      <c r="O5" s="2" t="s">
        <v>73</v>
      </c>
      <c r="P5" s="2" t="s">
        <v>63</v>
      </c>
      <c r="Q5" s="2" t="s">
        <v>63</v>
      </c>
      <c r="R5" s="2" t="s">
        <v>64</v>
      </c>
      <c r="S5" s="2" t="s">
        <v>63</v>
      </c>
      <c r="T5" s="2" t="s">
        <v>79</v>
      </c>
      <c r="U5" s="2" t="s">
        <v>66</v>
      </c>
      <c r="V5" s="2" t="s">
        <v>80</v>
      </c>
      <c r="W5" s="2" t="s">
        <v>81</v>
      </c>
      <c r="X5" s="2" t="s">
        <v>70</v>
      </c>
      <c r="Y5" s="2" t="s">
        <v>70</v>
      </c>
      <c r="Z5" s="2" t="s">
        <v>70</v>
      </c>
      <c r="AA5" s="2" t="s">
        <v>69</v>
      </c>
      <c r="AB5" s="4">
        <v>68</v>
      </c>
      <c r="AC5" s="6">
        <v>69.8</v>
      </c>
      <c r="AD5" s="7">
        <v>9.85</v>
      </c>
      <c r="AE5" s="7">
        <v>6.92</v>
      </c>
      <c r="AF5" s="7">
        <v>4.83</v>
      </c>
      <c r="AG5" s="6">
        <v>1.42</v>
      </c>
      <c r="AH5" s="6">
        <v>51.22</v>
      </c>
      <c r="AI5" s="6">
        <v>17.06</v>
      </c>
      <c r="AJ5" s="6">
        <v>58.28</v>
      </c>
      <c r="AK5" s="6">
        <v>47.28</v>
      </c>
      <c r="AL5" s="2" t="s">
        <v>82</v>
      </c>
      <c r="AM5" s="2" t="s">
        <v>72</v>
      </c>
      <c r="AN5" s="2" t="s">
        <v>69</v>
      </c>
      <c r="AO5" s="2" t="s">
        <v>73</v>
      </c>
      <c r="AP5" s="2" t="s">
        <v>83</v>
      </c>
      <c r="AQ5" s="2" t="s">
        <v>84</v>
      </c>
      <c r="AR5" s="2">
        <v>0</v>
      </c>
      <c r="AS5" s="2">
        <v>0</v>
      </c>
      <c r="AT5" s="6">
        <v>5.5</v>
      </c>
      <c r="AU5" s="2" t="s">
        <v>1</v>
      </c>
      <c r="AV5" s="2" t="s">
        <v>85</v>
      </c>
      <c r="AW5" s="2" t="s">
        <v>1</v>
      </c>
      <c r="AX5" s="2" t="s">
        <v>1</v>
      </c>
      <c r="AY5" s="2" t="s">
        <v>86</v>
      </c>
      <c r="AZ5" s="9">
        <v>67725</v>
      </c>
      <c r="BA5" s="4">
        <v>1</v>
      </c>
    </row>
    <row r="6" spans="1:53" x14ac:dyDescent="0.25">
      <c r="A6" s="4">
        <v>3</v>
      </c>
      <c r="B6" s="2" t="s">
        <v>55</v>
      </c>
      <c r="C6" s="2" t="s">
        <v>87</v>
      </c>
      <c r="D6" s="2" t="s">
        <v>57</v>
      </c>
      <c r="E6" s="2" t="s">
        <v>58</v>
      </c>
      <c r="F6" s="5" t="s">
        <v>7</v>
      </c>
      <c r="G6" s="2" t="s">
        <v>59</v>
      </c>
      <c r="H6" s="6">
        <v>2.01</v>
      </c>
      <c r="I6" s="2" t="s">
        <v>88</v>
      </c>
      <c r="J6" s="2" t="s">
        <v>89</v>
      </c>
      <c r="K6" s="2" t="s">
        <v>62</v>
      </c>
      <c r="L6" s="7">
        <v>15500</v>
      </c>
      <c r="M6" s="6">
        <v>-31.8</v>
      </c>
      <c r="N6" s="7">
        <v>10571</v>
      </c>
      <c r="O6" s="2" t="s">
        <v>63</v>
      </c>
      <c r="P6" s="2" t="s">
        <v>63</v>
      </c>
      <c r="Q6" s="2" t="s">
        <v>63</v>
      </c>
      <c r="R6" s="2" t="s">
        <v>64</v>
      </c>
      <c r="S6" s="2" t="s">
        <v>63</v>
      </c>
      <c r="T6" s="2" t="s">
        <v>79</v>
      </c>
      <c r="U6" s="2" t="s">
        <v>66</v>
      </c>
      <c r="V6" s="2" t="s">
        <v>80</v>
      </c>
      <c r="W6" s="2" t="s">
        <v>68</v>
      </c>
      <c r="X6" s="2" t="s">
        <v>70</v>
      </c>
      <c r="Y6" s="2" t="s">
        <v>70</v>
      </c>
      <c r="Z6" s="2" t="s">
        <v>70</v>
      </c>
      <c r="AA6" s="2" t="s">
        <v>69</v>
      </c>
      <c r="AB6" s="4">
        <v>68</v>
      </c>
      <c r="AC6" s="6">
        <v>67.1</v>
      </c>
      <c r="AD6" s="7">
        <v>8.9</v>
      </c>
      <c r="AE6" s="7">
        <v>6.27</v>
      </c>
      <c r="AF6" s="7">
        <v>4.21</v>
      </c>
      <c r="AG6" s="6">
        <v>1.42</v>
      </c>
      <c r="AH6" s="6">
        <v>45.66</v>
      </c>
      <c r="AI6" s="6">
        <v>12.57</v>
      </c>
      <c r="AJ6" s="6">
        <v>57.94</v>
      </c>
      <c r="AK6" s="6">
        <v>50.93</v>
      </c>
      <c r="AL6" s="2" t="s">
        <v>71</v>
      </c>
      <c r="AM6" s="2" t="s">
        <v>72</v>
      </c>
      <c r="AN6" s="2" t="s">
        <v>69</v>
      </c>
      <c r="AO6" s="2" t="s">
        <v>73</v>
      </c>
      <c r="AP6" s="2" t="s">
        <v>90</v>
      </c>
      <c r="AQ6" s="2" t="s">
        <v>91</v>
      </c>
      <c r="AR6" s="2">
        <v>0</v>
      </c>
      <c r="AS6" s="2">
        <v>0</v>
      </c>
      <c r="AT6" s="6">
        <v>4</v>
      </c>
      <c r="AU6" s="2" t="s">
        <v>1</v>
      </c>
      <c r="AV6" s="2" t="s">
        <v>85</v>
      </c>
      <c r="AW6" s="2" t="s">
        <v>1</v>
      </c>
      <c r="AX6" s="2" t="s">
        <v>1</v>
      </c>
      <c r="AY6" s="2" t="s">
        <v>92</v>
      </c>
      <c r="AZ6" s="9">
        <v>31154.999999999996</v>
      </c>
      <c r="BA6" s="4">
        <v>1</v>
      </c>
    </row>
    <row r="7" spans="1:53" x14ac:dyDescent="0.25">
      <c r="A7" s="4">
        <v>4</v>
      </c>
      <c r="B7" s="2" t="s">
        <v>55</v>
      </c>
      <c r="C7" s="2" t="s">
        <v>93</v>
      </c>
      <c r="D7" s="2" t="s">
        <v>94</v>
      </c>
      <c r="E7" s="2" t="s">
        <v>78</v>
      </c>
      <c r="F7" s="5" t="s">
        <v>7</v>
      </c>
      <c r="G7" s="2" t="s">
        <v>59</v>
      </c>
      <c r="H7" s="6">
        <v>2.5</v>
      </c>
      <c r="I7" s="2" t="s">
        <v>95</v>
      </c>
      <c r="J7" s="2" t="s">
        <v>96</v>
      </c>
      <c r="K7" s="2" t="s">
        <v>97</v>
      </c>
      <c r="L7" s="7">
        <v>9300</v>
      </c>
      <c r="M7" s="6">
        <v>-10</v>
      </c>
      <c r="N7" s="7">
        <v>8370</v>
      </c>
      <c r="O7" s="2" t="s">
        <v>73</v>
      </c>
      <c r="P7" s="2" t="s">
        <v>63</v>
      </c>
      <c r="Q7" s="2" t="s">
        <v>63</v>
      </c>
      <c r="R7" s="2" t="s">
        <v>64</v>
      </c>
      <c r="S7" s="2" t="s">
        <v>63</v>
      </c>
      <c r="T7" s="2" t="s">
        <v>98</v>
      </c>
      <c r="U7" s="2" t="s">
        <v>66</v>
      </c>
      <c r="V7" s="2" t="s">
        <v>67</v>
      </c>
      <c r="W7" s="2" t="s">
        <v>68</v>
      </c>
      <c r="X7" s="2" t="s">
        <v>70</v>
      </c>
      <c r="Y7" s="2" t="s">
        <v>70</v>
      </c>
      <c r="Z7" s="2" t="s">
        <v>70</v>
      </c>
      <c r="AA7" s="2" t="s">
        <v>69</v>
      </c>
      <c r="AB7" s="4">
        <v>68</v>
      </c>
      <c r="AC7" s="6">
        <v>68.7</v>
      </c>
      <c r="AD7" s="7">
        <v>9.12</v>
      </c>
      <c r="AE7" s="7">
        <v>6.55</v>
      </c>
      <c r="AF7" s="7">
        <v>4.5</v>
      </c>
      <c r="AG7" s="6">
        <v>1.39</v>
      </c>
      <c r="AH7" s="6">
        <v>49.41</v>
      </c>
      <c r="AI7" s="6">
        <v>16.45</v>
      </c>
      <c r="AJ7" s="6">
        <v>58.49</v>
      </c>
      <c r="AK7" s="6">
        <v>46.99</v>
      </c>
      <c r="AL7" s="2" t="s">
        <v>82</v>
      </c>
      <c r="AM7" s="2" t="s">
        <v>72</v>
      </c>
      <c r="AN7" s="2" t="s">
        <v>69</v>
      </c>
      <c r="AO7" s="2" t="s">
        <v>73</v>
      </c>
      <c r="AP7" s="2" t="s">
        <v>99</v>
      </c>
      <c r="AQ7" s="2" t="s">
        <v>91</v>
      </c>
      <c r="AR7" s="2">
        <v>0</v>
      </c>
      <c r="AS7" s="2">
        <v>0</v>
      </c>
      <c r="AT7" s="6">
        <v>5.32</v>
      </c>
      <c r="AU7" s="2" t="s">
        <v>1</v>
      </c>
      <c r="AV7" s="2" t="s">
        <v>1</v>
      </c>
      <c r="AW7" s="2" t="s">
        <v>1</v>
      </c>
      <c r="AX7" s="2" t="s">
        <v>1</v>
      </c>
      <c r="AY7" s="2" t="s">
        <v>100</v>
      </c>
      <c r="AZ7" s="9">
        <v>23250</v>
      </c>
      <c r="BA7" s="4">
        <v>1</v>
      </c>
    </row>
    <row r="8" spans="1:53" x14ac:dyDescent="0.25">
      <c r="A8" s="4">
        <v>5</v>
      </c>
      <c r="B8" s="2" t="s">
        <v>55</v>
      </c>
      <c r="C8" s="2" t="s">
        <v>101</v>
      </c>
      <c r="D8" s="2" t="s">
        <v>57</v>
      </c>
      <c r="E8" s="2" t="s">
        <v>58</v>
      </c>
      <c r="F8" s="5" t="s">
        <v>7</v>
      </c>
      <c r="G8" s="2" t="s">
        <v>59</v>
      </c>
      <c r="H8" s="6">
        <v>1.7</v>
      </c>
      <c r="I8" s="2" t="s">
        <v>102</v>
      </c>
      <c r="J8" s="2" t="s">
        <v>89</v>
      </c>
      <c r="K8" s="2" t="s">
        <v>62</v>
      </c>
      <c r="L8" s="7">
        <v>12800</v>
      </c>
      <c r="M8" s="6">
        <v>-34.5</v>
      </c>
      <c r="N8" s="7">
        <v>8384</v>
      </c>
      <c r="O8" s="2" t="s">
        <v>73</v>
      </c>
      <c r="P8" s="2" t="s">
        <v>63</v>
      </c>
      <c r="Q8" s="2" t="s">
        <v>63</v>
      </c>
      <c r="R8" s="2" t="s">
        <v>64</v>
      </c>
      <c r="S8" s="2" t="s">
        <v>63</v>
      </c>
      <c r="T8" s="2" t="s">
        <v>65</v>
      </c>
      <c r="U8" s="2" t="s">
        <v>103</v>
      </c>
      <c r="V8" s="2" t="s">
        <v>67</v>
      </c>
      <c r="W8" s="2" t="s">
        <v>68</v>
      </c>
      <c r="X8" s="2" t="s">
        <v>70</v>
      </c>
      <c r="Y8" s="2" t="s">
        <v>70</v>
      </c>
      <c r="Z8" s="2" t="s">
        <v>70</v>
      </c>
      <c r="AA8" s="2" t="s">
        <v>69</v>
      </c>
      <c r="AB8" s="4">
        <v>70</v>
      </c>
      <c r="AC8" s="6">
        <v>69.8</v>
      </c>
      <c r="AD8" s="7">
        <v>8.73</v>
      </c>
      <c r="AE8" s="7">
        <v>5.81</v>
      </c>
      <c r="AF8" s="7">
        <v>4.05</v>
      </c>
      <c r="AG8" s="6">
        <v>1.5</v>
      </c>
      <c r="AH8" s="6">
        <v>42.18</v>
      </c>
      <c r="AI8" s="6">
        <v>10.59</v>
      </c>
      <c r="AJ8" s="6">
        <v>52.99</v>
      </c>
      <c r="AK8" s="6">
        <v>55.08</v>
      </c>
      <c r="AL8" s="2" t="s">
        <v>71</v>
      </c>
      <c r="AM8" s="2" t="s">
        <v>72</v>
      </c>
      <c r="AN8" s="2" t="s">
        <v>69</v>
      </c>
      <c r="AO8" s="2" t="s">
        <v>73</v>
      </c>
      <c r="AP8" s="2" t="s">
        <v>1</v>
      </c>
      <c r="AQ8" s="2" t="s">
        <v>104</v>
      </c>
      <c r="AR8" s="2">
        <v>0</v>
      </c>
      <c r="AS8" s="2">
        <v>0</v>
      </c>
      <c r="AT8" s="6">
        <v>4</v>
      </c>
      <c r="AU8" s="2" t="s">
        <v>1</v>
      </c>
      <c r="AV8" s="2" t="s">
        <v>85</v>
      </c>
      <c r="AW8" s="2" t="s">
        <v>1</v>
      </c>
      <c r="AX8" s="2" t="s">
        <v>1</v>
      </c>
      <c r="AY8" s="2" t="s">
        <v>105</v>
      </c>
      <c r="AZ8" s="9">
        <v>21760</v>
      </c>
      <c r="BA8" s="4">
        <v>1</v>
      </c>
    </row>
    <row r="9" spans="1:53" x14ac:dyDescent="0.25">
      <c r="A9" s="4">
        <v>6</v>
      </c>
      <c r="B9" s="2" t="s">
        <v>55</v>
      </c>
      <c r="C9" s="2" t="s">
        <v>106</v>
      </c>
      <c r="D9" s="2" t="s">
        <v>57</v>
      </c>
      <c r="E9" s="2" t="s">
        <v>58</v>
      </c>
      <c r="F9" s="5" t="s">
        <v>7</v>
      </c>
      <c r="G9" s="2" t="s">
        <v>59</v>
      </c>
      <c r="H9" s="6">
        <v>1.5</v>
      </c>
      <c r="I9" s="2" t="s">
        <v>102</v>
      </c>
      <c r="J9" s="2" t="s">
        <v>96</v>
      </c>
      <c r="K9" s="2" t="s">
        <v>62</v>
      </c>
      <c r="L9" s="7">
        <v>10100</v>
      </c>
      <c r="M9" s="6">
        <v>-46.4</v>
      </c>
      <c r="N9" s="7">
        <v>5413.6</v>
      </c>
      <c r="O9" s="2" t="s">
        <v>73</v>
      </c>
      <c r="P9" s="2" t="s">
        <v>63</v>
      </c>
      <c r="Q9" s="2" t="s">
        <v>107</v>
      </c>
      <c r="R9" s="2" t="s">
        <v>64</v>
      </c>
      <c r="S9" s="2" t="s">
        <v>63</v>
      </c>
      <c r="T9" s="2" t="s">
        <v>65</v>
      </c>
      <c r="U9" s="2" t="s">
        <v>66</v>
      </c>
      <c r="V9" s="2" t="s">
        <v>67</v>
      </c>
      <c r="W9" s="2" t="s">
        <v>68</v>
      </c>
      <c r="X9" s="2" t="s">
        <v>70</v>
      </c>
      <c r="Y9" s="2" t="s">
        <v>70</v>
      </c>
      <c r="Z9" s="2" t="s">
        <v>70</v>
      </c>
      <c r="AA9" s="2" t="s">
        <v>69</v>
      </c>
      <c r="AB9" s="4">
        <v>70</v>
      </c>
      <c r="AC9" s="6">
        <v>69.6</v>
      </c>
      <c r="AD9" s="7">
        <v>7.85</v>
      </c>
      <c r="AE9" s="7">
        <v>5.63</v>
      </c>
      <c r="AF9" s="7">
        <v>3.92</v>
      </c>
      <c r="AG9" s="6">
        <v>1.39</v>
      </c>
      <c r="AH9" s="6">
        <v>41.1</v>
      </c>
      <c r="AI9" s="6">
        <v>9.74</v>
      </c>
      <c r="AJ9" s="6">
        <v>57.46</v>
      </c>
      <c r="AK9" s="6">
        <v>54.11</v>
      </c>
      <c r="AL9" s="2" t="s">
        <v>82</v>
      </c>
      <c r="AM9" s="2" t="s">
        <v>72</v>
      </c>
      <c r="AN9" s="2" t="s">
        <v>69</v>
      </c>
      <c r="AO9" s="2" t="s">
        <v>73</v>
      </c>
      <c r="AP9" s="2" t="s">
        <v>74</v>
      </c>
      <c r="AQ9" s="2" t="s">
        <v>108</v>
      </c>
      <c r="AR9" s="2">
        <v>0</v>
      </c>
      <c r="AS9" s="2">
        <v>0</v>
      </c>
      <c r="AT9" s="6">
        <v>6</v>
      </c>
      <c r="AU9" s="2" t="s">
        <v>1</v>
      </c>
      <c r="AV9" s="2" t="s">
        <v>85</v>
      </c>
      <c r="AW9" s="2" t="s">
        <v>1</v>
      </c>
      <c r="AX9" s="2" t="s">
        <v>1</v>
      </c>
      <c r="AY9" s="2" t="s">
        <v>109</v>
      </c>
      <c r="AZ9" s="9">
        <v>15150</v>
      </c>
      <c r="BA9" s="4">
        <v>1</v>
      </c>
    </row>
    <row r="10" spans="1:52" x14ac:dyDescent="0.25">
      <c r="A10" s="2"/>
      <c r="B10" s="2"/>
      <c r="C10" s="2"/>
      <c r="D10" s="2"/>
      <c r="E10" s="2"/>
      <c r="F10" s="2"/>
      <c r="G10" s="2"/>
      <c r="H10" s="10">
        <f>ROUND(SUMPRODUCT((BA4:BA9=1)*(SUBTOTAL(9, OFFSET(H4,ROW(H4:H9)-ROW(H4),0)))),2)</f>
      </c>
      <c r="I10" s="2"/>
      <c r="J10" s="2"/>
      <c r="K10" s="2"/>
      <c r="L10" s="2"/>
      <c r="M10" s="10"/>
      <c r="N10" s="10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>
        <f>ROUND(SUMPRODUCT((BA4:BA9=1)*(SUBTOTAL(9, OFFSET(AZ4,ROW(AZ4:AZ9)-ROW(AZ4),0)))),2)</f>
      </c>
    </row>
    <row r="12" spans="2:17" x14ac:dyDescent="0.25">
      <c r="B12" s="11" t="s">
        <v>110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 spans="2:9" x14ac:dyDescent="0.25">
      <c r="B13" s="12" t="s">
        <v>8</v>
      </c>
      <c r="C13" s="12"/>
      <c r="D13" s="12"/>
      <c r="G13" s="12" t="s">
        <v>11</v>
      </c>
      <c r="H13" s="12"/>
      <c r="I13" s="12"/>
    </row>
    <row r="14" spans="2:9" x14ac:dyDescent="0.25">
      <c r="B14" s="13" t="s">
        <v>8</v>
      </c>
      <c r="C14" s="13" t="s">
        <v>111</v>
      </c>
      <c r="D14" s="13" t="s">
        <v>112</v>
      </c>
      <c r="G14" s="13" t="s">
        <v>11</v>
      </c>
      <c r="H14" s="13" t="s">
        <v>111</v>
      </c>
      <c r="I14" s="13" t="s">
        <v>112</v>
      </c>
    </row>
    <row r="15" spans="2:9" x14ac:dyDescent="0.25">
      <c r="B15" s="13" t="s">
        <v>59</v>
      </c>
      <c r="C15" s="12">
        <f>SUMPRODUCT(SUBTOTAL(3,OFFSET($G$4:$G$10,ROW($G$4:$G$10)-MIN(ROW($G$4:$G$10)),,1)),--($G$4:$G$10=B15))</f>
      </c>
      <c r="D15" s="14">
        <f>C15/$C$19</f>
      </c>
      <c r="G15" s="13" t="s">
        <v>89</v>
      </c>
      <c r="H15" s="12">
        <f>SUMPRODUCT(SUBTOTAL(3,OFFSET($J$4:$J$10,ROW($J$4:$J$10)-MIN(ROW($J$4:$J$10)),,1)),--($J$4:$J$10=G15),--($BA$4:$BA$10=1))</f>
      </c>
      <c r="I15" s="14">
        <f>H15/$H$19</f>
      </c>
    </row>
    <row r="16" spans="2:9" x14ac:dyDescent="0.25">
      <c r="B16" s="13"/>
      <c r="C16" s="12"/>
      <c r="D16" s="12"/>
      <c r="G16" s="13" t="s">
        <v>61</v>
      </c>
      <c r="H16" s="12">
        <f>SUMPRODUCT(SUBTOTAL(3,OFFSET($J$4:$J$10,ROW($J$4:$J$10)-MIN(ROW($J$4:$J$10)),,1)),--($J$4:$J$10=G16),--($BA$4:$BA$10=1))</f>
      </c>
      <c r="I16" s="14">
        <f>H16/$H$19</f>
      </c>
    </row>
    <row r="17" spans="2:9" x14ac:dyDescent="0.25">
      <c r="B17" s="13"/>
      <c r="C17" s="12"/>
      <c r="D17" s="12"/>
      <c r="G17" s="13" t="s">
        <v>96</v>
      </c>
      <c r="H17" s="12">
        <f>SUMPRODUCT(SUBTOTAL(3,OFFSET($J$4:$J$10,ROW($J$4:$J$10)-MIN(ROW($J$4:$J$10)),,1)),--($J$4:$J$10=G17),--($BA$4:$BA$10=1))</f>
      </c>
      <c r="I17" s="14">
        <f>H17/$H$19</f>
      </c>
    </row>
    <row r="18" spans="2:9" x14ac:dyDescent="0.25">
      <c r="B18" s="13"/>
      <c r="C18" s="12"/>
      <c r="D18" s="12"/>
      <c r="G18" s="13"/>
      <c r="H18" s="12"/>
      <c r="I18" s="12"/>
    </row>
    <row r="19" spans="2:9" x14ac:dyDescent="0.25">
      <c r="B19" s="13" t="s">
        <v>113</v>
      </c>
      <c r="C19" s="12">
        <f>ROUND(SUM(C15:C18),2)</f>
      </c>
      <c r="D19" s="14">
        <f>ROUND(SUM(D15:D18),2)</f>
      </c>
      <c r="G19" s="13" t="s">
        <v>113</v>
      </c>
      <c r="H19" s="12">
        <f>ROUND(SUM(H15:H18),2)</f>
      </c>
      <c r="I19" s="14">
        <f>ROUND(SUM(I15:I18),2)</f>
      </c>
    </row>
    <row r="21" spans="2:9" x14ac:dyDescent="0.25">
      <c r="B21" s="12" t="s">
        <v>114</v>
      </c>
      <c r="C21" s="12"/>
      <c r="D21" s="12"/>
      <c r="G21" s="12" t="s">
        <v>115</v>
      </c>
      <c r="H21" s="12"/>
      <c r="I21" s="12"/>
    </row>
    <row r="22" spans="2:9" x14ac:dyDescent="0.25">
      <c r="B22" s="13" t="s">
        <v>114</v>
      </c>
      <c r="C22" s="13" t="s">
        <v>111</v>
      </c>
      <c r="D22" s="13" t="s">
        <v>112</v>
      </c>
      <c r="G22" s="13" t="s">
        <v>115</v>
      </c>
      <c r="H22" s="13" t="s">
        <v>111</v>
      </c>
      <c r="I22" s="13" t="s">
        <v>112</v>
      </c>
    </row>
    <row r="23" spans="2:9" x14ac:dyDescent="0.25">
      <c r="B23" s="13" t="s">
        <v>102</v>
      </c>
      <c r="C23" s="12">
        <f>SUMPRODUCT(SUBTOTAL(3,OFFSET($I$4:$I$10,ROW($I$4:$I$10)-MIN(ROW($I$4:$I$10)),,1)),--($I$4:$I$10=B23),--($BA$4:$BA$10=1))</f>
      </c>
      <c r="D23" s="14">
        <f>C23/$C$28</f>
      </c>
      <c r="G23" s="13" t="s">
        <v>63</v>
      </c>
      <c r="H23" s="12">
        <f>SUMPRODUCT(SUBTOTAL(3,OFFSET($O$4:$O$10,ROW($O$4:$O$10)-MIN(ROW($O$4:$O$10)),,1)),--($O$4:$O$10=G23),--($BA$4:$BA$10=1))</f>
      </c>
      <c r="I23" s="14">
        <f>H23/$H$28</f>
      </c>
    </row>
    <row r="24" spans="2:9" x14ac:dyDescent="0.25">
      <c r="B24" s="13" t="s">
        <v>60</v>
      </c>
      <c r="C24" s="12">
        <f>SUMPRODUCT(SUBTOTAL(3,OFFSET($I$4:$I$10,ROW($I$4:$I$10)-MIN(ROW($I$4:$I$10)),,1)),--($I$4:$I$10=B24),--($BA$4:$BA$10=1))</f>
      </c>
      <c r="D24" s="14">
        <f>C24/$C$28</f>
      </c>
      <c r="G24" s="13"/>
      <c r="H24" s="12"/>
      <c r="I24" s="12"/>
    </row>
    <row r="25" spans="2:9" x14ac:dyDescent="0.25">
      <c r="B25" s="13" t="s">
        <v>88</v>
      </c>
      <c r="C25" s="12">
        <f>SUMPRODUCT(SUBTOTAL(3,OFFSET($I$4:$I$10,ROW($I$4:$I$10)-MIN(ROW($I$4:$I$10)),,1)),--($I$4:$I$10=B25),--($BA$4:$BA$10=1))</f>
      </c>
      <c r="D25" s="14">
        <f>C25/$C$28</f>
      </c>
      <c r="G25" s="13"/>
      <c r="H25" s="12"/>
      <c r="I25" s="12"/>
    </row>
    <row r="26" spans="2:9" x14ac:dyDescent="0.25">
      <c r="B26" s="13" t="s">
        <v>95</v>
      </c>
      <c r="C26" s="12">
        <f>SUMPRODUCT(SUBTOTAL(3,OFFSET($I$4:$I$10,ROW($I$4:$I$10)-MIN(ROW($I$4:$I$10)),,1)),--($I$4:$I$10=B26),--($BA$4:$BA$10=1))</f>
      </c>
      <c r="D26" s="14">
        <f>C26/$C$28</f>
      </c>
      <c r="G26" s="13"/>
      <c r="H26" s="12"/>
      <c r="I26" s="12"/>
    </row>
    <row r="27" spans="2:9" x14ac:dyDescent="0.25">
      <c r="B27" s="13"/>
      <c r="C27" s="12"/>
      <c r="D27" s="12"/>
      <c r="G27" s="13"/>
      <c r="H27" s="12"/>
      <c r="I27" s="12"/>
    </row>
    <row r="28" spans="2:9" x14ac:dyDescent="0.25">
      <c r="B28" s="13" t="s">
        <v>113</v>
      </c>
      <c r="C28" s="12">
        <f>ROUND(SUM(C23:C27),2)</f>
      </c>
      <c r="D28" s="14">
        <f>ROUND(SUM(D23:D27),2)</f>
      </c>
      <c r="G28" s="13" t="s">
        <v>113</v>
      </c>
      <c r="H28" s="12">
        <f>ROUND(SUM(H23:H27),2)</f>
      </c>
      <c r="I28" s="14">
        <f>ROUND(SUM(I23:I27),2)</f>
      </c>
    </row>
    <row r="30" spans="2:4" x14ac:dyDescent="0.25">
      <c r="B30" s="12" t="s">
        <v>116</v>
      </c>
      <c r="C30" s="12"/>
      <c r="D30" s="12"/>
    </row>
    <row r="31" spans="2:4" x14ac:dyDescent="0.25">
      <c r="B31" s="13" t="s">
        <v>116</v>
      </c>
      <c r="C31" s="13" t="s">
        <v>111</v>
      </c>
      <c r="D31" s="13" t="s">
        <v>112</v>
      </c>
    </row>
    <row r="32" spans="2:4" x14ac:dyDescent="0.25">
      <c r="B32" s="13" t="s">
        <v>64</v>
      </c>
      <c r="C32" s="12">
        <f>SUMPRODUCT(SUBTOTAL(3,OFFSET($R$4:$R$10,ROW($R$4:$R$10)-MIN(ROW($R$4:$R$10)),,1)),--($R$4:$R$10=B32),--($BA$4:$BA$10=1))</f>
      </c>
      <c r="D32" s="14">
        <f>C32/$C$34</f>
      </c>
    </row>
    <row r="33" spans="2:4" x14ac:dyDescent="0.25">
      <c r="B33" s="13"/>
      <c r="C33" s="12"/>
      <c r="D33" s="12"/>
    </row>
    <row r="34" spans="2:4" x14ac:dyDescent="0.25">
      <c r="B34" s="13" t="s">
        <v>113</v>
      </c>
      <c r="C34" s="12">
        <f>ROUND(SUM(C32:C33),2)</f>
      </c>
      <c r="D34" s="14">
        <f>ROUND(SUM(D32:D33),2)</f>
      </c>
    </row>
    <row r="38" spans="1:55" x14ac:dyDescent="0.25">
      <c r="A38" s="15" t="s">
        <v>117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</row>
    <row r="39" spans="1:55" x14ac:dyDescent="0.25">
      <c r="A39" s="15" t="s">
        <v>118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</row>
    <row r="40" spans="1:55" x14ac:dyDescent="0.25">
      <c r="A40" s="15" t="s">
        <v>119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</row>
    <row r="41" spans="1:55" x14ac:dyDescent="0.25">
      <c r="A41" s="15" t="s">
        <v>120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</row>
    <row r="42" spans="1:55" x14ac:dyDescent="0.25">
      <c r="A42" s="15" t="s">
        <v>121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</row>
    <row r="46" spans="1:55" x14ac:dyDescent="0.25">
      <c r="A46" s="16" t="s">
        <v>0</v>
      </c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</row>
    <row r="47" spans="1:55" x14ac:dyDescent="0.25">
      <c r="A47" s="15" t="s">
        <v>122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</row>
    <row r="48" spans="1:55" x14ac:dyDescent="0.25">
      <c r="A48" s="15" t="s">
        <v>123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</row>
    <row r="49" spans="1:55" x14ac:dyDescent="0.25">
      <c r="A49" s="17" t="s">
        <v>124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</row>
  </sheetData>
  <mergeCells count="16">
    <mergeCell ref="A1:H1"/>
    <mergeCell ref="B12:Q12"/>
    <mergeCell ref="B13:D13"/>
    <mergeCell ref="G13:I13"/>
    <mergeCell ref="B21:D21"/>
    <mergeCell ref="G21:I21"/>
    <mergeCell ref="B30:D30"/>
    <mergeCell ref="A38:BC38"/>
    <mergeCell ref="A39:BC39"/>
    <mergeCell ref="A40:BC40"/>
    <mergeCell ref="A41:BC41"/>
    <mergeCell ref="A42:BC42"/>
    <mergeCell ref="A46:BC46"/>
    <mergeCell ref="A47:BC47"/>
    <mergeCell ref="A48:BC48"/>
    <mergeCell ref="A49:BC49"/>
  </mergeCells>
  <hyperlinks>
    <hyperlink ref="F4" r:id="rId1"/>
    <hyperlink ref="F5" r:id="rId2"/>
    <hyperlink ref="F6" r:id="rId3"/>
    <hyperlink ref="F7" r:id="rId4"/>
    <hyperlink ref="F8" r:id="rId5"/>
    <hyperlink ref="F9" r:id="rId6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Diamonds 14-06-2023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2023-06-14T21:15:41Z</dcterms:created>
  <dcterms:modified xsi:type="dcterms:W3CDTF">2023-06-14T21:15:41Z</dcterms:modified>
</cp:coreProperties>
</file>