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044BF346-3C58-4779-A171-CC3A4699620C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D3" i="1"/>
  <c r="H11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7" s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Y35" i="7" l="1"/>
  <c r="H3" i="1"/>
  <c r="T4" i="9"/>
  <c r="R3" i="1"/>
  <c r="E4" i="9"/>
  <c r="H4" i="1"/>
  <c r="H5" i="1"/>
  <c r="H6" i="1"/>
  <c r="D2" i="7" l="1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O3" i="1"/>
  <c r="M8" i="1" l="1"/>
  <c r="M3" i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T4" i="10" s="1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Y4" i="7"/>
  <c r="Z4" i="7" s="1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L23" i="1" l="1"/>
  <c r="BQ23" i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O23" i="1"/>
  <c r="L24" i="1" s="1"/>
  <c r="O24" i="1" s="1"/>
  <c r="G27" i="1" s="1"/>
  <c r="BU23" i="1"/>
  <c r="BQ24" i="1" s="1"/>
  <c r="CO23" i="1"/>
  <c r="I5" i="7" s="1"/>
  <c r="Y23" i="1"/>
  <c r="CE23" i="1"/>
  <c r="AS23" i="1"/>
  <c r="AP24" i="1" s="1"/>
  <c r="H5" i="7" l="1"/>
  <c r="M5" i="7" s="1"/>
  <c r="H4" i="7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I4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M4" i="7"/>
  <c r="V3" i="4"/>
  <c r="W3" i="4"/>
  <c r="U3" i="4"/>
  <c r="H30" i="1"/>
  <c r="K3" i="4" s="1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O4" i="7"/>
  <c r="AA4" i="7" s="1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R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B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L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W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D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N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X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H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<sst xmlns="http://schemas.openxmlformats.org/spreadsheetml/2006/main" count="689" uniqueCount="320">
  <si>
    <t>이응순</t>
  </si>
  <si>
    <t>문항번호</t>
    <phoneticPr fontId="2" type="noConversion"/>
  </si>
  <si>
    <t>정답
(인성)</t>
    <phoneticPr fontId="2" type="noConversion"/>
  </si>
  <si>
    <t>성명</t>
    <phoneticPr fontId="3" type="noConversion"/>
  </si>
  <si>
    <t>B 책임감</t>
    <phoneticPr fontId="2" type="noConversion"/>
  </si>
  <si>
    <t>D 자주성</t>
    <phoneticPr fontId="2" type="noConversion"/>
  </si>
  <si>
    <t>E 지도성</t>
    <phoneticPr fontId="2" type="noConversion"/>
  </si>
  <si>
    <t>F 감정상태</t>
    <phoneticPr fontId="2" type="noConversion"/>
  </si>
  <si>
    <t>G 집중력</t>
    <phoneticPr fontId="2" type="noConversion"/>
  </si>
  <si>
    <t>H 정서안정</t>
    <phoneticPr fontId="2" type="noConversion"/>
  </si>
  <si>
    <t>I 준법성</t>
    <phoneticPr fontId="2" type="noConversion"/>
  </si>
  <si>
    <t>정답</t>
    <phoneticPr fontId="2" type="noConversion"/>
  </si>
  <si>
    <t>도형</t>
    <phoneticPr fontId="2" type="noConversion"/>
  </si>
  <si>
    <t>가감</t>
    <phoneticPr fontId="2" type="noConversion"/>
  </si>
  <si>
    <t>맞은 개수</t>
    <phoneticPr fontId="2" type="noConversion"/>
  </si>
  <si>
    <t>맞은 갯수</t>
    <phoneticPr fontId="2" type="noConversion"/>
  </si>
  <si>
    <t>정답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</si>
  <si>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</si>
  <si>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</si>
  <si>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</si>
  <si>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</si>
  <si>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</si>
  <si>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</si>
  <si>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</si>
  <si>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</si>
  <si>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</si>
  <si>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</si>
  <si>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</si>
  <si>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</si>
  <si>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</si>
  <si>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</si>
  <si>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</si>
  <si>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</si>
  <si>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</si>
  <si>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</si>
  <si>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</si>
  <si>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</si>
  <si>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</si>
  <si>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</si>
  <si>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</si>
  <si>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</si>
  <si>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</si>
  <si>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</si>
  <si>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</si>
  <si>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</si>
  <si>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</si>
  <si>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</si>
  <si>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</si>
  <si>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</si>
  <si>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</si>
  <si>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인재상</t>
  </si>
  <si>
    <t>기술</t>
  </si>
  <si>
    <t>안전</t>
  </si>
  <si>
    <t>연구</t>
  </si>
  <si>
    <t>-</t>
  </si>
  <si>
    <t>1차 조건</t>
    <phoneticPr fontId="2" type="noConversion"/>
  </si>
  <si>
    <t>2차 조건
(응답신뢰도)</t>
    <phoneticPr fontId="2" type="noConversion"/>
  </si>
  <si>
    <t>점수 차감 조건</t>
    <phoneticPr fontId="2" type="noConversion"/>
  </si>
  <si>
    <t>최종점수 결과</t>
    <phoneticPr fontId="2" type="noConversion"/>
  </si>
  <si>
    <t>정답개수 충족시</t>
    <phoneticPr fontId="2" type="noConversion"/>
  </si>
  <si>
    <t>해당 문항번호 
정답 기입 시</t>
    <phoneticPr fontId="2" type="noConversion"/>
  </si>
  <si>
    <t>신뢰도점수</t>
    <phoneticPr fontId="2" type="noConversion"/>
  </si>
  <si>
    <t>해당 문항번호 
정답(응답신뢰도 
감점[-1점]) 기입 시</t>
    <phoneticPr fontId="2" type="noConversion"/>
  </si>
  <si>
    <t>차감 점수</t>
    <phoneticPr fontId="2" type="noConversion"/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</si>
  <si>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</si>
  <si>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</si>
  <si>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</si>
  <si>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</si>
  <si>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</si>
  <si>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</si>
  <si>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</si>
  <si>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</si>
  <si>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</si>
  <si>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</si>
  <si>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</si>
  <si>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</si>
  <si>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</si>
  <si>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</si>
  <si>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</si>
  <si>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</si>
  <si>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</si>
  <si>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</si>
  <si>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</si>
  <si>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</si>
  <si>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</si>
  <si>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</si>
  <si>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</si>
  <si>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</si>
  <si>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</si>
  <si>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</si>
  <si>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</si>
  <si>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</si>
  <si>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</si>
  <si>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</si>
  <si>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</si>
  <si>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</si>
  <si>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</si>
  <si>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</si>
  <si>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</si>
  <si>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</si>
  <si>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</si>
  <si>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</si>
  <si>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</si>
  <si>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1차+2차 
충족 시 점수</t>
    <phoneticPr fontId="2" type="noConversion"/>
  </si>
  <si>
    <t>인재상</t>
    <phoneticPr fontId="2" type="noConversion"/>
  </si>
  <si>
    <t>신뢰도 최종점수</t>
    <phoneticPr fontId="2" type="noConversion"/>
  </si>
  <si>
    <t>3,4,13,24</t>
    <phoneticPr fontId="2" type="noConversion"/>
  </si>
  <si>
    <t>가로안에 2개 문항 한쌍이며 한쌍에 해당될 경우 차감 -1점
응답신뢰도 문항
(14,21), (31,41), (51,71), (81,91), (101,111), (118,131), (6,16), (26,36), (46,56)</t>
    <phoneticPr fontId="2" type="noConversion"/>
  </si>
  <si>
    <t>74,94,124,134</t>
    <phoneticPr fontId="2" type="noConversion"/>
  </si>
  <si>
    <t>6,16</t>
    <phoneticPr fontId="2" type="noConversion"/>
  </si>
  <si>
    <t>1,11,31,41,51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</si>
  <si>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</si>
  <si>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</si>
  <si>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</si>
  <si>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1차+2차
충족</t>
    <phoneticPr fontId="2" type="noConversion"/>
  </si>
  <si>
    <t>감점 값</t>
    <phoneticPr fontId="2" type="noConversion"/>
  </si>
  <si>
    <t>최종 응답신뢰도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</si>
  <si>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</si>
  <si>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</si>
  <si>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</si>
  <si>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</si>
  <si>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</si>
  <si>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</si>
  <si>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</si>
  <si>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</si>
  <si>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</si>
  <si>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</si>
  <si>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</si>
  <si>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</si>
  <si>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</si>
  <si>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</si>
  <si>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</si>
  <si>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</si>
  <si>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</si>
  <si>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</si>
  <si>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</si>
  <si>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</si>
  <si>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</si>
  <si>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</si>
  <si>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</si>
  <si>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</si>
  <si>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</si>
  <si>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</si>
  <si>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</si>
  <si>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</si>
  <si>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값으로 변환</t>
    <phoneticPr fontId="2" type="noConversion"/>
  </si>
  <si>
    <t>실제 가감</t>
    <phoneticPr fontId="2" type="noConversion"/>
  </si>
  <si>
    <t>가감 답안</t>
    <phoneticPr fontId="2" type="noConversion"/>
  </si>
  <si>
    <t>응시자</t>
    <phoneticPr fontId="2" type="noConversion"/>
  </si>
  <si>
    <t>1차 조건(자동화 필요)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</si>
  <si>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</si>
  <si>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</si>
  <si>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</si>
  <si>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</si>
  <si>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</si>
  <si>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</si>
  <si>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</si>
  <si>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</si>
  <si>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</si>
  <si>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</si>
  <si>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</si>
  <si>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</si>
  <si>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</si>
  <si>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</si>
  <si>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</si>
  <si>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</si>
  <si>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</si>
  <si>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</si>
  <si>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</si>
  <si>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</si>
  <si>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</si>
  <si>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</si>
  <si>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</si>
  <si>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</si>
  <si>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</si>
  <si>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</si>
  <si>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</si>
  <si>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</si>
  <si>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</si>
  <si>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</si>
  <si>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</si>
  <si>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</si>
  <si>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</si>
  <si>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</si>
  <si>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</si>
  <si>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A 근면성/A diligence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</si>
  <si>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</si>
  <si>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</si>
  <si>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</si>
  <si>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</si>
  <si>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</si>
  <si>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</si>
  <si>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</si>
  <si>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</si>
  <si>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</si>
  <si>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</si>
  <si>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</si>
  <si>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정답개수 충족시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</si>
  <si>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</si>
  <si>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</si>
  <si>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</si>
  <si>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</si>
  <si>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</si>
  <si>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</si>
  <si>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</si>
  <si>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</si>
  <si>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</si>
  <si>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</si>
  <si>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</si>
  <si>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</si>
  <si>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</si>
  <si>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</si>
  <si>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</si>
  <si>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</si>
  <si>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</si>
  <si>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</si>
  <si>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</si>
  <si>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</si>
  <si>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</si>
  <si>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</si>
  <si>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</si>
  <si>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</si>
  <si>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</si>
  <si>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</si>
  <si>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</si>
  <si>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</si>
  <si>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</si>
  <si>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</si>
  <si>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</si>
  <si>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</si>
  <si>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</si>
  <si>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</si>
  <si>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</si>
  <si>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</si>
  <si>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</si>
  <si>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</si>
  <si>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</si>
  <si>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</si>
  <si>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</si>
  <si>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</si>
  <si>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X</t>
  </si>
  <si>
    <t>Incremental score/total number of hits</t>
  </si>
  <si>
    <t>Average Score</t>
  </si>
  <si>
    <t>Actual Score</t>
  </si>
  <si>
    <t>Actual results</t>
  </si>
  <si>
    <t xml:space="preserve">C 협동성 / C Cooperativeness	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</si>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</sst>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10" borderId="1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6" borderId="7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5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0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topLeftCell="I4" zoomScale="90" zoomScaleNormal="90" workbookViewId="0">
      <selection activeCell="I8" sqref="I8 J8"/>
    </sheetView>
  </sheetViews>
  <sheetFormatPr defaultColWidth="4.42578125" defaultRowHeight="15"/>
  <cols>
    <col min="1" max="1" width="4.42578125" style="178"/>
    <col min="2" max="2" width="15.42578125" style="178" customWidth="1"/>
    <col min="3" max="3" width="22.42578125" style="178" bestFit="1" customWidth="1"/>
    <col min="4" max="4" width="11.28515625" style="178" customWidth="1"/>
    <col min="5" max="6" width="8.28515625" style="178" customWidth="1"/>
    <col min="7" max="7" width="9.5703125" style="178" customWidth="1"/>
    <col min="8" max="8" width="15.140625" style="178" customWidth="1"/>
    <col min="9" max="158" width="4.140625" style="178" customWidth="1"/>
    <col min="159" max="159" width="4.140625" style="183" customWidth="1"/>
    <col min="160" max="192" width="4.140625" style="178" customWidth="1"/>
    <col min="193" max="193" width="4.140625" style="183" customWidth="1"/>
    <col min="194" max="236" width="4.140625" style="178" customWidth="1"/>
    <col min="237" max="16384" width="4.42578125" style="178"/>
  </cols>
  <sheetData>
    <row r="1" spans="1:628" ht="17.25" customHeight="1">
      <c r="A1" s="178" t="s">
        <v>150</v>
      </c>
      <c r="B1" s="179" t="s">
        <v>246</v>
      </c>
      <c r="C1" s="179" t="s">
        <v>247</v>
      </c>
      <c r="D1" s="179" t="s">
        <v>248</v>
      </c>
      <c r="E1" s="179" t="s">
        <v>249</v>
      </c>
      <c r="F1" s="179" t="s">
        <v>251</v>
      </c>
      <c r="G1" s="179" t="s">
        <v>252</v>
      </c>
      <c r="H1" s="179" t="s">
        <v>250</v>
      </c>
      <c r="I1" s="180">
        <v>1</v>
      </c>
      <c r="J1" s="180">
        <v>2</v>
      </c>
      <c r="K1" s="180">
        <v>3</v>
      </c>
      <c r="L1" s="180">
        <v>4</v>
      </c>
      <c r="M1" s="180">
        <v>5</v>
      </c>
      <c r="N1" s="180">
        <v>6</v>
      </c>
      <c r="O1" s="180">
        <v>7</v>
      </c>
      <c r="P1" s="180">
        <v>8</v>
      </c>
      <c r="Q1" s="180">
        <v>9</v>
      </c>
      <c r="R1" s="180">
        <v>10</v>
      </c>
      <c r="S1" s="180">
        <v>11</v>
      </c>
      <c r="T1" s="180">
        <v>12</v>
      </c>
      <c r="U1" s="180">
        <v>13</v>
      </c>
      <c r="V1" s="180">
        <v>14</v>
      </c>
      <c r="W1" s="180">
        <v>15</v>
      </c>
      <c r="X1" s="180">
        <v>16</v>
      </c>
      <c r="Y1" s="180">
        <v>17</v>
      </c>
      <c r="Z1" s="180">
        <v>18</v>
      </c>
      <c r="AA1" s="180">
        <v>19</v>
      </c>
      <c r="AB1" s="180">
        <v>20</v>
      </c>
      <c r="AC1" s="180">
        <v>21</v>
      </c>
      <c r="AD1" s="180">
        <v>22</v>
      </c>
      <c r="AE1" s="180">
        <v>23</v>
      </c>
      <c r="AF1" s="180">
        <v>24</v>
      </c>
      <c r="AG1" s="180">
        <v>25</v>
      </c>
      <c r="AH1" s="180">
        <v>26</v>
      </c>
      <c r="AI1" s="180">
        <v>27</v>
      </c>
      <c r="AJ1" s="180">
        <v>28</v>
      </c>
      <c r="AK1" s="180">
        <v>29</v>
      </c>
      <c r="AL1" s="180">
        <v>30</v>
      </c>
      <c r="AM1" s="180">
        <v>31</v>
      </c>
      <c r="AN1" s="180">
        <v>32</v>
      </c>
      <c r="AO1" s="180">
        <v>33</v>
      </c>
      <c r="AP1" s="180">
        <v>34</v>
      </c>
      <c r="AQ1" s="180">
        <v>35</v>
      </c>
      <c r="AR1" s="180">
        <v>36</v>
      </c>
      <c r="AS1" s="180">
        <v>37</v>
      </c>
      <c r="AT1" s="180">
        <v>38</v>
      </c>
      <c r="AU1" s="180">
        <v>39</v>
      </c>
      <c r="AV1" s="180">
        <v>40</v>
      </c>
      <c r="AW1" s="180">
        <v>41</v>
      </c>
      <c r="AX1" s="180">
        <v>42</v>
      </c>
      <c r="AY1" s="180">
        <v>43</v>
      </c>
      <c r="AZ1" s="180">
        <v>44</v>
      </c>
      <c r="BA1" s="180">
        <v>45</v>
      </c>
      <c r="BB1" s="180">
        <v>46</v>
      </c>
      <c r="BC1" s="180">
        <v>47</v>
      </c>
      <c r="BD1" s="180">
        <v>48</v>
      </c>
      <c r="BE1" s="180">
        <v>49</v>
      </c>
      <c r="BF1" s="180">
        <v>50</v>
      </c>
      <c r="BG1" s="180">
        <v>51</v>
      </c>
      <c r="BH1" s="180">
        <v>52</v>
      </c>
      <c r="BI1" s="180">
        <v>53</v>
      </c>
      <c r="BJ1" s="180">
        <v>54</v>
      </c>
      <c r="BK1" s="180">
        <v>55</v>
      </c>
      <c r="BL1" s="180">
        <v>56</v>
      </c>
      <c r="BM1" s="180">
        <v>57</v>
      </c>
      <c r="BN1" s="180">
        <v>58</v>
      </c>
      <c r="BO1" s="180">
        <v>59</v>
      </c>
      <c r="BP1" s="180">
        <v>60</v>
      </c>
      <c r="BQ1" s="180">
        <v>61</v>
      </c>
      <c r="BR1" s="180">
        <v>62</v>
      </c>
      <c r="BS1" s="180">
        <v>63</v>
      </c>
      <c r="BT1" s="180">
        <v>64</v>
      </c>
      <c r="BU1" s="180">
        <v>65</v>
      </c>
      <c r="BV1" s="180">
        <v>66</v>
      </c>
      <c r="BW1" s="180">
        <v>67</v>
      </c>
      <c r="BX1" s="180">
        <v>68</v>
      </c>
      <c r="BY1" s="180">
        <v>69</v>
      </c>
      <c r="BZ1" s="180">
        <v>70</v>
      </c>
      <c r="CA1" s="180">
        <v>71</v>
      </c>
      <c r="CB1" s="180">
        <v>72</v>
      </c>
      <c r="CC1" s="180">
        <v>73</v>
      </c>
      <c r="CD1" s="180">
        <v>74</v>
      </c>
      <c r="CE1" s="180">
        <v>75</v>
      </c>
      <c r="CF1" s="180">
        <v>76</v>
      </c>
      <c r="CG1" s="180">
        <v>77</v>
      </c>
      <c r="CH1" s="180">
        <v>78</v>
      </c>
      <c r="CI1" s="180">
        <v>79</v>
      </c>
      <c r="CJ1" s="180">
        <v>80</v>
      </c>
      <c r="CK1" s="180">
        <v>81</v>
      </c>
      <c r="CL1" s="180">
        <v>82</v>
      </c>
      <c r="CM1" s="180">
        <v>83</v>
      </c>
      <c r="CN1" s="180">
        <v>84</v>
      </c>
      <c r="CO1" s="180">
        <v>85</v>
      </c>
      <c r="CP1" s="180">
        <v>86</v>
      </c>
      <c r="CQ1" s="180">
        <v>87</v>
      </c>
      <c r="CR1" s="180">
        <v>88</v>
      </c>
      <c r="CS1" s="180">
        <v>89</v>
      </c>
      <c r="CT1" s="180">
        <v>90</v>
      </c>
      <c r="CU1" s="180">
        <v>91</v>
      </c>
      <c r="CV1" s="180">
        <v>92</v>
      </c>
      <c r="CW1" s="180">
        <v>93</v>
      </c>
      <c r="CX1" s="180">
        <v>94</v>
      </c>
      <c r="CY1" s="180">
        <v>95</v>
      </c>
      <c r="CZ1" s="180">
        <v>96</v>
      </c>
      <c r="DA1" s="180">
        <v>97</v>
      </c>
      <c r="DB1" s="180">
        <v>98</v>
      </c>
      <c r="DC1" s="180">
        <v>99</v>
      </c>
      <c r="DD1" s="180">
        <v>100</v>
      </c>
      <c r="DE1" s="180">
        <v>101</v>
      </c>
      <c r="DF1" s="180">
        <v>102</v>
      </c>
      <c r="DG1" s="180">
        <v>103</v>
      </c>
      <c r="DH1" s="180">
        <v>104</v>
      </c>
      <c r="DI1" s="180">
        <v>105</v>
      </c>
      <c r="DJ1" s="180">
        <v>106</v>
      </c>
      <c r="DK1" s="180">
        <v>107</v>
      </c>
      <c r="DL1" s="180">
        <v>108</v>
      </c>
      <c r="DM1" s="180">
        <v>109</v>
      </c>
      <c r="DN1" s="180">
        <v>110</v>
      </c>
      <c r="DO1" s="180">
        <v>111</v>
      </c>
      <c r="DP1" s="180">
        <v>112</v>
      </c>
      <c r="DQ1" s="180">
        <v>113</v>
      </c>
      <c r="DR1" s="180">
        <v>114</v>
      </c>
      <c r="DS1" s="180">
        <v>115</v>
      </c>
      <c r="DT1" s="180">
        <v>116</v>
      </c>
      <c r="DU1" s="180">
        <v>117</v>
      </c>
      <c r="DV1" s="180">
        <v>118</v>
      </c>
      <c r="DW1" s="180">
        <v>119</v>
      </c>
      <c r="DX1" s="180">
        <v>120</v>
      </c>
      <c r="DY1" s="180">
        <v>121</v>
      </c>
      <c r="DZ1" s="180">
        <v>122</v>
      </c>
      <c r="EA1" s="180">
        <v>123</v>
      </c>
      <c r="EB1" s="180">
        <v>124</v>
      </c>
      <c r="EC1" s="180">
        <v>125</v>
      </c>
      <c r="ED1" s="180">
        <v>126</v>
      </c>
      <c r="EE1" s="180">
        <v>127</v>
      </c>
      <c r="EF1" s="180">
        <v>128</v>
      </c>
      <c r="EG1" s="180">
        <v>129</v>
      </c>
      <c r="EH1" s="180">
        <v>130</v>
      </c>
      <c r="EI1" s="180">
        <v>131</v>
      </c>
      <c r="EJ1" s="180">
        <v>132</v>
      </c>
      <c r="EK1" s="180">
        <v>133</v>
      </c>
      <c r="EL1" s="180">
        <v>134</v>
      </c>
      <c r="EM1" s="180">
        <v>135</v>
      </c>
      <c r="EN1" s="180">
        <v>136</v>
      </c>
      <c r="EO1" s="180">
        <v>137</v>
      </c>
      <c r="EP1" s="180">
        <v>138</v>
      </c>
      <c r="EQ1" s="180">
        <v>139</v>
      </c>
      <c r="ER1" s="180">
        <v>140</v>
      </c>
      <c r="ES1" s="180">
        <v>141</v>
      </c>
      <c r="ET1" s="180">
        <v>142</v>
      </c>
      <c r="EU1" s="180">
        <v>143</v>
      </c>
      <c r="EV1" s="180">
        <v>144</v>
      </c>
      <c r="EW1" s="180">
        <v>145</v>
      </c>
      <c r="EX1" s="180">
        <v>146</v>
      </c>
      <c r="EY1" s="180">
        <v>147</v>
      </c>
      <c r="EZ1" s="180">
        <v>148</v>
      </c>
      <c r="FA1" s="180">
        <v>149</v>
      </c>
      <c r="FB1" s="180">
        <v>150</v>
      </c>
      <c r="FC1" s="181">
        <v>151</v>
      </c>
      <c r="FD1" s="180">
        <v>152</v>
      </c>
      <c r="FE1" s="180">
        <v>153</v>
      </c>
      <c r="FF1" s="180">
        <v>154</v>
      </c>
      <c r="FG1" s="180">
        <v>155</v>
      </c>
      <c r="FH1" s="180">
        <v>156</v>
      </c>
      <c r="FI1" s="180">
        <v>157</v>
      </c>
      <c r="FJ1" s="180">
        <v>158</v>
      </c>
      <c r="FK1" s="180">
        <v>159</v>
      </c>
      <c r="FL1" s="180">
        <v>160</v>
      </c>
      <c r="FM1" s="180">
        <v>161</v>
      </c>
      <c r="FN1" s="180">
        <v>162</v>
      </c>
      <c r="FO1" s="180">
        <v>163</v>
      </c>
      <c r="FP1" s="180">
        <v>164</v>
      </c>
      <c r="FQ1" s="180">
        <v>165</v>
      </c>
      <c r="FR1" s="180">
        <v>166</v>
      </c>
      <c r="FS1" s="180">
        <v>167</v>
      </c>
      <c r="FT1" s="180">
        <v>168</v>
      </c>
      <c r="FU1" s="180">
        <v>169</v>
      </c>
      <c r="FV1" s="180">
        <v>170</v>
      </c>
      <c r="FW1" s="180">
        <v>171</v>
      </c>
      <c r="FX1" s="180">
        <v>172</v>
      </c>
      <c r="FY1" s="180">
        <v>173</v>
      </c>
      <c r="FZ1" s="180">
        <v>174</v>
      </c>
      <c r="GA1" s="180">
        <v>175</v>
      </c>
      <c r="GB1" s="180">
        <v>176</v>
      </c>
      <c r="GC1" s="180">
        <v>177</v>
      </c>
      <c r="GD1" s="180">
        <v>178</v>
      </c>
      <c r="GE1" s="180">
        <v>179</v>
      </c>
      <c r="GF1" s="180">
        <v>180</v>
      </c>
      <c r="GG1" s="180">
        <v>181</v>
      </c>
      <c r="GH1" s="180">
        <v>182</v>
      </c>
      <c r="GI1" s="180">
        <v>183</v>
      </c>
      <c r="GJ1" s="180">
        <v>184</v>
      </c>
      <c r="GK1" s="181">
        <v>185</v>
      </c>
      <c r="GL1" s="180">
        <v>186</v>
      </c>
      <c r="GM1" s="180">
        <v>187</v>
      </c>
      <c r="GN1" s="180">
        <v>188</v>
      </c>
      <c r="GO1" s="180">
        <v>189</v>
      </c>
      <c r="GP1" s="180">
        <v>190</v>
      </c>
      <c r="GQ1" s="180">
        <v>191</v>
      </c>
      <c r="GR1" s="180">
        <v>192</v>
      </c>
      <c r="GS1" s="180">
        <v>193</v>
      </c>
      <c r="GT1" s="180">
        <v>194</v>
      </c>
      <c r="GU1" s="180">
        <v>195</v>
      </c>
      <c r="GV1" s="180">
        <v>196</v>
      </c>
      <c r="GW1" s="180">
        <v>197</v>
      </c>
      <c r="GX1" s="180">
        <v>198</v>
      </c>
      <c r="GY1" s="180">
        <v>199</v>
      </c>
      <c r="GZ1" s="180">
        <v>200</v>
      </c>
      <c r="HA1" s="180">
        <v>201</v>
      </c>
      <c r="HB1" s="180">
        <v>202</v>
      </c>
      <c r="HC1" s="180">
        <v>203</v>
      </c>
      <c r="HD1" s="180">
        <v>204</v>
      </c>
      <c r="HE1" s="180">
        <v>205</v>
      </c>
      <c r="HF1" s="180">
        <v>206</v>
      </c>
      <c r="HG1" s="180">
        <v>207</v>
      </c>
      <c r="HH1" s="180">
        <v>208</v>
      </c>
      <c r="HI1" s="180">
        <v>209</v>
      </c>
      <c r="HJ1" s="180">
        <v>210</v>
      </c>
      <c r="HK1" s="180">
        <v>211</v>
      </c>
      <c r="HL1" s="180">
        <v>212</v>
      </c>
      <c r="HM1" s="180">
        <v>213</v>
      </c>
      <c r="HN1" s="180">
        <v>214</v>
      </c>
      <c r="HO1" s="180">
        <v>215</v>
      </c>
      <c r="HP1" s="180">
        <v>216</v>
      </c>
      <c r="HQ1" s="180">
        <v>217</v>
      </c>
      <c r="HR1" s="180">
        <v>218</v>
      </c>
      <c r="HS1" s="180">
        <v>219</v>
      </c>
      <c r="HT1" s="180">
        <v>220</v>
      </c>
      <c r="HU1" s="180">
        <v>221</v>
      </c>
      <c r="HV1" s="180">
        <v>222</v>
      </c>
      <c r="HW1" s="180">
        <v>223</v>
      </c>
      <c r="HX1" s="180">
        <v>224</v>
      </c>
      <c r="HY1" s="180">
        <v>225</v>
      </c>
      <c r="HZ1" s="180">
        <v>226</v>
      </c>
      <c r="IA1" s="180">
        <v>227</v>
      </c>
      <c r="IB1" s="180">
        <v>228</v>
      </c>
    </row>
    <row r="2" spans="1:628" customFormat="1">
      <c r="A2" s="4">
        <v>1</v>
      </c>
      <c r="B2" s="4" t="s">
        <v>181</v>
      </c>
      <c r="C2" s="4" t="s">
        <v>54</v>
      </c>
      <c r="D2" s="4" t="s">
        <v>182</v>
      </c>
      <c r="E2" s="4" t="s">
        <v>54</v>
      </c>
      <c r="F2" s="4">
        <v>1</v>
      </c>
      <c r="G2" s="4" t="s">
        <v>54</v>
      </c>
      <c r="H2" s="4" t="s">
        <v>54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82" customFormat="1" ht="15.75" customHeight="1">
      <c r="A3" s="215" t="s">
        <v>253</v>
      </c>
      <c r="B3" s="215"/>
      <c r="C3" s="215"/>
      <c r="D3" s="19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91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91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4"/>
    </row>
    <row r="4" spans="1:628">
      <c r="A4" s="178" t="s">
        <v>150</v>
      </c>
      <c r="B4" s="179" t="s">
        <v>246</v>
      </c>
      <c r="C4" s="179" t="s">
        <v>247</v>
      </c>
      <c r="D4" s="179" t="s">
        <v>248</v>
      </c>
      <c r="E4" s="179" t="s">
        <v>249</v>
      </c>
      <c r="F4" s="179" t="s">
        <v>251</v>
      </c>
      <c r="G4" s="179" t="s">
        <v>252</v>
      </c>
      <c r="H4" s="179" t="s">
        <v>250</v>
      </c>
      <c r="I4" s="195">
        <v>1</v>
      </c>
      <c r="J4" s="195">
        <v>2</v>
      </c>
      <c r="K4" s="195">
        <v>3</v>
      </c>
      <c r="L4" s="195">
        <v>4</v>
      </c>
      <c r="M4" s="195">
        <v>5</v>
      </c>
      <c r="N4" s="195">
        <v>6</v>
      </c>
      <c r="O4" s="195">
        <v>7</v>
      </c>
      <c r="P4" s="195">
        <v>8</v>
      </c>
      <c r="Q4" s="195">
        <v>9</v>
      </c>
      <c r="R4" s="195">
        <v>10</v>
      </c>
      <c r="S4" s="195">
        <v>11</v>
      </c>
      <c r="T4" s="195">
        <v>12</v>
      </c>
      <c r="U4" s="195">
        <v>13</v>
      </c>
      <c r="V4" s="195">
        <v>14</v>
      </c>
      <c r="W4" s="195">
        <v>15</v>
      </c>
      <c r="X4" s="195">
        <v>16</v>
      </c>
      <c r="Y4" s="195">
        <v>17</v>
      </c>
      <c r="Z4" s="195">
        <v>18</v>
      </c>
      <c r="AA4" s="195">
        <v>19</v>
      </c>
      <c r="AB4" s="195">
        <v>20</v>
      </c>
      <c r="AC4" s="195">
        <v>21</v>
      </c>
      <c r="AD4" s="195">
        <v>22</v>
      </c>
      <c r="AE4" s="195">
        <v>23</v>
      </c>
      <c r="AF4" s="195">
        <v>24</v>
      </c>
      <c r="AG4" s="195">
        <v>25</v>
      </c>
      <c r="AH4" s="195">
        <v>26</v>
      </c>
      <c r="AI4" s="195">
        <v>27</v>
      </c>
      <c r="AJ4" s="195">
        <v>28</v>
      </c>
      <c r="AK4" s="195">
        <v>29</v>
      </c>
      <c r="AL4" s="195">
        <v>30</v>
      </c>
      <c r="AM4" s="195">
        <v>31</v>
      </c>
      <c r="AN4" s="195">
        <v>32</v>
      </c>
      <c r="AO4" s="195">
        <v>33</v>
      </c>
      <c r="AP4" s="195">
        <v>34</v>
      </c>
      <c r="AQ4" s="195">
        <v>35</v>
      </c>
      <c r="AR4" s="195">
        <v>36</v>
      </c>
      <c r="AS4" s="195">
        <v>37</v>
      </c>
      <c r="AT4" s="195">
        <v>38</v>
      </c>
      <c r="AU4" s="195">
        <v>39</v>
      </c>
      <c r="AV4" s="195">
        <v>40</v>
      </c>
      <c r="AW4" s="195">
        <v>41</v>
      </c>
      <c r="AX4" s="195">
        <v>42</v>
      </c>
      <c r="AY4" s="195">
        <v>43</v>
      </c>
      <c r="AZ4" s="195">
        <v>44</v>
      </c>
      <c r="BA4" s="195">
        <v>45</v>
      </c>
      <c r="BB4" s="195">
        <v>46</v>
      </c>
      <c r="BC4" s="195">
        <v>47</v>
      </c>
      <c r="BD4" s="195">
        <v>48</v>
      </c>
      <c r="BE4" s="195">
        <v>49</v>
      </c>
      <c r="BF4" s="195">
        <v>50</v>
      </c>
      <c r="BG4" s="195">
        <v>51</v>
      </c>
      <c r="BH4" s="195">
        <v>52</v>
      </c>
      <c r="BI4" s="195">
        <v>53</v>
      </c>
      <c r="BJ4" s="195">
        <v>54</v>
      </c>
      <c r="BK4" s="195">
        <v>55</v>
      </c>
      <c r="BL4" s="195">
        <v>56</v>
      </c>
      <c r="BM4" s="195">
        <v>57</v>
      </c>
      <c r="BN4" s="195">
        <v>58</v>
      </c>
      <c r="BO4" s="195">
        <v>59</v>
      </c>
      <c r="BP4" s="195">
        <v>60</v>
      </c>
      <c r="BQ4" s="195">
        <v>61</v>
      </c>
      <c r="BR4" s="195">
        <v>62</v>
      </c>
      <c r="BS4" s="195">
        <v>63</v>
      </c>
      <c r="BT4" s="195">
        <v>64</v>
      </c>
      <c r="BU4" s="195">
        <v>65</v>
      </c>
      <c r="BV4" s="195">
        <v>66</v>
      </c>
      <c r="BW4" s="195">
        <v>67</v>
      </c>
      <c r="BX4" s="195">
        <v>68</v>
      </c>
      <c r="BY4" s="195">
        <v>69</v>
      </c>
      <c r="BZ4" s="195">
        <v>70</v>
      </c>
      <c r="CA4" s="195">
        <v>71</v>
      </c>
      <c r="CB4" s="195">
        <v>72</v>
      </c>
      <c r="CC4" s="195">
        <v>73</v>
      </c>
      <c r="CD4" s="195">
        <v>74</v>
      </c>
      <c r="CE4" s="195">
        <v>75</v>
      </c>
      <c r="CF4" s="195">
        <v>76</v>
      </c>
      <c r="CG4" s="195">
        <v>77</v>
      </c>
      <c r="CH4" s="195">
        <v>78</v>
      </c>
      <c r="CI4" s="195">
        <v>79</v>
      </c>
      <c r="CJ4" s="195">
        <v>80</v>
      </c>
      <c r="CK4" s="195">
        <v>81</v>
      </c>
      <c r="CL4" s="195">
        <v>82</v>
      </c>
      <c r="CM4" s="195">
        <v>83</v>
      </c>
      <c r="CN4" s="195">
        <v>84</v>
      </c>
      <c r="CO4" s="195">
        <v>85</v>
      </c>
      <c r="CP4" s="195">
        <v>86</v>
      </c>
      <c r="CQ4" s="195">
        <v>87</v>
      </c>
      <c r="CR4" s="195">
        <v>88</v>
      </c>
      <c r="CS4" s="195">
        <v>89</v>
      </c>
      <c r="CT4" s="195">
        <v>90</v>
      </c>
      <c r="CU4" s="195">
        <v>91</v>
      </c>
      <c r="CV4" s="195">
        <v>92</v>
      </c>
      <c r="CW4" s="195">
        <v>93</v>
      </c>
      <c r="CX4" s="195">
        <v>94</v>
      </c>
      <c r="CY4" s="195">
        <v>95</v>
      </c>
      <c r="CZ4" s="195">
        <v>96</v>
      </c>
      <c r="DA4" s="195">
        <v>97</v>
      </c>
      <c r="DB4" s="195">
        <v>98</v>
      </c>
      <c r="DC4" s="195">
        <v>99</v>
      </c>
      <c r="DD4" s="195">
        <v>100</v>
      </c>
      <c r="DE4" s="195">
        <v>101</v>
      </c>
      <c r="DF4" s="195">
        <v>102</v>
      </c>
      <c r="DG4" s="195">
        <v>103</v>
      </c>
      <c r="DH4" s="195">
        <v>104</v>
      </c>
      <c r="DI4" s="195">
        <v>105</v>
      </c>
      <c r="DJ4" s="195">
        <v>106</v>
      </c>
      <c r="DK4" s="195">
        <v>107</v>
      </c>
      <c r="DL4" s="195">
        <v>108</v>
      </c>
      <c r="DM4" s="195">
        <v>109</v>
      </c>
      <c r="DN4" s="195">
        <v>110</v>
      </c>
      <c r="DO4" s="195">
        <v>111</v>
      </c>
      <c r="DP4" s="195">
        <v>112</v>
      </c>
      <c r="DQ4" s="195">
        <v>113</v>
      </c>
      <c r="DR4" s="195">
        <v>114</v>
      </c>
      <c r="DS4" s="195">
        <v>115</v>
      </c>
      <c r="DT4" s="195">
        <v>116</v>
      </c>
      <c r="DU4" s="195">
        <v>117</v>
      </c>
      <c r="DV4" s="195">
        <v>118</v>
      </c>
      <c r="DW4" s="195">
        <v>119</v>
      </c>
      <c r="DX4" s="195">
        <v>120</v>
      </c>
      <c r="DY4" s="195">
        <v>121</v>
      </c>
      <c r="DZ4" s="195">
        <v>122</v>
      </c>
      <c r="EA4" s="195">
        <v>123</v>
      </c>
      <c r="EB4" s="195">
        <v>124</v>
      </c>
      <c r="EC4" s="195">
        <v>125</v>
      </c>
      <c r="ED4" s="195">
        <v>126</v>
      </c>
      <c r="EE4" s="195">
        <v>127</v>
      </c>
      <c r="EF4" s="195">
        <v>128</v>
      </c>
      <c r="EG4" s="195">
        <v>129</v>
      </c>
      <c r="EH4" s="195">
        <v>130</v>
      </c>
      <c r="EI4" s="195">
        <v>131</v>
      </c>
      <c r="EJ4" s="195">
        <v>132</v>
      </c>
      <c r="EK4" s="195">
        <v>133</v>
      </c>
      <c r="EL4" s="195">
        <v>134</v>
      </c>
      <c r="EM4" s="195">
        <v>135</v>
      </c>
      <c r="EN4" s="195">
        <v>136</v>
      </c>
      <c r="EO4" s="195">
        <v>137</v>
      </c>
      <c r="EP4" s="195">
        <v>138</v>
      </c>
      <c r="EQ4" s="195">
        <v>139</v>
      </c>
      <c r="ER4" s="195">
        <v>140</v>
      </c>
      <c r="ES4" s="195">
        <v>141</v>
      </c>
      <c r="ET4" s="195">
        <v>142</v>
      </c>
      <c r="EU4" s="195">
        <v>143</v>
      </c>
      <c r="EV4" s="195">
        <v>144</v>
      </c>
      <c r="EW4" s="195">
        <v>145</v>
      </c>
      <c r="EX4" s="195">
        <v>146</v>
      </c>
      <c r="EY4" s="195">
        <v>147</v>
      </c>
      <c r="EZ4" s="195">
        <v>148</v>
      </c>
      <c r="FA4" s="195">
        <v>149</v>
      </c>
      <c r="FB4" s="195">
        <v>150</v>
      </c>
      <c r="FC4" s="196">
        <v>151</v>
      </c>
      <c r="FD4" s="195">
        <v>152</v>
      </c>
      <c r="FE4" s="195">
        <v>153</v>
      </c>
      <c r="FF4" s="195">
        <v>154</v>
      </c>
      <c r="FG4" s="195">
        <v>155</v>
      </c>
      <c r="FH4" s="195">
        <v>156</v>
      </c>
      <c r="FI4" s="195">
        <v>157</v>
      </c>
      <c r="FJ4" s="195">
        <v>158</v>
      </c>
      <c r="FK4" s="195">
        <v>159</v>
      </c>
      <c r="FL4" s="195">
        <v>160</v>
      </c>
      <c r="FM4" s="195">
        <v>161</v>
      </c>
      <c r="FN4" s="195">
        <v>162</v>
      </c>
      <c r="FO4" s="195">
        <v>163</v>
      </c>
      <c r="FP4" s="195">
        <v>164</v>
      </c>
      <c r="FQ4" s="195">
        <v>165</v>
      </c>
      <c r="FR4" s="195">
        <v>166</v>
      </c>
      <c r="FS4" s="195">
        <v>167</v>
      </c>
      <c r="FT4" s="195">
        <v>168</v>
      </c>
      <c r="FU4" s="195">
        <v>169</v>
      </c>
      <c r="FV4" s="195">
        <v>170</v>
      </c>
      <c r="FW4" s="195">
        <v>171</v>
      </c>
      <c r="FX4" s="195">
        <v>172</v>
      </c>
      <c r="FY4" s="195">
        <v>173</v>
      </c>
      <c r="FZ4" s="195">
        <v>174</v>
      </c>
      <c r="GA4" s="195">
        <v>175</v>
      </c>
      <c r="GB4" s="195">
        <v>176</v>
      </c>
      <c r="GC4" s="195">
        <v>177</v>
      </c>
      <c r="GD4" s="195">
        <v>178</v>
      </c>
      <c r="GE4" s="195">
        <v>179</v>
      </c>
      <c r="GF4" s="195">
        <v>180</v>
      </c>
      <c r="GG4" s="195">
        <v>181</v>
      </c>
      <c r="GH4" s="195">
        <v>182</v>
      </c>
      <c r="GI4" s="195">
        <v>183</v>
      </c>
      <c r="GJ4" s="195">
        <v>184</v>
      </c>
      <c r="GK4" s="196">
        <v>185</v>
      </c>
      <c r="GL4" s="195">
        <v>186</v>
      </c>
      <c r="GM4" s="195">
        <v>187</v>
      </c>
      <c r="GN4" s="195">
        <v>188</v>
      </c>
      <c r="GO4" s="195">
        <v>189</v>
      </c>
      <c r="GP4" s="195">
        <v>190</v>
      </c>
      <c r="GQ4" s="195">
        <v>191</v>
      </c>
      <c r="GR4" s="195">
        <v>192</v>
      </c>
      <c r="GS4" s="195">
        <v>193</v>
      </c>
      <c r="GT4" s="195">
        <v>194</v>
      </c>
      <c r="GU4" s="195">
        <v>195</v>
      </c>
      <c r="GV4" s="195">
        <v>196</v>
      </c>
      <c r="GW4" s="195">
        <v>197</v>
      </c>
      <c r="GX4" s="195">
        <v>198</v>
      </c>
      <c r="GY4" s="195">
        <v>199</v>
      </c>
      <c r="GZ4" s="195">
        <v>200</v>
      </c>
      <c r="HA4" s="195">
        <v>201</v>
      </c>
      <c r="HB4" s="195">
        <v>202</v>
      </c>
      <c r="HC4" s="195">
        <v>203</v>
      </c>
      <c r="HD4" s="195">
        <v>204</v>
      </c>
      <c r="HE4" s="195">
        <v>205</v>
      </c>
      <c r="HF4" s="195">
        <v>206</v>
      </c>
      <c r="HG4" s="195">
        <v>207</v>
      </c>
      <c r="HH4" s="195">
        <v>208</v>
      </c>
      <c r="HI4" s="195">
        <v>209</v>
      </c>
      <c r="HJ4" s="195">
        <v>210</v>
      </c>
      <c r="HK4" s="195">
        <v>211</v>
      </c>
      <c r="HL4" s="195">
        <v>212</v>
      </c>
      <c r="HM4" s="195">
        <v>213</v>
      </c>
      <c r="HN4" s="195">
        <v>214</v>
      </c>
      <c r="HO4" s="195">
        <v>215</v>
      </c>
      <c r="HP4" s="195">
        <v>216</v>
      </c>
      <c r="HQ4" s="195">
        <v>217</v>
      </c>
      <c r="HR4" s="195">
        <v>218</v>
      </c>
      <c r="HS4" s="195">
        <v>219</v>
      </c>
      <c r="HT4" s="195">
        <v>220</v>
      </c>
      <c r="HU4" s="195">
        <v>221</v>
      </c>
      <c r="HV4" s="195">
        <v>222</v>
      </c>
      <c r="HW4" s="195">
        <v>223</v>
      </c>
      <c r="HX4" s="195">
        <v>224</v>
      </c>
      <c r="HY4" s="195">
        <v>225</v>
      </c>
      <c r="HZ4" s="195">
        <v>226</v>
      </c>
      <c r="IA4" s="195">
        <v>227</v>
      </c>
      <c r="IB4" s="195">
        <v>228</v>
      </c>
      <c r="IC4" s="180">
        <v>229</v>
      </c>
      <c r="ID4" s="180">
        <v>230</v>
      </c>
      <c r="IE4" s="180">
        <v>231</v>
      </c>
      <c r="IF4" s="180">
        <v>232</v>
      </c>
      <c r="IG4" s="180">
        <v>233</v>
      </c>
      <c r="IH4" s="180">
        <v>234</v>
      </c>
      <c r="II4" s="180">
        <v>235</v>
      </c>
      <c r="IJ4" s="180">
        <v>236</v>
      </c>
      <c r="IK4" s="180">
        <v>237</v>
      </c>
      <c r="IL4" s="180">
        <v>238</v>
      </c>
      <c r="IM4" s="180">
        <v>239</v>
      </c>
      <c r="IN4" s="180">
        <v>240</v>
      </c>
      <c r="IO4" s="180">
        <v>241</v>
      </c>
      <c r="IP4" s="180">
        <v>242</v>
      </c>
      <c r="IQ4" s="180">
        <v>243</v>
      </c>
      <c r="IR4" s="180">
        <v>244</v>
      </c>
      <c r="IS4" s="180">
        <v>245</v>
      </c>
      <c r="IT4" s="180">
        <v>246</v>
      </c>
      <c r="IU4" s="180">
        <v>247</v>
      </c>
      <c r="IV4" s="180">
        <v>248</v>
      </c>
      <c r="IW4" s="180">
        <v>249</v>
      </c>
      <c r="IX4" s="180">
        <v>250</v>
      </c>
      <c r="IY4" s="180">
        <v>251</v>
      </c>
      <c r="IZ4" s="180">
        <v>252</v>
      </c>
      <c r="JA4" s="180">
        <v>253</v>
      </c>
      <c r="JB4" s="180">
        <v>254</v>
      </c>
      <c r="JC4" s="180">
        <v>255</v>
      </c>
      <c r="JD4" s="180">
        <v>256</v>
      </c>
      <c r="JE4" s="180">
        <v>257</v>
      </c>
      <c r="JF4" s="180">
        <v>258</v>
      </c>
      <c r="JG4" s="180">
        <v>259</v>
      </c>
      <c r="JH4" s="180">
        <v>260</v>
      </c>
      <c r="JI4" s="180">
        <v>261</v>
      </c>
      <c r="JJ4" s="180">
        <v>262</v>
      </c>
      <c r="JK4" s="180">
        <v>263</v>
      </c>
      <c r="JL4" s="180">
        <v>264</v>
      </c>
      <c r="JM4" s="180">
        <v>265</v>
      </c>
      <c r="JN4" s="180">
        <v>266</v>
      </c>
      <c r="JO4" s="180">
        <v>267</v>
      </c>
      <c r="JP4" s="180">
        <v>268</v>
      </c>
      <c r="JQ4" s="180">
        <v>269</v>
      </c>
      <c r="JR4" s="180">
        <v>270</v>
      </c>
      <c r="JS4" s="180">
        <v>271</v>
      </c>
      <c r="JT4" s="180">
        <v>272</v>
      </c>
      <c r="JU4" s="180">
        <v>273</v>
      </c>
      <c r="JV4" s="180">
        <v>274</v>
      </c>
      <c r="JW4" s="180">
        <v>275</v>
      </c>
      <c r="JX4" s="180">
        <v>276</v>
      </c>
      <c r="JY4" s="180">
        <v>277</v>
      </c>
      <c r="JZ4" s="180">
        <v>278</v>
      </c>
      <c r="KA4" s="180">
        <v>279</v>
      </c>
      <c r="KB4" s="180">
        <v>280</v>
      </c>
      <c r="KC4" s="180">
        <v>281</v>
      </c>
      <c r="KD4" s="180">
        <v>282</v>
      </c>
      <c r="KE4" s="180">
        <v>283</v>
      </c>
      <c r="KF4" s="180">
        <v>284</v>
      </c>
      <c r="KG4" s="180">
        <v>285</v>
      </c>
      <c r="KH4" s="180">
        <v>286</v>
      </c>
      <c r="KI4" s="180">
        <v>287</v>
      </c>
      <c r="KJ4" s="180">
        <v>288</v>
      </c>
      <c r="KK4" s="180">
        <v>289</v>
      </c>
      <c r="KL4" s="180">
        <v>290</v>
      </c>
      <c r="KM4" s="180">
        <v>291</v>
      </c>
      <c r="KN4" s="180">
        <v>292</v>
      </c>
      <c r="KO4" s="180">
        <v>293</v>
      </c>
      <c r="KP4" s="180">
        <v>294</v>
      </c>
      <c r="KQ4" s="180">
        <v>295</v>
      </c>
      <c r="KR4" s="180">
        <v>296</v>
      </c>
      <c r="KS4" s="180">
        <v>297</v>
      </c>
      <c r="KT4" s="180">
        <v>298</v>
      </c>
      <c r="KU4" s="180">
        <v>299</v>
      </c>
      <c r="KV4" s="180">
        <v>300</v>
      </c>
      <c r="KW4" s="180">
        <v>301</v>
      </c>
      <c r="KX4" s="180">
        <v>302</v>
      </c>
      <c r="KY4" s="180">
        <v>303</v>
      </c>
      <c r="KZ4" s="180">
        <v>304</v>
      </c>
      <c r="LA4" s="180">
        <v>305</v>
      </c>
      <c r="LB4" s="180">
        <v>306</v>
      </c>
      <c r="LC4" s="180">
        <v>307</v>
      </c>
      <c r="LD4" s="180">
        <v>308</v>
      </c>
      <c r="LE4" s="180">
        <v>309</v>
      </c>
      <c r="LF4" s="180">
        <v>310</v>
      </c>
    </row>
    <row r="5" spans="1:628">
      <c r="A5" s="199">
        <f>A2</f>
        <v>1</v>
      </c>
      <c r="B5" s="198" t="str">
        <f t="shared" ref="B5:H5" si="0">B2</f>
        <v>010-6524-2960</v>
      </c>
      <c r="C5" s="198" t="str">
        <f t="shared" si="0"/>
        <v>-</v>
      </c>
      <c r="D5" s="198" t="str">
        <f t="shared" si="0"/>
        <v>오규택</v>
      </c>
      <c r="E5" s="198" t="str">
        <f t="shared" si="0"/>
        <v>-</v>
      </c>
      <c r="F5" s="199">
        <f t="shared" si="0"/>
        <v>1</v>
      </c>
      <c r="G5" s="198" t="str">
        <f t="shared" si="0"/>
        <v>-</v>
      </c>
      <c r="H5" s="198" t="str">
        <f t="shared" si="0"/>
        <v>-</v>
      </c>
      <c r="I5" s="197" t="str">
        <f>IF(I2&lt;=3,"1","2")</f>
        <v>1</v>
      </c>
      <c r="J5" s="197" t="str">
        <f>IF(J2&lt;=3,"1","2")</f>
        <v>1</v>
      </c>
      <c r="K5" s="197" t="str">
        <f>IF(K2&gt;=3,"2","1")</f>
        <v>2</v>
      </c>
      <c r="L5" s="197" t="str">
        <f>IF(L2&lt;=3,"1","2")</f>
        <v>1</v>
      </c>
      <c r="M5" s="197" t="str">
        <f>IF(M2&gt;=3,"2","1")</f>
        <v>2</v>
      </c>
      <c r="N5" s="197" t="str">
        <f>IF(N2&lt;=3,"1","2")</f>
        <v>1</v>
      </c>
      <c r="O5" s="197" t="str">
        <f>IF(O2&gt;=3,"2","1")</f>
        <v>2</v>
      </c>
      <c r="P5" s="197" t="str">
        <f>IF(P2&lt;=3,"1","2")</f>
        <v>1</v>
      </c>
      <c r="Q5" s="197" t="str">
        <f>IF(Q2&gt;=3,"2","1")</f>
        <v>1</v>
      </c>
      <c r="R5" s="197" t="str">
        <f>IF(R1=0,"0","0")</f>
        <v>0</v>
      </c>
      <c r="S5" s="197" t="str">
        <f>IF(S2&lt;=3,"1","2")</f>
        <v>2</v>
      </c>
      <c r="T5" s="197" t="str">
        <f>IF(T2&lt;=3,"1","2")</f>
        <v>1</v>
      </c>
      <c r="U5" s="197" t="str">
        <f>IF(U2&gt;=3,"2","1")</f>
        <v>2</v>
      </c>
      <c r="V5" s="197" t="str">
        <f>IF(V2&lt;=3,"1","2")</f>
        <v>1</v>
      </c>
      <c r="W5" s="197" t="str">
        <f>IF(W2&gt;=3,"2","1")</f>
        <v>2</v>
      </c>
      <c r="X5" s="197" t="str">
        <f>IF(X2&lt;=3,"1","2")</f>
        <v>1</v>
      </c>
      <c r="Y5" s="197" t="str">
        <f>IF(Y2&gt;=3,"2","1")</f>
        <v>2</v>
      </c>
      <c r="Z5" s="197" t="str">
        <f>IF(Z2&lt;=3,"1","2")</f>
        <v>1</v>
      </c>
      <c r="AA5" s="197" t="str">
        <f>IF(AA2&gt;=3,"2","1")</f>
        <v>1</v>
      </c>
      <c r="AB5" s="197" t="str">
        <f>IF(AB1=0,"0","0")</f>
        <v>0</v>
      </c>
      <c r="AC5" s="197" t="str">
        <f>IF(AC2&gt;=3,"2","1")</f>
        <v>2</v>
      </c>
      <c r="AD5" s="197" t="str">
        <f>IF(AD2&lt;=3,"1","2")</f>
        <v>1</v>
      </c>
      <c r="AE5" s="197" t="str">
        <f>IF(AE2&gt;=3,"2","1")</f>
        <v>2</v>
      </c>
      <c r="AF5" s="197" t="str">
        <f>IF(AF2&gt;=3,"2","1")</f>
        <v>2</v>
      </c>
      <c r="AG5" s="197" t="str">
        <f>IF(AG2&gt;=3,"2","1")</f>
        <v>2</v>
      </c>
      <c r="AH5" s="197" t="str">
        <f>IF(AH2&lt;=3,"1","2")</f>
        <v>1</v>
      </c>
      <c r="AI5" s="197" t="str">
        <f>IF(AI2&lt;=3,"1","2")</f>
        <v>1</v>
      </c>
      <c r="AJ5" s="197" t="str">
        <f>IF(AJ2&gt;=3,"2","1")</f>
        <v>2</v>
      </c>
      <c r="AK5" s="197" t="str">
        <f>IF(AK2&lt;=3,"1","2")</f>
        <v>2</v>
      </c>
      <c r="AL5" s="197" t="str">
        <f>IF(AL1=0,"0","0")</f>
        <v>0</v>
      </c>
      <c r="AM5" s="197" t="str">
        <f>IF(AM2&lt;=3,"1","2")</f>
        <v>2</v>
      </c>
      <c r="AN5" s="197" t="str">
        <f>IF(AN2&gt;=3,"2","1")</f>
        <v>2</v>
      </c>
      <c r="AO5" s="197" t="str">
        <f>IF(AO2&lt;=3,"1","2")</f>
        <v>1</v>
      </c>
      <c r="AP5" s="197" t="str">
        <f>IF(AP2&lt;=3,"1","2")</f>
        <v>2</v>
      </c>
      <c r="AQ5" s="197" t="str">
        <f>IF(AQ2&gt;=3,"2","1")</f>
        <v>1</v>
      </c>
      <c r="AR5" s="197" t="str">
        <f>IF(AR2&lt;=3,"1","2")</f>
        <v>1</v>
      </c>
      <c r="AS5" s="197" t="str">
        <f>IF(AS2&gt;=3,"2","1")</f>
        <v>2</v>
      </c>
      <c r="AT5" s="197" t="str">
        <f>IF(AT2&lt;=3,"1","2")</f>
        <v>1</v>
      </c>
      <c r="AU5" s="197" t="str">
        <f>IF(AU2&lt;=3,"1","2")</f>
        <v>1</v>
      </c>
      <c r="AV5" s="197" t="str">
        <f>IF(AV1=0,"0","0")</f>
        <v>0</v>
      </c>
      <c r="AW5" s="197" t="str">
        <f>IF(AW2&gt;=3,"2","1")</f>
        <v>2</v>
      </c>
      <c r="AX5" s="197" t="str">
        <f>IF(AX2&gt;=3,"2","1")</f>
        <v>2</v>
      </c>
      <c r="AY5" s="197" t="str">
        <f>IF(AY2&lt;=3,"1","2")</f>
        <v>1</v>
      </c>
      <c r="AZ5" s="197" t="str">
        <f>IF(AZ2&lt;=3,"1","2")</f>
        <v>1</v>
      </c>
      <c r="BA5" s="197" t="str">
        <f>IF(BA2&gt;=3,"2","1")</f>
        <v>2</v>
      </c>
      <c r="BB5" s="197" t="str">
        <f>IF(BB2&lt;=3,"1","2")</f>
        <v>1</v>
      </c>
      <c r="BC5" s="197" t="str">
        <f>IF(BC2&gt;=3,"2","1")</f>
        <v>2</v>
      </c>
      <c r="BD5" s="197" t="str">
        <f>IF(BD2&gt;=3,"2","1")</f>
        <v>2</v>
      </c>
      <c r="BE5" s="197" t="str">
        <f>IF(BE2&lt;=3,"1","2")</f>
        <v>1</v>
      </c>
      <c r="BF5" s="197" t="str">
        <f>IF(BF1=0,"0","0")</f>
        <v>0</v>
      </c>
      <c r="BG5" s="197" t="str">
        <f>IF(BG2&gt;=3,"2","1")</f>
        <v>2</v>
      </c>
      <c r="BH5" s="197" t="str">
        <f>IF(BH2&lt;=3,"1","2")</f>
        <v>1</v>
      </c>
      <c r="BI5" s="197" t="str">
        <f>IF(BI2&gt;=3,"2","1")</f>
        <v>2</v>
      </c>
      <c r="BJ5" s="197" t="str">
        <f>IF(BJ2&gt;=3,"2","1")</f>
        <v>2</v>
      </c>
      <c r="BK5" s="197" t="str">
        <f>IF(BK2&gt;=3,"2","1")</f>
        <v>2</v>
      </c>
      <c r="BL5" s="197" t="str">
        <f>IF(BL2&gt;=3,"2","1")</f>
        <v>2</v>
      </c>
      <c r="BM5" s="197" t="str">
        <f>IF(BM2&gt;=3,"2","1")</f>
        <v>2</v>
      </c>
      <c r="BN5" s="197" t="str">
        <f>IF(BN2&lt;=3,"1","2")</f>
        <v>1</v>
      </c>
      <c r="BO5" s="197" t="str">
        <f>IF(BO2&lt;=3,"1","2")</f>
        <v>1</v>
      </c>
      <c r="BP5" s="197" t="str">
        <f>IF(BP1=0,"0","0")</f>
        <v>0</v>
      </c>
      <c r="BQ5" s="197" t="str">
        <f>IF(BQ2&gt;=3,"2","1")</f>
        <v>2</v>
      </c>
      <c r="BR5" s="197" t="str">
        <f>IF(BR2&gt;=3,"2","1")</f>
        <v>2</v>
      </c>
      <c r="BS5" s="197" t="str">
        <f>IF(BS2&gt;=3,"2","1")</f>
        <v>1</v>
      </c>
      <c r="BT5" s="197" t="str">
        <f>IF(BT2&lt;=3,"1","2")</f>
        <v>1</v>
      </c>
      <c r="BU5" s="197" t="str">
        <f>IF(BU2&gt;=3,"2","1")</f>
        <v>2</v>
      </c>
      <c r="BV5" s="197" t="str">
        <f>IF(BV2&lt;=3,"1","2")</f>
        <v>1</v>
      </c>
      <c r="BW5" s="197" t="str">
        <f>IF(BW2&gt;=3,"2","1")</f>
        <v>2</v>
      </c>
      <c r="BX5" s="197" t="str">
        <f>IF(BX2&lt;=3,"1","2")</f>
        <v>2</v>
      </c>
      <c r="BY5" s="197" t="str">
        <f>IF(BY2&gt;=3,"2","1")</f>
        <v>1</v>
      </c>
      <c r="BZ5" s="197" t="str">
        <f>IF(BZ1=0,"0","0")</f>
        <v>0</v>
      </c>
      <c r="CA5" s="197" t="str">
        <f>IF(CA2&gt;=3,"2","1")</f>
        <v>2</v>
      </c>
      <c r="CB5" s="197" t="str">
        <f>IF(CB2&gt;=3,"2","1")</f>
        <v>2</v>
      </c>
      <c r="CC5" s="197" t="str">
        <f>IF(CC2&gt;=3,"2","1")</f>
        <v>2</v>
      </c>
      <c r="CD5" s="197" t="str">
        <f>IF(CD2&lt;=3,"1","2")</f>
        <v>1</v>
      </c>
      <c r="CE5" s="197" t="str">
        <f>IF(CE2&gt;=3,"2","1")</f>
        <v>1</v>
      </c>
      <c r="CF5" s="197" t="str">
        <f>IF(CF2&lt;=3,"1","2")</f>
        <v>1</v>
      </c>
      <c r="CG5" s="197" t="str">
        <f>IF(CG2&gt;=3,"2","1")</f>
        <v>2</v>
      </c>
      <c r="CH5" s="197" t="str">
        <f>IF(CH2&gt;=3,"2","1")</f>
        <v>2</v>
      </c>
      <c r="CI5" s="197" t="str">
        <f>IF(CI2&lt;=3,"1","2")</f>
        <v>1</v>
      </c>
      <c r="CJ5" s="197" t="str">
        <f>IF(CJ1=0,"0","0")</f>
        <v>0</v>
      </c>
      <c r="CK5" s="197" t="str">
        <f>IF(CK2&lt;=3,"1","2")</f>
        <v>1</v>
      </c>
      <c r="CL5" s="197" t="str">
        <f>IF(CL2&lt;=3,"1","2")</f>
        <v>1</v>
      </c>
      <c r="CM5" s="197" t="str">
        <f>IF(CM2&lt;=3,"1","2")</f>
        <v>1</v>
      </c>
      <c r="CN5" s="197" t="str">
        <f>IF(CN2&lt;=3,"1","2")</f>
        <v>1</v>
      </c>
      <c r="CO5" s="197" t="str">
        <f>IF(CO2&gt;=3,"2","1")</f>
        <v>2</v>
      </c>
      <c r="CP5" s="197" t="str">
        <f>IF(CP1=0,"0","0")</f>
        <v>0</v>
      </c>
      <c r="CQ5" s="197" t="str">
        <f>IF(CQ2&lt;=3,"1","2")</f>
        <v>1</v>
      </c>
      <c r="CR5" s="197" t="str">
        <f>IF(CR2&gt;=3,"2","1")</f>
        <v>2</v>
      </c>
      <c r="CS5" s="197" t="str">
        <f>IF(CS2&lt;=3,"1","2")</f>
        <v>1</v>
      </c>
      <c r="CT5" s="197" t="str">
        <f>IF(CT1=0,"0","0")</f>
        <v>0</v>
      </c>
      <c r="CU5" s="197" t="str">
        <f>IF(CU2&gt;=3,"2","1")</f>
        <v>1</v>
      </c>
      <c r="CV5" s="197" t="str">
        <f>IF(CV2&lt;=3,"1","2")</f>
        <v>1</v>
      </c>
      <c r="CW5" s="197" t="str">
        <f>IF(CW2&lt;=3,"1","2")</f>
        <v>1</v>
      </c>
      <c r="CX5" s="197" t="str">
        <f>IF(CX2&gt;=3,"2","1")</f>
        <v>2</v>
      </c>
      <c r="CY5" s="197" t="str">
        <f>IF(CY2&gt;=3,"2","1")</f>
        <v>2</v>
      </c>
      <c r="CZ5" s="197" t="str">
        <f>IF(CZ2&lt;=3,"1","2")</f>
        <v>1</v>
      </c>
      <c r="DA5" s="197" t="str">
        <f>IF(DA2&gt;=3,"2","1")</f>
        <v>2</v>
      </c>
      <c r="DB5" s="197" t="str">
        <f>IF(DB2&lt;=3,"1","2")</f>
        <v>1</v>
      </c>
      <c r="DC5" s="197" t="str">
        <f>IF(DC2&gt;=3,"2","1")</f>
        <v>1</v>
      </c>
      <c r="DD5" s="197" t="str">
        <f>IF(DD1=0,"0","0")</f>
        <v>0</v>
      </c>
      <c r="DE5" s="197" t="str">
        <f>IF(DE2&gt;=3,"2","1")</f>
        <v>2</v>
      </c>
      <c r="DF5" s="197" t="str">
        <f>IF(DF2&lt;=3,"1","2")</f>
        <v>1</v>
      </c>
      <c r="DG5" s="197" t="str">
        <f>IF(DG2&gt;=3,"2","1")</f>
        <v>2</v>
      </c>
      <c r="DH5" s="197" t="str">
        <f>IF(DH2&lt;=3,"1","2")</f>
        <v>1</v>
      </c>
      <c r="DI5" s="197" t="str">
        <f>IF(DI2&gt;=3,"2","1")</f>
        <v>2</v>
      </c>
      <c r="DJ5" s="197" t="str">
        <f>IF(DJ2&gt;=3,"2","1")</f>
        <v>2</v>
      </c>
      <c r="DK5" s="197" t="str">
        <f>IF(DK2&gt;=3,"2","1")</f>
        <v>2</v>
      </c>
      <c r="DL5" s="197" t="str">
        <f>IF(DL2&gt;=3,"2","1")</f>
        <v>2</v>
      </c>
      <c r="DM5" s="197" t="str">
        <f>IF(DM2&gt;=3,"2","1")</f>
        <v>1</v>
      </c>
      <c r="DN5" s="197" t="str">
        <f>IF(DN1=0,"0","0")</f>
        <v>0</v>
      </c>
      <c r="DO5" s="197" t="str">
        <f>IF(DO2&lt;=3,"1","2")</f>
        <v>1</v>
      </c>
      <c r="DP5" s="197" t="str">
        <f>IF(DP2&gt;=3,"2","1")</f>
        <v>2</v>
      </c>
      <c r="DQ5" s="197" t="str">
        <f>IF(DQ2&gt;=3,"2","1")</f>
        <v>2</v>
      </c>
      <c r="DR5" s="197" t="str">
        <f>IF(DR2&gt;=3,"2","1")</f>
        <v>2</v>
      </c>
      <c r="DS5" s="197" t="str">
        <f>IF(DS2&gt;=3,"2","1")</f>
        <v>2</v>
      </c>
      <c r="DT5" s="197" t="str">
        <f>IF(DT2&lt;=3,"1","2")</f>
        <v>1</v>
      </c>
      <c r="DU5" s="197" t="str">
        <f>IF(DU2&gt;=3,"2","1")</f>
        <v>2</v>
      </c>
      <c r="DV5" s="197" t="str">
        <f>IF(DV2&gt;=3,"2","1")</f>
        <v>2</v>
      </c>
      <c r="DW5" s="197" t="str">
        <f>IF(DW2&gt;=3,"2","1")</f>
        <v>1</v>
      </c>
      <c r="DX5" s="197" t="str">
        <f>IF(DX1=0,"0","0")</f>
        <v>0</v>
      </c>
      <c r="DY5" s="197" t="str">
        <f>IF(DY1=0,"0","0")</f>
        <v>0</v>
      </c>
      <c r="DZ5" s="197" t="str">
        <f>IF(DZ2&gt;=3,"2","1")</f>
        <v>2</v>
      </c>
      <c r="EA5" s="197" t="str">
        <f>IF(EA1=0,"0","0")</f>
        <v>0</v>
      </c>
      <c r="EB5" s="197" t="str">
        <f>IF(EB2&lt;=3,"1","2")</f>
        <v>1</v>
      </c>
      <c r="EC5" s="197" t="str">
        <f>IF(EC2&gt;=3,"2","1")</f>
        <v>1</v>
      </c>
      <c r="ED5" s="197" t="str">
        <f>IF(ED2&lt;=3,"1","2")</f>
        <v>1</v>
      </c>
      <c r="EE5" s="197" t="str">
        <f>IF(EE2&gt;=3,"2","1")</f>
        <v>2</v>
      </c>
      <c r="EF5" s="197" t="str">
        <f>IF(EF2&gt;=3,"2","1")</f>
        <v>2</v>
      </c>
      <c r="EG5" s="197" t="str">
        <f>IF(EG2&gt;=3,"2","1")</f>
        <v>1</v>
      </c>
      <c r="EH5" s="197" t="str">
        <f>IF(EH1=0,"0","0")</f>
        <v>0</v>
      </c>
      <c r="EI5" s="197" t="str">
        <f>IF(EI2&lt;=3,"1","2")</f>
        <v>1</v>
      </c>
      <c r="EJ5" s="197" t="str">
        <f>IF(EJ2&gt;=3,"2","1")</f>
        <v>2</v>
      </c>
      <c r="EK5" s="197" t="str">
        <f>IF(EK2&gt;=3,"2","1")</f>
        <v>2</v>
      </c>
      <c r="EL5" s="197" t="str">
        <f>IF(EL2&gt;=3,"2","1")</f>
        <v>2</v>
      </c>
      <c r="EM5" s="197" t="str">
        <f>IF(EM2&gt;=3,"2","1")</f>
        <v>2</v>
      </c>
      <c r="EN5" s="197" t="str">
        <f>IF(EN2&lt;=3,"1","2")</f>
        <v>1</v>
      </c>
      <c r="EO5" s="197" t="str">
        <f>IF(EO2&lt;=3,"1","2")</f>
        <v>1</v>
      </c>
      <c r="EP5" s="197" t="str">
        <f>IF(EP2&gt;=3,"2","1")</f>
        <v>1</v>
      </c>
      <c r="EQ5" s="197" t="str">
        <f>IF(EQ2&gt;=3,"2","1")</f>
        <v>1</v>
      </c>
      <c r="ER5" s="197" t="str">
        <f>IF(ER1=0,"0","0")</f>
        <v>0</v>
      </c>
      <c r="ES5" s="197" t="str">
        <f>IF(ES2&lt;=3,"1","2")</f>
        <v>1</v>
      </c>
      <c r="ET5" s="197" t="str">
        <f>IF(ET2&gt;=3,"2","1")</f>
        <v>2</v>
      </c>
      <c r="EU5" s="197" t="str">
        <f>IF(EU2&gt;=3,"2","1")</f>
        <v>2</v>
      </c>
      <c r="EV5" s="197" t="str">
        <f>IF(EV2&lt;=3,"1","2")</f>
        <v>1</v>
      </c>
      <c r="EW5" s="197" t="str">
        <f>IF(EW2&gt;=3,"2","1")</f>
        <v>2</v>
      </c>
      <c r="EX5" s="197" t="str">
        <f>IF(EX2&gt;=3,"2","1")</f>
        <v>2</v>
      </c>
      <c r="EY5" s="197" t="str">
        <f>IF(EY2&gt;=3,"2","1")</f>
        <v>2</v>
      </c>
      <c r="EZ5" s="197" t="str">
        <f>IF(EZ2&lt;=3,"1","2")</f>
        <v>1</v>
      </c>
      <c r="FA5" s="197" t="str">
        <f>IF(FA2&gt;=3,"2","1")</f>
        <v>1</v>
      </c>
      <c r="FB5" s="197" t="str">
        <f>IF(FB2&lt;=3,"1","2")</f>
        <v>2</v>
      </c>
      <c r="FC5" s="181">
        <f t="shared" ref="FC5:HF5" si="1">FC2</f>
        <v>4</v>
      </c>
      <c r="FD5" s="197">
        <f t="shared" si="1"/>
        <v>4</v>
      </c>
      <c r="FE5" s="197">
        <f t="shared" si="1"/>
        <v>4</v>
      </c>
      <c r="FF5" s="197">
        <f t="shared" si="1"/>
        <v>4</v>
      </c>
      <c r="FG5" s="197">
        <f t="shared" si="1"/>
        <v>4</v>
      </c>
      <c r="FH5" s="197">
        <f t="shared" si="1"/>
        <v>2</v>
      </c>
      <c r="FI5" s="197">
        <f t="shared" si="1"/>
        <v>4</v>
      </c>
      <c r="FJ5" s="197">
        <f t="shared" si="1"/>
        <v>5</v>
      </c>
      <c r="FK5" s="197">
        <f t="shared" si="1"/>
        <v>4</v>
      </c>
      <c r="FL5" s="197">
        <f t="shared" si="1"/>
        <v>4</v>
      </c>
      <c r="FM5" s="197">
        <f t="shared" si="1"/>
        <v>2</v>
      </c>
      <c r="FN5" s="197">
        <f t="shared" si="1"/>
        <v>4</v>
      </c>
      <c r="FO5" s="197">
        <f t="shared" si="1"/>
        <v>4</v>
      </c>
      <c r="FP5" s="197">
        <f t="shared" si="1"/>
        <v>3</v>
      </c>
      <c r="FQ5" s="197">
        <f t="shared" si="1"/>
        <v>4</v>
      </c>
      <c r="FR5" s="197">
        <f t="shared" si="1"/>
        <v>2</v>
      </c>
      <c r="FS5" s="197">
        <f t="shared" si="1"/>
        <v>4</v>
      </c>
      <c r="FT5" s="197">
        <f t="shared" si="1"/>
        <v>4</v>
      </c>
      <c r="FU5" s="197">
        <f t="shared" si="1"/>
        <v>2</v>
      </c>
      <c r="FV5" s="197">
        <f t="shared" si="1"/>
        <v>2</v>
      </c>
      <c r="FW5" s="197">
        <f t="shared" si="1"/>
        <v>3</v>
      </c>
      <c r="FX5" s="197">
        <f t="shared" si="1"/>
        <v>4</v>
      </c>
      <c r="FY5" s="197">
        <f t="shared" si="1"/>
        <v>2</v>
      </c>
      <c r="FZ5" s="197">
        <f t="shared" si="1"/>
        <v>4</v>
      </c>
      <c r="GA5" s="197">
        <f t="shared" si="1"/>
        <v>2</v>
      </c>
      <c r="GB5" s="197">
        <f t="shared" si="1"/>
        <v>4</v>
      </c>
      <c r="GC5" s="197">
        <f t="shared" si="1"/>
        <v>4</v>
      </c>
      <c r="GD5" s="197">
        <f t="shared" si="1"/>
        <v>4</v>
      </c>
      <c r="GE5" s="197">
        <f t="shared" si="1"/>
        <v>3</v>
      </c>
      <c r="GF5" s="197">
        <f t="shared" si="1"/>
        <v>4</v>
      </c>
      <c r="GG5" s="197">
        <f t="shared" si="1"/>
        <v>5</v>
      </c>
      <c r="GH5" s="197">
        <f t="shared" si="1"/>
        <v>4</v>
      </c>
      <c r="GI5" s="197">
        <f t="shared" si="1"/>
        <v>4</v>
      </c>
      <c r="GJ5" s="197">
        <f t="shared" si="1"/>
        <v>2</v>
      </c>
      <c r="GK5" s="181">
        <f t="shared" si="1"/>
        <v>1</v>
      </c>
      <c r="GL5" s="197">
        <f t="shared" si="1"/>
        <v>4</v>
      </c>
      <c r="GM5" s="197">
        <f t="shared" si="1"/>
        <v>4</v>
      </c>
      <c r="GN5" s="197">
        <f t="shared" si="1"/>
        <v>4</v>
      </c>
      <c r="GO5" s="197">
        <f t="shared" si="1"/>
        <v>4</v>
      </c>
      <c r="GP5" s="197">
        <f t="shared" si="1"/>
        <v>3</v>
      </c>
      <c r="GQ5" s="197">
        <f t="shared" si="1"/>
        <v>2</v>
      </c>
      <c r="GR5" s="197">
        <f t="shared" si="1"/>
        <v>2</v>
      </c>
      <c r="GS5" s="197">
        <f t="shared" si="1"/>
        <v>2</v>
      </c>
      <c r="GT5" s="197">
        <f t="shared" si="1"/>
        <v>2</v>
      </c>
      <c r="GU5" s="197">
        <f t="shared" si="1"/>
        <v>5</v>
      </c>
      <c r="GV5" s="197">
        <f t="shared" si="1"/>
        <v>2</v>
      </c>
      <c r="GW5" s="197">
        <f t="shared" si="1"/>
        <v>3</v>
      </c>
      <c r="GX5" s="197">
        <f t="shared" si="1"/>
        <v>2</v>
      </c>
      <c r="GY5" s="197">
        <f t="shared" si="1"/>
        <v>4</v>
      </c>
      <c r="GZ5" s="197">
        <f t="shared" si="1"/>
        <v>5</v>
      </c>
      <c r="HA5" s="197">
        <f t="shared" si="1"/>
        <v>4</v>
      </c>
      <c r="HB5" s="197">
        <f t="shared" si="1"/>
        <v>2</v>
      </c>
      <c r="HC5" s="197">
        <f t="shared" si="1"/>
        <v>2</v>
      </c>
      <c r="HD5" s="197">
        <f t="shared" si="1"/>
        <v>5</v>
      </c>
      <c r="HE5" s="197">
        <f t="shared" si="1"/>
        <v>4</v>
      </c>
      <c r="HF5" s="197">
        <f t="shared" si="1"/>
        <v>2</v>
      </c>
      <c r="HG5" s="197">
        <f>HG2</f>
        <v>0</v>
      </c>
      <c r="HH5" s="197">
        <f t="shared" ref="HH5:JS5" si="2">HH2</f>
        <v>0</v>
      </c>
      <c r="HI5" s="197">
        <f t="shared" si="2"/>
        <v>0</v>
      </c>
      <c r="HJ5" s="197">
        <f t="shared" si="2"/>
        <v>0</v>
      </c>
      <c r="HK5" s="197">
        <f t="shared" si="2"/>
        <v>0</v>
      </c>
      <c r="HL5" s="197">
        <f t="shared" si="2"/>
        <v>0</v>
      </c>
      <c r="HM5" s="197">
        <f t="shared" si="2"/>
        <v>0</v>
      </c>
      <c r="HN5" s="197">
        <f t="shared" si="2"/>
        <v>0</v>
      </c>
      <c r="HO5" s="197">
        <f t="shared" si="2"/>
        <v>0</v>
      </c>
      <c r="HP5" s="197">
        <f t="shared" si="2"/>
        <v>0</v>
      </c>
      <c r="HQ5" s="197">
        <f t="shared" si="2"/>
        <v>0</v>
      </c>
      <c r="HR5" s="197">
        <f t="shared" si="2"/>
        <v>0</v>
      </c>
      <c r="HS5" s="197">
        <f t="shared" si="2"/>
        <v>0</v>
      </c>
      <c r="HT5" s="197">
        <f t="shared" si="2"/>
        <v>0</v>
      </c>
      <c r="HU5" s="197">
        <f t="shared" si="2"/>
        <v>0</v>
      </c>
      <c r="HV5" s="197">
        <f t="shared" si="2"/>
        <v>0</v>
      </c>
      <c r="HW5" s="197">
        <f t="shared" si="2"/>
        <v>0</v>
      </c>
      <c r="HX5" s="197">
        <f t="shared" si="2"/>
        <v>0</v>
      </c>
      <c r="HY5" s="197">
        <f t="shared" si="2"/>
        <v>0</v>
      </c>
      <c r="HZ5" s="197">
        <f t="shared" si="2"/>
        <v>0</v>
      </c>
      <c r="IA5" s="197">
        <f t="shared" si="2"/>
        <v>0</v>
      </c>
      <c r="IB5" s="197">
        <f t="shared" si="2"/>
        <v>0</v>
      </c>
      <c r="IC5" s="178">
        <f t="shared" si="2"/>
        <v>0</v>
      </c>
      <c r="ID5" s="178">
        <f t="shared" si="2"/>
        <v>0</v>
      </c>
      <c r="IE5" s="178">
        <f t="shared" si="2"/>
        <v>0</v>
      </c>
      <c r="IF5" s="178">
        <f t="shared" si="2"/>
        <v>0</v>
      </c>
      <c r="IG5" s="178">
        <f t="shared" si="2"/>
        <v>0</v>
      </c>
      <c r="IH5" s="178">
        <f t="shared" si="2"/>
        <v>0</v>
      </c>
      <c r="II5" s="178">
        <f t="shared" si="2"/>
        <v>0</v>
      </c>
      <c r="IJ5" s="178">
        <f t="shared" si="2"/>
        <v>0</v>
      </c>
      <c r="IK5" s="178">
        <f t="shared" si="2"/>
        <v>0</v>
      </c>
      <c r="IL5" s="178">
        <f t="shared" si="2"/>
        <v>0</v>
      </c>
      <c r="IM5" s="178">
        <f t="shared" si="2"/>
        <v>0</v>
      </c>
      <c r="IN5" s="178">
        <f t="shared" si="2"/>
        <v>0</v>
      </c>
      <c r="IO5" s="178">
        <f t="shared" si="2"/>
        <v>0</v>
      </c>
      <c r="IP5" s="178">
        <f t="shared" si="2"/>
        <v>0</v>
      </c>
      <c r="IQ5" s="178">
        <f t="shared" si="2"/>
        <v>0</v>
      </c>
      <c r="IR5" s="178">
        <f t="shared" si="2"/>
        <v>0</v>
      </c>
      <c r="IS5" s="178">
        <f t="shared" si="2"/>
        <v>0</v>
      </c>
      <c r="IT5" s="178">
        <f t="shared" si="2"/>
        <v>0</v>
      </c>
      <c r="IU5" s="178">
        <f t="shared" si="2"/>
        <v>0</v>
      </c>
      <c r="IV5" s="178">
        <f t="shared" si="2"/>
        <v>0</v>
      </c>
      <c r="IW5" s="178">
        <f t="shared" si="2"/>
        <v>0</v>
      </c>
      <c r="IX5" s="178">
        <f t="shared" si="2"/>
        <v>0</v>
      </c>
      <c r="IY5" s="178">
        <f t="shared" si="2"/>
        <v>0</v>
      </c>
      <c r="IZ5" s="178">
        <f t="shared" si="2"/>
        <v>0</v>
      </c>
      <c r="JA5" s="178">
        <f t="shared" si="2"/>
        <v>0</v>
      </c>
      <c r="JB5" s="178">
        <f t="shared" si="2"/>
        <v>0</v>
      </c>
      <c r="JC5" s="178">
        <f t="shared" si="2"/>
        <v>0</v>
      </c>
      <c r="JD5" s="178">
        <f t="shared" si="2"/>
        <v>0</v>
      </c>
      <c r="JE5" s="178">
        <f t="shared" si="2"/>
        <v>0</v>
      </c>
      <c r="JF5" s="178">
        <f t="shared" si="2"/>
        <v>0</v>
      </c>
      <c r="JG5" s="178">
        <f t="shared" si="2"/>
        <v>0</v>
      </c>
      <c r="JH5" s="178">
        <f t="shared" si="2"/>
        <v>0</v>
      </c>
      <c r="JI5" s="178">
        <f t="shared" si="2"/>
        <v>0</v>
      </c>
      <c r="JJ5" s="178">
        <f t="shared" si="2"/>
        <v>0</v>
      </c>
      <c r="JK5" s="178">
        <f t="shared" si="2"/>
        <v>0</v>
      </c>
      <c r="JL5" s="178">
        <f t="shared" si="2"/>
        <v>0</v>
      </c>
      <c r="JM5" s="178">
        <f t="shared" si="2"/>
        <v>0</v>
      </c>
      <c r="JN5" s="178">
        <f t="shared" si="2"/>
        <v>0</v>
      </c>
      <c r="JO5" s="178">
        <f t="shared" si="2"/>
        <v>0</v>
      </c>
      <c r="JP5" s="178">
        <f t="shared" si="2"/>
        <v>0</v>
      </c>
      <c r="JQ5" s="178">
        <f t="shared" si="2"/>
        <v>0</v>
      </c>
      <c r="JR5" s="178">
        <f t="shared" si="2"/>
        <v>0</v>
      </c>
      <c r="JS5" s="178">
        <f t="shared" si="2"/>
        <v>0</v>
      </c>
      <c r="JT5" s="178">
        <f t="shared" ref="JT5:MB5" si="3">JT2</f>
        <v>0</v>
      </c>
      <c r="JU5" s="178">
        <f t="shared" si="3"/>
        <v>0</v>
      </c>
      <c r="JV5" s="178">
        <f t="shared" si="3"/>
        <v>0</v>
      </c>
      <c r="JW5" s="178">
        <f t="shared" si="3"/>
        <v>0</v>
      </c>
      <c r="JX5" s="178">
        <f t="shared" si="3"/>
        <v>0</v>
      </c>
      <c r="JY5" s="178">
        <f t="shared" si="3"/>
        <v>0</v>
      </c>
      <c r="JZ5" s="178">
        <f t="shared" si="3"/>
        <v>0</v>
      </c>
      <c r="KA5" s="178">
        <f t="shared" si="3"/>
        <v>0</v>
      </c>
      <c r="KB5" s="178">
        <f t="shared" si="3"/>
        <v>0</v>
      </c>
      <c r="KC5" s="178">
        <f t="shared" si="3"/>
        <v>0</v>
      </c>
      <c r="KD5" s="178">
        <f t="shared" si="3"/>
        <v>0</v>
      </c>
      <c r="KE5" s="178">
        <f t="shared" si="3"/>
        <v>0</v>
      </c>
      <c r="KF5" s="178">
        <f t="shared" si="3"/>
        <v>0</v>
      </c>
      <c r="KG5" s="178">
        <f t="shared" si="3"/>
        <v>0</v>
      </c>
      <c r="KH5" s="178">
        <f t="shared" si="3"/>
        <v>0</v>
      </c>
      <c r="KI5" s="178">
        <f t="shared" si="3"/>
        <v>0</v>
      </c>
      <c r="KJ5" s="178">
        <f t="shared" si="3"/>
        <v>0</v>
      </c>
      <c r="KK5" s="178">
        <f t="shared" si="3"/>
        <v>0</v>
      </c>
      <c r="KL5" s="178">
        <f t="shared" si="3"/>
        <v>0</v>
      </c>
      <c r="KM5" s="178">
        <f t="shared" si="3"/>
        <v>0</v>
      </c>
      <c r="KN5" s="178">
        <f t="shared" si="3"/>
        <v>0</v>
      </c>
      <c r="KO5" s="178">
        <f t="shared" si="3"/>
        <v>0</v>
      </c>
      <c r="KP5" s="178">
        <f t="shared" si="3"/>
        <v>0</v>
      </c>
      <c r="KQ5" s="178">
        <f t="shared" si="3"/>
        <v>0</v>
      </c>
      <c r="KR5" s="178">
        <f t="shared" si="3"/>
        <v>0</v>
      </c>
      <c r="KS5" s="178">
        <f t="shared" si="3"/>
        <v>0</v>
      </c>
      <c r="KT5" s="178">
        <f t="shared" si="3"/>
        <v>0</v>
      </c>
      <c r="KU5" s="178">
        <f t="shared" si="3"/>
        <v>0</v>
      </c>
      <c r="KV5" s="178">
        <f t="shared" si="3"/>
        <v>0</v>
      </c>
      <c r="KW5" s="178">
        <f t="shared" si="3"/>
        <v>0</v>
      </c>
      <c r="KX5" s="178">
        <f t="shared" si="3"/>
        <v>0</v>
      </c>
      <c r="KY5" s="178">
        <f t="shared" si="3"/>
        <v>0</v>
      </c>
      <c r="KZ5" s="178">
        <f t="shared" si="3"/>
        <v>0</v>
      </c>
      <c r="LA5" s="178">
        <f t="shared" si="3"/>
        <v>0</v>
      </c>
      <c r="LB5" s="178">
        <f t="shared" si="3"/>
        <v>0</v>
      </c>
      <c r="LC5" s="178">
        <f t="shared" si="3"/>
        <v>0</v>
      </c>
      <c r="LD5" s="178">
        <f t="shared" si="3"/>
        <v>0</v>
      </c>
      <c r="LE5" s="178">
        <f t="shared" si="3"/>
        <v>0</v>
      </c>
      <c r="LF5" s="178">
        <f t="shared" si="3"/>
        <v>0</v>
      </c>
      <c r="LG5" s="178">
        <f t="shared" si="3"/>
        <v>0</v>
      </c>
      <c r="LH5" s="178">
        <f t="shared" si="3"/>
        <v>0</v>
      </c>
      <c r="LI5" s="178">
        <f t="shared" si="3"/>
        <v>0</v>
      </c>
      <c r="LJ5" s="178">
        <f t="shared" si="3"/>
        <v>0</v>
      </c>
      <c r="LK5" s="178">
        <f t="shared" si="3"/>
        <v>0</v>
      </c>
      <c r="LL5" s="178">
        <f t="shared" si="3"/>
        <v>0</v>
      </c>
      <c r="LM5" s="178">
        <f t="shared" si="3"/>
        <v>0</v>
      </c>
      <c r="LN5" s="178">
        <f t="shared" si="3"/>
        <v>0</v>
      </c>
      <c r="LO5" s="178">
        <f t="shared" si="3"/>
        <v>0</v>
      </c>
      <c r="LP5" s="178">
        <f t="shared" si="3"/>
        <v>0</v>
      </c>
      <c r="LQ5" s="178">
        <f t="shared" si="3"/>
        <v>0</v>
      </c>
      <c r="LR5" s="178">
        <f t="shared" si="3"/>
        <v>0</v>
      </c>
      <c r="LS5" s="178">
        <f t="shared" si="3"/>
        <v>0</v>
      </c>
      <c r="LT5" s="178">
        <f t="shared" si="3"/>
        <v>0</v>
      </c>
      <c r="LU5" s="178">
        <f t="shared" si="3"/>
        <v>0</v>
      </c>
      <c r="LV5" s="178">
        <f t="shared" si="3"/>
        <v>0</v>
      </c>
      <c r="LW5" s="178">
        <f t="shared" si="3"/>
        <v>0</v>
      </c>
      <c r="LX5" s="178">
        <f t="shared" si="3"/>
        <v>0</v>
      </c>
      <c r="LY5" s="178">
        <f t="shared" si="3"/>
        <v>0</v>
      </c>
      <c r="LZ5" s="178">
        <f t="shared" si="3"/>
        <v>0</v>
      </c>
      <c r="MA5" s="178">
        <f t="shared" si="3"/>
        <v>0</v>
      </c>
      <c r="MB5" s="178">
        <f t="shared" si="3"/>
        <v>0</v>
      </c>
    </row>
    <row r="6" spans="1:628" ht="15.75">
      <c r="B6" s="213" t="s">
        <v>166</v>
      </c>
      <c r="C6" s="213"/>
    </row>
    <row r="7" spans="1:628">
      <c r="EJ7" s="183"/>
      <c r="FC7" s="178"/>
      <c r="FR7" s="183"/>
      <c r="GK7" s="178"/>
    </row>
    <row r="8" spans="1:628" ht="17.25" customHeight="1">
      <c r="A8" s="193" t="s">
        <v>150</v>
      </c>
      <c r="B8" s="179" t="s">
        <v>246</v>
      </c>
      <c r="C8" s="179" t="s">
        <v>247</v>
      </c>
      <c r="D8" s="179" t="s">
        <v>248</v>
      </c>
      <c r="E8" s="179" t="s">
        <v>249</v>
      </c>
      <c r="F8" s="179" t="s">
        <v>251</v>
      </c>
      <c r="G8" s="179" t="s">
        <v>252</v>
      </c>
      <c r="H8" s="179" t="s">
        <v>250</v>
      </c>
      <c r="I8" s="193">
        <v>1</v>
      </c>
      <c r="J8" s="193">
        <v>2</v>
      </c>
      <c r="K8" s="193">
        <v>3</v>
      </c>
      <c r="L8" s="193">
        <v>4</v>
      </c>
      <c r="M8" s="193">
        <v>5</v>
      </c>
      <c r="N8" s="193">
        <v>6</v>
      </c>
      <c r="O8" s="193">
        <v>7</v>
      </c>
      <c r="P8" s="193">
        <v>8</v>
      </c>
      <c r="Q8" s="193">
        <v>9</v>
      </c>
      <c r="R8" s="193">
        <v>10</v>
      </c>
      <c r="S8" s="193">
        <v>11</v>
      </c>
      <c r="T8" s="193">
        <v>12</v>
      </c>
      <c r="U8" s="193">
        <v>13</v>
      </c>
      <c r="V8" s="193">
        <v>14</v>
      </c>
      <c r="W8" s="193">
        <v>15</v>
      </c>
      <c r="X8" s="193">
        <v>16</v>
      </c>
      <c r="Y8" s="193">
        <v>17</v>
      </c>
      <c r="Z8" s="193">
        <v>18</v>
      </c>
      <c r="AA8" s="193">
        <v>19</v>
      </c>
      <c r="AB8" s="193">
        <v>20</v>
      </c>
      <c r="AC8" s="193">
        <v>21</v>
      </c>
      <c r="AD8" s="193">
        <v>22</v>
      </c>
      <c r="AE8" s="193">
        <v>23</v>
      </c>
      <c r="AF8" s="193">
        <v>24</v>
      </c>
      <c r="AG8" s="193">
        <v>25</v>
      </c>
      <c r="AH8" s="193">
        <v>26</v>
      </c>
      <c r="AI8" s="193">
        <v>27</v>
      </c>
      <c r="AJ8" s="193">
        <v>28</v>
      </c>
      <c r="AK8" s="193">
        <v>29</v>
      </c>
      <c r="AL8" s="193">
        <v>30</v>
      </c>
      <c r="AM8" s="193">
        <v>31</v>
      </c>
      <c r="AN8" s="193">
        <v>32</v>
      </c>
      <c r="AO8" s="193">
        <v>33</v>
      </c>
      <c r="AP8" s="193">
        <v>34</v>
      </c>
      <c r="AQ8" s="193">
        <v>35</v>
      </c>
      <c r="AR8" s="193">
        <v>36</v>
      </c>
      <c r="AS8" s="193">
        <v>37</v>
      </c>
      <c r="AT8" s="193">
        <v>38</v>
      </c>
      <c r="AU8" s="193">
        <v>39</v>
      </c>
      <c r="AV8" s="193">
        <v>40</v>
      </c>
      <c r="AW8" s="193">
        <v>41</v>
      </c>
      <c r="AX8" s="193">
        <v>42</v>
      </c>
      <c r="AY8" s="193">
        <v>43</v>
      </c>
      <c r="AZ8" s="193">
        <v>44</v>
      </c>
      <c r="BA8" s="193">
        <v>45</v>
      </c>
      <c r="BB8" s="193">
        <v>46</v>
      </c>
      <c r="BC8" s="193">
        <v>47</v>
      </c>
      <c r="BD8" s="193">
        <v>48</v>
      </c>
      <c r="BE8" s="193">
        <v>49</v>
      </c>
      <c r="BF8" s="193">
        <v>50</v>
      </c>
      <c r="BG8" s="193">
        <v>51</v>
      </c>
      <c r="BH8" s="193">
        <v>52</v>
      </c>
      <c r="BI8" s="193">
        <v>53</v>
      </c>
      <c r="BJ8" s="193">
        <v>54</v>
      </c>
      <c r="BK8" s="193">
        <v>55</v>
      </c>
      <c r="BL8" s="193">
        <v>56</v>
      </c>
      <c r="BM8" s="193">
        <v>57</v>
      </c>
      <c r="BN8" s="193">
        <v>58</v>
      </c>
      <c r="BO8" s="193">
        <v>59</v>
      </c>
      <c r="BP8" s="193">
        <v>60</v>
      </c>
      <c r="BQ8" s="193">
        <v>61</v>
      </c>
      <c r="BR8" s="193">
        <v>62</v>
      </c>
      <c r="BS8" s="193">
        <v>63</v>
      </c>
      <c r="BT8" s="193">
        <v>64</v>
      </c>
      <c r="BU8" s="193">
        <v>65</v>
      </c>
      <c r="BV8" s="193">
        <v>66</v>
      </c>
      <c r="BW8" s="193">
        <v>67</v>
      </c>
      <c r="BX8" s="193">
        <v>68</v>
      </c>
      <c r="BY8" s="193">
        <v>69</v>
      </c>
      <c r="BZ8" s="193">
        <v>70</v>
      </c>
      <c r="CA8" s="193">
        <v>71</v>
      </c>
      <c r="CB8" s="193">
        <v>72</v>
      </c>
      <c r="CC8" s="193">
        <v>73</v>
      </c>
      <c r="CD8" s="193">
        <v>74</v>
      </c>
      <c r="CE8" s="193">
        <v>75</v>
      </c>
      <c r="CF8" s="193">
        <v>76</v>
      </c>
      <c r="CG8" s="193">
        <v>77</v>
      </c>
      <c r="CH8" s="193">
        <v>78</v>
      </c>
      <c r="CI8" s="193">
        <v>79</v>
      </c>
      <c r="CJ8" s="193">
        <v>80</v>
      </c>
      <c r="CK8" s="193">
        <v>81</v>
      </c>
      <c r="CL8" s="193">
        <v>82</v>
      </c>
      <c r="CM8" s="193">
        <v>83</v>
      </c>
      <c r="CN8" s="193">
        <v>84</v>
      </c>
      <c r="CO8" s="193">
        <v>85</v>
      </c>
      <c r="CP8" s="193">
        <v>86</v>
      </c>
      <c r="CQ8" s="193">
        <v>87</v>
      </c>
      <c r="CR8" s="193">
        <v>88</v>
      </c>
      <c r="CS8" s="193">
        <v>89</v>
      </c>
      <c r="CT8" s="193">
        <v>90</v>
      </c>
      <c r="CU8" s="193">
        <v>91</v>
      </c>
      <c r="CV8" s="193">
        <v>92</v>
      </c>
      <c r="CW8" s="193">
        <v>93</v>
      </c>
      <c r="CX8" s="193">
        <v>94</v>
      </c>
      <c r="CY8" s="193">
        <v>95</v>
      </c>
      <c r="CZ8" s="193">
        <v>96</v>
      </c>
      <c r="DA8" s="193">
        <v>97</v>
      </c>
      <c r="DB8" s="193">
        <v>98</v>
      </c>
      <c r="DC8" s="193">
        <v>99</v>
      </c>
      <c r="DD8" s="193">
        <v>100</v>
      </c>
      <c r="DE8" s="193">
        <v>101</v>
      </c>
      <c r="DF8" s="193">
        <v>102</v>
      </c>
      <c r="DG8" s="193">
        <v>103</v>
      </c>
      <c r="DH8" s="193">
        <v>104</v>
      </c>
      <c r="DI8" s="193">
        <v>105</v>
      </c>
      <c r="DJ8" s="193">
        <v>106</v>
      </c>
      <c r="DK8" s="193">
        <v>107</v>
      </c>
      <c r="DL8" s="193">
        <v>108</v>
      </c>
      <c r="DM8" s="193">
        <v>109</v>
      </c>
      <c r="DN8" s="193">
        <v>110</v>
      </c>
      <c r="DO8" s="193">
        <v>111</v>
      </c>
      <c r="DP8" s="193">
        <v>112</v>
      </c>
      <c r="DQ8" s="193">
        <v>113</v>
      </c>
      <c r="DR8" s="193">
        <v>114</v>
      </c>
      <c r="DS8" s="193">
        <v>115</v>
      </c>
      <c r="DT8" s="193">
        <v>116</v>
      </c>
      <c r="DU8" s="193">
        <v>117</v>
      </c>
      <c r="DV8" s="193">
        <v>118</v>
      </c>
      <c r="DW8" s="193">
        <v>119</v>
      </c>
      <c r="DX8" s="193">
        <v>120</v>
      </c>
      <c r="DY8" s="193">
        <v>121</v>
      </c>
      <c r="DZ8" s="193">
        <v>122</v>
      </c>
      <c r="EA8" s="193">
        <v>123</v>
      </c>
      <c r="EB8" s="193">
        <v>124</v>
      </c>
      <c r="EC8" s="193">
        <v>125</v>
      </c>
      <c r="ED8" s="193">
        <v>126</v>
      </c>
      <c r="EE8" s="193">
        <v>127</v>
      </c>
      <c r="EF8" s="193">
        <v>128</v>
      </c>
      <c r="EG8" s="193">
        <v>129</v>
      </c>
      <c r="EH8" s="193">
        <v>130</v>
      </c>
      <c r="EI8" s="193">
        <v>131</v>
      </c>
      <c r="EJ8" s="193">
        <v>132</v>
      </c>
      <c r="EK8" s="193">
        <v>133</v>
      </c>
      <c r="EL8" s="193">
        <v>134</v>
      </c>
      <c r="EM8" s="193">
        <v>135</v>
      </c>
      <c r="EN8" s="193">
        <v>136</v>
      </c>
      <c r="EO8" s="193">
        <v>137</v>
      </c>
      <c r="EP8" s="193">
        <v>138</v>
      </c>
      <c r="EQ8" s="193">
        <v>139</v>
      </c>
      <c r="ER8" s="193">
        <v>140</v>
      </c>
      <c r="ES8" s="193">
        <v>141</v>
      </c>
      <c r="ET8" s="193">
        <v>142</v>
      </c>
      <c r="EU8" s="193">
        <v>143</v>
      </c>
      <c r="EV8" s="193">
        <v>144</v>
      </c>
      <c r="EW8" s="193">
        <v>145</v>
      </c>
      <c r="EX8" s="193">
        <v>146</v>
      </c>
      <c r="EY8" s="193">
        <v>147</v>
      </c>
      <c r="EZ8" s="193">
        <v>148</v>
      </c>
      <c r="FA8" s="193">
        <v>149</v>
      </c>
      <c r="FB8" s="193">
        <v>150</v>
      </c>
      <c r="FC8" s="193">
        <v>151</v>
      </c>
      <c r="FD8" s="193">
        <v>152</v>
      </c>
      <c r="FE8" s="193">
        <v>153</v>
      </c>
      <c r="FF8" s="193">
        <v>154</v>
      </c>
      <c r="FG8" s="193">
        <v>155</v>
      </c>
      <c r="FH8" s="193">
        <v>156</v>
      </c>
      <c r="FI8" s="193">
        <v>157</v>
      </c>
      <c r="FJ8" s="193">
        <v>158</v>
      </c>
      <c r="FK8" s="193">
        <v>159</v>
      </c>
      <c r="FL8" s="193">
        <v>160</v>
      </c>
      <c r="FM8" s="193">
        <v>161</v>
      </c>
      <c r="FN8" s="193">
        <v>162</v>
      </c>
      <c r="FO8" s="193">
        <v>163</v>
      </c>
      <c r="FP8" s="193">
        <v>164</v>
      </c>
      <c r="FQ8" s="193">
        <v>165</v>
      </c>
      <c r="FR8" s="193">
        <v>166</v>
      </c>
      <c r="FS8" s="193">
        <v>167</v>
      </c>
      <c r="FT8" s="193">
        <v>168</v>
      </c>
      <c r="FU8" s="193">
        <v>169</v>
      </c>
      <c r="FV8" s="193">
        <v>170</v>
      </c>
      <c r="FW8" s="193">
        <v>171</v>
      </c>
      <c r="FX8" s="193">
        <v>172</v>
      </c>
      <c r="FY8" s="193">
        <v>173</v>
      </c>
      <c r="FZ8" s="193">
        <v>174</v>
      </c>
      <c r="GA8" s="193">
        <v>175</v>
      </c>
      <c r="GB8" s="193">
        <v>176</v>
      </c>
      <c r="GC8" s="193">
        <v>177</v>
      </c>
      <c r="GD8" s="193">
        <v>178</v>
      </c>
      <c r="GE8" s="193">
        <v>179</v>
      </c>
      <c r="GF8" s="193">
        <v>180</v>
      </c>
      <c r="GG8" s="193">
        <v>181</v>
      </c>
      <c r="GH8" s="193">
        <v>182</v>
      </c>
      <c r="GI8" s="193">
        <v>183</v>
      </c>
      <c r="GJ8" s="193">
        <v>184</v>
      </c>
      <c r="GK8" s="193">
        <v>185</v>
      </c>
      <c r="GL8" s="193">
        <v>186</v>
      </c>
      <c r="GM8" s="193">
        <v>187</v>
      </c>
      <c r="GN8" s="193">
        <v>188</v>
      </c>
      <c r="GO8" s="193">
        <v>189</v>
      </c>
      <c r="GP8" s="193">
        <v>190</v>
      </c>
      <c r="GQ8" s="193">
        <v>191</v>
      </c>
      <c r="GR8" s="193">
        <v>192</v>
      </c>
      <c r="GS8" s="193">
        <v>193</v>
      </c>
      <c r="GT8" s="193">
        <v>194</v>
      </c>
      <c r="GU8" s="193">
        <v>195</v>
      </c>
      <c r="GV8" s="193">
        <v>196</v>
      </c>
      <c r="GW8" s="193">
        <v>197</v>
      </c>
      <c r="GX8" s="193">
        <v>198</v>
      </c>
      <c r="GY8" s="193">
        <v>199</v>
      </c>
      <c r="GZ8" s="193">
        <v>200</v>
      </c>
      <c r="HA8" s="193">
        <v>201</v>
      </c>
      <c r="HB8" s="193">
        <v>202</v>
      </c>
      <c r="HC8" s="193">
        <v>203</v>
      </c>
      <c r="HD8" s="193">
        <v>204</v>
      </c>
      <c r="HE8" s="193">
        <v>205</v>
      </c>
      <c r="HF8" s="193">
        <v>206</v>
      </c>
      <c r="HG8" s="193">
        <v>207</v>
      </c>
      <c r="HH8" s="193">
        <v>208</v>
      </c>
      <c r="HI8" s="193">
        <v>209</v>
      </c>
      <c r="HJ8" s="193">
        <v>210</v>
      </c>
      <c r="HK8" s="193">
        <v>211</v>
      </c>
      <c r="HL8" s="193">
        <v>212</v>
      </c>
      <c r="HM8" s="193">
        <v>213</v>
      </c>
      <c r="HN8" s="193">
        <v>214</v>
      </c>
      <c r="HO8" s="193">
        <v>215</v>
      </c>
      <c r="HP8" s="193">
        <v>216</v>
      </c>
      <c r="HQ8" s="193">
        <v>217</v>
      </c>
      <c r="HR8" s="193">
        <v>218</v>
      </c>
      <c r="HS8" s="193">
        <v>219</v>
      </c>
      <c r="HT8" s="193">
        <v>220</v>
      </c>
      <c r="HU8" s="193">
        <v>221</v>
      </c>
      <c r="HV8" s="193">
        <v>222</v>
      </c>
      <c r="HW8" s="193">
        <v>223</v>
      </c>
      <c r="HX8" s="193">
        <v>224</v>
      </c>
      <c r="HY8" s="193">
        <v>225</v>
      </c>
      <c r="HZ8" s="193">
        <v>226</v>
      </c>
      <c r="IA8" s="193">
        <v>227</v>
      </c>
      <c r="IB8" s="193">
        <v>228</v>
      </c>
    </row>
    <row r="9" spans="1:628">
      <c r="A9" s="199">
        <v>2</v>
      </c>
      <c r="B9" s="198" t="s">
        <v>183</v>
      </c>
      <c r="C9" s="198" t="s">
        <v>54</v>
      </c>
      <c r="D9" s="198" t="s">
        <v>184</v>
      </c>
      <c r="E9" s="198" t="s">
        <v>54</v>
      </c>
      <c r="F9" s="199">
        <v>1</v>
      </c>
      <c r="G9" s="198" t="s">
        <v>54</v>
      </c>
      <c r="H9" s="198" t="s">
        <v>54</v>
      </c>
      <c r="I9" s="197">
        <v>1</v>
      </c>
      <c r="J9" s="197">
        <v>1</v>
      </c>
      <c r="K9" s="197">
        <v>2</v>
      </c>
      <c r="L9" s="197">
        <v>1</v>
      </c>
      <c r="M9" s="197">
        <v>2</v>
      </c>
      <c r="N9" s="197">
        <v>1</v>
      </c>
      <c r="O9" s="197">
        <v>2</v>
      </c>
      <c r="P9" s="197">
        <v>1</v>
      </c>
      <c r="Q9" s="197">
        <v>2</v>
      </c>
      <c r="R9" s="197">
        <v>1</v>
      </c>
      <c r="S9" s="197">
        <v>1</v>
      </c>
      <c r="T9" s="197">
        <v>1</v>
      </c>
      <c r="U9" s="197">
        <v>2</v>
      </c>
      <c r="V9" s="197">
        <v>1</v>
      </c>
      <c r="W9" s="197">
        <v>2</v>
      </c>
      <c r="X9" s="197">
        <v>2</v>
      </c>
      <c r="Y9" s="197">
        <v>2</v>
      </c>
      <c r="Z9" s="197">
        <v>1</v>
      </c>
      <c r="AA9" s="197">
        <v>2</v>
      </c>
      <c r="AB9" s="197">
        <v>1</v>
      </c>
      <c r="AC9" s="197">
        <v>2</v>
      </c>
      <c r="AD9" s="197">
        <v>2</v>
      </c>
      <c r="AE9" s="197">
        <v>2</v>
      </c>
      <c r="AF9" s="197">
        <v>2</v>
      </c>
      <c r="AG9" s="197">
        <v>2</v>
      </c>
      <c r="AH9" s="197">
        <v>1</v>
      </c>
      <c r="AI9" s="197">
        <v>1</v>
      </c>
      <c r="AJ9" s="197">
        <v>2</v>
      </c>
      <c r="AK9" s="197">
        <v>1</v>
      </c>
      <c r="AL9" s="197">
        <v>1</v>
      </c>
      <c r="AM9" s="197">
        <v>2</v>
      </c>
      <c r="AN9" s="197">
        <v>2</v>
      </c>
      <c r="AO9" s="197">
        <v>1</v>
      </c>
      <c r="AP9" s="197">
        <v>1</v>
      </c>
      <c r="AQ9" s="197">
        <v>1</v>
      </c>
      <c r="AR9" s="197">
        <v>1</v>
      </c>
      <c r="AS9" s="197">
        <v>1</v>
      </c>
      <c r="AT9" s="197">
        <v>1</v>
      </c>
      <c r="AU9" s="197">
        <v>1</v>
      </c>
      <c r="AV9" s="197">
        <v>1</v>
      </c>
      <c r="AW9" s="197">
        <v>2</v>
      </c>
      <c r="AX9" s="197">
        <v>2</v>
      </c>
      <c r="AY9" s="197">
        <v>1</v>
      </c>
      <c r="AZ9" s="197">
        <v>1</v>
      </c>
      <c r="BA9" s="197">
        <v>2</v>
      </c>
      <c r="BB9" s="197">
        <v>1</v>
      </c>
      <c r="BC9" s="197">
        <v>2</v>
      </c>
      <c r="BD9" s="197">
        <v>2</v>
      </c>
      <c r="BE9" s="197">
        <v>1</v>
      </c>
      <c r="BF9" s="197">
        <v>1</v>
      </c>
      <c r="BG9" s="197">
        <v>1</v>
      </c>
      <c r="BH9" s="197">
        <v>1</v>
      </c>
      <c r="BI9" s="197">
        <v>2</v>
      </c>
      <c r="BJ9" s="197">
        <v>2</v>
      </c>
      <c r="BK9" s="197">
        <v>2</v>
      </c>
      <c r="BL9" s="197">
        <v>2</v>
      </c>
      <c r="BM9" s="197">
        <v>2</v>
      </c>
      <c r="BN9" s="197">
        <v>1</v>
      </c>
      <c r="BO9" s="197">
        <v>1</v>
      </c>
      <c r="BP9" s="197">
        <v>1</v>
      </c>
      <c r="BQ9" s="197">
        <v>2</v>
      </c>
      <c r="BR9" s="197">
        <v>2</v>
      </c>
      <c r="BS9" s="197">
        <v>2</v>
      </c>
      <c r="BT9" s="197">
        <v>2</v>
      </c>
      <c r="BU9" s="197">
        <v>2</v>
      </c>
      <c r="BV9" s="197">
        <v>1</v>
      </c>
      <c r="BW9" s="197">
        <v>2</v>
      </c>
      <c r="BX9" s="197">
        <v>1</v>
      </c>
      <c r="BY9" s="197">
        <v>2</v>
      </c>
      <c r="BZ9" s="197">
        <v>2</v>
      </c>
      <c r="CA9" s="197">
        <v>2</v>
      </c>
      <c r="CB9" s="197">
        <v>1</v>
      </c>
      <c r="CC9" s="197">
        <v>2</v>
      </c>
      <c r="CD9" s="197">
        <v>1</v>
      </c>
      <c r="CE9" s="197">
        <v>2</v>
      </c>
      <c r="CF9" s="197">
        <v>1</v>
      </c>
      <c r="CG9" s="197">
        <v>2</v>
      </c>
      <c r="CH9" s="197">
        <v>1</v>
      </c>
      <c r="CI9" s="197">
        <v>1</v>
      </c>
      <c r="CJ9" s="197">
        <v>2</v>
      </c>
      <c r="CK9" s="197">
        <v>1</v>
      </c>
      <c r="CL9" s="197">
        <v>1</v>
      </c>
      <c r="CM9" s="197">
        <v>1</v>
      </c>
      <c r="CN9" s="197">
        <v>1</v>
      </c>
      <c r="CO9" s="197">
        <v>2</v>
      </c>
      <c r="CP9" s="197">
        <v>1</v>
      </c>
      <c r="CQ9" s="197">
        <v>1</v>
      </c>
      <c r="CR9" s="197">
        <v>1</v>
      </c>
      <c r="CS9" s="197">
        <v>1</v>
      </c>
      <c r="CT9" s="197">
        <v>1</v>
      </c>
      <c r="CU9" s="197">
        <v>2</v>
      </c>
      <c r="CV9" s="197">
        <v>1</v>
      </c>
      <c r="CW9" s="197">
        <v>1</v>
      </c>
      <c r="CX9" s="197">
        <v>2</v>
      </c>
      <c r="CY9" s="197">
        <v>2</v>
      </c>
      <c r="CZ9" s="197">
        <v>1</v>
      </c>
      <c r="DA9" s="197">
        <v>2</v>
      </c>
      <c r="DB9" s="197">
        <v>1</v>
      </c>
      <c r="DC9" s="197">
        <v>2</v>
      </c>
      <c r="DD9" s="197">
        <v>1</v>
      </c>
      <c r="DE9" s="197">
        <v>2</v>
      </c>
      <c r="DF9" s="197">
        <v>1</v>
      </c>
      <c r="DG9" s="197">
        <v>2</v>
      </c>
      <c r="DH9" s="197">
        <v>1</v>
      </c>
      <c r="DI9" s="197">
        <v>2</v>
      </c>
      <c r="DJ9" s="197">
        <v>2</v>
      </c>
      <c r="DK9" s="197">
        <v>2</v>
      </c>
      <c r="DL9" s="197">
        <v>2</v>
      </c>
      <c r="DM9" s="197">
        <v>2</v>
      </c>
      <c r="DN9" s="197">
        <v>1</v>
      </c>
      <c r="DO9" s="197">
        <v>1</v>
      </c>
      <c r="DP9" s="197">
        <v>2</v>
      </c>
      <c r="DQ9" s="197">
        <v>2</v>
      </c>
      <c r="DR9" s="197">
        <v>2</v>
      </c>
      <c r="DS9" s="197">
        <v>2</v>
      </c>
      <c r="DT9" s="197">
        <v>1</v>
      </c>
      <c r="DU9" s="197">
        <v>2</v>
      </c>
      <c r="DV9" s="197">
        <v>2</v>
      </c>
      <c r="DW9" s="197">
        <v>1</v>
      </c>
      <c r="DX9" s="197">
        <v>2</v>
      </c>
      <c r="DY9" s="197">
        <v>1</v>
      </c>
      <c r="DZ9" s="197">
        <v>2</v>
      </c>
      <c r="EA9" s="197">
        <v>2</v>
      </c>
      <c r="EB9" s="197">
        <v>1</v>
      </c>
      <c r="EC9" s="197">
        <v>2</v>
      </c>
      <c r="ED9" s="197">
        <v>1</v>
      </c>
      <c r="EE9" s="197">
        <v>2</v>
      </c>
      <c r="EF9" s="197">
        <v>2</v>
      </c>
      <c r="EG9" s="197">
        <v>2</v>
      </c>
      <c r="EH9" s="197">
        <v>2</v>
      </c>
      <c r="EI9" s="197">
        <v>1</v>
      </c>
      <c r="EJ9" s="197">
        <v>2</v>
      </c>
      <c r="EK9" s="197">
        <v>2</v>
      </c>
      <c r="EL9" s="197">
        <v>2</v>
      </c>
      <c r="EM9" s="197">
        <v>2</v>
      </c>
      <c r="EN9" s="197">
        <v>1</v>
      </c>
      <c r="EO9" s="197">
        <v>1</v>
      </c>
      <c r="EP9" s="197">
        <v>2</v>
      </c>
      <c r="EQ9" s="197">
        <v>2</v>
      </c>
      <c r="ER9" s="197">
        <v>2</v>
      </c>
      <c r="ES9" s="197">
        <v>1</v>
      </c>
      <c r="ET9" s="197">
        <v>2</v>
      </c>
      <c r="EU9" s="197">
        <v>2</v>
      </c>
      <c r="EV9" s="197">
        <v>2</v>
      </c>
      <c r="EW9" s="197">
        <v>2</v>
      </c>
      <c r="EX9" s="197">
        <v>2</v>
      </c>
      <c r="EY9" s="197">
        <v>2</v>
      </c>
      <c r="EZ9" s="197">
        <v>1</v>
      </c>
      <c r="FA9" s="197">
        <v>2</v>
      </c>
      <c r="FB9" s="197">
        <v>2</v>
      </c>
      <c r="FC9" s="181">
        <v>1</v>
      </c>
      <c r="FD9" s="197">
        <v>1</v>
      </c>
      <c r="FE9" s="197">
        <v>2</v>
      </c>
      <c r="FF9" s="197">
        <v>2</v>
      </c>
      <c r="FG9" s="197">
        <v>1</v>
      </c>
      <c r="FH9" s="197">
        <v>2</v>
      </c>
      <c r="FI9" s="197">
        <v>1</v>
      </c>
      <c r="FJ9" s="197">
        <v>2</v>
      </c>
      <c r="FK9" s="197">
        <v>2</v>
      </c>
      <c r="FL9" s="197">
        <v>1</v>
      </c>
      <c r="FM9" s="197">
        <v>2</v>
      </c>
      <c r="FN9" s="197">
        <v>1</v>
      </c>
      <c r="FO9" s="197">
        <v>2</v>
      </c>
      <c r="FP9" s="197">
        <v>2</v>
      </c>
      <c r="FQ9" s="197">
        <v>1</v>
      </c>
      <c r="FR9" s="197">
        <v>1</v>
      </c>
      <c r="FS9" s="197">
        <v>1</v>
      </c>
      <c r="FT9" s="197">
        <v>2</v>
      </c>
      <c r="FU9" s="197">
        <v>2</v>
      </c>
      <c r="FV9" s="197">
        <v>2</v>
      </c>
      <c r="FW9" s="197">
        <v>1</v>
      </c>
      <c r="FX9" s="197">
        <v>1</v>
      </c>
      <c r="FY9" s="197">
        <v>1</v>
      </c>
      <c r="FZ9" s="197">
        <v>1</v>
      </c>
      <c r="GA9" s="197">
        <v>1</v>
      </c>
      <c r="GB9" s="197">
        <v>1</v>
      </c>
      <c r="GC9" s="197">
        <v>2</v>
      </c>
      <c r="GD9" s="197">
        <v>2</v>
      </c>
      <c r="GE9" s="197">
        <v>2</v>
      </c>
      <c r="GF9" s="197">
        <v>2</v>
      </c>
      <c r="GG9" s="197">
        <v>2</v>
      </c>
      <c r="GH9" s="197">
        <v>1</v>
      </c>
      <c r="GI9" s="197">
        <v>2</v>
      </c>
      <c r="GJ9" s="197">
        <v>2</v>
      </c>
      <c r="GK9" s="181">
        <v>1</v>
      </c>
      <c r="GL9" s="197">
        <v>2</v>
      </c>
      <c r="GM9" s="197">
        <v>4</v>
      </c>
      <c r="GN9" s="197">
        <v>2</v>
      </c>
      <c r="GO9" s="197">
        <v>4</v>
      </c>
      <c r="GP9" s="197">
        <v>5</v>
      </c>
      <c r="GQ9" s="197">
        <v>2</v>
      </c>
      <c r="GR9" s="197">
        <v>2</v>
      </c>
      <c r="GS9" s="197">
        <v>4</v>
      </c>
      <c r="GT9" s="197">
        <v>3</v>
      </c>
      <c r="GU9" s="197">
        <v>2</v>
      </c>
      <c r="GV9" s="197">
        <v>4</v>
      </c>
      <c r="GW9" s="197">
        <v>4</v>
      </c>
      <c r="GX9" s="197">
        <v>5</v>
      </c>
      <c r="GY9" s="197">
        <v>3</v>
      </c>
      <c r="GZ9" s="197">
        <v>4</v>
      </c>
      <c r="HA9" s="197"/>
      <c r="HB9" s="197"/>
      <c r="HC9" s="197"/>
      <c r="HD9" s="197"/>
      <c r="HE9" s="197"/>
      <c r="HF9" s="197"/>
      <c r="HG9" s="197"/>
      <c r="HH9" s="197"/>
      <c r="HI9" s="197"/>
      <c r="HJ9" s="197"/>
      <c r="HK9" s="197"/>
      <c r="HL9" s="197"/>
      <c r="HM9" s="197"/>
      <c r="HN9" s="197"/>
      <c r="HO9" s="197"/>
      <c r="HP9" s="197"/>
      <c r="HQ9" s="197"/>
      <c r="HR9" s="197"/>
      <c r="HS9" s="197"/>
      <c r="HT9" s="197"/>
      <c r="HU9" s="197"/>
      <c r="HV9" s="197"/>
      <c r="HW9" s="197"/>
      <c r="HX9" s="197"/>
      <c r="HY9" s="197"/>
      <c r="HZ9" s="197"/>
      <c r="IA9" s="197"/>
      <c r="IB9" s="197"/>
    </row>
    <row r="10" spans="1:628" ht="15.75">
      <c r="A10" s="215" t="s">
        <v>167</v>
      </c>
      <c r="B10" s="215"/>
      <c r="C10" s="215"/>
      <c r="D10" s="183" t="str">
        <f>IF(IFERROR(MATCH(3,I9:LF9,-1),),"오지선다","이지선다")</f>
        <v>이지선다</v>
      </c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14"/>
      <c r="AX10" s="214"/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4"/>
      <c r="BL10" s="214"/>
      <c r="BM10" s="214"/>
      <c r="BN10" s="214"/>
      <c r="BO10" s="214"/>
      <c r="BP10" s="214"/>
      <c r="BQ10" s="214"/>
      <c r="BR10" s="214"/>
      <c r="BS10" s="214"/>
      <c r="BT10" s="214"/>
      <c r="BU10" s="214"/>
      <c r="BV10" s="214"/>
      <c r="BW10" s="214"/>
      <c r="BX10" s="214"/>
      <c r="BY10" s="214"/>
      <c r="BZ10" s="214"/>
      <c r="CA10" s="214"/>
      <c r="CB10" s="214"/>
      <c r="CC10" s="214"/>
      <c r="CD10" s="214"/>
      <c r="CE10" s="214"/>
      <c r="CF10" s="214"/>
      <c r="CG10" s="214"/>
      <c r="CH10" s="214"/>
      <c r="CI10" s="214"/>
      <c r="CJ10" s="214"/>
      <c r="CK10" s="214"/>
      <c r="CL10" s="214"/>
      <c r="CM10" s="214"/>
      <c r="CN10" s="214"/>
      <c r="CO10" s="214"/>
      <c r="CP10" s="214"/>
      <c r="CQ10" s="214"/>
      <c r="CR10" s="214"/>
      <c r="CS10" s="214"/>
      <c r="CT10" s="214"/>
      <c r="CU10" s="214"/>
      <c r="CV10" s="214"/>
      <c r="CW10" s="214"/>
      <c r="CX10" s="214"/>
      <c r="CY10" s="214"/>
      <c r="CZ10" s="214"/>
      <c r="DA10" s="214"/>
      <c r="DB10" s="214"/>
      <c r="DC10" s="214"/>
      <c r="DD10" s="214"/>
      <c r="DE10" s="214"/>
      <c r="DF10" s="214"/>
      <c r="DG10" s="214"/>
      <c r="DH10" s="214"/>
      <c r="DI10" s="214"/>
      <c r="DJ10" s="214"/>
      <c r="DK10" s="214"/>
      <c r="DL10" s="214"/>
      <c r="DM10" s="214"/>
      <c r="DN10" s="214"/>
      <c r="DO10" s="214"/>
      <c r="DP10" s="214"/>
      <c r="DQ10" s="214"/>
      <c r="DR10" s="214"/>
      <c r="DS10" s="214"/>
      <c r="DT10" s="214"/>
      <c r="DU10" s="214"/>
      <c r="DV10" s="214"/>
      <c r="DW10" s="214"/>
      <c r="DX10" s="214"/>
      <c r="DY10" s="214"/>
      <c r="DZ10" s="214"/>
      <c r="EA10" s="214"/>
      <c r="EB10" s="214"/>
      <c r="EC10" s="214"/>
      <c r="ED10" s="214"/>
      <c r="EE10" s="214"/>
      <c r="EF10" s="214"/>
      <c r="EG10" s="214"/>
      <c r="EH10" s="214"/>
      <c r="EI10" s="214"/>
      <c r="EJ10" s="214"/>
      <c r="EK10" s="214"/>
      <c r="EL10" s="214"/>
      <c r="EM10" s="214"/>
      <c r="EN10" s="214"/>
      <c r="EO10" s="214"/>
      <c r="EP10" s="214"/>
      <c r="EQ10" s="214"/>
      <c r="ER10" s="214"/>
      <c r="ES10" s="214"/>
      <c r="ET10" s="214"/>
      <c r="EU10" s="214"/>
      <c r="EV10" s="214"/>
      <c r="EW10" s="214"/>
      <c r="EX10" s="214"/>
      <c r="EY10" s="214"/>
      <c r="EZ10" s="214"/>
      <c r="FA10" s="214"/>
      <c r="FB10" s="214"/>
    </row>
    <row r="14" spans="1:628" ht="17.25" customHeight="1">
      <c r="A14" s="178" t="s">
        <v>150</v>
      </c>
      <c r="B14" s="179" t="s">
        <v>246</v>
      </c>
      <c r="C14" s="179" t="s">
        <v>247</v>
      </c>
      <c r="D14" s="179" t="s">
        <v>248</v>
      </c>
      <c r="E14" s="179" t="s">
        <v>249</v>
      </c>
      <c r="F14" s="179" t="s">
        <v>251</v>
      </c>
      <c r="G14" s="179" t="s">
        <v>252</v>
      </c>
      <c r="H14" s="179" t="s">
        <v>250</v>
      </c>
      <c r="I14" s="180">
        <v>1</v>
      </c>
      <c r="J14" s="180">
        <v>2</v>
      </c>
      <c r="K14" s="180">
        <v>3</v>
      </c>
      <c r="L14" s="180">
        <v>4</v>
      </c>
      <c r="M14" s="180">
        <v>5</v>
      </c>
      <c r="N14" s="180">
        <v>6</v>
      </c>
      <c r="O14" s="180">
        <v>7</v>
      </c>
      <c r="P14" s="180">
        <v>8</v>
      </c>
      <c r="Q14" s="180">
        <v>9</v>
      </c>
      <c r="R14" s="180">
        <v>10</v>
      </c>
      <c r="S14" s="180">
        <v>11</v>
      </c>
      <c r="T14" s="180">
        <v>12</v>
      </c>
      <c r="U14" s="180">
        <v>13</v>
      </c>
      <c r="V14" s="180">
        <v>14</v>
      </c>
      <c r="W14" s="180">
        <v>15</v>
      </c>
      <c r="X14" s="180">
        <v>16</v>
      </c>
      <c r="Y14" s="180">
        <v>17</v>
      </c>
      <c r="Z14" s="180">
        <v>18</v>
      </c>
      <c r="AA14" s="180">
        <v>19</v>
      </c>
      <c r="AB14" s="180">
        <v>20</v>
      </c>
      <c r="AC14" s="180">
        <v>21</v>
      </c>
      <c r="AD14" s="180">
        <v>22</v>
      </c>
      <c r="AE14" s="180">
        <v>23</v>
      </c>
      <c r="AF14" s="180">
        <v>24</v>
      </c>
      <c r="AG14" s="180">
        <v>25</v>
      </c>
      <c r="AH14" s="180">
        <v>26</v>
      </c>
      <c r="AI14" s="180">
        <v>27</v>
      </c>
      <c r="AJ14" s="180">
        <v>28</v>
      </c>
      <c r="AK14" s="180">
        <v>29</v>
      </c>
      <c r="AL14" s="180">
        <v>30</v>
      </c>
      <c r="AM14" s="180">
        <v>31</v>
      </c>
      <c r="AN14" s="180">
        <v>32</v>
      </c>
      <c r="AO14" s="180">
        <v>33</v>
      </c>
      <c r="AP14" s="180">
        <v>34</v>
      </c>
      <c r="AQ14" s="180">
        <v>35</v>
      </c>
      <c r="AR14" s="180">
        <v>36</v>
      </c>
      <c r="AS14" s="180">
        <v>37</v>
      </c>
      <c r="AT14" s="180">
        <v>38</v>
      </c>
      <c r="AU14" s="180">
        <v>39</v>
      </c>
      <c r="AV14" s="180">
        <v>40</v>
      </c>
      <c r="AW14" s="180">
        <v>41</v>
      </c>
      <c r="AX14" s="180">
        <v>42</v>
      </c>
      <c r="AY14" s="180">
        <v>43</v>
      </c>
      <c r="AZ14" s="180">
        <v>44</v>
      </c>
      <c r="BA14" s="180">
        <v>45</v>
      </c>
      <c r="BB14" s="180">
        <v>46</v>
      </c>
      <c r="BC14" s="180">
        <v>47</v>
      </c>
      <c r="BD14" s="180">
        <v>48</v>
      </c>
      <c r="BE14" s="180">
        <v>49</v>
      </c>
      <c r="BF14" s="180">
        <v>50</v>
      </c>
      <c r="BG14" s="180">
        <v>51</v>
      </c>
      <c r="BH14" s="180">
        <v>52</v>
      </c>
      <c r="BI14" s="180">
        <v>53</v>
      </c>
      <c r="BJ14" s="180">
        <v>54</v>
      </c>
      <c r="BK14" s="180">
        <v>55</v>
      </c>
      <c r="BL14" s="180">
        <v>56</v>
      </c>
      <c r="BM14" s="180">
        <v>57</v>
      </c>
      <c r="BN14" s="180">
        <v>58</v>
      </c>
      <c r="BO14" s="180">
        <v>59</v>
      </c>
      <c r="BP14" s="180">
        <v>60</v>
      </c>
      <c r="BQ14" s="180">
        <v>61</v>
      </c>
      <c r="BR14" s="180">
        <v>62</v>
      </c>
      <c r="BS14" s="180">
        <v>63</v>
      </c>
      <c r="BT14" s="180">
        <v>64</v>
      </c>
      <c r="BU14" s="180">
        <v>65</v>
      </c>
      <c r="BV14" s="180">
        <v>66</v>
      </c>
      <c r="BW14" s="180">
        <v>67</v>
      </c>
      <c r="BX14" s="180">
        <v>68</v>
      </c>
      <c r="BY14" s="180">
        <v>69</v>
      </c>
      <c r="BZ14" s="180">
        <v>70</v>
      </c>
      <c r="CA14" s="180">
        <v>71</v>
      </c>
      <c r="CB14" s="180">
        <v>72</v>
      </c>
      <c r="CC14" s="180">
        <v>73</v>
      </c>
      <c r="CD14" s="180">
        <v>74</v>
      </c>
      <c r="CE14" s="180">
        <v>75</v>
      </c>
      <c r="CF14" s="180">
        <v>76</v>
      </c>
      <c r="CG14" s="180">
        <v>77</v>
      </c>
      <c r="CH14" s="180">
        <v>78</v>
      </c>
      <c r="CI14" s="180">
        <v>79</v>
      </c>
      <c r="CJ14" s="180">
        <v>80</v>
      </c>
      <c r="CK14" s="180">
        <v>81</v>
      </c>
      <c r="CL14" s="180">
        <v>82</v>
      </c>
      <c r="CM14" s="180">
        <v>83</v>
      </c>
      <c r="CN14" s="180">
        <v>84</v>
      </c>
      <c r="CO14" s="180">
        <v>85</v>
      </c>
      <c r="CP14" s="180">
        <v>86</v>
      </c>
      <c r="CQ14" s="180">
        <v>87</v>
      </c>
      <c r="CR14" s="180">
        <v>88</v>
      </c>
      <c r="CS14" s="180">
        <v>89</v>
      </c>
      <c r="CT14" s="180">
        <v>90</v>
      </c>
      <c r="CU14" s="180">
        <v>91</v>
      </c>
      <c r="CV14" s="180">
        <v>92</v>
      </c>
      <c r="CW14" s="180">
        <v>93</v>
      </c>
      <c r="CX14" s="180">
        <v>94</v>
      </c>
      <c r="CY14" s="180">
        <v>95</v>
      </c>
      <c r="CZ14" s="180">
        <v>96</v>
      </c>
      <c r="DA14" s="180">
        <v>97</v>
      </c>
      <c r="DB14" s="180">
        <v>98</v>
      </c>
      <c r="DC14" s="180">
        <v>99</v>
      </c>
      <c r="DD14" s="180">
        <v>100</v>
      </c>
      <c r="DE14" s="180">
        <v>101</v>
      </c>
      <c r="DF14" s="180">
        <v>102</v>
      </c>
      <c r="DG14" s="180">
        <v>103</v>
      </c>
      <c r="DH14" s="180">
        <v>104</v>
      </c>
      <c r="DI14" s="180">
        <v>105</v>
      </c>
      <c r="DJ14" s="180">
        <v>106</v>
      </c>
      <c r="DK14" s="180">
        <v>107</v>
      </c>
      <c r="DL14" s="180">
        <v>108</v>
      </c>
      <c r="DM14" s="180">
        <v>109</v>
      </c>
      <c r="DN14" s="180">
        <v>110</v>
      </c>
      <c r="DO14" s="180">
        <v>111</v>
      </c>
      <c r="DP14" s="180">
        <v>112</v>
      </c>
      <c r="DQ14" s="180">
        <v>113</v>
      </c>
      <c r="DR14" s="180">
        <v>114</v>
      </c>
      <c r="DS14" s="180">
        <v>115</v>
      </c>
      <c r="DT14" s="180">
        <v>116</v>
      </c>
      <c r="DU14" s="180">
        <v>117</v>
      </c>
      <c r="DV14" s="180">
        <v>118</v>
      </c>
      <c r="DW14" s="180">
        <v>119</v>
      </c>
      <c r="DX14" s="180">
        <v>120</v>
      </c>
      <c r="DY14" s="180">
        <v>121</v>
      </c>
      <c r="DZ14" s="180">
        <v>122</v>
      </c>
      <c r="EA14" s="180">
        <v>123</v>
      </c>
      <c r="EB14" s="180">
        <v>124</v>
      </c>
      <c r="EC14" s="180">
        <v>125</v>
      </c>
      <c r="ED14" s="180">
        <v>126</v>
      </c>
      <c r="EE14" s="180">
        <v>127</v>
      </c>
      <c r="EF14" s="180">
        <v>128</v>
      </c>
      <c r="EG14" s="180">
        <v>129</v>
      </c>
      <c r="EH14" s="180">
        <v>130</v>
      </c>
      <c r="EI14" s="180">
        <v>131</v>
      </c>
      <c r="EJ14" s="180">
        <v>132</v>
      </c>
      <c r="EK14" s="180">
        <v>133</v>
      </c>
      <c r="EL14" s="180">
        <v>134</v>
      </c>
      <c r="EM14" s="180">
        <v>135</v>
      </c>
      <c r="EN14" s="180">
        <v>136</v>
      </c>
      <c r="EO14" s="180">
        <v>137</v>
      </c>
      <c r="EP14" s="180">
        <v>138</v>
      </c>
      <c r="EQ14" s="180">
        <v>139</v>
      </c>
      <c r="ER14" s="180">
        <v>140</v>
      </c>
      <c r="ES14" s="180">
        <v>141</v>
      </c>
      <c r="ET14" s="180">
        <v>142</v>
      </c>
      <c r="EU14" s="180">
        <v>143</v>
      </c>
      <c r="EV14" s="180">
        <v>144</v>
      </c>
      <c r="EW14" s="180">
        <v>145</v>
      </c>
      <c r="EX14" s="180">
        <v>146</v>
      </c>
      <c r="EY14" s="180">
        <v>147</v>
      </c>
      <c r="EZ14" s="180">
        <v>148</v>
      </c>
      <c r="FA14" s="180">
        <v>149</v>
      </c>
      <c r="FB14" s="180">
        <v>150</v>
      </c>
      <c r="FC14" s="181">
        <v>151</v>
      </c>
      <c r="FD14" s="180">
        <v>152</v>
      </c>
      <c r="FE14" s="180">
        <v>153</v>
      </c>
      <c r="FF14" s="180">
        <v>154</v>
      </c>
      <c r="FG14" s="180">
        <v>155</v>
      </c>
      <c r="FH14" s="180">
        <v>156</v>
      </c>
      <c r="FI14" s="180">
        <v>157</v>
      </c>
      <c r="FJ14" s="180">
        <v>158</v>
      </c>
      <c r="FK14" s="180">
        <v>159</v>
      </c>
      <c r="FL14" s="180">
        <v>160</v>
      </c>
      <c r="FM14" s="180">
        <v>161</v>
      </c>
      <c r="FN14" s="180">
        <v>162</v>
      </c>
      <c r="FO14" s="180">
        <v>163</v>
      </c>
      <c r="FP14" s="180">
        <v>164</v>
      </c>
      <c r="FQ14" s="180">
        <v>165</v>
      </c>
      <c r="FR14" s="180">
        <v>166</v>
      </c>
      <c r="FS14" s="180">
        <v>167</v>
      </c>
      <c r="FT14" s="180">
        <v>168</v>
      </c>
      <c r="FU14" s="180">
        <v>169</v>
      </c>
      <c r="FV14" s="180">
        <v>170</v>
      </c>
      <c r="FW14" s="180">
        <v>171</v>
      </c>
      <c r="FX14" s="180">
        <v>172</v>
      </c>
      <c r="FY14" s="180">
        <v>173</v>
      </c>
      <c r="FZ14" s="180">
        <v>174</v>
      </c>
      <c r="GA14" s="180">
        <v>175</v>
      </c>
      <c r="GB14" s="180">
        <v>176</v>
      </c>
      <c r="GC14" s="180">
        <v>177</v>
      </c>
      <c r="GD14" s="180">
        <v>178</v>
      </c>
      <c r="GE14" s="180">
        <v>179</v>
      </c>
      <c r="GF14" s="180">
        <v>180</v>
      </c>
      <c r="GG14" s="180">
        <v>181</v>
      </c>
      <c r="GH14" s="180">
        <v>182</v>
      </c>
      <c r="GI14" s="180">
        <v>183</v>
      </c>
      <c r="GJ14" s="180">
        <v>184</v>
      </c>
      <c r="GK14" s="181">
        <v>185</v>
      </c>
      <c r="GL14" s="180">
        <v>186</v>
      </c>
      <c r="GM14" s="180">
        <v>187</v>
      </c>
      <c r="GN14" s="180">
        <v>188</v>
      </c>
      <c r="GO14" s="180">
        <v>189</v>
      </c>
      <c r="GP14" s="180">
        <v>190</v>
      </c>
      <c r="GQ14" s="180">
        <v>191</v>
      </c>
      <c r="GR14" s="180">
        <v>192</v>
      </c>
      <c r="GS14" s="180">
        <v>193</v>
      </c>
      <c r="GT14" s="180">
        <v>194</v>
      </c>
      <c r="GU14" s="180">
        <v>195</v>
      </c>
      <c r="GV14" s="180">
        <v>196</v>
      </c>
      <c r="GW14" s="180">
        <v>197</v>
      </c>
      <c r="GX14" s="180">
        <v>198</v>
      </c>
      <c r="GY14" s="180">
        <v>199</v>
      </c>
      <c r="GZ14" s="180">
        <v>200</v>
      </c>
      <c r="HA14" s="180">
        <v>201</v>
      </c>
      <c r="HB14" s="180">
        <v>202</v>
      </c>
      <c r="HC14" s="180">
        <v>203</v>
      </c>
      <c r="HD14" s="180">
        <v>204</v>
      </c>
      <c r="HE14" s="180">
        <v>205</v>
      </c>
      <c r="HF14" s="180">
        <v>206</v>
      </c>
      <c r="HG14" s="180">
        <v>207</v>
      </c>
      <c r="HH14" s="180">
        <v>208</v>
      </c>
      <c r="HI14" s="180">
        <v>209</v>
      </c>
      <c r="HJ14" s="180">
        <v>210</v>
      </c>
      <c r="HK14" s="180">
        <v>211</v>
      </c>
      <c r="HL14" s="180">
        <v>212</v>
      </c>
      <c r="HM14" s="180">
        <v>213</v>
      </c>
      <c r="HN14" s="180">
        <v>214</v>
      </c>
      <c r="HO14" s="180">
        <v>215</v>
      </c>
      <c r="HP14" s="180">
        <v>216</v>
      </c>
      <c r="HQ14" s="180">
        <v>217</v>
      </c>
      <c r="HR14" s="180">
        <v>218</v>
      </c>
      <c r="HS14" s="180">
        <v>219</v>
      </c>
      <c r="HT14" s="180">
        <v>220</v>
      </c>
      <c r="HU14" s="180">
        <v>221</v>
      </c>
      <c r="HV14" s="180">
        <v>222</v>
      </c>
      <c r="HW14" s="180">
        <v>223</v>
      </c>
      <c r="HX14" s="180">
        <v>224</v>
      </c>
      <c r="HY14" s="180">
        <v>225</v>
      </c>
      <c r="HZ14" s="180">
        <v>226</v>
      </c>
      <c r="IA14" s="180">
        <v>227</v>
      </c>
      <c r="IB14" s="180">
        <v>228</v>
      </c>
    </row>
    <row r="15" spans="1:628" customFormat="1">
      <c r="A15" s="4">
        <v>3</v>
      </c>
      <c r="B15" s="4" t="s">
        <v>169</v>
      </c>
      <c r="C15" s="4" t="s">
        <v>54</v>
      </c>
      <c r="D15" s="4" t="s">
        <v>170</v>
      </c>
      <c r="E15" s="4" t="s">
        <v>54</v>
      </c>
      <c r="F15" s="4">
        <v>2</v>
      </c>
      <c r="G15" s="4" t="s">
        <v>54</v>
      </c>
      <c r="H15" s="4" t="s">
        <v>54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7"/>
    </row>
    <row r="16" spans="1:628" s="182" customFormat="1" ht="15.75" customHeight="1">
      <c r="A16" s="215" t="s">
        <v>171</v>
      </c>
      <c r="B16" s="215"/>
      <c r="C16" s="215"/>
      <c r="D16" s="19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91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91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4"/>
    </row>
    <row r="17" spans="1:340">
      <c r="A17" s="178" t="s">
        <v>150</v>
      </c>
      <c r="B17" s="179" t="s">
        <v>246</v>
      </c>
      <c r="C17" s="179" t="s">
        <v>247</v>
      </c>
      <c r="D17" s="179" t="s">
        <v>248</v>
      </c>
      <c r="E17" s="179" t="s">
        <v>249</v>
      </c>
      <c r="F17" s="179" t="s">
        <v>251</v>
      </c>
      <c r="G17" s="179" t="s">
        <v>252</v>
      </c>
      <c r="H17" s="179" t="s">
        <v>250</v>
      </c>
      <c r="I17" s="195">
        <v>1</v>
      </c>
      <c r="J17" s="195">
        <v>2</v>
      </c>
      <c r="K17" s="195">
        <v>3</v>
      </c>
      <c r="L17" s="195">
        <v>4</v>
      </c>
      <c r="M17" s="195">
        <v>5</v>
      </c>
      <c r="N17" s="195">
        <v>6</v>
      </c>
      <c r="O17" s="195">
        <v>7</v>
      </c>
      <c r="P17" s="195">
        <v>8</v>
      </c>
      <c r="Q17" s="195">
        <v>9</v>
      </c>
      <c r="R17" s="195">
        <v>10</v>
      </c>
      <c r="S17" s="195">
        <v>11</v>
      </c>
      <c r="T17" s="195">
        <v>12</v>
      </c>
      <c r="U17" s="195">
        <v>13</v>
      </c>
      <c r="V17" s="195">
        <v>14</v>
      </c>
      <c r="W17" s="195">
        <v>15</v>
      </c>
      <c r="X17" s="195">
        <v>16</v>
      </c>
      <c r="Y17" s="195">
        <v>17</v>
      </c>
      <c r="Z17" s="195">
        <v>18</v>
      </c>
      <c r="AA17" s="195">
        <v>19</v>
      </c>
      <c r="AB17" s="195">
        <v>20</v>
      </c>
      <c r="AC17" s="195">
        <v>21</v>
      </c>
      <c r="AD17" s="195">
        <v>22</v>
      </c>
      <c r="AE17" s="195">
        <v>23</v>
      </c>
      <c r="AF17" s="195">
        <v>24</v>
      </c>
      <c r="AG17" s="195">
        <v>25</v>
      </c>
      <c r="AH17" s="195">
        <v>26</v>
      </c>
      <c r="AI17" s="195">
        <v>27</v>
      </c>
      <c r="AJ17" s="195">
        <v>28</v>
      </c>
      <c r="AK17" s="195">
        <v>29</v>
      </c>
      <c r="AL17" s="195">
        <v>30</v>
      </c>
      <c r="AM17" s="195">
        <v>31</v>
      </c>
      <c r="AN17" s="195">
        <v>32</v>
      </c>
      <c r="AO17" s="195">
        <v>33</v>
      </c>
      <c r="AP17" s="195">
        <v>34</v>
      </c>
      <c r="AQ17" s="195">
        <v>35</v>
      </c>
      <c r="AR17" s="195">
        <v>36</v>
      </c>
      <c r="AS17" s="195">
        <v>37</v>
      </c>
      <c r="AT17" s="195">
        <v>38</v>
      </c>
      <c r="AU17" s="195">
        <v>39</v>
      </c>
      <c r="AV17" s="195">
        <v>40</v>
      </c>
      <c r="AW17" s="195">
        <v>41</v>
      </c>
      <c r="AX17" s="195">
        <v>42</v>
      </c>
      <c r="AY17" s="195">
        <v>43</v>
      </c>
      <c r="AZ17" s="195">
        <v>44</v>
      </c>
      <c r="BA17" s="195">
        <v>45</v>
      </c>
      <c r="BB17" s="195">
        <v>46</v>
      </c>
      <c r="BC17" s="195">
        <v>47</v>
      </c>
      <c r="BD17" s="195">
        <v>48</v>
      </c>
      <c r="BE17" s="195">
        <v>49</v>
      </c>
      <c r="BF17" s="195">
        <v>50</v>
      </c>
      <c r="BG17" s="195">
        <v>51</v>
      </c>
      <c r="BH17" s="195">
        <v>52</v>
      </c>
      <c r="BI17" s="195">
        <v>53</v>
      </c>
      <c r="BJ17" s="195">
        <v>54</v>
      </c>
      <c r="BK17" s="195">
        <v>55</v>
      </c>
      <c r="BL17" s="195">
        <v>56</v>
      </c>
      <c r="BM17" s="195">
        <v>57</v>
      </c>
      <c r="BN17" s="195">
        <v>58</v>
      </c>
      <c r="BO17" s="195">
        <v>59</v>
      </c>
      <c r="BP17" s="195">
        <v>60</v>
      </c>
      <c r="BQ17" s="195">
        <v>61</v>
      </c>
      <c r="BR17" s="195">
        <v>62</v>
      </c>
      <c r="BS17" s="195">
        <v>63</v>
      </c>
      <c r="BT17" s="195">
        <v>64</v>
      </c>
      <c r="BU17" s="195">
        <v>65</v>
      </c>
      <c r="BV17" s="195">
        <v>66</v>
      </c>
      <c r="BW17" s="195">
        <v>67</v>
      </c>
      <c r="BX17" s="195">
        <v>68</v>
      </c>
      <c r="BY17" s="195">
        <v>69</v>
      </c>
      <c r="BZ17" s="195">
        <v>70</v>
      </c>
      <c r="CA17" s="195">
        <v>71</v>
      </c>
      <c r="CB17" s="195">
        <v>72</v>
      </c>
      <c r="CC17" s="195">
        <v>73</v>
      </c>
      <c r="CD17" s="195">
        <v>74</v>
      </c>
      <c r="CE17" s="195">
        <v>75</v>
      </c>
      <c r="CF17" s="195">
        <v>76</v>
      </c>
      <c r="CG17" s="195">
        <v>77</v>
      </c>
      <c r="CH17" s="195">
        <v>78</v>
      </c>
      <c r="CI17" s="195">
        <v>79</v>
      </c>
      <c r="CJ17" s="195">
        <v>80</v>
      </c>
      <c r="CK17" s="195">
        <v>81</v>
      </c>
      <c r="CL17" s="195">
        <v>82</v>
      </c>
      <c r="CM17" s="195">
        <v>83</v>
      </c>
      <c r="CN17" s="195">
        <v>84</v>
      </c>
      <c r="CO17" s="195">
        <v>85</v>
      </c>
      <c r="CP17" s="195">
        <v>86</v>
      </c>
      <c r="CQ17" s="195">
        <v>87</v>
      </c>
      <c r="CR17" s="195">
        <v>88</v>
      </c>
      <c r="CS17" s="195">
        <v>89</v>
      </c>
      <c r="CT17" s="195">
        <v>90</v>
      </c>
      <c r="CU17" s="195">
        <v>91</v>
      </c>
      <c r="CV17" s="195">
        <v>92</v>
      </c>
      <c r="CW17" s="195">
        <v>93</v>
      </c>
      <c r="CX17" s="195">
        <v>94</v>
      </c>
      <c r="CY17" s="195">
        <v>95</v>
      </c>
      <c r="CZ17" s="195">
        <v>96</v>
      </c>
      <c r="DA17" s="195">
        <v>97</v>
      </c>
      <c r="DB17" s="195">
        <v>98</v>
      </c>
      <c r="DC17" s="195">
        <v>99</v>
      </c>
      <c r="DD17" s="195">
        <v>100</v>
      </c>
      <c r="DE17" s="195">
        <v>101</v>
      </c>
      <c r="DF17" s="195">
        <v>102</v>
      </c>
      <c r="DG17" s="195">
        <v>103</v>
      </c>
      <c r="DH17" s="195">
        <v>104</v>
      </c>
      <c r="DI17" s="195">
        <v>105</v>
      </c>
      <c r="DJ17" s="195">
        <v>106</v>
      </c>
      <c r="DK17" s="195">
        <v>107</v>
      </c>
      <c r="DL17" s="195">
        <v>108</v>
      </c>
      <c r="DM17" s="195">
        <v>109</v>
      </c>
      <c r="DN17" s="195">
        <v>110</v>
      </c>
      <c r="DO17" s="195">
        <v>111</v>
      </c>
      <c r="DP17" s="195">
        <v>112</v>
      </c>
      <c r="DQ17" s="195">
        <v>113</v>
      </c>
      <c r="DR17" s="195">
        <v>114</v>
      </c>
      <c r="DS17" s="195">
        <v>115</v>
      </c>
      <c r="DT17" s="195">
        <v>116</v>
      </c>
      <c r="DU17" s="195">
        <v>117</v>
      </c>
      <c r="DV17" s="195">
        <v>118</v>
      </c>
      <c r="DW17" s="195">
        <v>119</v>
      </c>
      <c r="DX17" s="195">
        <v>120</v>
      </c>
      <c r="DY17" s="195">
        <v>121</v>
      </c>
      <c r="DZ17" s="195">
        <v>122</v>
      </c>
      <c r="EA17" s="195">
        <v>123</v>
      </c>
      <c r="EB17" s="195">
        <v>124</v>
      </c>
      <c r="EC17" s="195">
        <v>125</v>
      </c>
      <c r="ED17" s="195">
        <v>126</v>
      </c>
      <c r="EE17" s="195">
        <v>127</v>
      </c>
      <c r="EF17" s="195">
        <v>128</v>
      </c>
      <c r="EG17" s="195">
        <v>129</v>
      </c>
      <c r="EH17" s="195">
        <v>130</v>
      </c>
      <c r="EI17" s="195">
        <v>131</v>
      </c>
      <c r="EJ17" s="195">
        <v>132</v>
      </c>
      <c r="EK17" s="195">
        <v>133</v>
      </c>
      <c r="EL17" s="195">
        <v>134</v>
      </c>
      <c r="EM17" s="195">
        <v>135</v>
      </c>
      <c r="EN17" s="195">
        <v>136</v>
      </c>
      <c r="EO17" s="195">
        <v>137</v>
      </c>
      <c r="EP17" s="195">
        <v>138</v>
      </c>
      <c r="EQ17" s="195">
        <v>139</v>
      </c>
      <c r="ER17" s="195">
        <v>140</v>
      </c>
      <c r="ES17" s="195">
        <v>141</v>
      </c>
      <c r="ET17" s="195">
        <v>142</v>
      </c>
      <c r="EU17" s="195">
        <v>143</v>
      </c>
      <c r="EV17" s="195">
        <v>144</v>
      </c>
      <c r="EW17" s="195">
        <v>145</v>
      </c>
      <c r="EX17" s="195">
        <v>146</v>
      </c>
      <c r="EY17" s="195">
        <v>147</v>
      </c>
      <c r="EZ17" s="195">
        <v>148</v>
      </c>
      <c r="FA17" s="195">
        <v>149</v>
      </c>
      <c r="FB17" s="195">
        <v>150</v>
      </c>
      <c r="FC17" s="196">
        <v>151</v>
      </c>
      <c r="FD17" s="195">
        <v>152</v>
      </c>
      <c r="FE17" s="195">
        <v>153</v>
      </c>
      <c r="FF17" s="195">
        <v>154</v>
      </c>
      <c r="FG17" s="195">
        <v>155</v>
      </c>
      <c r="FH17" s="195">
        <v>156</v>
      </c>
      <c r="FI17" s="195">
        <v>157</v>
      </c>
      <c r="FJ17" s="195">
        <v>158</v>
      </c>
      <c r="FK17" s="195">
        <v>159</v>
      </c>
      <c r="FL17" s="195">
        <v>160</v>
      </c>
      <c r="FM17" s="195">
        <v>161</v>
      </c>
      <c r="FN17" s="195">
        <v>162</v>
      </c>
      <c r="FO17" s="195">
        <v>163</v>
      </c>
      <c r="FP17" s="195">
        <v>164</v>
      </c>
      <c r="FQ17" s="195">
        <v>165</v>
      </c>
      <c r="FR17" s="195">
        <v>166</v>
      </c>
      <c r="FS17" s="195">
        <v>167</v>
      </c>
      <c r="FT17" s="195">
        <v>168</v>
      </c>
      <c r="FU17" s="195">
        <v>169</v>
      </c>
      <c r="FV17" s="195">
        <v>170</v>
      </c>
      <c r="FW17" s="195">
        <v>171</v>
      </c>
      <c r="FX17" s="195">
        <v>172</v>
      </c>
      <c r="FY17" s="195">
        <v>173</v>
      </c>
      <c r="FZ17" s="195">
        <v>174</v>
      </c>
      <c r="GA17" s="195">
        <v>175</v>
      </c>
      <c r="GB17" s="195">
        <v>176</v>
      </c>
      <c r="GC17" s="195">
        <v>177</v>
      </c>
      <c r="GD17" s="195">
        <v>178</v>
      </c>
      <c r="GE17" s="195">
        <v>179</v>
      </c>
      <c r="GF17" s="195">
        <v>180</v>
      </c>
      <c r="GG17" s="195">
        <v>181</v>
      </c>
      <c r="GH17" s="195">
        <v>182</v>
      </c>
      <c r="GI17" s="195">
        <v>183</v>
      </c>
      <c r="GJ17" s="195">
        <v>184</v>
      </c>
      <c r="GK17" s="196">
        <v>185</v>
      </c>
      <c r="GL17" s="195">
        <v>186</v>
      </c>
      <c r="GM17" s="195">
        <v>187</v>
      </c>
      <c r="GN17" s="195">
        <v>188</v>
      </c>
      <c r="GO17" s="195">
        <v>189</v>
      </c>
      <c r="GP17" s="195">
        <v>190</v>
      </c>
      <c r="GQ17" s="195">
        <v>191</v>
      </c>
      <c r="GR17" s="195">
        <v>192</v>
      </c>
      <c r="GS17" s="195">
        <v>193</v>
      </c>
      <c r="GT17" s="195">
        <v>194</v>
      </c>
      <c r="GU17" s="195">
        <v>195</v>
      </c>
      <c r="GV17" s="195">
        <v>196</v>
      </c>
      <c r="GW17" s="195">
        <v>197</v>
      </c>
      <c r="GX17" s="195">
        <v>198</v>
      </c>
      <c r="GY17" s="195">
        <v>199</v>
      </c>
      <c r="GZ17" s="195">
        <v>200</v>
      </c>
      <c r="HA17" s="195">
        <v>201</v>
      </c>
      <c r="HB17" s="195">
        <v>202</v>
      </c>
      <c r="HC17" s="195">
        <v>203</v>
      </c>
      <c r="HD17" s="195">
        <v>204</v>
      </c>
      <c r="HE17" s="195">
        <v>205</v>
      </c>
      <c r="HF17" s="195">
        <v>206</v>
      </c>
      <c r="HG17" s="195">
        <v>207</v>
      </c>
      <c r="HH17" s="195">
        <v>208</v>
      </c>
      <c r="HI17" s="195">
        <v>209</v>
      </c>
      <c r="HJ17" s="195">
        <v>210</v>
      </c>
      <c r="HK17" s="195">
        <v>211</v>
      </c>
      <c r="HL17" s="195">
        <v>212</v>
      </c>
      <c r="HM17" s="195">
        <v>213</v>
      </c>
      <c r="HN17" s="195">
        <v>214</v>
      </c>
      <c r="HO17" s="195">
        <v>215</v>
      </c>
      <c r="HP17" s="195">
        <v>216</v>
      </c>
      <c r="HQ17" s="195">
        <v>217</v>
      </c>
      <c r="HR17" s="195">
        <v>218</v>
      </c>
      <c r="HS17" s="195">
        <v>219</v>
      </c>
      <c r="HT17" s="195">
        <v>220</v>
      </c>
      <c r="HU17" s="195">
        <v>221</v>
      </c>
      <c r="HV17" s="195">
        <v>222</v>
      </c>
      <c r="HW17" s="195">
        <v>223</v>
      </c>
      <c r="HX17" s="195">
        <v>224</v>
      </c>
      <c r="HY17" s="195">
        <v>225</v>
      </c>
      <c r="HZ17" s="195">
        <v>226</v>
      </c>
      <c r="IA17" s="195">
        <v>227</v>
      </c>
      <c r="IB17" s="195">
        <v>228</v>
      </c>
      <c r="IC17" s="180">
        <v>229</v>
      </c>
      <c r="ID17" s="180">
        <v>230</v>
      </c>
      <c r="IE17" s="180">
        <v>231</v>
      </c>
      <c r="IF17" s="180">
        <v>232</v>
      </c>
      <c r="IG17" s="180">
        <v>233</v>
      </c>
      <c r="IH17" s="180">
        <v>234</v>
      </c>
      <c r="II17" s="180">
        <v>235</v>
      </c>
      <c r="IJ17" s="180">
        <v>236</v>
      </c>
      <c r="IK17" s="180">
        <v>237</v>
      </c>
      <c r="IL17" s="180">
        <v>238</v>
      </c>
      <c r="IM17" s="180">
        <v>239</v>
      </c>
      <c r="IN17" s="180">
        <v>240</v>
      </c>
      <c r="IO17" s="180">
        <v>241</v>
      </c>
      <c r="IP17" s="180">
        <v>242</v>
      </c>
      <c r="IQ17" s="180">
        <v>243</v>
      </c>
      <c r="IR17" s="180">
        <v>244</v>
      </c>
      <c r="IS17" s="180">
        <v>245</v>
      </c>
      <c r="IT17" s="180">
        <v>246</v>
      </c>
      <c r="IU17" s="180">
        <v>247</v>
      </c>
      <c r="IV17" s="180">
        <v>248</v>
      </c>
      <c r="IW17" s="180">
        <v>249</v>
      </c>
      <c r="IX17" s="180">
        <v>250</v>
      </c>
      <c r="IY17" s="180">
        <v>251</v>
      </c>
      <c r="IZ17" s="180">
        <v>252</v>
      </c>
      <c r="JA17" s="180">
        <v>253</v>
      </c>
      <c r="JB17" s="180">
        <v>254</v>
      </c>
      <c r="JC17" s="180">
        <v>255</v>
      </c>
      <c r="JD17" s="180">
        <v>256</v>
      </c>
      <c r="JE17" s="180">
        <v>257</v>
      </c>
      <c r="JF17" s="180">
        <v>258</v>
      </c>
      <c r="JG17" s="180">
        <v>259</v>
      </c>
      <c r="JH17" s="180">
        <v>260</v>
      </c>
      <c r="JI17" s="180">
        <v>261</v>
      </c>
      <c r="JJ17" s="180">
        <v>262</v>
      </c>
      <c r="JK17" s="180">
        <v>263</v>
      </c>
      <c r="JL17" s="180">
        <v>264</v>
      </c>
      <c r="JM17" s="180">
        <v>265</v>
      </c>
      <c r="JN17" s="180">
        <v>266</v>
      </c>
      <c r="JO17" s="180">
        <v>267</v>
      </c>
      <c r="JP17" s="180">
        <v>268</v>
      </c>
      <c r="JQ17" s="180">
        <v>269</v>
      </c>
      <c r="JR17" s="180">
        <v>270</v>
      </c>
      <c r="JS17" s="180">
        <v>271</v>
      </c>
      <c r="JT17" s="180">
        <v>272</v>
      </c>
      <c r="JU17" s="180">
        <v>273</v>
      </c>
      <c r="JV17" s="180">
        <v>274</v>
      </c>
      <c r="JW17" s="180">
        <v>275</v>
      </c>
      <c r="JX17" s="180">
        <v>276</v>
      </c>
      <c r="JY17" s="180">
        <v>277</v>
      </c>
      <c r="JZ17" s="180">
        <v>278</v>
      </c>
      <c r="KA17" s="180">
        <v>279</v>
      </c>
      <c r="KB17" s="180">
        <v>280</v>
      </c>
      <c r="KC17" s="180">
        <v>281</v>
      </c>
      <c r="KD17" s="180">
        <v>282</v>
      </c>
      <c r="KE17" s="180">
        <v>283</v>
      </c>
      <c r="KF17" s="180">
        <v>284</v>
      </c>
      <c r="KG17" s="180">
        <v>285</v>
      </c>
      <c r="KH17" s="180">
        <v>286</v>
      </c>
      <c r="KI17" s="180">
        <v>287</v>
      </c>
      <c r="KJ17" s="180">
        <v>288</v>
      </c>
      <c r="KK17" s="180">
        <v>289</v>
      </c>
      <c r="KL17" s="180">
        <v>290</v>
      </c>
      <c r="KM17" s="180">
        <v>291</v>
      </c>
      <c r="KN17" s="180">
        <v>292</v>
      </c>
      <c r="KO17" s="180">
        <v>293</v>
      </c>
      <c r="KP17" s="180">
        <v>294</v>
      </c>
      <c r="KQ17" s="180">
        <v>295</v>
      </c>
      <c r="KR17" s="180">
        <v>296</v>
      </c>
      <c r="KS17" s="180">
        <v>297</v>
      </c>
      <c r="KT17" s="180">
        <v>298</v>
      </c>
      <c r="KU17" s="180">
        <v>299</v>
      </c>
      <c r="KV17" s="180">
        <v>300</v>
      </c>
      <c r="KW17" s="180">
        <v>301</v>
      </c>
      <c r="KX17" s="180">
        <v>302</v>
      </c>
      <c r="KY17" s="180">
        <v>303</v>
      </c>
      <c r="KZ17" s="180">
        <v>304</v>
      </c>
      <c r="LA17" s="180">
        <v>305</v>
      </c>
      <c r="LB17" s="180">
        <v>306</v>
      </c>
      <c r="LC17" s="180">
        <v>307</v>
      </c>
      <c r="LD17" s="180">
        <v>308</v>
      </c>
      <c r="LE17" s="180">
        <v>309</v>
      </c>
      <c r="LF17" s="180">
        <v>310</v>
      </c>
    </row>
    <row r="18" spans="1:340">
      <c r="A18" s="199">
        <f>A15</f>
        <v>3</v>
      </c>
      <c r="B18" s="198" t="str">
        <f t="shared" ref="B18:H18" si="4">B15</f>
        <v>010-7507-2322</v>
      </c>
      <c r="C18" s="198" t="str">
        <f t="shared" si="4"/>
        <v>-</v>
      </c>
      <c r="D18" s="198" t="str">
        <f t="shared" si="4"/>
        <v>김은실</v>
      </c>
      <c r="E18" s="198" t="str">
        <f t="shared" si="4"/>
        <v>-</v>
      </c>
      <c r="F18" s="199">
        <f t="shared" si="4"/>
        <v>2</v>
      </c>
      <c r="G18" s="198" t="str">
        <f t="shared" si="4"/>
        <v>-</v>
      </c>
      <c r="H18" s="198" t="str">
        <f t="shared" si="4"/>
        <v>-</v>
      </c>
      <c r="I18" s="197" t="str">
        <f>IF(I15&lt;=2,"1","2")</f>
        <v>1</v>
      </c>
      <c r="J18" s="197" t="str">
        <f>IF(J15&lt;=2,"1","2")</f>
        <v>1</v>
      </c>
      <c r="K18" s="197" t="str">
        <f>IF(K15&gt;=2,"2","1")</f>
        <v>2</v>
      </c>
      <c r="L18" s="197" t="str">
        <f>IF(L15&lt;=2,"1","2")</f>
        <v>1</v>
      </c>
      <c r="M18" s="197" t="str">
        <f>IF(M15&gt;=2,"2","1")</f>
        <v>2</v>
      </c>
      <c r="N18" s="197" t="str">
        <f>IF(N15&lt;=2,"1","2")</f>
        <v>1</v>
      </c>
      <c r="O18" s="197" t="str">
        <f>IF(O15&gt;=3,"2","1")</f>
        <v>2</v>
      </c>
      <c r="P18" s="197" t="str">
        <f>IF(P15&lt;=3,"1","2")</f>
        <v>1</v>
      </c>
      <c r="Q18" s="197" t="str">
        <f>IF(Q15&gt;=2,"2","1")</f>
        <v>2</v>
      </c>
      <c r="R18" s="197" t="str">
        <f>IF(R14=0,"0","0")</f>
        <v>0</v>
      </c>
      <c r="S18" s="197" t="str">
        <f>IF(S15&lt;=2,"1","2")</f>
        <v>1</v>
      </c>
      <c r="T18" s="197" t="str">
        <f>IF(T15&lt;=2,"1","2")</f>
        <v>1</v>
      </c>
      <c r="U18" s="197" t="str">
        <f>IF(U15&gt;=3,"2","1")</f>
        <v>2</v>
      </c>
      <c r="V18" s="197" t="str">
        <f>IF(V15&lt;=3,"1","2")</f>
        <v>1</v>
      </c>
      <c r="W18" s="197" t="str">
        <f>IF(W15&gt;=3,"2","1")</f>
        <v>2</v>
      </c>
      <c r="X18" s="197" t="str">
        <f>IF(X15&lt;=3,"1","2")</f>
        <v>1</v>
      </c>
      <c r="Y18" s="197" t="str">
        <f>IF(Y15&gt;=3,"2","1")</f>
        <v>2</v>
      </c>
      <c r="Z18" s="197" t="str">
        <f>IF(Z15&lt;=3,"1","2")</f>
        <v>2</v>
      </c>
      <c r="AA18" s="197" t="str">
        <f>IF(AA15&gt;=3,"2","1")</f>
        <v>2</v>
      </c>
      <c r="AB18" s="197" t="str">
        <f>IF(AB14=0,"0","0")</f>
        <v>0</v>
      </c>
      <c r="AC18" s="197" t="str">
        <f>IF(AC15&gt;=3,"2","1")</f>
        <v>2</v>
      </c>
      <c r="AD18" s="197" t="str">
        <f>IF(AD15&lt;=3,"1","2")</f>
        <v>2</v>
      </c>
      <c r="AE18" s="197" t="str">
        <f>IF(AE15&gt;=3,"2","1")</f>
        <v>2</v>
      </c>
      <c r="AF18" s="197" t="str">
        <f>IF(AF15&gt;=3,"2","1")</f>
        <v>2</v>
      </c>
      <c r="AG18" s="197" t="str">
        <f>IF(AG15&gt;=3,"2","1")</f>
        <v>2</v>
      </c>
      <c r="AH18" s="197" t="str">
        <f>IF(AH15&lt;=3,"1","2")</f>
        <v>1</v>
      </c>
      <c r="AI18" s="197" t="str">
        <f>IF(AI15&lt;=3,"1","2")</f>
        <v>1</v>
      </c>
      <c r="AJ18" s="197" t="str">
        <f>IF(AJ15&gt;=3,"2","1")</f>
        <v>2</v>
      </c>
      <c r="AK18" s="197" t="str">
        <f>IF(AK15&lt;=3,"1","2")</f>
        <v>1</v>
      </c>
      <c r="AL18" s="197" t="str">
        <f>IF(AL14=0,"0","0")</f>
        <v>0</v>
      </c>
      <c r="AM18" s="197" t="str">
        <f>IF(AM15&lt;=3,"1","2")</f>
        <v>2</v>
      </c>
      <c r="AN18" s="197" t="str">
        <f>IF(AN15&gt;=3,"2","1")</f>
        <v>2</v>
      </c>
      <c r="AO18" s="197" t="str">
        <f>IF(AO15&lt;=3,"1","2")</f>
        <v>1</v>
      </c>
      <c r="AP18" s="197" t="str">
        <f>IF(AP15&lt;=3,"1","2")</f>
        <v>1</v>
      </c>
      <c r="AQ18" s="197" t="str">
        <f>IF(AQ15&gt;=3,"2","1")</f>
        <v>2</v>
      </c>
      <c r="AR18" s="197" t="str">
        <f>IF(AR15&lt;=3,"1","2")</f>
        <v>1</v>
      </c>
      <c r="AS18" s="197" t="str">
        <f>IF(AS15&gt;=3,"2","1")</f>
        <v>2</v>
      </c>
      <c r="AT18" s="197" t="str">
        <f>IF(AT15&lt;=3,"1","2")</f>
        <v>1</v>
      </c>
      <c r="AU18" s="197" t="str">
        <f>IF(AU15&lt;=3,"1","2")</f>
        <v>1</v>
      </c>
      <c r="AV18" s="197" t="str">
        <f>IF(AV14=0,"0","0")</f>
        <v>0</v>
      </c>
      <c r="AW18" s="197" t="str">
        <f>IF(AW15&gt;=3,"2","1")</f>
        <v>2</v>
      </c>
      <c r="AX18" s="197" t="str">
        <f>IF(AX15&gt;=3,"2","1")</f>
        <v>2</v>
      </c>
      <c r="AY18" s="197" t="str">
        <f>IF(AY15&lt;=3,"1","2")</f>
        <v>1</v>
      </c>
      <c r="AZ18" s="197" t="str">
        <f>IF(AZ15&lt;=3,"1","2")</f>
        <v>1</v>
      </c>
      <c r="BA18" s="197" t="str">
        <f>IF(BA15&gt;=3,"2","1")</f>
        <v>2</v>
      </c>
      <c r="BB18" s="197" t="str">
        <f>IF(BB15&lt;=3,"1","2")</f>
        <v>1</v>
      </c>
      <c r="BC18" s="197" t="str">
        <f>IF(BC15&gt;=3,"2","1")</f>
        <v>2</v>
      </c>
      <c r="BD18" s="197" t="str">
        <f>IF(BD15&gt;=3,"2","1")</f>
        <v>2</v>
      </c>
      <c r="BE18" s="197" t="str">
        <f>IF(BE15&lt;=3,"1","2")</f>
        <v>1</v>
      </c>
      <c r="BF18" s="197" t="str">
        <f>IF(BF14=0,"0","0")</f>
        <v>0</v>
      </c>
      <c r="BG18" s="197" t="str">
        <f>IF(BG15&gt;=3,"2","1")</f>
        <v>1</v>
      </c>
      <c r="BH18" s="197" t="str">
        <f>IF(BH15&lt;=3,"1","2")</f>
        <v>1</v>
      </c>
      <c r="BI18" s="197" t="str">
        <f>IF(BI15&gt;=3,"2","1")</f>
        <v>2</v>
      </c>
      <c r="BJ18" s="197" t="str">
        <f>IF(BJ15&gt;=3,"2","1")</f>
        <v>2</v>
      </c>
      <c r="BK18" s="197" t="str">
        <f>IF(BK15&gt;=3,"2","1")</f>
        <v>2</v>
      </c>
      <c r="BL18" s="197" t="str">
        <f>IF(BL15&gt;=3,"2","1")</f>
        <v>2</v>
      </c>
      <c r="BM18" s="197" t="str">
        <f>IF(BM15&gt;=3,"2","1")</f>
        <v>2</v>
      </c>
      <c r="BN18" s="197" t="str">
        <f>IF(BN15&lt;=3,"1","2")</f>
        <v>1</v>
      </c>
      <c r="BO18" s="197" t="str">
        <f>IF(BO15&lt;=3,"1","2")</f>
        <v>1</v>
      </c>
      <c r="BP18" s="197" t="str">
        <f>IF(BP14=0,"0","0")</f>
        <v>0</v>
      </c>
      <c r="BQ18" s="197" t="str">
        <f>IF(BQ15&gt;=3,"2","1")</f>
        <v>2</v>
      </c>
      <c r="BR18" s="197" t="str">
        <f>IF(BR15&gt;=3,"2","1")</f>
        <v>2</v>
      </c>
      <c r="BS18" s="197" t="str">
        <f>IF(BS15&gt;=3,"2","1")</f>
        <v>2</v>
      </c>
      <c r="BT18" s="197" t="str">
        <f>IF(BT15&lt;=3,"1","2")</f>
        <v>1</v>
      </c>
      <c r="BU18" s="197" t="str">
        <f>IF(BU15&gt;=3,"2","1")</f>
        <v>2</v>
      </c>
      <c r="BV18" s="197" t="str">
        <f>IF(BV15&lt;=3,"1","2")</f>
        <v>1</v>
      </c>
      <c r="BW18" s="197" t="str">
        <f>IF(BW15&gt;=3,"2","1")</f>
        <v>2</v>
      </c>
      <c r="BX18" s="197" t="str">
        <f>IF(BX15&lt;=3,"1","2")</f>
        <v>1</v>
      </c>
      <c r="BY18" s="197" t="str">
        <f>IF(BY15&gt;=3,"2","1")</f>
        <v>2</v>
      </c>
      <c r="BZ18" s="197" t="str">
        <f>IF(BZ14=0,"0","0")</f>
        <v>0</v>
      </c>
      <c r="CA18" s="197" t="str">
        <f>IF(CA15&gt;=3,"2","1")</f>
        <v>2</v>
      </c>
      <c r="CB18" s="197" t="str">
        <f>IF(CB15&gt;=3,"2","1")</f>
        <v>2</v>
      </c>
      <c r="CC18" s="197" t="str">
        <f>IF(CC15&gt;=3,"2","1")</f>
        <v>2</v>
      </c>
      <c r="CD18" s="197" t="str">
        <f>IF(CD15&lt;=3,"1","2")</f>
        <v>1</v>
      </c>
      <c r="CE18" s="197" t="str">
        <f>IF(CE15&gt;=3,"2","1")</f>
        <v>2</v>
      </c>
      <c r="CF18" s="197" t="str">
        <f>IF(CF15&lt;=3,"1","2")</f>
        <v>1</v>
      </c>
      <c r="CG18" s="197" t="str">
        <f>IF(CG15&gt;=3,"2","1")</f>
        <v>2</v>
      </c>
      <c r="CH18" s="197" t="str">
        <f>IF(CH15&gt;=3,"2","1")</f>
        <v>2</v>
      </c>
      <c r="CI18" s="197" t="str">
        <f>IF(CI15&lt;=3,"1","2")</f>
        <v>1</v>
      </c>
      <c r="CJ18" s="197" t="str">
        <f>IF(CJ14=0,"0","0")</f>
        <v>0</v>
      </c>
      <c r="CK18" s="197" t="str">
        <f>IF(CK15&lt;=3,"1","2")</f>
        <v>2</v>
      </c>
      <c r="CL18" s="197" t="str">
        <f>IF(CL15&lt;=3,"1","2")</f>
        <v>1</v>
      </c>
      <c r="CM18" s="197" t="str">
        <f>IF(CM15&lt;=3,"1","2")</f>
        <v>1</v>
      </c>
      <c r="CN18" s="197" t="str">
        <f>IF(CN15&lt;=3,"1","2")</f>
        <v>1</v>
      </c>
      <c r="CO18" s="197" t="str">
        <f>IF(CO15&gt;=3,"2","1")</f>
        <v>2</v>
      </c>
      <c r="CP18" s="197" t="str">
        <f>IF(CP14=0,"0","0")</f>
        <v>0</v>
      </c>
      <c r="CQ18" s="197" t="str">
        <f>IF(CQ15&lt;=3,"1","2")</f>
        <v>1</v>
      </c>
      <c r="CR18" s="197" t="str">
        <f>IF(CR15&gt;=3,"2","1")</f>
        <v>2</v>
      </c>
      <c r="CS18" s="197" t="str">
        <f>IF(CS15&lt;=3,"1","2")</f>
        <v>1</v>
      </c>
      <c r="CT18" s="197" t="str">
        <f>IF(CT14=0,"0","0")</f>
        <v>0</v>
      </c>
      <c r="CU18" s="197" t="str">
        <f>IF(CU15&gt;=3,"2","1")</f>
        <v>2</v>
      </c>
      <c r="CV18" s="197" t="str">
        <f>IF(CV15&lt;=3,"1","2")</f>
        <v>1</v>
      </c>
      <c r="CW18" s="197" t="str">
        <f>IF(CW15&lt;=3,"1","2")</f>
        <v>1</v>
      </c>
      <c r="CX18" s="197" t="str">
        <f>IF(CX15&gt;=3,"2","1")</f>
        <v>2</v>
      </c>
      <c r="CY18" s="197" t="str">
        <f>IF(CY15&gt;=3,"2","1")</f>
        <v>2</v>
      </c>
      <c r="CZ18" s="197" t="str">
        <f>IF(CZ15&lt;=3,"1","2")</f>
        <v>1</v>
      </c>
      <c r="DA18" s="197" t="str">
        <f>IF(DA15&gt;=3,"2","1")</f>
        <v>1</v>
      </c>
      <c r="DB18" s="197" t="str">
        <f>IF(DB15&lt;=3,"1","2")</f>
        <v>1</v>
      </c>
      <c r="DC18" s="197" t="str">
        <f>IF(DC15&gt;=3,"2","1")</f>
        <v>2</v>
      </c>
      <c r="DD18" s="197" t="str">
        <f>IF(DD14=0,"0","0")</f>
        <v>0</v>
      </c>
      <c r="DE18" s="197" t="str">
        <f>IF(DE15&gt;=3,"2","1")</f>
        <v>2</v>
      </c>
      <c r="DF18" s="197" t="str">
        <f>IF(DF15&lt;=3,"1","2")</f>
        <v>1</v>
      </c>
      <c r="DG18" s="197" t="str">
        <f>IF(DG15&gt;=3,"2","1")</f>
        <v>2</v>
      </c>
      <c r="DH18" s="197" t="str">
        <f>IF(DH15&lt;=3,"1","2")</f>
        <v>1</v>
      </c>
      <c r="DI18" s="197" t="str">
        <f>IF(DI15&gt;=3,"2","1")</f>
        <v>2</v>
      </c>
      <c r="DJ18" s="197" t="str">
        <f>IF(DJ15&gt;=3,"2","1")</f>
        <v>2</v>
      </c>
      <c r="DK18" s="197" t="str">
        <f>IF(DK15&gt;=3,"2","1")</f>
        <v>2</v>
      </c>
      <c r="DL18" s="197" t="str">
        <f>IF(DL15&gt;=3,"2","1")</f>
        <v>2</v>
      </c>
      <c r="DM18" s="197" t="str">
        <f>IF(DM15&gt;=3,"2","1")</f>
        <v>2</v>
      </c>
      <c r="DN18" s="197" t="str">
        <f>IF(DN14=0,"0","0")</f>
        <v>0</v>
      </c>
      <c r="DO18" s="197" t="str">
        <f>IF(DO15&lt;=3,"1","2")</f>
        <v>1</v>
      </c>
      <c r="DP18" s="197" t="str">
        <f>IF(DP15&gt;=3,"2","1")</f>
        <v>2</v>
      </c>
      <c r="DQ18" s="197" t="str">
        <f>IF(DQ15&gt;=3,"2","1")</f>
        <v>2</v>
      </c>
      <c r="DR18" s="197" t="str">
        <f>IF(DR15&gt;=3,"2","1")</f>
        <v>2</v>
      </c>
      <c r="DS18" s="197" t="str">
        <f>IF(DS15&gt;=3,"2","1")</f>
        <v>2</v>
      </c>
      <c r="DT18" s="197" t="str">
        <f>IF(DT15&lt;=3,"1","2")</f>
        <v>1</v>
      </c>
      <c r="DU18" s="197" t="str">
        <f>IF(DU15&gt;=3,"2","1")</f>
        <v>2</v>
      </c>
      <c r="DV18" s="197" t="str">
        <f>IF(DV15&gt;=3,"2","1")</f>
        <v>2</v>
      </c>
      <c r="DW18" s="197" t="str">
        <f>IF(DW15&gt;=3,"2","1")</f>
        <v>2</v>
      </c>
      <c r="DX18" s="197" t="str">
        <f>IF(DX14=0,"0","0")</f>
        <v>0</v>
      </c>
      <c r="DY18" s="197" t="str">
        <f>IF(DY14=0,"0","0")</f>
        <v>0</v>
      </c>
      <c r="DZ18" s="197" t="str">
        <f>IF(DZ15&gt;=3,"2","1")</f>
        <v>2</v>
      </c>
      <c r="EA18" s="197" t="str">
        <f>IF(EA14=0,"0","0")</f>
        <v>0</v>
      </c>
      <c r="EB18" s="197" t="str">
        <f>IF(EB15&lt;=3,"1","2")</f>
        <v>1</v>
      </c>
      <c r="EC18" s="197" t="str">
        <f>IF(EC15&gt;=3,"2","1")</f>
        <v>2</v>
      </c>
      <c r="ED18" s="197" t="str">
        <f>IF(ED15&lt;=3,"1","2")</f>
        <v>1</v>
      </c>
      <c r="EE18" s="197" t="str">
        <f>IF(EE15&gt;=3,"2","1")</f>
        <v>2</v>
      </c>
      <c r="EF18" s="197" t="str">
        <f>IF(EF15&gt;=3,"2","1")</f>
        <v>2</v>
      </c>
      <c r="EG18" s="197" t="str">
        <f>IF(EG15&gt;=3,"2","1")</f>
        <v>2</v>
      </c>
      <c r="EH18" s="197" t="str">
        <f>IF(EH14=0,"0","0")</f>
        <v>0</v>
      </c>
      <c r="EI18" s="197" t="str">
        <f>IF(EI15&lt;=3,"1","2")</f>
        <v>1</v>
      </c>
      <c r="EJ18" s="197" t="str">
        <f>IF(EJ15&gt;=3,"2","1")</f>
        <v>2</v>
      </c>
      <c r="EK18" s="197" t="str">
        <f>IF(EK15&gt;=3,"2","1")</f>
        <v>2</v>
      </c>
      <c r="EL18" s="197" t="str">
        <f>IF(EL15&gt;=3,"2","1")</f>
        <v>2</v>
      </c>
      <c r="EM18" s="197" t="str">
        <f>IF(EM15&gt;=3,"2","1")</f>
        <v>2</v>
      </c>
      <c r="EN18" s="197" t="str">
        <f>IF(EN15&lt;=3,"1","2")</f>
        <v>1</v>
      </c>
      <c r="EO18" s="197" t="str">
        <f>IF(EO15&lt;=3,"1","2")</f>
        <v>1</v>
      </c>
      <c r="EP18" s="197" t="str">
        <f>IF(EP15&gt;=3,"2","1")</f>
        <v>2</v>
      </c>
      <c r="EQ18" s="197" t="str">
        <f>IF(EQ15&gt;=3,"2","1")</f>
        <v>2</v>
      </c>
      <c r="ER18" s="197" t="str">
        <f>IF(ER14=0,"0","0")</f>
        <v>0</v>
      </c>
      <c r="ES18" s="197" t="str">
        <f>IF(ES15&lt;=3,"1","2")</f>
        <v>1</v>
      </c>
      <c r="ET18" s="197" t="str">
        <f>IF(ET15&gt;=3,"2","1")</f>
        <v>2</v>
      </c>
      <c r="EU18" s="197" t="str">
        <f>IF(EU15&gt;=3,"2","1")</f>
        <v>2</v>
      </c>
      <c r="EV18" s="197" t="str">
        <f>IF(EV15&lt;=3,"1","2")</f>
        <v>1</v>
      </c>
      <c r="EW18" s="197" t="str">
        <f>IF(EW15&gt;=3,"2","1")</f>
        <v>2</v>
      </c>
      <c r="EX18" s="197" t="str">
        <f>IF(EX15&gt;=3,"2","1")</f>
        <v>2</v>
      </c>
      <c r="EY18" s="197" t="str">
        <f>IF(EY15&gt;=3,"2","1")</f>
        <v>2</v>
      </c>
      <c r="EZ18" s="197" t="str">
        <f>IF(EZ15&lt;=3,"1","2")</f>
        <v>1</v>
      </c>
      <c r="FA18" s="197" t="str">
        <f>IF(FA15&gt;=3,"2","1")</f>
        <v>2</v>
      </c>
      <c r="FB18" s="197" t="str">
        <f>IF(FB15&lt;=3,"1","2")</f>
        <v>2</v>
      </c>
      <c r="FC18" s="181">
        <f t="shared" ref="FC18:HF18" si="5">FC15</f>
        <v>3</v>
      </c>
      <c r="FD18" s="197">
        <f t="shared" si="5"/>
        <v>3</v>
      </c>
      <c r="FE18" s="197">
        <f t="shared" si="5"/>
        <v>4</v>
      </c>
      <c r="FF18" s="197">
        <f t="shared" si="5"/>
        <v>4</v>
      </c>
      <c r="FG18" s="197">
        <f t="shared" si="5"/>
        <v>4</v>
      </c>
      <c r="FH18" s="197">
        <f t="shared" si="5"/>
        <v>3</v>
      </c>
      <c r="FI18" s="197">
        <f t="shared" si="5"/>
        <v>2</v>
      </c>
      <c r="FJ18" s="197">
        <f t="shared" si="5"/>
        <v>3</v>
      </c>
      <c r="FK18" s="197">
        <f t="shared" si="5"/>
        <v>2</v>
      </c>
      <c r="FL18" s="197">
        <f t="shared" si="5"/>
        <v>2</v>
      </c>
      <c r="FM18" s="197">
        <f t="shared" si="5"/>
        <v>2</v>
      </c>
      <c r="FN18" s="197">
        <f t="shared" si="5"/>
        <v>4</v>
      </c>
      <c r="FO18" s="197">
        <f t="shared" si="5"/>
        <v>4</v>
      </c>
      <c r="FP18" s="197">
        <f t="shared" si="5"/>
        <v>4</v>
      </c>
      <c r="FQ18" s="197">
        <f t="shared" si="5"/>
        <v>4</v>
      </c>
      <c r="FR18" s="197">
        <f t="shared" si="5"/>
        <v>4</v>
      </c>
      <c r="FS18" s="197">
        <f t="shared" si="5"/>
        <v>2</v>
      </c>
      <c r="FT18" s="197">
        <f t="shared" si="5"/>
        <v>4</v>
      </c>
      <c r="FU18" s="197">
        <f t="shared" si="5"/>
        <v>4</v>
      </c>
      <c r="FV18" s="197">
        <f t="shared" si="5"/>
        <v>2</v>
      </c>
      <c r="FW18" s="197">
        <f t="shared" si="5"/>
        <v>4</v>
      </c>
      <c r="FX18" s="197">
        <f t="shared" si="5"/>
        <v>4</v>
      </c>
      <c r="FY18" s="197">
        <f t="shared" si="5"/>
        <v>4</v>
      </c>
      <c r="FZ18" s="197">
        <f t="shared" si="5"/>
        <v>4</v>
      </c>
      <c r="GA18" s="197">
        <f t="shared" si="5"/>
        <v>4</v>
      </c>
      <c r="GB18" s="197">
        <f t="shared" si="5"/>
        <v>4</v>
      </c>
      <c r="GC18" s="197">
        <f t="shared" si="5"/>
        <v>2</v>
      </c>
      <c r="GD18" s="197">
        <f t="shared" si="5"/>
        <v>4</v>
      </c>
      <c r="GE18" s="197">
        <f t="shared" si="5"/>
        <v>4</v>
      </c>
      <c r="GF18" s="197">
        <f t="shared" si="5"/>
        <v>4</v>
      </c>
      <c r="GG18" s="197">
        <f t="shared" si="5"/>
        <v>2</v>
      </c>
      <c r="GH18" s="197">
        <f t="shared" si="5"/>
        <v>2</v>
      </c>
      <c r="GI18" s="197">
        <f t="shared" si="5"/>
        <v>4</v>
      </c>
      <c r="GJ18" s="197">
        <f t="shared" si="5"/>
        <v>2</v>
      </c>
      <c r="GK18" s="181">
        <f t="shared" si="5"/>
        <v>4</v>
      </c>
      <c r="GL18" s="197">
        <f t="shared" si="5"/>
        <v>5</v>
      </c>
      <c r="GM18" s="197">
        <f t="shared" si="5"/>
        <v>2</v>
      </c>
      <c r="GN18" s="197">
        <f t="shared" si="5"/>
        <v>4</v>
      </c>
      <c r="GO18" s="197">
        <f t="shared" si="5"/>
        <v>3</v>
      </c>
      <c r="GP18" s="197">
        <f t="shared" si="5"/>
        <v>4</v>
      </c>
      <c r="GQ18" s="197">
        <f t="shared" si="5"/>
        <v>3</v>
      </c>
      <c r="GR18" s="197">
        <f t="shared" si="5"/>
        <v>2</v>
      </c>
      <c r="GS18" s="197">
        <f t="shared" si="5"/>
        <v>3</v>
      </c>
      <c r="GT18" s="197">
        <f t="shared" si="5"/>
        <v>2</v>
      </c>
      <c r="GU18" s="197">
        <f t="shared" si="5"/>
        <v>3</v>
      </c>
      <c r="GV18" s="197">
        <f t="shared" si="5"/>
        <v>2</v>
      </c>
      <c r="GW18" s="197">
        <f t="shared" si="5"/>
        <v>5</v>
      </c>
      <c r="GX18" s="197">
        <f t="shared" si="5"/>
        <v>4</v>
      </c>
      <c r="GY18" s="197">
        <f t="shared" si="5"/>
        <v>2</v>
      </c>
      <c r="GZ18" s="197">
        <f t="shared" si="5"/>
        <v>2</v>
      </c>
      <c r="HA18" s="197">
        <f t="shared" si="5"/>
        <v>1</v>
      </c>
      <c r="HB18" s="197">
        <f t="shared" si="5"/>
        <v>2</v>
      </c>
      <c r="HC18" s="197">
        <f t="shared" si="5"/>
        <v>2</v>
      </c>
      <c r="HD18" s="197">
        <f t="shared" si="5"/>
        <v>4</v>
      </c>
      <c r="HE18" s="197">
        <f t="shared" si="5"/>
        <v>3</v>
      </c>
      <c r="HF18" s="197">
        <f t="shared" si="5"/>
        <v>3</v>
      </c>
      <c r="HG18" s="197">
        <f>HG15</f>
        <v>2</v>
      </c>
      <c r="HH18" s="197">
        <f t="shared" ref="HH18:JS18" si="6">HH15</f>
        <v>2</v>
      </c>
      <c r="HI18" s="197">
        <f t="shared" si="6"/>
        <v>3</v>
      </c>
      <c r="HJ18" s="197">
        <f t="shared" si="6"/>
        <v>3</v>
      </c>
      <c r="HK18" s="197">
        <f t="shared" si="6"/>
        <v>5</v>
      </c>
      <c r="HL18" s="197">
        <f t="shared" si="6"/>
        <v>3</v>
      </c>
      <c r="HM18" s="197">
        <f t="shared" si="6"/>
        <v>3</v>
      </c>
      <c r="HN18" s="197">
        <f t="shared" si="6"/>
        <v>2</v>
      </c>
      <c r="HO18" s="197">
        <f t="shared" si="6"/>
        <v>3</v>
      </c>
      <c r="HP18" s="197">
        <f t="shared" si="6"/>
        <v>4</v>
      </c>
      <c r="HQ18" s="197">
        <f t="shared" si="6"/>
        <v>3</v>
      </c>
      <c r="HR18" s="197">
        <f t="shared" si="6"/>
        <v>4</v>
      </c>
      <c r="HS18" s="197">
        <f t="shared" si="6"/>
        <v>2</v>
      </c>
      <c r="HT18" s="197">
        <f t="shared" si="6"/>
        <v>3</v>
      </c>
      <c r="HU18" s="197">
        <f t="shared" si="6"/>
        <v>3</v>
      </c>
      <c r="HV18" s="197">
        <f t="shared" si="6"/>
        <v>2</v>
      </c>
      <c r="HW18" s="197">
        <f t="shared" si="6"/>
        <v>1</v>
      </c>
      <c r="HX18" s="197">
        <f t="shared" si="6"/>
        <v>3</v>
      </c>
      <c r="HY18" s="197">
        <f t="shared" si="6"/>
        <v>4</v>
      </c>
      <c r="HZ18" s="197">
        <f t="shared" si="6"/>
        <v>5</v>
      </c>
      <c r="IA18" s="197">
        <f t="shared" si="6"/>
        <v>4</v>
      </c>
      <c r="IB18" s="197">
        <f t="shared" si="6"/>
        <v>4</v>
      </c>
      <c r="IC18" s="178">
        <f t="shared" si="6"/>
        <v>0</v>
      </c>
      <c r="ID18" s="178">
        <f t="shared" si="6"/>
        <v>0</v>
      </c>
      <c r="IE18" s="178">
        <f t="shared" si="6"/>
        <v>0</v>
      </c>
      <c r="IF18" s="178">
        <f t="shared" si="6"/>
        <v>0</v>
      </c>
      <c r="IG18" s="178">
        <f t="shared" si="6"/>
        <v>0</v>
      </c>
      <c r="IH18" s="178">
        <f t="shared" si="6"/>
        <v>0</v>
      </c>
      <c r="II18" s="178">
        <f t="shared" si="6"/>
        <v>0</v>
      </c>
      <c r="IJ18" s="178">
        <f t="shared" si="6"/>
        <v>0</v>
      </c>
      <c r="IK18" s="178">
        <f t="shared" si="6"/>
        <v>0</v>
      </c>
      <c r="IL18" s="178">
        <f t="shared" si="6"/>
        <v>0</v>
      </c>
      <c r="IM18" s="178">
        <f t="shared" si="6"/>
        <v>0</v>
      </c>
      <c r="IN18" s="178">
        <f t="shared" si="6"/>
        <v>0</v>
      </c>
      <c r="IO18" s="178">
        <f t="shared" si="6"/>
        <v>0</v>
      </c>
      <c r="IP18" s="178">
        <f t="shared" si="6"/>
        <v>0</v>
      </c>
      <c r="IQ18" s="178">
        <f t="shared" si="6"/>
        <v>0</v>
      </c>
      <c r="IR18" s="178">
        <f t="shared" si="6"/>
        <v>0</v>
      </c>
      <c r="IS18" s="178">
        <f t="shared" si="6"/>
        <v>0</v>
      </c>
      <c r="IT18" s="178">
        <f t="shared" si="6"/>
        <v>0</v>
      </c>
      <c r="IU18" s="178">
        <f t="shared" si="6"/>
        <v>0</v>
      </c>
      <c r="IV18" s="178">
        <f t="shared" si="6"/>
        <v>0</v>
      </c>
      <c r="IW18" s="178">
        <f t="shared" si="6"/>
        <v>0</v>
      </c>
      <c r="IX18" s="178">
        <f t="shared" si="6"/>
        <v>0</v>
      </c>
      <c r="IY18" s="178">
        <f t="shared" si="6"/>
        <v>0</v>
      </c>
      <c r="IZ18" s="178">
        <f t="shared" si="6"/>
        <v>0</v>
      </c>
      <c r="JA18" s="178">
        <f t="shared" si="6"/>
        <v>0</v>
      </c>
      <c r="JB18" s="178">
        <f t="shared" si="6"/>
        <v>0</v>
      </c>
      <c r="JC18" s="178">
        <f t="shared" si="6"/>
        <v>0</v>
      </c>
      <c r="JD18" s="178">
        <f t="shared" si="6"/>
        <v>0</v>
      </c>
      <c r="JE18" s="178">
        <f t="shared" si="6"/>
        <v>0</v>
      </c>
      <c r="JF18" s="178">
        <f t="shared" si="6"/>
        <v>0</v>
      </c>
      <c r="JG18" s="178">
        <f t="shared" si="6"/>
        <v>0</v>
      </c>
      <c r="JH18" s="178">
        <f t="shared" si="6"/>
        <v>0</v>
      </c>
      <c r="JI18" s="178">
        <f t="shared" si="6"/>
        <v>0</v>
      </c>
      <c r="JJ18" s="178">
        <f t="shared" si="6"/>
        <v>0</v>
      </c>
      <c r="JK18" s="178">
        <f t="shared" si="6"/>
        <v>0</v>
      </c>
      <c r="JL18" s="178">
        <f t="shared" si="6"/>
        <v>0</v>
      </c>
      <c r="JM18" s="178">
        <f t="shared" si="6"/>
        <v>0</v>
      </c>
      <c r="JN18" s="178">
        <f t="shared" si="6"/>
        <v>0</v>
      </c>
      <c r="JO18" s="178">
        <f t="shared" si="6"/>
        <v>0</v>
      </c>
      <c r="JP18" s="178">
        <f t="shared" si="6"/>
        <v>0</v>
      </c>
      <c r="JQ18" s="178">
        <f t="shared" si="6"/>
        <v>0</v>
      </c>
      <c r="JR18" s="178">
        <f t="shared" si="6"/>
        <v>0</v>
      </c>
      <c r="JS18" s="178">
        <f t="shared" si="6"/>
        <v>0</v>
      </c>
      <c r="JT18" s="178">
        <f t="shared" ref="JT18:MB18" si="7">JT15</f>
        <v>0</v>
      </c>
      <c r="JU18" s="178">
        <f t="shared" si="7"/>
        <v>0</v>
      </c>
      <c r="JV18" s="178">
        <f t="shared" si="7"/>
        <v>0</v>
      </c>
      <c r="JW18" s="178">
        <f t="shared" si="7"/>
        <v>0</v>
      </c>
      <c r="JX18" s="178">
        <f t="shared" si="7"/>
        <v>0</v>
      </c>
      <c r="JY18" s="178">
        <f t="shared" si="7"/>
        <v>0</v>
      </c>
      <c r="JZ18" s="178">
        <f t="shared" si="7"/>
        <v>0</v>
      </c>
      <c r="KA18" s="178">
        <f t="shared" si="7"/>
        <v>0</v>
      </c>
      <c r="KB18" s="178">
        <f t="shared" si="7"/>
        <v>0</v>
      </c>
      <c r="KC18" s="178">
        <f t="shared" si="7"/>
        <v>0</v>
      </c>
      <c r="KD18" s="178">
        <f t="shared" si="7"/>
        <v>0</v>
      </c>
      <c r="KE18" s="178">
        <f t="shared" si="7"/>
        <v>0</v>
      </c>
      <c r="KF18" s="178">
        <f t="shared" si="7"/>
        <v>0</v>
      </c>
      <c r="KG18" s="178">
        <f t="shared" si="7"/>
        <v>0</v>
      </c>
      <c r="KH18" s="178">
        <f t="shared" si="7"/>
        <v>0</v>
      </c>
      <c r="KI18" s="178">
        <f t="shared" si="7"/>
        <v>0</v>
      </c>
      <c r="KJ18" s="178">
        <f t="shared" si="7"/>
        <v>0</v>
      </c>
      <c r="KK18" s="178">
        <f t="shared" si="7"/>
        <v>0</v>
      </c>
      <c r="KL18" s="178">
        <f t="shared" si="7"/>
        <v>0</v>
      </c>
      <c r="KM18" s="178">
        <f t="shared" si="7"/>
        <v>0</v>
      </c>
      <c r="KN18" s="178">
        <f t="shared" si="7"/>
        <v>0</v>
      </c>
      <c r="KO18" s="178">
        <f t="shared" si="7"/>
        <v>0</v>
      </c>
      <c r="KP18" s="178">
        <f t="shared" si="7"/>
        <v>0</v>
      </c>
      <c r="KQ18" s="178">
        <f t="shared" si="7"/>
        <v>0</v>
      </c>
      <c r="KR18" s="178">
        <f t="shared" si="7"/>
        <v>0</v>
      </c>
      <c r="KS18" s="178">
        <f t="shared" si="7"/>
        <v>0</v>
      </c>
      <c r="KT18" s="178">
        <f t="shared" si="7"/>
        <v>0</v>
      </c>
      <c r="KU18" s="178">
        <f t="shared" si="7"/>
        <v>0</v>
      </c>
      <c r="KV18" s="178">
        <f t="shared" si="7"/>
        <v>0</v>
      </c>
      <c r="KW18" s="178">
        <f t="shared" si="7"/>
        <v>0</v>
      </c>
      <c r="KX18" s="178">
        <f t="shared" si="7"/>
        <v>0</v>
      </c>
      <c r="KY18" s="178">
        <f t="shared" si="7"/>
        <v>0</v>
      </c>
      <c r="KZ18" s="178">
        <f t="shared" si="7"/>
        <v>0</v>
      </c>
      <c r="LA18" s="178">
        <f t="shared" si="7"/>
        <v>0</v>
      </c>
      <c r="LB18" s="178">
        <f t="shared" si="7"/>
        <v>0</v>
      </c>
      <c r="LC18" s="178">
        <f t="shared" si="7"/>
        <v>0</v>
      </c>
      <c r="LD18" s="178">
        <f t="shared" si="7"/>
        <v>0</v>
      </c>
      <c r="LE18" s="178">
        <f t="shared" si="7"/>
        <v>0</v>
      </c>
      <c r="LF18" s="178">
        <f t="shared" si="7"/>
        <v>0</v>
      </c>
      <c r="LG18" s="178">
        <f t="shared" si="7"/>
        <v>0</v>
      </c>
      <c r="LH18" s="178">
        <f t="shared" si="7"/>
        <v>0</v>
      </c>
      <c r="LI18" s="178">
        <f t="shared" si="7"/>
        <v>0</v>
      </c>
      <c r="LJ18" s="178">
        <f t="shared" si="7"/>
        <v>0</v>
      </c>
      <c r="LK18" s="178">
        <f t="shared" si="7"/>
        <v>0</v>
      </c>
      <c r="LL18" s="178">
        <f t="shared" si="7"/>
        <v>0</v>
      </c>
      <c r="LM18" s="178">
        <f t="shared" si="7"/>
        <v>0</v>
      </c>
      <c r="LN18" s="178">
        <f t="shared" si="7"/>
        <v>0</v>
      </c>
      <c r="LO18" s="178">
        <f t="shared" si="7"/>
        <v>0</v>
      </c>
      <c r="LP18" s="178">
        <f t="shared" si="7"/>
        <v>0</v>
      </c>
      <c r="LQ18" s="178">
        <f t="shared" si="7"/>
        <v>0</v>
      </c>
      <c r="LR18" s="178">
        <f t="shared" si="7"/>
        <v>0</v>
      </c>
      <c r="LS18" s="178">
        <f t="shared" si="7"/>
        <v>0</v>
      </c>
      <c r="LT18" s="178">
        <f t="shared" si="7"/>
        <v>0</v>
      </c>
      <c r="LU18" s="178">
        <f t="shared" si="7"/>
        <v>0</v>
      </c>
      <c r="LV18" s="178">
        <f t="shared" si="7"/>
        <v>0</v>
      </c>
      <c r="LW18" s="178">
        <f t="shared" si="7"/>
        <v>0</v>
      </c>
      <c r="LX18" s="178">
        <f t="shared" si="7"/>
        <v>0</v>
      </c>
      <c r="LY18" s="178">
        <f t="shared" si="7"/>
        <v>0</v>
      </c>
      <c r="LZ18" s="178">
        <f t="shared" si="7"/>
        <v>0</v>
      </c>
      <c r="MA18" s="178">
        <f t="shared" si="7"/>
        <v>0</v>
      </c>
      <c r="MB18" s="178">
        <f t="shared" si="7"/>
        <v>0</v>
      </c>
    </row>
    <row r="19" spans="1:340" ht="15.75">
      <c r="B19" s="213" t="s">
        <v>172</v>
      </c>
      <c r="C19" s="213"/>
    </row>
    <row r="20" spans="1:340">
      <c r="I20" s="178" t="s">
        <v>173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topLeftCell="H1" zoomScale="40" zoomScaleNormal="40" workbookViewId="0">
      <selection activeCell="H3" sqref="H3"/>
    </sheetView>
  </sheetViews>
  <sheetFormatPr defaultColWidth="20" defaultRowHeight="15"/>
  <sheetData>
    <row r="1" spans="1:48" ht="29.25" customHeight="1" thickBot="1">
      <c r="A1" s="219" t="s">
        <v>290</v>
      </c>
      <c r="B1" s="219"/>
      <c r="C1" s="219"/>
      <c r="D1" s="219"/>
      <c r="E1" s="219"/>
      <c r="F1" s="219"/>
      <c r="G1" s="219"/>
      <c r="H1" s="219"/>
      <c r="I1" s="219"/>
      <c r="J1" s="219" t="s">
        <v>289</v>
      </c>
      <c r="K1" s="219"/>
      <c r="L1" s="219"/>
      <c r="M1" s="219"/>
      <c r="N1" s="185"/>
      <c r="O1" s="219" t="s">
        <v>287</v>
      </c>
      <c r="P1" s="219"/>
      <c r="Q1" s="219"/>
      <c r="R1" s="219"/>
      <c r="S1" s="219" t="s">
        <v>288</v>
      </c>
      <c r="T1" s="219"/>
      <c r="U1" s="219"/>
      <c r="V1" s="219"/>
      <c r="W1" s="219"/>
      <c r="X1" s="219"/>
      <c r="Y1" s="219"/>
      <c r="Z1" s="219"/>
      <c r="AA1" s="219"/>
      <c r="AB1" s="219"/>
      <c r="AC1" s="216" t="s">
        <v>291</v>
      </c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6" t="s">
        <v>292</v>
      </c>
      <c r="AO1" s="217"/>
      <c r="AP1" s="217"/>
      <c r="AQ1" s="217"/>
      <c r="AR1" s="217"/>
      <c r="AS1" s="217"/>
      <c r="AT1" s="217"/>
      <c r="AU1" s="217"/>
      <c r="AV1" s="218"/>
    </row>
    <row r="2" spans="1:48" ht="134.25" customHeight="1">
      <c r="A2" s="203" t="s">
        <v>254</v>
      </c>
      <c r="B2" s="203" t="s">
        <v>255</v>
      </c>
      <c r="C2" s="203" t="s">
        <v>256</v>
      </c>
      <c r="D2" s="203" t="s">
        <v>257</v>
      </c>
      <c r="E2" s="186" t="s">
        <v>258</v>
      </c>
      <c r="F2" s="203" t="s">
        <v>259</v>
      </c>
      <c r="G2" s="203" t="s">
        <v>260</v>
      </c>
      <c r="H2" s="203" t="s">
        <v>261</v>
      </c>
      <c r="I2" s="203" t="s">
        <v>262</v>
      </c>
      <c r="J2" s="187" t="s">
        <v>263</v>
      </c>
      <c r="K2" s="203" t="s">
        <v>264</v>
      </c>
      <c r="L2" s="203" t="s">
        <v>265</v>
      </c>
      <c r="M2" s="203" t="s">
        <v>266</v>
      </c>
      <c r="N2" s="203" t="s">
        <v>267</v>
      </c>
      <c r="O2" s="187" t="s">
        <v>268</v>
      </c>
      <c r="P2" s="187" t="s">
        <v>269</v>
      </c>
      <c r="Q2" s="187" t="s">
        <v>270</v>
      </c>
      <c r="R2" s="187" t="s">
        <v>271</v>
      </c>
      <c r="S2" s="203" t="s">
        <v>272</v>
      </c>
      <c r="T2" s="203" t="s">
        <v>273</v>
      </c>
      <c r="U2" s="203" t="s">
        <v>274</v>
      </c>
      <c r="V2" s="203" t="s">
        <v>275</v>
      </c>
      <c r="W2" s="203" t="s">
        <v>276</v>
      </c>
      <c r="X2" s="203" t="s">
        <v>277</v>
      </c>
      <c r="Y2" s="203" t="s">
        <v>278</v>
      </c>
      <c r="Z2" s="188" t="s">
        <v>279</v>
      </c>
      <c r="AA2" s="203" t="s">
        <v>280</v>
      </c>
      <c r="AB2" s="203" t="s">
        <v>281</v>
      </c>
      <c r="AC2" s="189" t="s">
        <v>282</v>
      </c>
      <c r="AD2" s="189" t="s">
        <v>283</v>
      </c>
      <c r="AE2" s="189" t="s">
        <v>284</v>
      </c>
      <c r="AF2" s="189" t="s">
        <v>285</v>
      </c>
      <c r="AG2" s="189" t="s">
        <v>286</v>
      </c>
      <c r="AH2" s="189" t="s">
        <v>151</v>
      </c>
      <c r="AI2" s="189" t="s">
        <v>165</v>
      </c>
      <c r="AJ2" s="189" t="s">
        <v>152</v>
      </c>
      <c r="AK2" s="189" t="s">
        <v>153</v>
      </c>
      <c r="AL2" s="189" t="s">
        <v>154</v>
      </c>
      <c r="AM2" s="189" t="s">
        <v>155</v>
      </c>
      <c r="AN2" s="189" t="s">
        <v>156</v>
      </c>
      <c r="AO2" s="189" t="s">
        <v>157</v>
      </c>
      <c r="AP2" s="189" t="s">
        <v>158</v>
      </c>
      <c r="AQ2" s="189" t="s">
        <v>159</v>
      </c>
      <c r="AR2" s="189" t="s">
        <v>160</v>
      </c>
      <c r="AS2" s="189" t="s">
        <v>161</v>
      </c>
      <c r="AT2" s="189" t="s">
        <v>162</v>
      </c>
      <c r="AU2" s="189" t="s">
        <v>163</v>
      </c>
      <c r="AV2" s="189" t="s">
        <v>164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54</v>
      </c>
      <c r="H3" t="str">
        <f>IF(IFERROR(MATCH(1,'5th-&gt; 2nd Earth Conversation Fo'!F9,2),),"남자","여자")</f>
        <v>남자</v>
      </c>
      <c r="J3" t="s">
        <v>297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73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90">
        <f>'직무적성 계산방식'!AF8</f>
        <v>81.333333333333329</v>
      </c>
      <c r="AD3" s="190">
        <f>'직무적성 계산방식'!AF7</f>
        <v>71.333333333333329</v>
      </c>
      <c r="AE3" s="190" cm="1">
        <f t="array" ref="AE3:AE6">'직무적성 계산방식'!J8:J11</f>
        <v>154</v>
      </c>
      <c r="AF3" s="190">
        <f>'직무적성 계산방식'!AF4</f>
        <v>76.333333333333329</v>
      </c>
      <c r="AG3" s="190">
        <f>'직무적성 계산방식'!AF10</f>
        <v>66.333333333333329</v>
      </c>
      <c r="AH3" s="190">
        <f>'직무적성 계산방식'!AF5</f>
        <v>106.33333333333333</v>
      </c>
      <c r="AI3" s="190">
        <f>'직무적성 계산방식'!AF11</f>
        <v>104.66666666666667</v>
      </c>
      <c r="AJ3" s="190">
        <f>'직무적성 계산방식'!AF9</f>
        <v>96.333333333333329</v>
      </c>
      <c r="AK3" s="190">
        <f>SUM(AC3:AJ3)/8</f>
        <v>94.583333333333329</v>
      </c>
      <c r="AL3" t="s">
        <v>200</v>
      </c>
      <c r="AM3" t="s">
        <v>205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202" t="s">
        <v>168</v>
      </c>
    </row>
    <row r="8" spans="1:48">
      <c r="A8">
        <v>1</v>
      </c>
      <c r="B8" t="s">
        <v>293</v>
      </c>
      <c r="C8" t="s">
        <v>175</v>
      </c>
      <c r="D8" t="s">
        <v>54</v>
      </c>
      <c r="E8" t="s">
        <v>54</v>
      </c>
      <c r="G8" t="s">
        <v>54</v>
      </c>
      <c r="H8" t="s">
        <v>176</v>
      </c>
      <c r="J8" t="s">
        <v>297</v>
      </c>
      <c r="K8">
        <v>93</v>
      </c>
      <c r="L8">
        <v>94</v>
      </c>
      <c r="M8">
        <v>0</v>
      </c>
      <c r="N8">
        <v>86</v>
      </c>
      <c r="O8" t="s">
        <v>177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90">
        <v>56.333333333333336</v>
      </c>
      <c r="AD8" s="190">
        <v>57.666666666666664</v>
      </c>
      <c r="AE8" s="190">
        <v>59</v>
      </c>
      <c r="AF8" s="190">
        <v>61</v>
      </c>
      <c r="AG8" s="190">
        <v>65</v>
      </c>
      <c r="AH8" s="190">
        <v>87.333333333333329</v>
      </c>
      <c r="AI8" s="190">
        <v>86</v>
      </c>
      <c r="AJ8" s="190">
        <v>83</v>
      </c>
      <c r="AK8" s="190">
        <v>69.416666666666657</v>
      </c>
      <c r="AL8" t="s">
        <v>200</v>
      </c>
      <c r="AM8" t="s">
        <v>205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294</v>
      </c>
      <c r="C9" t="s">
        <v>174</v>
      </c>
      <c r="D9" t="s">
        <v>54</v>
      </c>
      <c r="E9" t="s">
        <v>54</v>
      </c>
      <c r="G9" t="s">
        <v>54</v>
      </c>
      <c r="H9" t="s">
        <v>178</v>
      </c>
      <c r="J9" t="s">
        <v>297</v>
      </c>
      <c r="K9">
        <v>93</v>
      </c>
      <c r="L9">
        <v>91</v>
      </c>
      <c r="M9">
        <v>0</v>
      </c>
      <c r="N9">
        <v>90</v>
      </c>
      <c r="O9" t="s">
        <v>177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90">
        <v>57.333333333333336</v>
      </c>
      <c r="AD9" s="190">
        <v>56.333333333333336</v>
      </c>
      <c r="AE9" s="190">
        <v>60.666666666666664</v>
      </c>
      <c r="AF9" s="190">
        <v>62.666666666666664</v>
      </c>
      <c r="AG9" s="190">
        <v>56.333333333333336</v>
      </c>
      <c r="AH9" s="190">
        <v>88.333333333333329</v>
      </c>
      <c r="AI9" s="190">
        <v>88.666666666666671</v>
      </c>
      <c r="AJ9" s="190">
        <v>85.333333333333329</v>
      </c>
      <c r="AK9" s="190">
        <v>69.458333333333329</v>
      </c>
      <c r="AL9" t="s">
        <v>205</v>
      </c>
      <c r="AM9" t="s">
        <v>200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295</v>
      </c>
      <c r="C10" t="s">
        <v>179</v>
      </c>
      <c r="D10" t="s">
        <v>54</v>
      </c>
      <c r="E10" t="s">
        <v>54</v>
      </c>
      <c r="G10" t="s">
        <v>54</v>
      </c>
      <c r="H10" t="s">
        <v>178</v>
      </c>
      <c r="J10" t="s">
        <v>298</v>
      </c>
      <c r="K10">
        <v>90</v>
      </c>
      <c r="L10">
        <v>89</v>
      </c>
      <c r="M10">
        <v>0</v>
      </c>
      <c r="N10">
        <v>67</v>
      </c>
      <c r="O10" t="s">
        <v>177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90">
        <v>55</v>
      </c>
      <c r="AD10" s="190">
        <v>53</v>
      </c>
      <c r="AE10" s="190">
        <v>46.666666666666664</v>
      </c>
      <c r="AF10" s="190">
        <v>54.666666666666664</v>
      </c>
      <c r="AG10" s="190">
        <v>52.666666666666664</v>
      </c>
      <c r="AH10" s="190">
        <v>85</v>
      </c>
      <c r="AI10" s="190">
        <v>75</v>
      </c>
      <c r="AJ10" s="190">
        <v>72.333333333333329</v>
      </c>
      <c r="AK10" s="190">
        <v>61.791666666666664</v>
      </c>
      <c r="AL10" t="s">
        <v>200</v>
      </c>
      <c r="AM10" t="s">
        <v>205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296</v>
      </c>
      <c r="C11" t="s">
        <v>180</v>
      </c>
      <c r="D11" t="s">
        <v>54</v>
      </c>
      <c r="E11" t="s">
        <v>54</v>
      </c>
      <c r="G11" t="s">
        <v>54</v>
      </c>
      <c r="H11" t="s">
        <v>178</v>
      </c>
      <c r="J11" t="s">
        <v>299</v>
      </c>
      <c r="K11">
        <v>36</v>
      </c>
      <c r="L11">
        <v>32</v>
      </c>
      <c r="M11">
        <v>0</v>
      </c>
      <c r="N11">
        <v>56</v>
      </c>
      <c r="O11" t="s">
        <v>177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90">
        <v>32.333333333333336</v>
      </c>
      <c r="AD11" s="190">
        <v>41.333333333333336</v>
      </c>
      <c r="AE11" s="190">
        <v>29.666666666666668</v>
      </c>
      <c r="AF11" s="190">
        <v>43</v>
      </c>
      <c r="AG11" s="190">
        <v>31.666666666666668</v>
      </c>
      <c r="AH11" s="190">
        <v>60.333333333333336</v>
      </c>
      <c r="AI11" s="190">
        <v>46.666666666666664</v>
      </c>
      <c r="AJ11" s="190">
        <v>67.333333333333329</v>
      </c>
      <c r="AK11" s="190">
        <v>44.041666666666664</v>
      </c>
      <c r="AL11" t="s">
        <v>204</v>
      </c>
      <c r="AM11" t="s">
        <v>200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abSelected="1" topLeftCell="F1" zoomScale="70" zoomScaleNormal="70" workbookViewId="0">
      <selection activeCell="F1" sqref="F1:O1"/>
    </sheetView>
  </sheetViews>
  <sheetFormatPr defaultColWidth="16.7109375" defaultRowHeight="15"/>
  <cols>
    <col min="3" max="3" width="16.7109375" style="14"/>
  </cols>
  <sheetData>
    <row r="1" spans="1:115" ht="45">
      <c r="A1" s="211" t="s">
        <v>302</v>
      </c>
      <c r="B1" s="2" t="s">
        <v>301</v>
      </c>
      <c r="C1" s="210" t="s">
        <v>300</v>
      </c>
      <c r="D1" s="200" t="str">
        <f>'5th-&gt; 2nd Earth Conversation Fo'!D9</f>
        <v>김정수</v>
      </c>
      <c r="E1" s="5"/>
      <c r="F1" s="225" t="s">
        <v>185</v>
      </c>
      <c r="G1" s="226"/>
      <c r="H1" s="226"/>
      <c r="I1" s="226"/>
      <c r="J1" s="231"/>
      <c r="K1" s="231"/>
      <c r="L1" s="231"/>
      <c r="M1" s="226"/>
      <c r="N1" s="226"/>
      <c r="O1" s="227"/>
      <c r="P1" s="225" t="s">
        <v>4</v>
      </c>
      <c r="Q1" s="226"/>
      <c r="R1" s="226"/>
      <c r="S1" s="226"/>
      <c r="T1" s="231"/>
      <c r="U1" s="231"/>
      <c r="V1" s="231"/>
      <c r="W1" s="231"/>
      <c r="X1" s="231"/>
      <c r="Y1" s="227"/>
      <c r="Z1" s="225" t="s">
        <v>245</v>
      </c>
      <c r="AA1" s="226"/>
      <c r="AB1" s="226"/>
      <c r="AC1" s="226"/>
      <c r="AD1" s="231"/>
      <c r="AE1" s="231"/>
      <c r="AF1" s="231"/>
      <c r="AG1" s="226"/>
      <c r="AH1" s="226"/>
      <c r="AI1" s="227"/>
      <c r="AJ1" s="225" t="s">
        <v>5</v>
      </c>
      <c r="AK1" s="226"/>
      <c r="AL1" s="226"/>
      <c r="AM1" s="226"/>
      <c r="AN1" s="226"/>
      <c r="AO1" s="226"/>
      <c r="AP1" s="226"/>
      <c r="AQ1" s="226"/>
      <c r="AR1" s="226"/>
      <c r="AS1" s="227"/>
      <c r="AT1" s="225" t="s">
        <v>6</v>
      </c>
      <c r="AU1" s="226"/>
      <c r="AV1" s="226"/>
      <c r="AW1" s="226"/>
      <c r="AX1" s="226"/>
      <c r="AY1" s="226"/>
      <c r="AZ1" s="226"/>
      <c r="BA1" s="227"/>
      <c r="BB1" s="225" t="s">
        <v>7</v>
      </c>
      <c r="BC1" s="226"/>
      <c r="BD1" s="226"/>
      <c r="BE1" s="226"/>
      <c r="BF1" s="226"/>
      <c r="BG1" s="226"/>
      <c r="BH1" s="226"/>
      <c r="BI1" s="226"/>
      <c r="BJ1" s="226"/>
      <c r="BK1" s="227"/>
      <c r="BL1" s="225" t="s">
        <v>8</v>
      </c>
      <c r="BM1" s="226"/>
      <c r="BN1" s="226"/>
      <c r="BO1" s="226"/>
      <c r="BP1" s="226"/>
      <c r="BQ1" s="226"/>
      <c r="BR1" s="226"/>
      <c r="BS1" s="226"/>
      <c r="BT1" s="226"/>
      <c r="BU1" s="227"/>
      <c r="BV1" s="225" t="s">
        <v>9</v>
      </c>
      <c r="BW1" s="226"/>
      <c r="BX1" s="226"/>
      <c r="BY1" s="226"/>
      <c r="BZ1" s="226"/>
      <c r="CA1" s="226"/>
      <c r="CB1" s="226"/>
      <c r="CC1" s="226"/>
      <c r="CD1" s="226"/>
      <c r="CE1" s="227"/>
      <c r="CF1" s="225" t="s">
        <v>10</v>
      </c>
      <c r="CG1" s="226"/>
      <c r="CH1" s="226"/>
      <c r="CI1" s="226"/>
      <c r="CJ1" s="226"/>
      <c r="CK1" s="226"/>
      <c r="CL1" s="226"/>
      <c r="CM1" s="226"/>
      <c r="CN1" s="226"/>
      <c r="CO1" s="227"/>
    </row>
    <row r="2" spans="1:115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9" t="s">
        <v>218</v>
      </c>
      <c r="G2" s="8" t="s">
        <v>207</v>
      </c>
      <c r="H2" s="8" t="s">
        <v>219</v>
      </c>
      <c r="I2" s="9" t="s">
        <v>220</v>
      </c>
      <c r="J2" s="9" t="s">
        <v>221</v>
      </c>
      <c r="K2" s="9" t="s">
        <v>222</v>
      </c>
      <c r="L2" s="8" t="s">
        <v>223</v>
      </c>
      <c r="M2" s="169" t="s">
        <v>224</v>
      </c>
      <c r="N2" s="169" t="s">
        <v>303</v>
      </c>
      <c r="O2" s="30" t="s">
        <v>304</v>
      </c>
      <c r="P2" s="29" t="s">
        <v>1</v>
      </c>
      <c r="Q2" s="8" t="s">
        <v>11</v>
      </c>
      <c r="R2" s="8" t="s">
        <v>148</v>
      </c>
      <c r="S2" s="9" t="s">
        <v>147</v>
      </c>
      <c r="T2" s="9" t="s">
        <v>12</v>
      </c>
      <c r="U2" s="9" t="s">
        <v>12</v>
      </c>
      <c r="V2" s="8" t="s">
        <v>13</v>
      </c>
      <c r="W2" s="169" t="s">
        <v>146</v>
      </c>
      <c r="X2" s="169" t="s">
        <v>145</v>
      </c>
      <c r="Y2" s="30" t="s">
        <v>14</v>
      </c>
      <c r="Z2" s="29" t="s">
        <v>1</v>
      </c>
      <c r="AA2" s="8" t="s">
        <v>11</v>
      </c>
      <c r="AB2" s="8" t="s">
        <v>148</v>
      </c>
      <c r="AC2" s="9" t="s">
        <v>147</v>
      </c>
      <c r="AD2" s="9" t="s">
        <v>12</v>
      </c>
      <c r="AE2" s="9" t="s">
        <v>12</v>
      </c>
      <c r="AF2" s="8" t="s">
        <v>13</v>
      </c>
      <c r="AG2" s="169" t="s">
        <v>146</v>
      </c>
      <c r="AH2" s="169" t="s">
        <v>145</v>
      </c>
      <c r="AI2" s="30" t="s">
        <v>14</v>
      </c>
      <c r="AJ2" s="29" t="s">
        <v>1</v>
      </c>
      <c r="AK2" s="8" t="s">
        <v>11</v>
      </c>
      <c r="AL2" s="8" t="s">
        <v>148</v>
      </c>
      <c r="AM2" s="9" t="s">
        <v>147</v>
      </c>
      <c r="AN2" s="9" t="s">
        <v>12</v>
      </c>
      <c r="AO2" s="9" t="s">
        <v>12</v>
      </c>
      <c r="AP2" s="8" t="s">
        <v>13</v>
      </c>
      <c r="AQ2" s="169" t="s">
        <v>146</v>
      </c>
      <c r="AR2" s="169" t="s">
        <v>145</v>
      </c>
      <c r="AS2" s="30" t="s">
        <v>14</v>
      </c>
      <c r="AT2" s="29" t="s">
        <v>1</v>
      </c>
      <c r="AU2" s="8" t="s">
        <v>11</v>
      </c>
      <c r="AV2" s="8" t="s">
        <v>148</v>
      </c>
      <c r="AW2" s="9" t="s">
        <v>147</v>
      </c>
      <c r="AX2" s="8" t="s">
        <v>13</v>
      </c>
      <c r="AY2" s="8"/>
      <c r="AZ2" s="8"/>
      <c r="BA2" s="30" t="s">
        <v>15</v>
      </c>
      <c r="BB2" s="29" t="s">
        <v>1</v>
      </c>
      <c r="BC2" s="8" t="s">
        <v>11</v>
      </c>
      <c r="BD2" s="8" t="s">
        <v>148</v>
      </c>
      <c r="BE2" s="9" t="s">
        <v>147</v>
      </c>
      <c r="BF2" s="9" t="s">
        <v>12</v>
      </c>
      <c r="BG2" s="9" t="s">
        <v>12</v>
      </c>
      <c r="BH2" s="8" t="s">
        <v>13</v>
      </c>
      <c r="BI2" s="169" t="s">
        <v>146</v>
      </c>
      <c r="BJ2" s="169" t="s">
        <v>145</v>
      </c>
      <c r="BK2" s="30" t="s">
        <v>14</v>
      </c>
      <c r="BL2" s="29" t="s">
        <v>1</v>
      </c>
      <c r="BM2" s="8" t="s">
        <v>11</v>
      </c>
      <c r="BN2" s="8" t="s">
        <v>148</v>
      </c>
      <c r="BO2" s="9" t="s">
        <v>147</v>
      </c>
      <c r="BP2" s="9" t="s">
        <v>12</v>
      </c>
      <c r="BQ2" s="9" t="s">
        <v>12</v>
      </c>
      <c r="BR2" s="8" t="s">
        <v>13</v>
      </c>
      <c r="BS2" s="169" t="s">
        <v>146</v>
      </c>
      <c r="BT2" s="169" t="s">
        <v>145</v>
      </c>
      <c r="BU2" s="30" t="s">
        <v>14</v>
      </c>
      <c r="BV2" s="29" t="s">
        <v>1</v>
      </c>
      <c r="BW2" s="8" t="s">
        <v>11</v>
      </c>
      <c r="BX2" s="8" t="s">
        <v>148</v>
      </c>
      <c r="BY2" s="9" t="s">
        <v>147</v>
      </c>
      <c r="BZ2" s="9" t="s">
        <v>12</v>
      </c>
      <c r="CA2" s="9" t="s">
        <v>12</v>
      </c>
      <c r="CB2" s="8" t="s">
        <v>13</v>
      </c>
      <c r="CC2" s="169" t="s">
        <v>146</v>
      </c>
      <c r="CD2" s="169" t="s">
        <v>145</v>
      </c>
      <c r="CE2" s="30" t="s">
        <v>14</v>
      </c>
      <c r="CF2" s="29" t="s">
        <v>1</v>
      </c>
      <c r="CG2" s="8" t="s">
        <v>16</v>
      </c>
      <c r="CH2" s="8" t="s">
        <v>148</v>
      </c>
      <c r="CI2" s="9" t="s">
        <v>147</v>
      </c>
      <c r="CJ2" s="9" t="s">
        <v>12</v>
      </c>
      <c r="CK2" s="9" t="s">
        <v>12</v>
      </c>
      <c r="CL2" s="8" t="s">
        <v>13</v>
      </c>
      <c r="CM2" s="169" t="s">
        <v>146</v>
      </c>
      <c r="CN2" s="169" t="s">
        <v>145</v>
      </c>
      <c r="CO2" s="30" t="s">
        <v>14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52">
        <v>4</v>
      </c>
      <c r="G3" s="13">
        <v>1</v>
      </c>
      <c r="H3" s="10">
        <f>VLOOKUP(F3,$C$2:$D$229,2,FALSE)</f>
        <v>1</v>
      </c>
      <c r="I3" s="157">
        <v>2</v>
      </c>
      <c r="J3" s="161"/>
      <c r="K3" s="161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52">
        <v>24</v>
      </c>
      <c r="G4" s="13">
        <v>2</v>
      </c>
      <c r="H4" s="10">
        <f>VLOOKUP(F4,$C$2:$D$229,2,FALSE)</f>
        <v>2</v>
      </c>
      <c r="I4" s="157">
        <v>1</v>
      </c>
      <c r="J4" s="161"/>
      <c r="K4" s="161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52">
        <v>25</v>
      </c>
      <c r="G5" s="13">
        <v>2</v>
      </c>
      <c r="H5" s="10">
        <f t="shared" ref="H5:H19" si="28">VLOOKUP(F5,$C$2:$D$229,2,FALSE)</f>
        <v>2</v>
      </c>
      <c r="I5" s="157">
        <v>1</v>
      </c>
      <c r="J5" s="161"/>
      <c r="K5" s="161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52">
        <v>34</v>
      </c>
      <c r="G6" s="13">
        <v>1</v>
      </c>
      <c r="H6" s="10">
        <f t="shared" si="28"/>
        <v>1</v>
      </c>
      <c r="I6" s="157"/>
      <c r="J6" s="161"/>
      <c r="K6" s="161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52">
        <v>44</v>
      </c>
      <c r="G7" s="13">
        <v>1</v>
      </c>
      <c r="H7" s="10">
        <f>VLOOKUP(F7,$C$2:$D$229,2,FALSE)</f>
        <v>1</v>
      </c>
      <c r="I7" s="157">
        <v>2</v>
      </c>
      <c r="J7" s="161"/>
      <c r="K7" s="161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52">
        <v>54</v>
      </c>
      <c r="G8" s="13">
        <v>2</v>
      </c>
      <c r="H8" s="10">
        <f>VLOOKUP(F8,$C$2:$D$229,2,FALSE)</f>
        <v>2</v>
      </c>
      <c r="I8" s="157">
        <v>1</v>
      </c>
      <c r="J8" s="161"/>
      <c r="K8" s="161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52">
        <v>64</v>
      </c>
      <c r="G9" s="13">
        <v>1</v>
      </c>
      <c r="H9" s="10">
        <f t="shared" si="28"/>
        <v>2</v>
      </c>
      <c r="I9" s="157"/>
      <c r="J9" s="161"/>
      <c r="K9" s="161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52">
        <v>74</v>
      </c>
      <c r="G10" s="13">
        <v>1</v>
      </c>
      <c r="H10" s="10">
        <f t="shared" si="28"/>
        <v>1</v>
      </c>
      <c r="I10" s="157"/>
      <c r="J10" s="161"/>
      <c r="K10" s="161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52">
        <v>84</v>
      </c>
      <c r="G11" s="13">
        <v>1</v>
      </c>
      <c r="H11" s="10">
        <f>VLOOKUP(F11,$C$2:$D$229,2,FALSE)</f>
        <v>1</v>
      </c>
      <c r="I11" s="157"/>
      <c r="J11" s="161"/>
      <c r="K11" s="161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52">
        <v>94</v>
      </c>
      <c r="G12" s="13">
        <v>2</v>
      </c>
      <c r="H12" s="10">
        <f t="shared" si="28"/>
        <v>2</v>
      </c>
      <c r="I12" s="157"/>
      <c r="J12" s="161"/>
      <c r="K12" s="161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52">
        <v>104</v>
      </c>
      <c r="G13" s="13">
        <v>1</v>
      </c>
      <c r="H13" s="10">
        <f t="shared" si="28"/>
        <v>1</v>
      </c>
      <c r="I13" s="157">
        <v>2</v>
      </c>
      <c r="J13" s="161"/>
      <c r="K13" s="161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52">
        <v>114</v>
      </c>
      <c r="G14" s="13">
        <v>2</v>
      </c>
      <c r="H14" s="10">
        <f t="shared" si="28"/>
        <v>2</v>
      </c>
      <c r="I14" s="157">
        <v>1</v>
      </c>
      <c r="J14" s="161"/>
      <c r="K14" s="161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52">
        <v>124</v>
      </c>
      <c r="G15" s="13">
        <v>1</v>
      </c>
      <c r="H15" s="10">
        <f t="shared" si="28"/>
        <v>1</v>
      </c>
      <c r="I15" s="157">
        <v>2</v>
      </c>
      <c r="J15" s="161"/>
      <c r="K15" s="161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52">
        <v>134</v>
      </c>
      <c r="G16" s="13">
        <v>2</v>
      </c>
      <c r="H16" s="10">
        <f t="shared" si="28"/>
        <v>2</v>
      </c>
      <c r="I16" s="157">
        <v>1</v>
      </c>
      <c r="J16" s="161"/>
      <c r="K16" s="161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53">
        <v>144</v>
      </c>
      <c r="G17" s="154">
        <v>1</v>
      </c>
      <c r="H17" s="39">
        <f t="shared" si="28"/>
        <v>2</v>
      </c>
      <c r="I17" s="158">
        <v>2</v>
      </c>
      <c r="J17" s="162"/>
      <c r="K17" s="162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8">
        <v>87</v>
      </c>
      <c r="BM17" s="92">
        <v>1</v>
      </c>
      <c r="BN17" s="170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5">
        <v>212</v>
      </c>
      <c r="G18" s="156"/>
      <c r="H18" s="22">
        <f t="shared" si="28"/>
        <v>0</v>
      </c>
      <c r="I18" s="159"/>
      <c r="J18" s="163">
        <v>1</v>
      </c>
      <c r="K18" s="163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71">
        <f t="shared" si="17"/>
        <v>0</v>
      </c>
      <c r="BO18" s="172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52">
        <v>226</v>
      </c>
      <c r="G19" s="13"/>
      <c r="H19" s="10">
        <f t="shared" si="28"/>
        <v>0</v>
      </c>
      <c r="I19" s="160"/>
      <c r="J19" s="161">
        <v>2</v>
      </c>
      <c r="K19" s="161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52"/>
      <c r="G20" s="13"/>
      <c r="H20" s="10"/>
      <c r="I20" s="157"/>
      <c r="J20" s="161"/>
      <c r="K20" s="161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52"/>
      <c r="G21" s="13"/>
      <c r="H21" s="10"/>
      <c r="I21" s="157"/>
      <c r="J21" s="161"/>
      <c r="K21" s="161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52"/>
      <c r="G22" s="13"/>
      <c r="H22" s="10"/>
      <c r="I22" s="157"/>
      <c r="J22" s="161"/>
      <c r="K22" s="161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28" t="s">
        <v>241</v>
      </c>
      <c r="G23" s="229"/>
      <c r="H23" s="229"/>
      <c r="I23" s="230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2" t="s">
        <v>17</v>
      </c>
      <c r="Q23" s="233"/>
      <c r="R23" s="233"/>
      <c r="S23" s="233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28" t="s">
        <v>241</v>
      </c>
      <c r="AA23" s="229"/>
      <c r="AB23" s="229"/>
      <c r="AC23" s="230"/>
      <c r="AD23" s="23"/>
      <c r="AE23" s="23"/>
      <c r="AF23" s="23">
        <f>SUM(AH3:AH19)</f>
        <v>-1</v>
      </c>
      <c r="AG23" s="23" t="s">
        <v>18</v>
      </c>
      <c r="AH23" s="23"/>
      <c r="AI23" s="34">
        <f>COUNTIF(AI3:AI17,"true")</f>
        <v>14</v>
      </c>
      <c r="AJ23" s="228" t="s">
        <v>241</v>
      </c>
      <c r="AK23" s="229"/>
      <c r="AL23" s="229"/>
      <c r="AM23" s="230"/>
      <c r="AN23" s="23"/>
      <c r="AO23" s="23"/>
      <c r="AP23" s="23">
        <f>SUM(AR3:AR19)</f>
        <v>-1</v>
      </c>
      <c r="AQ23" s="23" t="s">
        <v>18</v>
      </c>
      <c r="AR23" s="23"/>
      <c r="AS23" s="34">
        <f>COUNTIF(AS3:AS17,"true")</f>
        <v>14</v>
      </c>
      <c r="AT23" s="232" t="s">
        <v>17</v>
      </c>
      <c r="AU23" s="233"/>
      <c r="AV23" s="233"/>
      <c r="AW23" s="233"/>
      <c r="AX23" s="23">
        <f>SUM(AZ3:AZ17)</f>
        <v>-3</v>
      </c>
      <c r="AY23" s="23"/>
      <c r="AZ23" s="23"/>
      <c r="BA23" s="34">
        <f>COUNTIF(BA3:BA17,"true")</f>
        <v>13</v>
      </c>
      <c r="BB23" s="228" t="s">
        <v>241</v>
      </c>
      <c r="BC23" s="229"/>
      <c r="BD23" s="229"/>
      <c r="BE23" s="230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28" t="s">
        <v>241</v>
      </c>
      <c r="BM23" s="229"/>
      <c r="BN23" s="229"/>
      <c r="BO23" s="230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28" t="s">
        <v>241</v>
      </c>
      <c r="BW23" s="229"/>
      <c r="BX23" s="229"/>
      <c r="BY23" s="230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28" t="s">
        <v>241</v>
      </c>
      <c r="CG23" s="229"/>
      <c r="CH23" s="229"/>
      <c r="CI23" s="230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2" t="s">
        <v>242</v>
      </c>
      <c r="G24" s="223"/>
      <c r="H24" s="223"/>
      <c r="I24" s="224"/>
      <c r="J24" s="26"/>
      <c r="K24" s="26"/>
      <c r="L24" s="27">
        <f>VLOOKUP(O23,'인성검사 채점 조건'!$A$3:$E$18,5,FALSE)</f>
        <v>87</v>
      </c>
      <c r="M24" s="221" t="s">
        <v>243</v>
      </c>
      <c r="N24" s="221"/>
      <c r="O24" s="90">
        <f>ROUNDDOWN(SUM(L23:L24),0)</f>
        <v>86</v>
      </c>
      <c r="P24" s="220" t="s">
        <v>19</v>
      </c>
      <c r="Q24" s="221"/>
      <c r="R24" s="221"/>
      <c r="S24" s="221"/>
      <c r="T24" s="26"/>
      <c r="U24" s="26"/>
      <c r="V24" s="27">
        <f>VLOOKUP(Y23,'인성검사 채점 조건'!A3:G18,7,FALSE)</f>
        <v>94</v>
      </c>
      <c r="W24" s="221" t="s">
        <v>243</v>
      </c>
      <c r="X24" s="221"/>
      <c r="Y24" s="28">
        <f>ROUNDDOWN(SUM(V23:V24),0)</f>
        <v>86</v>
      </c>
      <c r="Z24" s="222" t="s">
        <v>242</v>
      </c>
      <c r="AA24" s="223"/>
      <c r="AB24" s="223"/>
      <c r="AC24" s="224"/>
      <c r="AD24" s="26"/>
      <c r="AE24" s="26"/>
      <c r="AF24" s="27">
        <f>VLOOKUP(AI23,'인성검사 채점 조건'!$A$3:$J$18,10,FALSE)</f>
        <v>91.5</v>
      </c>
      <c r="AG24" s="221" t="s">
        <v>244</v>
      </c>
      <c r="AH24" s="221"/>
      <c r="AI24" s="28">
        <f>ROUNDDOWN(SUM(AF23:AF24),0)</f>
        <v>90</v>
      </c>
      <c r="AJ24" s="222" t="s">
        <v>242</v>
      </c>
      <c r="AK24" s="223"/>
      <c r="AL24" s="223"/>
      <c r="AM24" s="224"/>
      <c r="AN24" s="26"/>
      <c r="AO24" s="26"/>
      <c r="AP24" s="27">
        <f>VLOOKUP(AS23,'인성검사 채점 조건'!A3:M18,13,FALSE)</f>
        <v>92</v>
      </c>
      <c r="AQ24" s="221" t="s">
        <v>244</v>
      </c>
      <c r="AR24" s="221"/>
      <c r="AS24" s="28">
        <f>ROUNDDOWN(SUM(AP23:AP24),0)</f>
        <v>91</v>
      </c>
      <c r="AT24" s="220" t="s">
        <v>20</v>
      </c>
      <c r="AU24" s="221"/>
      <c r="AV24" s="221"/>
      <c r="AW24" s="221"/>
      <c r="AX24" s="27">
        <f>VLOOKUP(BA23,'인성검사 채점 조건'!$A$3:$P$18,16,FALSE)</f>
        <v>88</v>
      </c>
      <c r="AY24" s="221" t="s">
        <v>244</v>
      </c>
      <c r="AZ24" s="221"/>
      <c r="BA24" s="28">
        <f>ROUNDDOWN(SUM(AX23:AX24),0)</f>
        <v>85</v>
      </c>
      <c r="BB24" s="222" t="s">
        <v>242</v>
      </c>
      <c r="BC24" s="223"/>
      <c r="BD24" s="223"/>
      <c r="BE24" s="224"/>
      <c r="BF24" s="26"/>
      <c r="BG24" s="26"/>
      <c r="BH24" s="27">
        <f>VLOOKUP(BK23,'인성검사 채점 조건'!$A$3:$S$18,19,0)</f>
        <v>93</v>
      </c>
      <c r="BI24" s="221" t="s">
        <v>244</v>
      </c>
      <c r="BJ24" s="221"/>
      <c r="BK24" s="28">
        <f>ROUNDDOWN(SUM(BH23:BH24),0)</f>
        <v>93</v>
      </c>
      <c r="BL24" s="222" t="s">
        <v>242</v>
      </c>
      <c r="BM24" s="223"/>
      <c r="BN24" s="223"/>
      <c r="BO24" s="224"/>
      <c r="BP24" s="26"/>
      <c r="BQ24" s="27">
        <f>VLOOKUP(BU23,'인성검사 채점 조건'!$A$3:$V$18,22,0)</f>
        <v>92</v>
      </c>
      <c r="BR24" s="27"/>
      <c r="BS24" s="221" t="s">
        <v>244</v>
      </c>
      <c r="BT24" s="221"/>
      <c r="BU24" s="28">
        <f>ROUNDDOWN(SUM(BQ23:BQ24),0)</f>
        <v>91</v>
      </c>
      <c r="BV24" s="222" t="s">
        <v>242</v>
      </c>
      <c r="BW24" s="223"/>
      <c r="BX24" s="223"/>
      <c r="BY24" s="224"/>
      <c r="BZ24" s="26"/>
      <c r="CA24" s="26"/>
      <c r="CB24" s="26">
        <f>VLOOKUP(CE23,'인성검사 채점 조건'!$A$3:$Y$18,25,0)</f>
        <v>94.5</v>
      </c>
      <c r="CC24" s="221" t="s">
        <v>244</v>
      </c>
      <c r="CD24" s="221"/>
      <c r="CE24" s="28">
        <f>ROUNDDOWN(SUM(CB23:CB24),0)</f>
        <v>94</v>
      </c>
      <c r="CF24" s="222" t="s">
        <v>242</v>
      </c>
      <c r="CG24" s="223"/>
      <c r="CH24" s="223"/>
      <c r="CI24" s="224"/>
      <c r="CJ24" s="26"/>
      <c r="CK24" s="26"/>
      <c r="CL24" s="26">
        <f>VLOOKUP(CO23,'인성검사 채점 조건'!$A$3:$AA$18,27,0)</f>
        <v>82</v>
      </c>
      <c r="CM24" s="221" t="s">
        <v>244</v>
      </c>
      <c r="CN24" s="221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192</v>
      </c>
      <c r="H26" s="17" t="s">
        <v>225</v>
      </c>
      <c r="I26" s="17" t="s">
        <v>226</v>
      </c>
      <c r="J26" s="17" t="s">
        <v>227</v>
      </c>
      <c r="K26" s="17" t="s">
        <v>228</v>
      </c>
      <c r="L26" s="17" t="s">
        <v>229</v>
      </c>
      <c r="M26" s="17" t="s">
        <v>230</v>
      </c>
      <c r="N26" s="17" t="s">
        <v>231</v>
      </c>
      <c r="O26" s="17" t="s">
        <v>232</v>
      </c>
      <c r="P26" s="17" t="s">
        <v>233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4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234</v>
      </c>
      <c r="H29" s="17" t="s">
        <v>235</v>
      </c>
      <c r="I29" s="17" t="s">
        <v>236</v>
      </c>
      <c r="J29" s="17" t="s">
        <v>237</v>
      </c>
      <c r="K29" s="17" t="s">
        <v>238</v>
      </c>
      <c r="L29" s="128" t="s">
        <v>239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  <c r="N38" t="s">
        <v>240</v>
      </c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  <c r="AE183" s="167"/>
      <c r="AF183" s="167"/>
      <c r="AG183" s="167"/>
      <c r="AH183" s="167"/>
      <c r="AI183" s="167"/>
      <c r="AJ183" s="167"/>
      <c r="AK183" s="167"/>
      <c r="AL183" s="167"/>
      <c r="AM183" s="167"/>
      <c r="AN183" s="167"/>
      <c r="AO183" s="167"/>
      <c r="AP183" s="167"/>
      <c r="AQ183" s="167"/>
      <c r="AR183" s="167"/>
      <c r="AS183" s="167"/>
      <c r="AT183" s="167"/>
      <c r="AU183" s="167"/>
      <c r="AV183" s="167"/>
      <c r="AW183" s="167"/>
      <c r="AX183" s="167"/>
      <c r="AY183" s="167"/>
      <c r="AZ183" s="167"/>
      <c r="BA183" s="167"/>
      <c r="BB183" s="167"/>
      <c r="BC183" s="167"/>
      <c r="BD183" s="167"/>
      <c r="BE183" s="167"/>
      <c r="BF183" s="167"/>
      <c r="BG183" s="167"/>
      <c r="BH183" s="167"/>
      <c r="BI183" s="167"/>
      <c r="BJ183" s="167"/>
      <c r="BK183" s="167"/>
      <c r="BL183" s="167"/>
      <c r="BM183" s="167"/>
      <c r="BN183" s="167"/>
      <c r="BO183" s="167"/>
      <c r="BP183" s="167"/>
      <c r="BQ183" s="167"/>
      <c r="BR183" s="167"/>
      <c r="BS183" s="167"/>
      <c r="BT183" s="167"/>
      <c r="BU183" s="167"/>
      <c r="BV183" s="167"/>
      <c r="BW183" s="167"/>
      <c r="BX183" s="167"/>
      <c r="BY183" s="167"/>
      <c r="BZ183" s="167"/>
      <c r="CA183" s="167"/>
      <c r="CB183" s="167"/>
      <c r="CC183" s="167"/>
      <c r="CD183" s="167"/>
      <c r="CE183" s="167"/>
      <c r="CF183" s="167"/>
      <c r="CG183" s="167"/>
      <c r="CH183" s="167"/>
      <c r="CI183" s="167"/>
      <c r="CJ183" s="167"/>
      <c r="CK183" s="167"/>
      <c r="CL183" s="167"/>
      <c r="CM183" s="167"/>
      <c r="CN183" s="167"/>
      <c r="CO183" s="167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7" customFormat="1" ht="15.75" thickBot="1">
      <c r="A185" s="18">
        <v>184</v>
      </c>
      <c r="B185" s="19"/>
      <c r="C185" s="165">
        <v>184</v>
      </c>
      <c r="D185" s="10">
        <f>INDEX('5th-&gt; 2nd Earth Conversation Fo'!$I$9:$LF$9,1,A185)</f>
        <v>2</v>
      </c>
      <c r="E185" s="166" t="s">
        <v>143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 ht="25.5">
      <c r="A186" s="20">
        <v>185</v>
      </c>
      <c r="B186" s="21"/>
      <c r="C186" s="164">
        <v>185</v>
      </c>
      <c r="D186" s="10">
        <f>INDEX('5th-&gt; 2nd Earth Conversation Fo'!$I$9:$LF$9,1,A186)</f>
        <v>1</v>
      </c>
      <c r="E186" s="5" t="s">
        <v>144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3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3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3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3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3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140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140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140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3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140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139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140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3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140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141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3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3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140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3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3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3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3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3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3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3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3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3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3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3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142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3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3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3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140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140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3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3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142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3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3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3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142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139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3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3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3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3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3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3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3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3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3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3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3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3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140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3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3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3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3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142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3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3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P24:S24"/>
    <mergeCell ref="Z24:AC24"/>
    <mergeCell ref="AJ24:AM24"/>
    <mergeCell ref="AT24:AW24"/>
    <mergeCell ref="M24:N24"/>
    <mergeCell ref="W24:X24"/>
    <mergeCell ref="AG24:AH24"/>
    <mergeCell ref="AQ24:AR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>
      <selection activeCell="E21" sqref="E21"/>
    </sheetView>
  </sheetViews>
  <sheetFormatPr defaultRowHeight="15"/>
  <sheetData>
    <row r="1" spans="1:27" ht="18.75">
      <c r="A1" s="237" t="s">
        <v>21</v>
      </c>
      <c r="B1" s="234" t="s">
        <v>22</v>
      </c>
      <c r="C1" s="235"/>
      <c r="D1" s="235"/>
      <c r="E1" s="236"/>
      <c r="F1" s="239" t="s">
        <v>23</v>
      </c>
      <c r="G1" s="240"/>
      <c r="H1" s="234" t="s">
        <v>24</v>
      </c>
      <c r="I1" s="235"/>
      <c r="J1" s="236"/>
      <c r="K1" s="239" t="s">
        <v>25</v>
      </c>
      <c r="L1" s="241"/>
      <c r="M1" s="240"/>
      <c r="N1" s="234" t="s">
        <v>26</v>
      </c>
      <c r="O1" s="235"/>
      <c r="P1" s="236"/>
      <c r="Q1" s="234" t="s">
        <v>27</v>
      </c>
      <c r="R1" s="235"/>
      <c r="S1" s="236"/>
      <c r="T1" s="234" t="s">
        <v>28</v>
      </c>
      <c r="U1" s="235"/>
      <c r="V1" s="236"/>
      <c r="W1" s="234" t="s">
        <v>29</v>
      </c>
      <c r="X1" s="235"/>
      <c r="Y1" s="236"/>
      <c r="Z1" s="234" t="s">
        <v>30</v>
      </c>
      <c r="AA1" s="236"/>
    </row>
    <row r="2" spans="1:27" ht="38.25">
      <c r="A2" s="238"/>
      <c r="B2" s="46" t="s">
        <v>31</v>
      </c>
      <c r="C2" s="47" t="s">
        <v>32</v>
      </c>
      <c r="D2" s="48" t="s">
        <v>33</v>
      </c>
      <c r="E2" s="49" t="s">
        <v>34</v>
      </c>
      <c r="F2" s="50" t="s">
        <v>35</v>
      </c>
      <c r="G2" s="49" t="s">
        <v>34</v>
      </c>
      <c r="H2" s="46" t="s">
        <v>36</v>
      </c>
      <c r="I2" s="47" t="s">
        <v>37</v>
      </c>
      <c r="J2" s="49" t="s">
        <v>38</v>
      </c>
      <c r="K2" s="51" t="s">
        <v>39</v>
      </c>
      <c r="L2" s="48" t="s">
        <v>40</v>
      </c>
      <c r="M2" s="49" t="s">
        <v>34</v>
      </c>
      <c r="N2" s="46" t="s">
        <v>41</v>
      </c>
      <c r="O2" s="48" t="s">
        <v>42</v>
      </c>
      <c r="P2" s="49" t="s">
        <v>34</v>
      </c>
      <c r="Q2" s="46" t="s">
        <v>43</v>
      </c>
      <c r="R2" s="47" t="s">
        <v>44</v>
      </c>
      <c r="S2" s="49" t="s">
        <v>34</v>
      </c>
      <c r="T2" s="46" t="s">
        <v>45</v>
      </c>
      <c r="U2" s="48" t="s">
        <v>46</v>
      </c>
      <c r="V2" s="49" t="s">
        <v>34</v>
      </c>
      <c r="W2" s="46" t="s">
        <v>47</v>
      </c>
      <c r="X2" s="48" t="s">
        <v>48</v>
      </c>
      <c r="Y2" s="49" t="s">
        <v>34</v>
      </c>
      <c r="Z2" s="52" t="s">
        <v>49</v>
      </c>
      <c r="AA2" s="49" t="s">
        <v>38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H1" zoomScaleNormal="100" workbookViewId="0">
      <selection activeCell="L4" sqref="L4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30" max="30" width="19.42578125" customWidth="1"/>
  </cols>
  <sheetData>
    <row r="1" spans="1:36" ht="15.75" thickBot="1">
      <c r="A1" s="242" t="s">
        <v>186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</row>
    <row r="2" spans="1:36" ht="45.75" thickBot="1">
      <c r="A2" s="1" t="s">
        <v>1</v>
      </c>
      <c r="B2" s="2" t="s">
        <v>2</v>
      </c>
      <c r="C2" s="184" t="s">
        <v>3</v>
      </c>
      <c r="D2" s="174" t="str">
        <f>'8 elements of personality test'!D1</f>
        <v>김정수</v>
      </c>
      <c r="F2" s="246" t="s">
        <v>55</v>
      </c>
      <c r="G2" s="247"/>
      <c r="H2" s="246" t="s">
        <v>149</v>
      </c>
      <c r="I2" s="248"/>
      <c r="J2" s="248"/>
      <c r="K2" s="248"/>
      <c r="L2" s="247"/>
      <c r="M2" s="99"/>
      <c r="N2" s="112" t="s">
        <v>103</v>
      </c>
      <c r="O2" s="122"/>
      <c r="P2" s="257" t="s">
        <v>56</v>
      </c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9"/>
      <c r="AC2" s="112" t="s">
        <v>103</v>
      </c>
      <c r="AD2" s="249" t="s">
        <v>57</v>
      </c>
      <c r="AE2" s="250"/>
      <c r="AF2" s="250"/>
      <c r="AG2" s="250"/>
      <c r="AH2" s="251"/>
      <c r="AI2" s="100" t="s">
        <v>58</v>
      </c>
    </row>
    <row r="3" spans="1:36" ht="4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1" t="s">
        <v>50</v>
      </c>
      <c r="G3" s="102" t="s">
        <v>197</v>
      </c>
      <c r="H3" s="252" t="s">
        <v>104</v>
      </c>
      <c r="I3" s="253"/>
      <c r="J3" s="254"/>
      <c r="K3" s="255" t="s">
        <v>59</v>
      </c>
      <c r="L3" s="256"/>
      <c r="M3" s="103"/>
      <c r="N3" s="113" t="s">
        <v>61</v>
      </c>
      <c r="O3" s="103"/>
      <c r="P3" s="260" t="s">
        <v>60</v>
      </c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124" t="s">
        <v>114</v>
      </c>
      <c r="AC3" s="113" t="s">
        <v>61</v>
      </c>
      <c r="AD3" s="114" t="s">
        <v>62</v>
      </c>
      <c r="AE3" s="115"/>
      <c r="AF3" s="115"/>
      <c r="AG3" s="115"/>
      <c r="AH3" s="104" t="s">
        <v>63</v>
      </c>
      <c r="AI3" s="105" t="s">
        <v>105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5" t="s">
        <v>189</v>
      </c>
      <c r="G4" s="106">
        <v>15</v>
      </c>
      <c r="H4" s="101">
        <f>'8 elements of personality test'!O23</f>
        <v>13</v>
      </c>
      <c r="I4" s="107">
        <f>'8 elements of personality test'!CO23</f>
        <v>12</v>
      </c>
      <c r="J4" s="107">
        <f>'8 elements of personality test'!Y23</f>
        <v>14</v>
      </c>
      <c r="K4" s="11"/>
      <c r="L4" s="106">
        <v>15</v>
      </c>
      <c r="M4" s="108" t="b">
        <f>AND(H4=15,I4=15,J4=15)</f>
        <v>0</v>
      </c>
      <c r="N4" s="113">
        <v>100</v>
      </c>
      <c r="O4" s="108" t="str">
        <f>IF(M4=TRUE,"1","2")</f>
        <v>2</v>
      </c>
      <c r="P4" s="10" t="s">
        <v>106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 t="shared" ref="Y4:Y34" si="0"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23" t="str">
        <f>IF(Y4=FALSE,"","1")</f>
        <v>1</v>
      </c>
      <c r="AA4" s="123" t="b">
        <f t="shared" ref="AA4:AA35" si="1">O4=Z4</f>
        <v>0</v>
      </c>
      <c r="AB4" s="125" t="b">
        <f t="shared" ref="AB4:AB35" si="2">AND(M4,AA4)</f>
        <v>0</v>
      </c>
      <c r="AC4" s="113">
        <v>100</v>
      </c>
      <c r="AD4" s="243" t="s">
        <v>107</v>
      </c>
      <c r="AE4" s="127">
        <v>14</v>
      </c>
      <c r="AF4" s="127">
        <v>21</v>
      </c>
      <c r="AG4" s="127" t="str">
        <f t="shared" ref="AG4:AG12" si="3">IF(VLOOKUP(AE4,$A$3:$B$231,2,0)=VLOOKUP(AE4,$C$3:$D$231,2,0),IF((VLOOKUP(AF4,$A$3:$B$231,2,0)=VLOOKUP(AF4,$C$3:$D$231,2,0)),"-1","0"))</f>
        <v>-1</v>
      </c>
      <c r="AH4" s="104">
        <v>-1</v>
      </c>
      <c r="AI4" s="109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5" t="s">
        <v>190</v>
      </c>
      <c r="G5" s="106">
        <v>15</v>
      </c>
      <c r="H5" s="101">
        <f>'8 elements of personality test'!O23</f>
        <v>13</v>
      </c>
      <c r="I5" s="107">
        <f>'8 elements of personality test'!CO23</f>
        <v>12</v>
      </c>
      <c r="J5" s="107"/>
      <c r="K5" s="11"/>
      <c r="L5" s="106">
        <v>15</v>
      </c>
      <c r="M5" s="108" t="b">
        <f>AND(H5=G5,I5=G5)</f>
        <v>0</v>
      </c>
      <c r="N5" s="113">
        <v>99</v>
      </c>
      <c r="O5" s="108" t="str">
        <f t="shared" ref="O5:O55" si="4">IF(M5=TRUE,"1","2")</f>
        <v>2</v>
      </c>
      <c r="P5" s="10" t="s">
        <v>64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si="0"/>
        <v>TRUE</v>
      </c>
      <c r="Z5" s="123" t="str">
        <f t="shared" ref="Z5:Z55" si="5">IF(Y5=FALSE,"","1")</f>
        <v>1</v>
      </c>
      <c r="AA5" s="123" t="b">
        <f t="shared" si="1"/>
        <v>0</v>
      </c>
      <c r="AB5" s="125" t="b">
        <f t="shared" si="2"/>
        <v>0</v>
      </c>
      <c r="AC5" s="113">
        <v>99</v>
      </c>
      <c r="AD5" s="244"/>
      <c r="AE5" s="127">
        <v>31</v>
      </c>
      <c r="AF5" s="127">
        <v>41</v>
      </c>
      <c r="AG5" s="127" t="str">
        <f t="shared" si="3"/>
        <v>-1</v>
      </c>
      <c r="AH5" s="104">
        <v>-1</v>
      </c>
      <c r="AI5" s="109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5" t="s">
        <v>191</v>
      </c>
      <c r="G6" s="106">
        <v>15</v>
      </c>
      <c r="H6" s="101">
        <f>'8 elements of personality test'!O23</f>
        <v>13</v>
      </c>
      <c r="I6" s="107">
        <f>'8 elements of personality test'!CO23</f>
        <v>12</v>
      </c>
      <c r="J6" s="107"/>
      <c r="K6" s="11"/>
      <c r="L6" s="106">
        <v>15</v>
      </c>
      <c r="M6" s="108" t="b">
        <f>AND(H6=G6,I6=G6)</f>
        <v>0</v>
      </c>
      <c r="N6" s="113">
        <v>98</v>
      </c>
      <c r="O6" s="108" t="str">
        <f t="shared" si="4"/>
        <v>2</v>
      </c>
      <c r="P6" s="10" t="s">
        <v>65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0"/>
        <v>TRUE</v>
      </c>
      <c r="Z6" s="123" t="str">
        <f t="shared" si="5"/>
        <v>1</v>
      </c>
      <c r="AA6" s="123" t="b">
        <f t="shared" si="1"/>
        <v>0</v>
      </c>
      <c r="AB6" s="125" t="b">
        <f t="shared" si="2"/>
        <v>0</v>
      </c>
      <c r="AC6" s="113">
        <v>98</v>
      </c>
      <c r="AD6" s="244"/>
      <c r="AE6" s="127">
        <v>51</v>
      </c>
      <c r="AF6" s="127">
        <v>71</v>
      </c>
      <c r="AG6" s="127" t="b">
        <f t="shared" si="3"/>
        <v>0</v>
      </c>
      <c r="AH6" s="104">
        <v>-1</v>
      </c>
      <c r="AI6" s="109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5" t="s">
        <v>192</v>
      </c>
      <c r="G7" s="106">
        <v>15</v>
      </c>
      <c r="H7" s="101">
        <f>'8 elements of personality test'!O23</f>
        <v>13</v>
      </c>
      <c r="I7" s="107"/>
      <c r="J7" s="107"/>
      <c r="K7" s="11"/>
      <c r="L7" s="106">
        <v>15</v>
      </c>
      <c r="M7" t="b">
        <f>H7=15</f>
        <v>0</v>
      </c>
      <c r="N7" s="113">
        <v>97</v>
      </c>
      <c r="O7" s="108" t="str">
        <f t="shared" si="4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0"/>
        <v>TRUE</v>
      </c>
      <c r="Z7" s="123" t="str">
        <f t="shared" si="5"/>
        <v>1</v>
      </c>
      <c r="AA7" s="123" t="b">
        <f t="shared" si="1"/>
        <v>0</v>
      </c>
      <c r="AB7" s="125" t="b">
        <f t="shared" si="2"/>
        <v>0</v>
      </c>
      <c r="AC7" s="113">
        <v>97</v>
      </c>
      <c r="AD7" s="244"/>
      <c r="AE7" s="127">
        <v>81</v>
      </c>
      <c r="AF7" s="127">
        <v>91</v>
      </c>
      <c r="AG7" s="127" t="str">
        <f t="shared" si="3"/>
        <v>-1</v>
      </c>
      <c r="AH7" s="104">
        <v>-1</v>
      </c>
      <c r="AI7" s="109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5" t="s">
        <v>190</v>
      </c>
      <c r="G8" s="106">
        <v>14</v>
      </c>
      <c r="H8" s="101">
        <f>'8 elements of personality test'!O23</f>
        <v>13</v>
      </c>
      <c r="I8" s="107">
        <f>'8 elements of personality test'!CO23</f>
        <v>12</v>
      </c>
      <c r="J8" s="107"/>
      <c r="K8" s="11"/>
      <c r="L8" s="106">
        <v>14</v>
      </c>
      <c r="M8" s="108" t="b">
        <f>AND(H8=G8,I8=G8)</f>
        <v>0</v>
      </c>
      <c r="N8" s="113">
        <v>97</v>
      </c>
      <c r="O8" s="108" t="str">
        <f t="shared" si="4"/>
        <v>2</v>
      </c>
      <c r="P8" s="10" t="s">
        <v>66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0"/>
        <v>TRUE</v>
      </c>
      <c r="Z8" s="123" t="str">
        <f t="shared" si="5"/>
        <v>1</v>
      </c>
      <c r="AA8" s="123" t="b">
        <f t="shared" si="1"/>
        <v>0</v>
      </c>
      <c r="AB8" s="125" t="b">
        <f t="shared" si="2"/>
        <v>0</v>
      </c>
      <c r="AC8" s="113">
        <v>97</v>
      </c>
      <c r="AD8" s="244"/>
      <c r="AE8" s="127">
        <v>101</v>
      </c>
      <c r="AF8" s="127">
        <v>111</v>
      </c>
      <c r="AG8" s="127" t="str">
        <f t="shared" si="3"/>
        <v>-1</v>
      </c>
      <c r="AH8" s="104">
        <v>-1</v>
      </c>
      <c r="AI8" s="109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5" t="s">
        <v>193</v>
      </c>
      <c r="G9" s="106">
        <v>15</v>
      </c>
      <c r="H9" s="101">
        <f>'8 elements of personality test'!O23</f>
        <v>13</v>
      </c>
      <c r="I9" s="107"/>
      <c r="J9" s="107"/>
      <c r="K9" s="11"/>
      <c r="L9" s="106">
        <v>15</v>
      </c>
      <c r="M9" s="108" t="b">
        <f>H9=G9</f>
        <v>0</v>
      </c>
      <c r="N9" s="113">
        <v>96</v>
      </c>
      <c r="O9" s="108" t="str">
        <f t="shared" si="4"/>
        <v>2</v>
      </c>
      <c r="P9" s="10" t="s">
        <v>67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0"/>
        <v>0</v>
      </c>
      <c r="Z9" s="123" t="str">
        <f t="shared" si="5"/>
        <v/>
      </c>
      <c r="AA9" s="123" t="b">
        <f t="shared" si="1"/>
        <v>0</v>
      </c>
      <c r="AB9" s="125" t="b">
        <f t="shared" si="2"/>
        <v>0</v>
      </c>
      <c r="AC9" s="113">
        <v>96</v>
      </c>
      <c r="AD9" s="244"/>
      <c r="AE9" s="127">
        <v>118</v>
      </c>
      <c r="AF9" s="127">
        <v>131</v>
      </c>
      <c r="AG9" s="127" t="str">
        <f t="shared" si="3"/>
        <v>-1</v>
      </c>
      <c r="AH9" s="104">
        <v>-1</v>
      </c>
      <c r="AI9" s="109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5" t="s">
        <v>194</v>
      </c>
      <c r="G10" s="106">
        <v>15</v>
      </c>
      <c r="H10" s="101">
        <f>'8 elements of personality test'!O23</f>
        <v>13</v>
      </c>
      <c r="I10" s="107"/>
      <c r="J10" s="107"/>
      <c r="K10" s="11"/>
      <c r="L10" s="106">
        <v>15</v>
      </c>
      <c r="M10" s="108" t="b">
        <f>H10=G10</f>
        <v>0</v>
      </c>
      <c r="N10" s="113">
        <v>95</v>
      </c>
      <c r="O10" s="108" t="str">
        <f t="shared" si="4"/>
        <v>2</v>
      </c>
      <c r="P10" s="10" t="s">
        <v>108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0"/>
        <v>TRUE</v>
      </c>
      <c r="Z10" s="123" t="str">
        <f t="shared" si="5"/>
        <v>1</v>
      </c>
      <c r="AA10" s="123" t="b">
        <f t="shared" si="1"/>
        <v>0</v>
      </c>
      <c r="AB10" s="125" t="b">
        <f t="shared" si="2"/>
        <v>0</v>
      </c>
      <c r="AC10" s="113">
        <v>95</v>
      </c>
      <c r="AD10" s="244"/>
      <c r="AE10" s="127">
        <v>6</v>
      </c>
      <c r="AF10" s="127">
        <v>16</v>
      </c>
      <c r="AG10" s="127" t="str">
        <f t="shared" si="3"/>
        <v>0</v>
      </c>
      <c r="AH10" s="104">
        <v>-1</v>
      </c>
      <c r="AI10" s="109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5" t="s">
        <v>192</v>
      </c>
      <c r="G11" s="106">
        <v>15</v>
      </c>
      <c r="H11" s="101">
        <f>'8 elements of personality test'!O23</f>
        <v>13</v>
      </c>
      <c r="I11" s="107"/>
      <c r="J11" s="107"/>
      <c r="K11" s="11"/>
      <c r="L11" s="106">
        <v>15</v>
      </c>
      <c r="M11" s="108" t="b">
        <f>H11=L11</f>
        <v>0</v>
      </c>
      <c r="N11" s="113">
        <v>94</v>
      </c>
      <c r="O11" s="108" t="str">
        <f t="shared" si="4"/>
        <v>2</v>
      </c>
      <c r="P11" s="10" t="s">
        <v>109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0"/>
        <v>0</v>
      </c>
      <c r="Z11" s="123" t="str">
        <f t="shared" si="5"/>
        <v/>
      </c>
      <c r="AA11" s="123" t="b">
        <f t="shared" si="1"/>
        <v>0</v>
      </c>
      <c r="AB11" s="125" t="b">
        <f t="shared" si="2"/>
        <v>0</v>
      </c>
      <c r="AC11" s="113">
        <v>94</v>
      </c>
      <c r="AD11" s="244"/>
      <c r="AE11" s="127">
        <v>26</v>
      </c>
      <c r="AF11" s="127">
        <v>36</v>
      </c>
      <c r="AG11" s="127" t="str">
        <f t="shared" si="3"/>
        <v>-1</v>
      </c>
      <c r="AH11" s="104">
        <v>-1</v>
      </c>
      <c r="AI11" s="109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5" t="s">
        <v>193</v>
      </c>
      <c r="G12" s="106">
        <v>14</v>
      </c>
      <c r="H12" s="101">
        <f>'8 elements of personality test'!O23</f>
        <v>13</v>
      </c>
      <c r="I12" s="107"/>
      <c r="J12" s="107"/>
      <c r="K12" s="11"/>
      <c r="L12" s="106">
        <v>14</v>
      </c>
      <c r="M12" s="108" t="b">
        <f t="shared" ref="M12:M41" si="6">H12=L12</f>
        <v>0</v>
      </c>
      <c r="N12" s="113">
        <v>94</v>
      </c>
      <c r="O12" s="108" t="str">
        <f t="shared" si="4"/>
        <v>2</v>
      </c>
      <c r="P12" s="10" t="s">
        <v>68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0"/>
        <v>0</v>
      </c>
      <c r="Z12" s="123" t="str">
        <f t="shared" si="5"/>
        <v/>
      </c>
      <c r="AA12" s="123" t="b">
        <f t="shared" si="1"/>
        <v>0</v>
      </c>
      <c r="AB12" s="125" t="b">
        <f t="shared" si="2"/>
        <v>0</v>
      </c>
      <c r="AC12" s="113">
        <v>94</v>
      </c>
      <c r="AD12" s="244"/>
      <c r="AE12" s="127">
        <v>46</v>
      </c>
      <c r="AF12" s="127">
        <v>56</v>
      </c>
      <c r="AG12" s="127" t="str">
        <f t="shared" si="3"/>
        <v>-1</v>
      </c>
      <c r="AH12" s="104">
        <v>-1</v>
      </c>
      <c r="AI12" s="109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5" t="s">
        <v>192</v>
      </c>
      <c r="G13" s="106">
        <v>14</v>
      </c>
      <c r="H13" s="101">
        <f>'8 elements of personality test'!O23</f>
        <v>13</v>
      </c>
      <c r="I13" s="107"/>
      <c r="J13" s="107"/>
      <c r="K13" s="11"/>
      <c r="L13" s="106">
        <v>14</v>
      </c>
      <c r="M13" s="108" t="b">
        <f t="shared" si="6"/>
        <v>0</v>
      </c>
      <c r="N13" s="113">
        <v>93</v>
      </c>
      <c r="O13" s="108" t="str">
        <f t="shared" si="4"/>
        <v>2</v>
      </c>
      <c r="P13" s="117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0"/>
        <v>0</v>
      </c>
      <c r="Z13" s="123" t="str">
        <f t="shared" si="5"/>
        <v/>
      </c>
      <c r="AA13" s="123" t="b">
        <f t="shared" si="1"/>
        <v>0</v>
      </c>
      <c r="AB13" s="125" t="b">
        <f t="shared" si="2"/>
        <v>0</v>
      </c>
      <c r="AC13" s="113">
        <v>93</v>
      </c>
      <c r="AD13" s="244"/>
      <c r="AE13" s="262" t="s">
        <v>115</v>
      </c>
      <c r="AF13" s="262"/>
      <c r="AG13" s="127">
        <f>AG4+AG5+AG6+AG7+AG8+AG9+AG10+AG11+AG12</f>
        <v>-7</v>
      </c>
      <c r="AH13" s="104">
        <v>-1</v>
      </c>
      <c r="AI13" s="109">
        <v>93</v>
      </c>
    </row>
    <row r="14" spans="1:36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5" t="s">
        <v>193</v>
      </c>
      <c r="G14" s="106">
        <v>14</v>
      </c>
      <c r="H14" s="101">
        <f>'8 elements of personality test'!O23</f>
        <v>13</v>
      </c>
      <c r="I14" s="107"/>
      <c r="J14" s="107"/>
      <c r="K14" s="11"/>
      <c r="L14" s="106">
        <v>14</v>
      </c>
      <c r="M14" s="108" t="b">
        <f t="shared" si="6"/>
        <v>0</v>
      </c>
      <c r="N14" s="113">
        <v>92</v>
      </c>
      <c r="O14" s="108" t="str">
        <f t="shared" si="4"/>
        <v>2</v>
      </c>
      <c r="P14" s="10" t="s">
        <v>69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0"/>
        <v>TRUE</v>
      </c>
      <c r="Z14" s="123" t="str">
        <f t="shared" si="5"/>
        <v>1</v>
      </c>
      <c r="AA14" s="123" t="b">
        <f t="shared" si="1"/>
        <v>0</v>
      </c>
      <c r="AB14" s="125" t="b">
        <f t="shared" si="2"/>
        <v>0</v>
      </c>
      <c r="AC14" s="113">
        <v>92</v>
      </c>
      <c r="AD14" s="244"/>
      <c r="AE14" s="263" t="s">
        <v>116</v>
      </c>
      <c r="AF14" s="264"/>
      <c r="AG14" s="126">
        <f>VLOOKUP(TRUE,AB4:AC41,2,FALSE)+AG13</f>
        <v>83</v>
      </c>
      <c r="AH14" s="104">
        <v>-1</v>
      </c>
      <c r="AI14" s="109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5" t="s">
        <v>194</v>
      </c>
      <c r="G15" s="106">
        <v>14</v>
      </c>
      <c r="H15" s="101">
        <f>'8 elements of personality test'!O23</f>
        <v>13</v>
      </c>
      <c r="I15" s="107"/>
      <c r="J15" s="107"/>
      <c r="K15" s="11"/>
      <c r="L15" s="106">
        <v>14</v>
      </c>
      <c r="M15" s="108" t="b">
        <f t="shared" si="6"/>
        <v>0</v>
      </c>
      <c r="N15" s="113">
        <v>91</v>
      </c>
      <c r="O15" s="108" t="str">
        <f t="shared" si="4"/>
        <v>2</v>
      </c>
      <c r="P15" s="10" t="s">
        <v>70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0"/>
        <v>TRUE</v>
      </c>
      <c r="Z15" s="123" t="str">
        <f t="shared" si="5"/>
        <v>1</v>
      </c>
      <c r="AA15" s="123" t="b">
        <f t="shared" si="1"/>
        <v>0</v>
      </c>
      <c r="AB15" s="125" t="b">
        <f t="shared" si="2"/>
        <v>0</v>
      </c>
      <c r="AC15" s="113">
        <v>91</v>
      </c>
      <c r="AD15" s="244"/>
      <c r="AE15" s="116"/>
      <c r="AF15" s="116"/>
      <c r="AG15" s="126">
        <f>VLOOKUP(TRUE,M4:N55,2,FALSE)+AG13</f>
        <v>83</v>
      </c>
      <c r="AH15" s="104">
        <v>-1</v>
      </c>
      <c r="AI15" s="109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5" t="s">
        <v>192</v>
      </c>
      <c r="G16" s="106">
        <v>13</v>
      </c>
      <c r="H16" s="101">
        <f>'8 elements of personality test'!O23</f>
        <v>13</v>
      </c>
      <c r="I16" s="107"/>
      <c r="J16" s="107"/>
      <c r="K16" s="11"/>
      <c r="L16" s="106">
        <v>13</v>
      </c>
      <c r="M16" s="108" t="b">
        <f t="shared" si="6"/>
        <v>1</v>
      </c>
      <c r="N16" s="113">
        <v>90</v>
      </c>
      <c r="O16" s="108" t="str">
        <f t="shared" si="4"/>
        <v>1</v>
      </c>
      <c r="P16" s="10" t="s">
        <v>71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0"/>
        <v>TRUE</v>
      </c>
      <c r="Z16" s="123" t="str">
        <f t="shared" si="5"/>
        <v>1</v>
      </c>
      <c r="AA16" s="123" t="b">
        <f t="shared" si="1"/>
        <v>1</v>
      </c>
      <c r="AB16" s="125" t="b">
        <f t="shared" si="2"/>
        <v>1</v>
      </c>
      <c r="AC16" s="113">
        <v>90</v>
      </c>
      <c r="AD16" s="244"/>
      <c r="AE16" s="116"/>
      <c r="AF16" s="116"/>
      <c r="AG16" s="116"/>
      <c r="AH16" s="104">
        <v>-1</v>
      </c>
      <c r="AI16" s="109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5" t="s">
        <v>193</v>
      </c>
      <c r="G17" s="106">
        <v>13</v>
      </c>
      <c r="H17" s="101">
        <f>'8 elements of personality test'!O23</f>
        <v>13</v>
      </c>
      <c r="I17" s="107"/>
      <c r="J17" s="107"/>
      <c r="K17" s="11"/>
      <c r="L17" s="106">
        <v>13</v>
      </c>
      <c r="M17" s="108" t="b">
        <f t="shared" si="6"/>
        <v>1</v>
      </c>
      <c r="N17" s="113">
        <v>89</v>
      </c>
      <c r="O17" s="108" t="str">
        <f t="shared" si="4"/>
        <v>1</v>
      </c>
      <c r="P17" s="10" t="s">
        <v>72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0"/>
        <v>0</v>
      </c>
      <c r="Z17" s="123" t="str">
        <f t="shared" si="5"/>
        <v/>
      </c>
      <c r="AA17" s="123" t="b">
        <f t="shared" si="1"/>
        <v>0</v>
      </c>
      <c r="AB17" s="125" t="b">
        <f t="shared" si="2"/>
        <v>0</v>
      </c>
      <c r="AC17" s="113">
        <v>89</v>
      </c>
      <c r="AD17" s="244"/>
      <c r="AE17" s="116"/>
      <c r="AF17" s="116"/>
      <c r="AG17" s="116"/>
      <c r="AH17" s="104">
        <v>-1</v>
      </c>
      <c r="AI17" s="109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5" t="s">
        <v>193</v>
      </c>
      <c r="G18" s="106">
        <v>12</v>
      </c>
      <c r="H18" s="101">
        <f>'8 elements of personality test'!$O$23</f>
        <v>13</v>
      </c>
      <c r="I18" s="107"/>
      <c r="J18" s="107"/>
      <c r="K18" s="11"/>
      <c r="L18" s="106">
        <v>12</v>
      </c>
      <c r="M18" s="108" t="b">
        <f t="shared" si="6"/>
        <v>0</v>
      </c>
      <c r="N18" s="113">
        <v>88</v>
      </c>
      <c r="O18" s="108" t="str">
        <f t="shared" si="4"/>
        <v>2</v>
      </c>
      <c r="P18" s="10" t="s">
        <v>73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0"/>
        <v>TRUE</v>
      </c>
      <c r="Z18" s="123" t="str">
        <f t="shared" si="5"/>
        <v>1</v>
      </c>
      <c r="AA18" s="123" t="b">
        <f t="shared" si="1"/>
        <v>0</v>
      </c>
      <c r="AB18" s="125" t="b">
        <f t="shared" si="2"/>
        <v>0</v>
      </c>
      <c r="AC18" s="113">
        <v>88</v>
      </c>
      <c r="AD18" s="244"/>
      <c r="AE18" s="116"/>
      <c r="AF18" s="116"/>
      <c r="AG18" s="116"/>
      <c r="AH18" s="104">
        <v>-1</v>
      </c>
      <c r="AI18" s="109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5" t="s">
        <v>194</v>
      </c>
      <c r="G19" s="106">
        <v>12</v>
      </c>
      <c r="H19" s="101">
        <f>'8 elements of personality test'!$O$23</f>
        <v>13</v>
      </c>
      <c r="I19" s="107"/>
      <c r="J19" s="107"/>
      <c r="K19" s="11"/>
      <c r="L19" s="106">
        <v>12</v>
      </c>
      <c r="M19" s="108" t="b">
        <f t="shared" si="6"/>
        <v>0</v>
      </c>
      <c r="N19" s="113">
        <v>87</v>
      </c>
      <c r="O19" s="108" t="str">
        <f t="shared" si="4"/>
        <v>2</v>
      </c>
      <c r="P19" s="10" t="s">
        <v>74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0"/>
        <v>TRUE</v>
      </c>
      <c r="Z19" s="123" t="str">
        <f t="shared" si="5"/>
        <v>1</v>
      </c>
      <c r="AA19" s="123" t="b">
        <f t="shared" si="1"/>
        <v>0</v>
      </c>
      <c r="AB19" s="125" t="b">
        <f t="shared" si="2"/>
        <v>0</v>
      </c>
      <c r="AC19" s="113">
        <v>87</v>
      </c>
      <c r="AD19" s="244"/>
      <c r="AE19" s="116"/>
      <c r="AF19" s="116"/>
      <c r="AG19" s="116"/>
      <c r="AH19" s="104">
        <v>-1</v>
      </c>
      <c r="AI19" s="109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5" t="s">
        <v>192</v>
      </c>
      <c r="G20" s="106">
        <v>11</v>
      </c>
      <c r="H20" s="101">
        <f>'8 elements of personality test'!$O$23</f>
        <v>13</v>
      </c>
      <c r="I20" s="107"/>
      <c r="J20" s="107"/>
      <c r="K20" s="11"/>
      <c r="L20" s="106">
        <v>11</v>
      </c>
      <c r="M20" s="108" t="b">
        <f t="shared" si="6"/>
        <v>0</v>
      </c>
      <c r="N20" s="113">
        <v>86</v>
      </c>
      <c r="O20" s="108" t="str">
        <f t="shared" si="4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0"/>
        <v>0</v>
      </c>
      <c r="Z20" s="123" t="str">
        <f t="shared" si="5"/>
        <v/>
      </c>
      <c r="AA20" s="123" t="b">
        <f t="shared" si="1"/>
        <v>0</v>
      </c>
      <c r="AB20" s="125" t="b">
        <f t="shared" si="2"/>
        <v>0</v>
      </c>
      <c r="AC20" s="113">
        <v>86</v>
      </c>
      <c r="AD20" s="244"/>
      <c r="AE20" s="116"/>
      <c r="AF20" s="116"/>
      <c r="AG20" s="116"/>
      <c r="AH20" s="104">
        <v>-1</v>
      </c>
      <c r="AI20" s="109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5" t="s">
        <v>193</v>
      </c>
      <c r="G21" s="106">
        <v>11</v>
      </c>
      <c r="H21" s="101">
        <f>'8 elements of personality test'!$O$23</f>
        <v>13</v>
      </c>
      <c r="I21" s="107"/>
      <c r="J21" s="107"/>
      <c r="K21" s="11"/>
      <c r="L21" s="106">
        <v>11</v>
      </c>
      <c r="M21" s="108" t="b">
        <f t="shared" si="6"/>
        <v>0</v>
      </c>
      <c r="N21" s="113">
        <v>85</v>
      </c>
      <c r="O21" s="108" t="str">
        <f t="shared" si="4"/>
        <v>2</v>
      </c>
      <c r="P21" s="10" t="s">
        <v>75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0"/>
        <v>TRUE</v>
      </c>
      <c r="Z21" s="123" t="str">
        <f t="shared" si="5"/>
        <v>1</v>
      </c>
      <c r="AA21" s="123" t="b">
        <f t="shared" si="1"/>
        <v>0</v>
      </c>
      <c r="AB21" s="125" t="b">
        <f t="shared" si="2"/>
        <v>0</v>
      </c>
      <c r="AC21" s="113">
        <v>85</v>
      </c>
      <c r="AD21" s="244"/>
      <c r="AE21" s="116"/>
      <c r="AF21" s="116"/>
      <c r="AG21" s="116"/>
      <c r="AH21" s="104">
        <v>-1</v>
      </c>
      <c r="AI21" s="109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5" t="s">
        <v>194</v>
      </c>
      <c r="G22" s="106">
        <v>11</v>
      </c>
      <c r="H22" s="101">
        <f>'8 elements of personality test'!$O$23</f>
        <v>13</v>
      </c>
      <c r="I22" s="107"/>
      <c r="J22" s="107"/>
      <c r="K22" s="11"/>
      <c r="L22" s="106">
        <v>11</v>
      </c>
      <c r="M22" s="108" t="b">
        <f t="shared" si="6"/>
        <v>0</v>
      </c>
      <c r="N22" s="113">
        <v>84</v>
      </c>
      <c r="O22" s="108" t="str">
        <f t="shared" si="4"/>
        <v>2</v>
      </c>
      <c r="P22" s="10" t="s">
        <v>76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0"/>
        <v>TRUE</v>
      </c>
      <c r="Z22" s="123" t="str">
        <f t="shared" si="5"/>
        <v>1</v>
      </c>
      <c r="AA22" s="123" t="b">
        <f t="shared" si="1"/>
        <v>0</v>
      </c>
      <c r="AB22" s="125" t="b">
        <f t="shared" si="2"/>
        <v>0</v>
      </c>
      <c r="AC22" s="113">
        <v>84</v>
      </c>
      <c r="AD22" s="244"/>
      <c r="AE22" s="116"/>
      <c r="AF22" s="116"/>
      <c r="AG22" s="116"/>
      <c r="AH22" s="104">
        <v>-1</v>
      </c>
      <c r="AI22" s="109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5" t="s">
        <v>192</v>
      </c>
      <c r="G23" s="106">
        <v>11</v>
      </c>
      <c r="H23" s="101">
        <f>'8 elements of personality test'!$O$23</f>
        <v>13</v>
      </c>
      <c r="I23" s="107"/>
      <c r="J23" s="107"/>
      <c r="K23" s="11"/>
      <c r="L23" s="106">
        <v>11</v>
      </c>
      <c r="M23" s="108" t="b">
        <f t="shared" si="6"/>
        <v>0</v>
      </c>
      <c r="N23" s="113">
        <v>83</v>
      </c>
      <c r="O23" s="108" t="str">
        <f t="shared" si="4"/>
        <v>2</v>
      </c>
      <c r="P23" s="10" t="s">
        <v>77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0"/>
        <v>TRUE</v>
      </c>
      <c r="Z23" s="123" t="str">
        <f t="shared" si="5"/>
        <v>1</v>
      </c>
      <c r="AA23" s="123" t="b">
        <f t="shared" si="1"/>
        <v>0</v>
      </c>
      <c r="AB23" s="125" t="b">
        <f t="shared" si="2"/>
        <v>0</v>
      </c>
      <c r="AC23" s="113">
        <v>83</v>
      </c>
      <c r="AD23" s="244"/>
      <c r="AE23" s="116"/>
      <c r="AF23" s="116"/>
      <c r="AG23" s="116"/>
      <c r="AH23" s="104">
        <v>-1</v>
      </c>
      <c r="AI23" s="109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5" t="s">
        <v>194</v>
      </c>
      <c r="G24" s="106">
        <v>11</v>
      </c>
      <c r="H24" s="101">
        <f>'8 elements of personality test'!$O$23</f>
        <v>13</v>
      </c>
      <c r="I24" s="107"/>
      <c r="J24" s="107"/>
      <c r="K24" s="11"/>
      <c r="L24" s="106">
        <v>11</v>
      </c>
      <c r="M24" s="108" t="b">
        <f t="shared" si="6"/>
        <v>0</v>
      </c>
      <c r="N24" s="113">
        <v>82</v>
      </c>
      <c r="O24" s="108" t="str">
        <f t="shared" si="4"/>
        <v>2</v>
      </c>
      <c r="P24" s="10" t="s">
        <v>78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0"/>
        <v>0</v>
      </c>
      <c r="Z24" s="123" t="str">
        <f t="shared" si="5"/>
        <v/>
      </c>
      <c r="AA24" s="123" t="b">
        <f t="shared" si="1"/>
        <v>0</v>
      </c>
      <c r="AB24" s="125" t="b">
        <f t="shared" si="2"/>
        <v>0</v>
      </c>
      <c r="AC24" s="113">
        <v>82</v>
      </c>
      <c r="AD24" s="244"/>
      <c r="AE24" s="116"/>
      <c r="AF24" s="116"/>
      <c r="AG24" s="116"/>
      <c r="AH24" s="104">
        <v>-1</v>
      </c>
      <c r="AI24" s="109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5" t="s">
        <v>193</v>
      </c>
      <c r="G25" s="106">
        <v>11</v>
      </c>
      <c r="H25" s="101">
        <f>'8 elements of personality test'!$O$23</f>
        <v>13</v>
      </c>
      <c r="I25" s="107"/>
      <c r="J25" s="107"/>
      <c r="K25" s="11"/>
      <c r="L25" s="106">
        <v>11</v>
      </c>
      <c r="M25" s="108" t="b">
        <f t="shared" si="6"/>
        <v>0</v>
      </c>
      <c r="N25" s="113">
        <v>81</v>
      </c>
      <c r="O25" s="108" t="str">
        <f t="shared" si="4"/>
        <v>2</v>
      </c>
      <c r="P25" s="10" t="s">
        <v>79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0"/>
        <v>TRUE</v>
      </c>
      <c r="Z25" s="123" t="str">
        <f t="shared" si="5"/>
        <v>1</v>
      </c>
      <c r="AA25" s="123" t="b">
        <f t="shared" si="1"/>
        <v>0</v>
      </c>
      <c r="AB25" s="125" t="b">
        <f t="shared" si="2"/>
        <v>0</v>
      </c>
      <c r="AC25" s="113">
        <v>81</v>
      </c>
      <c r="AD25" s="244"/>
      <c r="AE25" s="116"/>
      <c r="AF25" s="116"/>
      <c r="AG25" s="116"/>
      <c r="AH25" s="104">
        <v>-1</v>
      </c>
      <c r="AI25" s="109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5" t="s">
        <v>192</v>
      </c>
      <c r="G26" s="106">
        <v>11</v>
      </c>
      <c r="H26" s="101">
        <f>'8 elements of personality test'!$O$23</f>
        <v>13</v>
      </c>
      <c r="I26" s="107"/>
      <c r="J26" s="107"/>
      <c r="K26" s="11"/>
      <c r="L26" s="106">
        <v>11</v>
      </c>
      <c r="M26" s="108" t="b">
        <f t="shared" si="6"/>
        <v>0</v>
      </c>
      <c r="N26" s="113">
        <v>80</v>
      </c>
      <c r="O26" s="108" t="str">
        <f t="shared" si="4"/>
        <v>2</v>
      </c>
      <c r="P26" s="10" t="s">
        <v>80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0"/>
        <v>TRUE</v>
      </c>
      <c r="Z26" s="123" t="str">
        <f t="shared" si="5"/>
        <v>1</v>
      </c>
      <c r="AA26" s="123" t="b">
        <f t="shared" si="1"/>
        <v>0</v>
      </c>
      <c r="AB26" s="125" t="b">
        <f t="shared" si="2"/>
        <v>0</v>
      </c>
      <c r="AC26" s="113">
        <v>80</v>
      </c>
      <c r="AD26" s="244"/>
      <c r="AE26" s="116"/>
      <c r="AF26" s="116"/>
      <c r="AG26" s="116"/>
      <c r="AH26" s="104">
        <v>-1</v>
      </c>
      <c r="AI26" s="109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5" t="s">
        <v>194</v>
      </c>
      <c r="G27" s="106">
        <v>11</v>
      </c>
      <c r="H27" s="101">
        <f>'8 elements of personality test'!$O$23</f>
        <v>13</v>
      </c>
      <c r="I27" s="107"/>
      <c r="J27" s="107"/>
      <c r="K27" s="11"/>
      <c r="L27" s="106">
        <v>11</v>
      </c>
      <c r="M27" s="108" t="b">
        <f t="shared" si="6"/>
        <v>0</v>
      </c>
      <c r="N27" s="113">
        <v>79</v>
      </c>
      <c r="O27" s="108" t="str">
        <f t="shared" si="4"/>
        <v>2</v>
      </c>
      <c r="P27" s="10" t="s">
        <v>81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0"/>
        <v>TRUE</v>
      </c>
      <c r="Z27" s="123" t="str">
        <f t="shared" si="5"/>
        <v>1</v>
      </c>
      <c r="AA27" s="123" t="b">
        <f t="shared" si="1"/>
        <v>0</v>
      </c>
      <c r="AB27" s="125" t="b">
        <f t="shared" si="2"/>
        <v>0</v>
      </c>
      <c r="AC27" s="113">
        <v>79</v>
      </c>
      <c r="AD27" s="244"/>
      <c r="AE27" s="116"/>
      <c r="AF27" s="116"/>
      <c r="AG27" s="116"/>
      <c r="AH27" s="104">
        <v>-1</v>
      </c>
      <c r="AI27" s="109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5" t="s">
        <v>193</v>
      </c>
      <c r="G28" s="106">
        <v>10</v>
      </c>
      <c r="H28" s="101">
        <f>'8 elements of personality test'!$O$23</f>
        <v>13</v>
      </c>
      <c r="I28" s="107"/>
      <c r="J28" s="107"/>
      <c r="K28" s="11"/>
      <c r="L28" s="106">
        <v>10</v>
      </c>
      <c r="M28" s="108" t="b">
        <f t="shared" si="6"/>
        <v>0</v>
      </c>
      <c r="N28" s="113">
        <v>78</v>
      </c>
      <c r="O28" s="108" t="str">
        <f t="shared" si="4"/>
        <v>2</v>
      </c>
      <c r="P28" s="10" t="s">
        <v>82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0"/>
        <v>0</v>
      </c>
      <c r="Z28" s="123" t="str">
        <f t="shared" si="5"/>
        <v/>
      </c>
      <c r="AA28" s="123" t="b">
        <f t="shared" si="1"/>
        <v>0</v>
      </c>
      <c r="AB28" s="125" t="b">
        <f t="shared" si="2"/>
        <v>0</v>
      </c>
      <c r="AC28" s="113">
        <v>78</v>
      </c>
      <c r="AD28" s="244"/>
      <c r="AE28" s="116"/>
      <c r="AF28" s="116"/>
      <c r="AG28" s="116"/>
      <c r="AH28" s="104">
        <v>-1</v>
      </c>
      <c r="AI28" s="109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5" t="s">
        <v>192</v>
      </c>
      <c r="G29" s="106">
        <v>10</v>
      </c>
      <c r="H29" s="101">
        <f>'8 elements of personality test'!$O$23</f>
        <v>13</v>
      </c>
      <c r="I29" s="107"/>
      <c r="J29" s="107"/>
      <c r="K29" s="11"/>
      <c r="L29" s="106">
        <v>10</v>
      </c>
      <c r="M29" s="108" t="b">
        <f t="shared" si="6"/>
        <v>0</v>
      </c>
      <c r="N29" s="113">
        <v>77</v>
      </c>
      <c r="O29" s="108" t="str">
        <f t="shared" si="4"/>
        <v>2</v>
      </c>
      <c r="P29" s="10" t="s">
        <v>83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0"/>
        <v>TRUE</v>
      </c>
      <c r="Z29" s="123" t="str">
        <f t="shared" si="5"/>
        <v>1</v>
      </c>
      <c r="AA29" s="123" t="b">
        <f t="shared" si="1"/>
        <v>0</v>
      </c>
      <c r="AB29" s="125" t="b">
        <f t="shared" si="2"/>
        <v>0</v>
      </c>
      <c r="AC29" s="113">
        <v>77</v>
      </c>
      <c r="AD29" s="244"/>
      <c r="AE29" s="116"/>
      <c r="AF29" s="116"/>
      <c r="AG29" s="116"/>
      <c r="AH29" s="104">
        <v>-1</v>
      </c>
      <c r="AI29" s="109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5" t="s">
        <v>194</v>
      </c>
      <c r="G30" s="106">
        <v>10</v>
      </c>
      <c r="H30" s="101">
        <f>'8 elements of personality test'!$O$23</f>
        <v>13</v>
      </c>
      <c r="I30" s="107"/>
      <c r="J30" s="107"/>
      <c r="K30" s="11"/>
      <c r="L30" s="106">
        <v>10</v>
      </c>
      <c r="M30" s="108" t="b">
        <f t="shared" si="6"/>
        <v>0</v>
      </c>
      <c r="N30" s="113">
        <v>76</v>
      </c>
      <c r="O30" s="108" t="str">
        <f t="shared" si="4"/>
        <v>2</v>
      </c>
      <c r="P30" s="10" t="s">
        <v>84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0"/>
        <v>TRUE</v>
      </c>
      <c r="Z30" s="123" t="str">
        <f t="shared" si="5"/>
        <v>1</v>
      </c>
      <c r="AA30" s="123" t="b">
        <f t="shared" si="1"/>
        <v>0</v>
      </c>
      <c r="AB30" s="125" t="b">
        <f t="shared" si="2"/>
        <v>0</v>
      </c>
      <c r="AC30" s="113">
        <v>76</v>
      </c>
      <c r="AD30" s="244"/>
      <c r="AE30" s="116"/>
      <c r="AF30" s="116"/>
      <c r="AG30" s="116"/>
      <c r="AH30" s="104">
        <v>-1</v>
      </c>
      <c r="AI30" s="109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5" t="s">
        <v>193</v>
      </c>
      <c r="G31" s="106">
        <v>9</v>
      </c>
      <c r="H31" s="101">
        <f>'8 elements of personality test'!$O$23</f>
        <v>13</v>
      </c>
      <c r="I31" s="107"/>
      <c r="J31" s="107"/>
      <c r="K31" s="11"/>
      <c r="L31" s="106">
        <v>9</v>
      </c>
      <c r="M31" s="108" t="b">
        <f t="shared" si="6"/>
        <v>0</v>
      </c>
      <c r="N31" s="113">
        <v>75</v>
      </c>
      <c r="O31" s="108" t="str">
        <f t="shared" si="4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0"/>
        <v>TRUE</v>
      </c>
      <c r="Z31" s="123" t="str">
        <f t="shared" si="5"/>
        <v>1</v>
      </c>
      <c r="AA31" s="123" t="b">
        <f t="shared" si="1"/>
        <v>0</v>
      </c>
      <c r="AB31" s="125" t="b">
        <f t="shared" si="2"/>
        <v>0</v>
      </c>
      <c r="AC31" s="113">
        <v>75</v>
      </c>
      <c r="AD31" s="244"/>
      <c r="AE31" s="116"/>
      <c r="AF31" s="116"/>
      <c r="AG31" s="116"/>
      <c r="AH31" s="104">
        <v>-1</v>
      </c>
      <c r="AI31" s="109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5" t="s">
        <v>194</v>
      </c>
      <c r="G32" s="106">
        <v>9</v>
      </c>
      <c r="H32" s="101">
        <f>'8 elements of personality test'!$O$23</f>
        <v>13</v>
      </c>
      <c r="I32" s="107"/>
      <c r="J32" s="107"/>
      <c r="K32" s="11"/>
      <c r="L32" s="106">
        <v>9</v>
      </c>
      <c r="M32" s="108" t="b">
        <f t="shared" si="6"/>
        <v>0</v>
      </c>
      <c r="N32" s="113">
        <v>74</v>
      </c>
      <c r="O32" s="108" t="str">
        <f t="shared" si="4"/>
        <v>2</v>
      </c>
      <c r="P32" s="10" t="s">
        <v>85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0"/>
        <v>TRUE</v>
      </c>
      <c r="Z32" s="123" t="str">
        <f t="shared" si="5"/>
        <v>1</v>
      </c>
      <c r="AA32" s="123" t="b">
        <f t="shared" si="1"/>
        <v>0</v>
      </c>
      <c r="AB32" s="125" t="b">
        <f t="shared" si="2"/>
        <v>0</v>
      </c>
      <c r="AC32" s="113">
        <v>74</v>
      </c>
      <c r="AD32" s="244"/>
      <c r="AE32" s="116"/>
      <c r="AF32" s="116"/>
      <c r="AG32" s="116"/>
      <c r="AH32" s="104">
        <v>-1</v>
      </c>
      <c r="AI32" s="109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5" t="s">
        <v>193</v>
      </c>
      <c r="G33" s="106">
        <v>9</v>
      </c>
      <c r="H33" s="101">
        <f>'8 elements of personality test'!$O$23</f>
        <v>13</v>
      </c>
      <c r="I33" s="107"/>
      <c r="J33" s="107"/>
      <c r="K33" s="11"/>
      <c r="L33" s="106">
        <v>9</v>
      </c>
      <c r="M33" s="108" t="b">
        <f t="shared" si="6"/>
        <v>0</v>
      </c>
      <c r="N33" s="113">
        <v>73</v>
      </c>
      <c r="O33" s="108" t="str">
        <f t="shared" si="4"/>
        <v>2</v>
      </c>
      <c r="P33" s="10" t="s">
        <v>86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0"/>
        <v>TRUE</v>
      </c>
      <c r="Z33" s="123" t="str">
        <f t="shared" si="5"/>
        <v>1</v>
      </c>
      <c r="AA33" s="123" t="b">
        <f t="shared" si="1"/>
        <v>0</v>
      </c>
      <c r="AB33" s="125" t="b">
        <f t="shared" si="2"/>
        <v>0</v>
      </c>
      <c r="AC33" s="113">
        <v>73</v>
      </c>
      <c r="AD33" s="244"/>
      <c r="AE33" s="116"/>
      <c r="AF33" s="116"/>
      <c r="AG33" s="116"/>
      <c r="AH33" s="104">
        <v>-1</v>
      </c>
      <c r="AI33" s="109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5" t="s">
        <v>192</v>
      </c>
      <c r="G34" s="106">
        <v>9</v>
      </c>
      <c r="H34" s="101">
        <f>'8 elements of personality test'!O23</f>
        <v>13</v>
      </c>
      <c r="I34" s="107"/>
      <c r="J34" s="107"/>
      <c r="K34" s="11"/>
      <c r="L34" s="106">
        <v>9</v>
      </c>
      <c r="M34" s="108" t="b">
        <f t="shared" si="6"/>
        <v>0</v>
      </c>
      <c r="N34" s="113">
        <v>72</v>
      </c>
      <c r="O34" s="108" t="str">
        <f t="shared" si="4"/>
        <v>2</v>
      </c>
      <c r="P34" s="10" t="s">
        <v>87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0"/>
        <v>0</v>
      </c>
      <c r="Z34" s="123" t="str">
        <f t="shared" si="5"/>
        <v/>
      </c>
      <c r="AA34" s="123" t="b">
        <f t="shared" si="1"/>
        <v>0</v>
      </c>
      <c r="AB34" s="125" t="b">
        <f t="shared" si="2"/>
        <v>0</v>
      </c>
      <c r="AC34" s="113">
        <v>72</v>
      </c>
      <c r="AD34" s="244"/>
      <c r="AE34" s="116"/>
      <c r="AF34" s="116"/>
      <c r="AG34" s="116"/>
      <c r="AH34" s="104">
        <v>-1</v>
      </c>
      <c r="AI34" s="109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5" t="s">
        <v>192</v>
      </c>
      <c r="G35" s="106">
        <v>9</v>
      </c>
      <c r="H35" s="101">
        <f>'8 elements of personality test'!O23</f>
        <v>13</v>
      </c>
      <c r="I35" s="107"/>
      <c r="J35" s="107"/>
      <c r="K35" s="11"/>
      <c r="L35" s="106">
        <v>9</v>
      </c>
      <c r="M35" s="108" t="b">
        <f t="shared" si="6"/>
        <v>0</v>
      </c>
      <c r="N35" s="113">
        <v>71</v>
      </c>
      <c r="O35" s="108" t="str">
        <f t="shared" si="4"/>
        <v>2</v>
      </c>
      <c r="P35" s="10" t="s">
        <v>88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23" t="str">
        <f t="shared" si="5"/>
        <v>1</v>
      </c>
      <c r="AA35" s="123" t="b">
        <f t="shared" si="1"/>
        <v>0</v>
      </c>
      <c r="AB35" s="125" t="b">
        <f t="shared" si="2"/>
        <v>0</v>
      </c>
      <c r="AC35" s="113">
        <v>71</v>
      </c>
      <c r="AD35" s="244"/>
      <c r="AE35" s="116"/>
      <c r="AF35" s="116"/>
      <c r="AG35" s="116"/>
      <c r="AH35" s="104">
        <v>-1</v>
      </c>
      <c r="AI35" s="109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5" t="s">
        <v>192</v>
      </c>
      <c r="G36" s="106">
        <v>9</v>
      </c>
      <c r="H36" s="101">
        <f>'8 elements of personality test'!O23</f>
        <v>13</v>
      </c>
      <c r="I36" s="107"/>
      <c r="J36" s="107"/>
      <c r="K36" s="11"/>
      <c r="L36" s="106">
        <v>9</v>
      </c>
      <c r="M36" s="108" t="b">
        <f t="shared" si="6"/>
        <v>0</v>
      </c>
      <c r="N36" s="113">
        <v>70</v>
      </c>
      <c r="O36" s="108" t="str">
        <f t="shared" si="4"/>
        <v>2</v>
      </c>
      <c r="P36" s="10" t="s">
        <v>89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23" t="str">
        <f t="shared" si="5"/>
        <v>1</v>
      </c>
      <c r="AA36" s="123" t="b">
        <f t="shared" ref="AA36:AA55" si="8">O36=Z36</f>
        <v>0</v>
      </c>
      <c r="AB36" s="125" t="b">
        <f t="shared" ref="AB36:AB55" si="9">AND(M36,AA36)</f>
        <v>0</v>
      </c>
      <c r="AC36" s="113">
        <v>70</v>
      </c>
      <c r="AD36" s="244"/>
      <c r="AE36" s="116"/>
      <c r="AF36" s="116"/>
      <c r="AG36" s="116"/>
      <c r="AH36" s="104">
        <v>-1</v>
      </c>
      <c r="AI36" s="109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5" t="s">
        <v>194</v>
      </c>
      <c r="G37" s="106">
        <v>9</v>
      </c>
      <c r="H37" s="101">
        <f>'8 elements of personality test'!$O$23</f>
        <v>13</v>
      </c>
      <c r="I37" s="107"/>
      <c r="J37" s="107"/>
      <c r="K37" s="11"/>
      <c r="L37" s="106">
        <v>9</v>
      </c>
      <c r="M37" s="108" t="b">
        <f t="shared" si="6"/>
        <v>0</v>
      </c>
      <c r="N37" s="113">
        <v>69</v>
      </c>
      <c r="O37" s="108" t="str">
        <f t="shared" si="4"/>
        <v>2</v>
      </c>
      <c r="P37" s="10" t="s">
        <v>90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23" t="str">
        <f t="shared" si="5"/>
        <v>1</v>
      </c>
      <c r="AA37" s="123" t="b">
        <f t="shared" si="8"/>
        <v>0</v>
      </c>
      <c r="AB37" s="125" t="b">
        <f t="shared" si="9"/>
        <v>0</v>
      </c>
      <c r="AC37" s="113">
        <v>69</v>
      </c>
      <c r="AD37" s="244"/>
      <c r="AE37" s="116"/>
      <c r="AF37" s="116"/>
      <c r="AG37" s="116"/>
      <c r="AH37" s="104">
        <v>-1</v>
      </c>
      <c r="AI37" s="109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5" t="s">
        <v>194</v>
      </c>
      <c r="G38" s="106">
        <v>9</v>
      </c>
      <c r="H38" s="101">
        <f>'8 elements of personality test'!$O$23</f>
        <v>13</v>
      </c>
      <c r="I38" s="107"/>
      <c r="J38" s="107"/>
      <c r="K38" s="11"/>
      <c r="L38" s="106">
        <v>9</v>
      </c>
      <c r="M38" s="108" t="b">
        <f t="shared" si="6"/>
        <v>0</v>
      </c>
      <c r="N38" s="113">
        <v>68</v>
      </c>
      <c r="O38" s="108" t="str">
        <f t="shared" si="4"/>
        <v>2</v>
      </c>
      <c r="P38" s="10" t="s">
        <v>91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23" t="str">
        <f t="shared" si="5"/>
        <v>1</v>
      </c>
      <c r="AA38" s="123" t="b">
        <f t="shared" si="8"/>
        <v>0</v>
      </c>
      <c r="AB38" s="125" t="b">
        <f t="shared" si="9"/>
        <v>0</v>
      </c>
      <c r="AC38" s="113">
        <v>68</v>
      </c>
      <c r="AD38" s="244"/>
      <c r="AE38" s="116"/>
      <c r="AF38" s="116"/>
      <c r="AG38" s="116"/>
      <c r="AH38" s="104">
        <v>-1</v>
      </c>
      <c r="AI38" s="109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5" t="s">
        <v>193</v>
      </c>
      <c r="G39" s="106">
        <v>9</v>
      </c>
      <c r="H39" s="101">
        <f>'8 elements of personality test'!$O$23</f>
        <v>13</v>
      </c>
      <c r="I39" s="107"/>
      <c r="J39" s="107"/>
      <c r="K39" s="11"/>
      <c r="L39" s="106">
        <v>9</v>
      </c>
      <c r="M39" s="108" t="b">
        <f t="shared" si="6"/>
        <v>0</v>
      </c>
      <c r="N39" s="113">
        <v>67</v>
      </c>
      <c r="O39" s="108" t="str">
        <f t="shared" si="4"/>
        <v>2</v>
      </c>
      <c r="P39" s="10" t="s">
        <v>92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23" t="str">
        <f t="shared" si="5"/>
        <v>1</v>
      </c>
      <c r="AA39" s="123" t="b">
        <f t="shared" si="8"/>
        <v>0</v>
      </c>
      <c r="AB39" s="125" t="b">
        <f t="shared" si="9"/>
        <v>0</v>
      </c>
      <c r="AC39" s="113">
        <v>67</v>
      </c>
      <c r="AD39" s="244"/>
      <c r="AE39" s="116"/>
      <c r="AF39" s="116"/>
      <c r="AG39" s="116"/>
      <c r="AH39" s="104">
        <v>-1</v>
      </c>
      <c r="AI39" s="109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5" t="s">
        <v>193</v>
      </c>
      <c r="G40" s="106">
        <v>9</v>
      </c>
      <c r="H40" s="101">
        <f>'8 elements of personality test'!$O$23</f>
        <v>13</v>
      </c>
      <c r="I40" s="107"/>
      <c r="J40" s="107"/>
      <c r="K40" s="11"/>
      <c r="L40" s="106">
        <v>9</v>
      </c>
      <c r="M40" s="108" t="b">
        <f t="shared" si="6"/>
        <v>0</v>
      </c>
      <c r="N40" s="113">
        <v>66</v>
      </c>
      <c r="O40" s="108" t="str">
        <f t="shared" si="4"/>
        <v>2</v>
      </c>
      <c r="P40" s="10" t="s">
        <v>93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23" t="str">
        <f t="shared" si="5"/>
        <v/>
      </c>
      <c r="AA40" s="123" t="b">
        <f t="shared" si="8"/>
        <v>0</v>
      </c>
      <c r="AB40" s="125" t="b">
        <f t="shared" si="9"/>
        <v>0</v>
      </c>
      <c r="AC40" s="113">
        <v>66</v>
      </c>
      <c r="AD40" s="244"/>
      <c r="AE40" s="116"/>
      <c r="AF40" s="116"/>
      <c r="AG40" s="116"/>
      <c r="AH40" s="104">
        <v>-1</v>
      </c>
      <c r="AI40" s="109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5" t="s">
        <v>194</v>
      </c>
      <c r="G41" s="106">
        <v>8</v>
      </c>
      <c r="H41" s="101">
        <f>'8 elements of personality test'!$O$23</f>
        <v>13</v>
      </c>
      <c r="I41" s="107"/>
      <c r="J41" s="107"/>
      <c r="K41" s="11"/>
      <c r="L41" s="106">
        <v>8</v>
      </c>
      <c r="M41" s="108" t="b">
        <f t="shared" si="6"/>
        <v>0</v>
      </c>
      <c r="N41" s="113">
        <v>65</v>
      </c>
      <c r="O41" s="108" t="str">
        <f t="shared" si="4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23" t="str">
        <f t="shared" si="5"/>
        <v>1</v>
      </c>
      <c r="AA41" s="123" t="b">
        <f t="shared" si="8"/>
        <v>0</v>
      </c>
      <c r="AB41" s="125" t="b">
        <f t="shared" si="9"/>
        <v>0</v>
      </c>
      <c r="AC41" s="113">
        <v>65</v>
      </c>
      <c r="AD41" s="244"/>
      <c r="AE41" s="116"/>
      <c r="AF41" s="116"/>
      <c r="AG41" s="116"/>
      <c r="AH41" s="104">
        <v>-1</v>
      </c>
      <c r="AI41" s="109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5" t="s">
        <v>191</v>
      </c>
      <c r="G42" s="106" t="s">
        <v>94</v>
      </c>
      <c r="H42" s="101">
        <f>'8 elements of personality test'!$O$23</f>
        <v>13</v>
      </c>
      <c r="I42" s="107">
        <f>'8 elements of personality test'!CO23</f>
        <v>12</v>
      </c>
      <c r="J42" s="107"/>
      <c r="K42" s="11">
        <v>8</v>
      </c>
      <c r="L42" s="106">
        <v>9</v>
      </c>
      <c r="M42" s="108" t="b">
        <f>AND(H42=8,I42=8)</f>
        <v>0</v>
      </c>
      <c r="N42" s="113">
        <v>64</v>
      </c>
      <c r="O42" s="108" t="str">
        <f t="shared" si="4"/>
        <v>2</v>
      </c>
      <c r="P42" s="10" t="s">
        <v>95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23" t="str">
        <f t="shared" si="5"/>
        <v>1</v>
      </c>
      <c r="AA42" s="123" t="b">
        <f t="shared" si="8"/>
        <v>0</v>
      </c>
      <c r="AB42" s="125" t="b">
        <f t="shared" si="9"/>
        <v>0</v>
      </c>
      <c r="AC42" s="113">
        <v>64</v>
      </c>
      <c r="AD42" s="244"/>
      <c r="AE42" s="116"/>
      <c r="AF42" s="116"/>
      <c r="AG42" s="116"/>
      <c r="AH42" s="104">
        <v>-1</v>
      </c>
      <c r="AI42" s="109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5" t="s">
        <v>195</v>
      </c>
      <c r="G43" s="106" t="s">
        <v>94</v>
      </c>
      <c r="H43" s="101">
        <f>'8 elements of personality test'!$O$23</f>
        <v>13</v>
      </c>
      <c r="I43" s="107">
        <f>'8 elements of personality test'!$CO$23</f>
        <v>12</v>
      </c>
      <c r="J43" s="107"/>
      <c r="K43" s="11">
        <v>8</v>
      </c>
      <c r="L43" s="106">
        <v>9</v>
      </c>
      <c r="M43" s="108" t="b">
        <f>AND(H43=8,I43=8)</f>
        <v>0</v>
      </c>
      <c r="N43" s="113">
        <v>63</v>
      </c>
      <c r="O43" s="108" t="str">
        <f t="shared" si="4"/>
        <v>2</v>
      </c>
      <c r="P43" s="10" t="s">
        <v>96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23" t="str">
        <f t="shared" si="5"/>
        <v/>
      </c>
      <c r="AA43" s="123" t="b">
        <f t="shared" si="8"/>
        <v>0</v>
      </c>
      <c r="AB43" s="125" t="b">
        <f t="shared" si="9"/>
        <v>0</v>
      </c>
      <c r="AC43" s="113">
        <v>63</v>
      </c>
      <c r="AD43" s="244"/>
      <c r="AE43" s="116"/>
      <c r="AF43" s="116"/>
      <c r="AG43" s="116"/>
      <c r="AH43" s="104">
        <v>-1</v>
      </c>
      <c r="AI43" s="109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5" t="s">
        <v>194</v>
      </c>
      <c r="G44" s="106">
        <v>8</v>
      </c>
      <c r="H44" s="101">
        <f>'8 elements of personality test'!$O$23</f>
        <v>13</v>
      </c>
      <c r="I44" s="107"/>
      <c r="J44" s="107"/>
      <c r="K44" s="11"/>
      <c r="L44" s="106">
        <v>8</v>
      </c>
      <c r="M44" s="108" t="b">
        <f>H44=G44</f>
        <v>0</v>
      </c>
      <c r="N44" s="113">
        <v>62</v>
      </c>
      <c r="O44" s="108" t="str">
        <f t="shared" si="4"/>
        <v>2</v>
      </c>
      <c r="P44" s="10" t="s">
        <v>97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23" t="str">
        <f t="shared" si="5"/>
        <v>1</v>
      </c>
      <c r="AA44" s="123" t="b">
        <f t="shared" si="8"/>
        <v>0</v>
      </c>
      <c r="AB44" s="125" t="b">
        <f t="shared" si="9"/>
        <v>0</v>
      </c>
      <c r="AC44" s="113">
        <v>62</v>
      </c>
      <c r="AD44" s="244"/>
      <c r="AE44" s="116"/>
      <c r="AF44" s="116"/>
      <c r="AG44" s="116"/>
      <c r="AH44" s="104">
        <v>-1</v>
      </c>
      <c r="AI44" s="109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5" t="s">
        <v>195</v>
      </c>
      <c r="G45" s="106">
        <v>7</v>
      </c>
      <c r="H45" s="101">
        <f>'8 elements of personality test'!$O$23</f>
        <v>13</v>
      </c>
      <c r="I45" s="107">
        <f>'8 elements of personality test'!CO23</f>
        <v>12</v>
      </c>
      <c r="J45" s="107"/>
      <c r="K45" s="11"/>
      <c r="L45" s="106">
        <v>7</v>
      </c>
      <c r="M45" s="108" t="b">
        <f>AND(H45=7,I45=7)</f>
        <v>0</v>
      </c>
      <c r="N45" s="113">
        <v>61</v>
      </c>
      <c r="O45" s="108" t="str">
        <f t="shared" si="4"/>
        <v>2</v>
      </c>
      <c r="P45" s="10" t="s">
        <v>98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23" t="str">
        <f t="shared" si="5"/>
        <v>1</v>
      </c>
      <c r="AA45" s="123" t="b">
        <f t="shared" si="8"/>
        <v>0</v>
      </c>
      <c r="AB45" s="125" t="b">
        <f t="shared" si="9"/>
        <v>0</v>
      </c>
      <c r="AC45" s="113">
        <v>61</v>
      </c>
      <c r="AD45" s="244"/>
      <c r="AE45" s="116"/>
      <c r="AF45" s="116"/>
      <c r="AG45" s="116"/>
      <c r="AH45" s="104">
        <v>-1</v>
      </c>
      <c r="AI45" s="109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5" t="s">
        <v>193</v>
      </c>
      <c r="G46" s="106">
        <v>7</v>
      </c>
      <c r="H46" s="101">
        <f>'8 elements of personality test'!$O$23</f>
        <v>13</v>
      </c>
      <c r="I46" s="107"/>
      <c r="J46" s="107"/>
      <c r="K46" s="11"/>
      <c r="L46" s="106">
        <v>7</v>
      </c>
      <c r="M46" s="108" t="b">
        <f>H46=G46</f>
        <v>0</v>
      </c>
      <c r="N46" s="113">
        <v>60</v>
      </c>
      <c r="O46" s="108" t="str">
        <f t="shared" si="4"/>
        <v>2</v>
      </c>
      <c r="P46" s="10" t="s">
        <v>99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23" t="str">
        <f t="shared" si="5"/>
        <v>1</v>
      </c>
      <c r="AA46" s="123" t="b">
        <f t="shared" si="8"/>
        <v>0</v>
      </c>
      <c r="AB46" s="125" t="b">
        <f t="shared" si="9"/>
        <v>0</v>
      </c>
      <c r="AC46" s="113">
        <v>60</v>
      </c>
      <c r="AD46" s="244"/>
      <c r="AE46" s="116"/>
      <c r="AF46" s="116"/>
      <c r="AG46" s="116"/>
      <c r="AH46" s="104">
        <v>-1</v>
      </c>
      <c r="AI46" s="109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5" t="s">
        <v>192</v>
      </c>
      <c r="G47" s="106">
        <v>6</v>
      </c>
      <c r="H47" s="101">
        <f>'8 elements of personality test'!$O$23</f>
        <v>13</v>
      </c>
      <c r="I47" s="107"/>
      <c r="J47" s="107"/>
      <c r="K47" s="11"/>
      <c r="L47" s="106">
        <v>6</v>
      </c>
      <c r="M47" s="108" t="b">
        <f>H47=G47</f>
        <v>0</v>
      </c>
      <c r="N47" s="113">
        <v>59</v>
      </c>
      <c r="O47" s="108" t="str">
        <f t="shared" si="4"/>
        <v>2</v>
      </c>
      <c r="P47" s="117">
        <v>6107124</v>
      </c>
      <c r="Q47" s="117">
        <v>6</v>
      </c>
      <c r="R47" s="117">
        <v>107</v>
      </c>
      <c r="S47" s="117">
        <v>124</v>
      </c>
      <c r="T47" s="117">
        <v>0</v>
      </c>
      <c r="U47" s="117">
        <v>0</v>
      </c>
      <c r="V47" s="117">
        <v>0</v>
      </c>
      <c r="W47" s="117">
        <v>0</v>
      </c>
      <c r="X47" s="117">
        <v>0</v>
      </c>
      <c r="Y47" s="11" t="str">
        <f t="shared" si="7"/>
        <v>TRUE</v>
      </c>
      <c r="Z47" s="123" t="str">
        <f t="shared" si="5"/>
        <v>1</v>
      </c>
      <c r="AA47" s="123" t="b">
        <f t="shared" si="8"/>
        <v>0</v>
      </c>
      <c r="AB47" s="125" t="b">
        <f t="shared" si="9"/>
        <v>0</v>
      </c>
      <c r="AC47" s="113">
        <v>59</v>
      </c>
      <c r="AD47" s="244"/>
      <c r="AE47" s="116"/>
      <c r="AF47" s="116"/>
      <c r="AG47" s="116"/>
      <c r="AH47" s="104">
        <v>-1</v>
      </c>
      <c r="AI47" s="109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5" t="s">
        <v>196</v>
      </c>
      <c r="G48" s="106" t="s">
        <v>100</v>
      </c>
      <c r="H48" s="101">
        <f>'8 elements of personality test'!$O$23</f>
        <v>13</v>
      </c>
      <c r="I48" s="107">
        <f>'8 elements of personality test'!CE23</f>
        <v>15</v>
      </c>
      <c r="J48" s="107"/>
      <c r="K48" s="11">
        <v>5</v>
      </c>
      <c r="L48" s="106">
        <v>6</v>
      </c>
      <c r="M48" s="108" t="b">
        <f>AND(H48=5,I48=5)</f>
        <v>0</v>
      </c>
      <c r="N48" s="113">
        <v>58</v>
      </c>
      <c r="O48" s="108" t="str">
        <f t="shared" si="4"/>
        <v>2</v>
      </c>
      <c r="P48" s="117">
        <v>99118141</v>
      </c>
      <c r="Q48" s="117">
        <v>99</v>
      </c>
      <c r="R48" s="117">
        <v>118</v>
      </c>
      <c r="S48" s="117">
        <v>141</v>
      </c>
      <c r="T48" s="117">
        <v>0</v>
      </c>
      <c r="U48" s="117">
        <v>0</v>
      </c>
      <c r="V48" s="117">
        <v>0</v>
      </c>
      <c r="W48" s="117">
        <v>0</v>
      </c>
      <c r="X48" s="117">
        <v>0</v>
      </c>
      <c r="Y48" s="11" t="str">
        <f t="shared" si="7"/>
        <v>TRUE</v>
      </c>
      <c r="Z48" s="123" t="str">
        <f t="shared" si="5"/>
        <v>1</v>
      </c>
      <c r="AA48" s="123" t="b">
        <f t="shared" si="8"/>
        <v>0</v>
      </c>
      <c r="AB48" s="125" t="b">
        <f t="shared" si="9"/>
        <v>0</v>
      </c>
      <c r="AC48" s="113">
        <v>58</v>
      </c>
      <c r="AD48" s="244"/>
      <c r="AE48" s="116"/>
      <c r="AF48" s="116"/>
      <c r="AG48" s="116"/>
      <c r="AH48" s="104">
        <v>-1</v>
      </c>
      <c r="AI48" s="109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5" t="s">
        <v>193</v>
      </c>
      <c r="G49" s="106">
        <v>4</v>
      </c>
      <c r="H49" s="101">
        <f>'8 elements of personality test'!$O$23</f>
        <v>13</v>
      </c>
      <c r="I49" s="107"/>
      <c r="J49" s="107"/>
      <c r="K49" s="11"/>
      <c r="L49" s="106">
        <v>4</v>
      </c>
      <c r="M49" s="108" t="b">
        <f>H49=G49</f>
        <v>0</v>
      </c>
      <c r="N49" s="113">
        <v>57</v>
      </c>
      <c r="O49" s="108" t="str">
        <f t="shared" si="4"/>
        <v>2</v>
      </c>
      <c r="P49" s="10" t="s">
        <v>101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23" t="str">
        <f t="shared" si="5"/>
        <v>1</v>
      </c>
      <c r="AA49" s="123" t="b">
        <f t="shared" si="8"/>
        <v>0</v>
      </c>
      <c r="AB49" s="125" t="b">
        <f t="shared" si="9"/>
        <v>0</v>
      </c>
      <c r="AC49" s="113">
        <v>57</v>
      </c>
      <c r="AD49" s="244"/>
      <c r="AE49" s="116"/>
      <c r="AF49" s="116"/>
      <c r="AG49" s="116"/>
      <c r="AH49" s="104">
        <v>-1</v>
      </c>
      <c r="AI49" s="109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5" t="s">
        <v>193</v>
      </c>
      <c r="G50" s="106">
        <v>3</v>
      </c>
      <c r="H50" s="101">
        <f>'8 elements of personality test'!$O$23</f>
        <v>13</v>
      </c>
      <c r="I50" s="107"/>
      <c r="J50" s="107"/>
      <c r="K50" s="11"/>
      <c r="L50" s="106">
        <v>3</v>
      </c>
      <c r="M50" s="108" t="b">
        <f t="shared" ref="M50:M55" si="10">H50=G50</f>
        <v>0</v>
      </c>
      <c r="N50" s="113">
        <v>56</v>
      </c>
      <c r="O50" s="108" t="str">
        <f t="shared" si="4"/>
        <v>2</v>
      </c>
      <c r="P50" s="10" t="s">
        <v>102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23" t="str">
        <f t="shared" si="5"/>
        <v>1</v>
      </c>
      <c r="AA50" s="123" t="b">
        <f t="shared" si="8"/>
        <v>0</v>
      </c>
      <c r="AB50" s="125" t="b">
        <f t="shared" si="9"/>
        <v>0</v>
      </c>
      <c r="AC50" s="113">
        <v>56</v>
      </c>
      <c r="AD50" s="244"/>
      <c r="AE50" s="116"/>
      <c r="AF50" s="116"/>
      <c r="AG50" s="116"/>
      <c r="AH50" s="104">
        <v>-1</v>
      </c>
      <c r="AI50" s="109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5" t="s">
        <v>194</v>
      </c>
      <c r="G51" s="106">
        <v>2</v>
      </c>
      <c r="H51" s="101">
        <f>'8 elements of personality test'!$O$23</f>
        <v>13</v>
      </c>
      <c r="I51" s="107"/>
      <c r="J51" s="107"/>
      <c r="K51" s="11"/>
      <c r="L51" s="106">
        <v>2</v>
      </c>
      <c r="M51" s="108" t="b">
        <f t="shared" si="10"/>
        <v>0</v>
      </c>
      <c r="N51" s="113">
        <v>55</v>
      </c>
      <c r="O51" s="108" t="str">
        <f t="shared" si="4"/>
        <v>2</v>
      </c>
      <c r="P51" s="117">
        <v>78127</v>
      </c>
      <c r="Q51" s="117">
        <v>78</v>
      </c>
      <c r="R51" s="117">
        <v>127</v>
      </c>
      <c r="S51" s="117">
        <v>0</v>
      </c>
      <c r="T51" s="117">
        <v>0</v>
      </c>
      <c r="U51" s="117">
        <v>0</v>
      </c>
      <c r="V51" s="117">
        <v>0</v>
      </c>
      <c r="W51" s="117">
        <v>0</v>
      </c>
      <c r="X51" s="117">
        <v>0</v>
      </c>
      <c r="Y51" s="11" t="b">
        <f t="shared" si="7"/>
        <v>0</v>
      </c>
      <c r="Z51" s="123" t="str">
        <f t="shared" si="5"/>
        <v/>
      </c>
      <c r="AA51" s="123" t="b">
        <f t="shared" si="8"/>
        <v>0</v>
      </c>
      <c r="AB51" s="125" t="b">
        <f t="shared" si="9"/>
        <v>0</v>
      </c>
      <c r="AC51" s="113">
        <v>55</v>
      </c>
      <c r="AD51" s="244"/>
      <c r="AE51" s="116"/>
      <c r="AF51" s="116"/>
      <c r="AG51" s="116"/>
      <c r="AH51" s="104">
        <v>-1</v>
      </c>
      <c r="AI51" s="109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5" t="s">
        <v>192</v>
      </c>
      <c r="G52" s="106">
        <v>2</v>
      </c>
      <c r="H52" s="101">
        <f>'8 elements of personality test'!$O$23</f>
        <v>13</v>
      </c>
      <c r="I52" s="107"/>
      <c r="J52" s="107"/>
      <c r="K52" s="11"/>
      <c r="L52" s="106">
        <v>2</v>
      </c>
      <c r="M52" s="108" t="b">
        <f t="shared" si="10"/>
        <v>0</v>
      </c>
      <c r="N52" s="113">
        <v>54</v>
      </c>
      <c r="O52" s="108" t="str">
        <f t="shared" si="4"/>
        <v>2</v>
      </c>
      <c r="P52" s="10" t="s">
        <v>110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23" t="str">
        <f t="shared" si="5"/>
        <v/>
      </c>
      <c r="AA52" s="123" t="b">
        <f t="shared" si="8"/>
        <v>0</v>
      </c>
      <c r="AB52" s="125" t="b">
        <f t="shared" si="9"/>
        <v>0</v>
      </c>
      <c r="AC52" s="113">
        <v>54</v>
      </c>
      <c r="AD52" s="244"/>
      <c r="AE52" s="116"/>
      <c r="AF52" s="116"/>
      <c r="AG52" s="116"/>
      <c r="AH52" s="104">
        <v>-1</v>
      </c>
      <c r="AI52" s="109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5" t="s">
        <v>192</v>
      </c>
      <c r="G53" s="106">
        <v>2</v>
      </c>
      <c r="H53" s="101">
        <f>'8 elements of personality test'!$O$23</f>
        <v>13</v>
      </c>
      <c r="I53" s="107"/>
      <c r="J53" s="107"/>
      <c r="K53" s="11"/>
      <c r="L53" s="106">
        <v>2</v>
      </c>
      <c r="M53" s="108" t="b">
        <f t="shared" si="10"/>
        <v>0</v>
      </c>
      <c r="N53" s="113">
        <v>53</v>
      </c>
      <c r="O53" s="108" t="str">
        <f t="shared" si="4"/>
        <v>2</v>
      </c>
      <c r="P53" s="10" t="s">
        <v>111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23" t="str">
        <f t="shared" si="5"/>
        <v>1</v>
      </c>
      <c r="AA53" s="123" t="b">
        <f t="shared" si="8"/>
        <v>0</v>
      </c>
      <c r="AB53" s="125" t="b">
        <f t="shared" si="9"/>
        <v>0</v>
      </c>
      <c r="AC53" s="113">
        <v>53</v>
      </c>
      <c r="AD53" s="244"/>
      <c r="AE53" s="116"/>
      <c r="AF53" s="116"/>
      <c r="AG53" s="116"/>
      <c r="AH53" s="104">
        <v>-1</v>
      </c>
      <c r="AI53" s="109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5" t="s">
        <v>192</v>
      </c>
      <c r="G54" s="106">
        <v>2</v>
      </c>
      <c r="H54" s="101">
        <f>'8 elements of personality test'!$O$23</f>
        <v>13</v>
      </c>
      <c r="I54" s="107"/>
      <c r="J54" s="107"/>
      <c r="K54" s="11"/>
      <c r="L54" s="106">
        <v>2</v>
      </c>
      <c r="M54" s="108" t="b">
        <f t="shared" si="10"/>
        <v>0</v>
      </c>
      <c r="N54" s="113">
        <v>52</v>
      </c>
      <c r="O54" s="108" t="str">
        <f t="shared" si="4"/>
        <v>2</v>
      </c>
      <c r="P54" s="117">
        <v>104114126136137</v>
      </c>
      <c r="Q54" s="117">
        <v>104</v>
      </c>
      <c r="R54" s="117">
        <v>114</v>
      </c>
      <c r="S54" s="117">
        <v>126</v>
      </c>
      <c r="T54" s="117">
        <v>136</v>
      </c>
      <c r="U54" s="117">
        <v>137</v>
      </c>
      <c r="V54" s="117">
        <v>0</v>
      </c>
      <c r="W54" s="117">
        <v>0</v>
      </c>
      <c r="X54" s="117">
        <v>0</v>
      </c>
      <c r="Y54" s="11" t="str">
        <f t="shared" si="7"/>
        <v>TRUE</v>
      </c>
      <c r="Z54" s="123" t="str">
        <f t="shared" si="5"/>
        <v>1</v>
      </c>
      <c r="AA54" s="123" t="b">
        <f t="shared" si="8"/>
        <v>0</v>
      </c>
      <c r="AB54" s="125" t="b">
        <f t="shared" si="9"/>
        <v>0</v>
      </c>
      <c r="AC54" s="113">
        <v>52</v>
      </c>
      <c r="AD54" s="244"/>
      <c r="AE54" s="116"/>
      <c r="AF54" s="119"/>
      <c r="AG54" s="119"/>
      <c r="AH54" s="104">
        <v>-1</v>
      </c>
      <c r="AI54" s="109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6" t="s">
        <v>193</v>
      </c>
      <c r="G55" s="110" t="s">
        <v>112</v>
      </c>
      <c r="H55" s="101">
        <f>'8 elements of personality test'!$O$23</f>
        <v>13</v>
      </c>
      <c r="I55" s="107"/>
      <c r="J55" s="107"/>
      <c r="K55" s="11">
        <v>0</v>
      </c>
      <c r="L55" s="110">
        <v>1</v>
      </c>
      <c r="M55" s="108" t="b">
        <f t="shared" si="10"/>
        <v>0</v>
      </c>
      <c r="N55" s="118">
        <v>51</v>
      </c>
      <c r="O55" s="108" t="str">
        <f t="shared" si="4"/>
        <v>2</v>
      </c>
      <c r="P55" s="10" t="s">
        <v>113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23" t="str">
        <f t="shared" si="5"/>
        <v>1</v>
      </c>
      <c r="AA55" s="123" t="b">
        <f t="shared" si="8"/>
        <v>0</v>
      </c>
      <c r="AB55" s="125" t="b">
        <f t="shared" si="9"/>
        <v>0</v>
      </c>
      <c r="AC55" s="118">
        <v>51</v>
      </c>
      <c r="AD55" s="245"/>
      <c r="AE55" s="119"/>
      <c r="AH55" s="104">
        <v>-1</v>
      </c>
      <c r="AI55" s="111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20">
        <v>0</v>
      </c>
      <c r="B231">
        <v>0</v>
      </c>
      <c r="C231" s="14">
        <v>0</v>
      </c>
      <c r="D231" s="121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C5" sqref="C5"/>
    </sheetView>
  </sheetViews>
  <sheetFormatPr defaultColWidth="13.7109375" defaultRowHeight="39.75" customHeight="1"/>
  <cols>
    <col min="1" max="16384" width="13.7109375" style="129"/>
  </cols>
  <sheetData>
    <row r="1" spans="2:23" ht="39.75" customHeight="1">
      <c r="B1" s="265" t="s">
        <v>187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130"/>
      <c r="T1" s="130"/>
      <c r="W1" s="130"/>
    </row>
    <row r="2" spans="2:23" ht="39.75" customHeight="1"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0"/>
      <c r="R2" s="131"/>
      <c r="S2" s="131"/>
      <c r="T2" s="130"/>
      <c r="U2" s="131"/>
      <c r="V2" s="131"/>
      <c r="W2" s="130"/>
    </row>
    <row r="3" spans="2:23" ht="39.75" customHeight="1">
      <c r="B3" s="207" t="s">
        <v>198</v>
      </c>
      <c r="C3" s="207" t="s">
        <v>206</v>
      </c>
      <c r="D3" s="207" t="s">
        <v>207</v>
      </c>
      <c r="E3" s="209" t="s">
        <v>208</v>
      </c>
      <c r="F3" s="207" t="s">
        <v>209</v>
      </c>
      <c r="G3" s="207" t="s">
        <v>210</v>
      </c>
      <c r="H3" s="209" t="s">
        <v>211</v>
      </c>
      <c r="I3" s="207" t="s">
        <v>212</v>
      </c>
      <c r="J3" s="207" t="s">
        <v>207</v>
      </c>
      <c r="K3" s="209" t="s">
        <v>208</v>
      </c>
      <c r="L3" s="207" t="s">
        <v>213</v>
      </c>
      <c r="M3" s="207" t="s">
        <v>207</v>
      </c>
      <c r="N3" s="209" t="s">
        <v>214</v>
      </c>
      <c r="O3" s="207" t="s">
        <v>215</v>
      </c>
      <c r="P3" s="207" t="s">
        <v>207</v>
      </c>
      <c r="Q3" s="209" t="s">
        <v>214</v>
      </c>
      <c r="R3" s="207" t="s">
        <v>216</v>
      </c>
      <c r="S3" s="207" t="s">
        <v>207</v>
      </c>
      <c r="T3" s="209" t="s">
        <v>214</v>
      </c>
      <c r="U3" s="207" t="s">
        <v>217</v>
      </c>
      <c r="V3" s="207" t="s">
        <v>207</v>
      </c>
      <c r="W3" s="209" t="s">
        <v>214</v>
      </c>
    </row>
    <row r="4" spans="2:23" ht="39.75" customHeight="1">
      <c r="B4" s="208" t="s">
        <v>199</v>
      </c>
      <c r="C4" s="134">
        <v>70</v>
      </c>
      <c r="D4" s="133">
        <v>1</v>
      </c>
      <c r="E4" s="133" t="str">
        <f>IF(VLOOKUP(C4,'8 elements of personality test'!C1:D229,2,FALSE)=D4,"1","0")</f>
        <v>0</v>
      </c>
      <c r="F4" s="134">
        <v>110</v>
      </c>
      <c r="G4" s="133">
        <v>1</v>
      </c>
      <c r="H4" s="133" t="str">
        <f>IF(VLOOKUP(F4,'8 elements of personality test'!C1:D229,2,FALSE)=G4,"1","0")</f>
        <v>1</v>
      </c>
      <c r="I4" s="134">
        <v>150</v>
      </c>
      <c r="J4" s="133">
        <v>1</v>
      </c>
      <c r="K4" s="133" t="str">
        <f>IF(VLOOKUP(I4,'8 elements of personality test'!C1:D229,2,FALSE)=J4,"1","0")</f>
        <v>0</v>
      </c>
      <c r="L4" s="134">
        <v>152</v>
      </c>
      <c r="M4" s="133">
        <v>1</v>
      </c>
      <c r="N4" s="133" t="str">
        <f>IF(VLOOKUP(L4,'8 elements of personality test'!C1:D229,2,0)=M4,"1","0")</f>
        <v>1</v>
      </c>
      <c r="O4" s="134">
        <v>155</v>
      </c>
      <c r="P4" s="133">
        <v>1</v>
      </c>
      <c r="Q4" s="133" t="str">
        <f>IF(VLOOKUP(O4,'8 elements of personality test'!C1:D229,2,0)=P4,"1","0")</f>
        <v>1</v>
      </c>
      <c r="R4" s="134">
        <v>181</v>
      </c>
      <c r="S4" s="133">
        <v>1</v>
      </c>
      <c r="T4" s="133" t="str">
        <f>IF(VLOOKUP(R4,'8 elements of personality test'!C1:D229,2,0)=S4,"1","0")</f>
        <v>0</v>
      </c>
      <c r="U4" s="134">
        <v>183</v>
      </c>
      <c r="V4" s="133">
        <v>1</v>
      </c>
      <c r="W4" s="133" t="str">
        <f>IF(VLOOKUP(U4,'8 elements of personality test'!C1:D229,2,0)=V4,"1","0")</f>
        <v>0</v>
      </c>
    </row>
    <row r="5" spans="2:23" ht="39.75" customHeight="1">
      <c r="B5" s="208" t="s">
        <v>200</v>
      </c>
      <c r="C5" s="134">
        <v>157</v>
      </c>
      <c r="D5" s="133">
        <v>1</v>
      </c>
      <c r="E5" s="133" t="str">
        <f>IF(VLOOKUP(C5,'8 elements of personality test'!C2:D230,2,FALSE)=D5,"1","0")</f>
        <v>1</v>
      </c>
      <c r="F5" s="134">
        <v>177</v>
      </c>
      <c r="G5" s="133">
        <v>1</v>
      </c>
      <c r="H5" s="133" t="str">
        <f>IF(VLOOKUP(F5,'8 elements of personality test'!C2:D230,2,FALSE)=G5,"1","0")</f>
        <v>0</v>
      </c>
      <c r="I5" s="134">
        <v>180</v>
      </c>
      <c r="J5" s="133">
        <v>1</v>
      </c>
      <c r="K5" s="133" t="str">
        <f>IF(VLOOKUP(I5,'8 elements of personality test'!C2:D230,2,FALSE)=J5,"1","0")</f>
        <v>0</v>
      </c>
      <c r="L5" s="134">
        <v>175</v>
      </c>
      <c r="M5" s="133">
        <v>1</v>
      </c>
      <c r="N5" s="133" t="str">
        <f>IF(VLOOKUP(L5,'8 elements of personality test'!C2:D230,2,0)=M5,"1","0")</f>
        <v>1</v>
      </c>
      <c r="O5" s="134">
        <v>167</v>
      </c>
      <c r="P5" s="133">
        <v>1</v>
      </c>
      <c r="Q5" s="133" t="str">
        <f>IF(VLOOKUP(O5,'8 elements of personality test'!C2:D230,2,0)=P5,"1","0")</f>
        <v>1</v>
      </c>
      <c r="R5" s="134">
        <v>159</v>
      </c>
      <c r="S5" s="133">
        <v>1</v>
      </c>
      <c r="T5" s="133" t="str">
        <f>IF(VLOOKUP(R5,'8 elements of personality test'!C2:D230,2,0)=S5,"1","0")</f>
        <v>0</v>
      </c>
      <c r="U5" s="132"/>
      <c r="V5" s="133"/>
      <c r="W5" s="133"/>
    </row>
    <row r="6" spans="2:23" ht="39.75" customHeight="1">
      <c r="B6" s="208" t="s">
        <v>201</v>
      </c>
      <c r="C6" s="134">
        <v>40</v>
      </c>
      <c r="D6" s="133">
        <v>1</v>
      </c>
      <c r="E6" s="133" t="str">
        <f>IF(VLOOKUP(C6,'8 elements of personality test'!C3:D231,2,FALSE)=D6,"1","0")</f>
        <v>1</v>
      </c>
      <c r="F6" s="134">
        <v>60</v>
      </c>
      <c r="G6" s="133">
        <v>1</v>
      </c>
      <c r="H6" s="133" t="str">
        <f>IF(VLOOKUP(F6,'8 elements of personality test'!C3:D231,2,FALSE)=G6,"1","0")</f>
        <v>1</v>
      </c>
      <c r="I6" s="134">
        <v>90</v>
      </c>
      <c r="J6" s="133">
        <v>1</v>
      </c>
      <c r="K6" s="133" t="str">
        <f>IF(VLOOKUP(I6,'8 elements of personality test'!C3:D231,2,FALSE)=J6,"1","0")</f>
        <v>1</v>
      </c>
      <c r="L6" s="134">
        <v>121</v>
      </c>
      <c r="M6" s="133">
        <v>1</v>
      </c>
      <c r="N6" s="133" t="str">
        <f>IF(VLOOKUP(L6,'8 elements of personality test'!C3:D231,2,0)=M6,"1","0")</f>
        <v>1</v>
      </c>
      <c r="O6" s="134">
        <v>162</v>
      </c>
      <c r="P6" s="133">
        <v>1</v>
      </c>
      <c r="Q6" s="133" t="str">
        <f>IF(VLOOKUP(O6,'8 elements of personality test'!C3:D231,2,0)=P6,"1","0")</f>
        <v>1</v>
      </c>
      <c r="R6" s="134">
        <v>165</v>
      </c>
      <c r="S6" s="133">
        <v>1</v>
      </c>
      <c r="T6" s="133" t="str">
        <f>IF(VLOOKUP(R6,'8 elements of personality test'!C3:D231,2,0)=S6,"1","0")</f>
        <v>1</v>
      </c>
      <c r="U6" s="132"/>
      <c r="V6" s="133"/>
      <c r="W6" s="133"/>
    </row>
    <row r="7" spans="2:23" ht="39.75" customHeight="1">
      <c r="B7" s="208" t="s">
        <v>202</v>
      </c>
      <c r="C7" s="134">
        <v>20</v>
      </c>
      <c r="D7" s="133">
        <v>1</v>
      </c>
      <c r="E7" s="133" t="str">
        <f>IF(VLOOKUP(C7,'8 elements of personality test'!C4:D232,2,FALSE)=D7,"1","0")</f>
        <v>1</v>
      </c>
      <c r="F7" s="134">
        <v>80</v>
      </c>
      <c r="G7" s="133">
        <v>1</v>
      </c>
      <c r="H7" s="133" t="str">
        <f>IF(VLOOKUP(F7,'8 elements of personality test'!C4:D232,2,FALSE)=G7,"1","0")</f>
        <v>0</v>
      </c>
      <c r="I7" s="134">
        <v>86</v>
      </c>
      <c r="J7" s="133">
        <v>1</v>
      </c>
      <c r="K7" s="133" t="str">
        <f>IF(VLOOKUP(I7,'8 elements of personality test'!C4:D232,2,FALSE)=J7,"1","0")</f>
        <v>1</v>
      </c>
      <c r="L7" s="134">
        <v>140</v>
      </c>
      <c r="M7" s="133">
        <v>1</v>
      </c>
      <c r="N7" s="133" t="str">
        <f>IF(VLOOKUP(L7,'8 elements of personality test'!C4:D232,2,0)=M7,"1","0")</f>
        <v>0</v>
      </c>
      <c r="O7" s="134">
        <v>178</v>
      </c>
      <c r="P7" s="133">
        <v>1</v>
      </c>
      <c r="Q7" s="133" t="str">
        <f>IF(VLOOKUP(O7,'8 elements of personality test'!C4:D232,2,0)=P7,"1","0")</f>
        <v>0</v>
      </c>
      <c r="R7" s="134">
        <v>160</v>
      </c>
      <c r="S7" s="133">
        <v>1</v>
      </c>
      <c r="T7" s="133" t="str">
        <f>IF(VLOOKUP(R7,'8 elements of personality test'!C4:D232,2,0)=S7,"1","0")</f>
        <v>1</v>
      </c>
      <c r="U7" s="134">
        <v>156</v>
      </c>
      <c r="V7" s="133">
        <v>1</v>
      </c>
      <c r="W7" s="133" t="str">
        <f>IF(VLOOKUP(U7,'8 elements of personality test'!C4:D232,2,0)=V7,"1","0")</f>
        <v>0</v>
      </c>
    </row>
    <row r="8" spans="2:23" ht="39.75" customHeight="1">
      <c r="B8" s="208" t="s">
        <v>203</v>
      </c>
      <c r="C8" s="134">
        <v>10</v>
      </c>
      <c r="D8" s="133">
        <v>1</v>
      </c>
      <c r="E8" s="133" t="str">
        <f>IF(VLOOKUP(C8,'8 elements of personality test'!C5:D233,2,FALSE)=D8,"1","0")</f>
        <v>1</v>
      </c>
      <c r="F8" s="134">
        <v>30</v>
      </c>
      <c r="G8" s="133">
        <v>1</v>
      </c>
      <c r="H8" s="133" t="str">
        <f>IF(VLOOKUP(F8,'8 elements of personality test'!C5:D233,2,FALSE)=G8,"1","0")</f>
        <v>1</v>
      </c>
      <c r="I8" s="134">
        <v>50</v>
      </c>
      <c r="J8" s="133">
        <v>1</v>
      </c>
      <c r="K8" s="133" t="str">
        <f>IF(VLOOKUP(I8,'8 elements of personality test'!C5:D233,2,FALSE)=J8,"1","0")</f>
        <v>1</v>
      </c>
      <c r="L8" s="134">
        <v>130</v>
      </c>
      <c r="M8" s="133">
        <v>1</v>
      </c>
      <c r="N8" s="133" t="str">
        <f>IF(VLOOKUP(L8,'8 elements of personality test'!C5:D233,2,0)=M8,"1","0")</f>
        <v>0</v>
      </c>
      <c r="O8" s="134">
        <v>151</v>
      </c>
      <c r="P8" s="133">
        <v>1</v>
      </c>
      <c r="Q8" s="133" t="str">
        <f>IF(VLOOKUP(O8,'8 elements of personality test'!C5:D233,2,0)=P8,"1","0")</f>
        <v>1</v>
      </c>
      <c r="R8" s="134">
        <v>154</v>
      </c>
      <c r="S8" s="133">
        <v>1</v>
      </c>
      <c r="T8" s="133" t="str">
        <f>IF(VLOOKUP(R8,'8 elements of personality test'!C5:D233,2,0)=S8,"1","0")</f>
        <v>0</v>
      </c>
      <c r="U8" s="132"/>
      <c r="V8" s="133"/>
      <c r="W8" s="133"/>
    </row>
    <row r="9" spans="2:23" ht="39.75" customHeight="1">
      <c r="B9" s="208" t="s">
        <v>204</v>
      </c>
      <c r="C9" s="134">
        <v>169</v>
      </c>
      <c r="D9" s="133">
        <v>1</v>
      </c>
      <c r="E9" s="133" t="str">
        <f>IF(VLOOKUP(C9,'8 elements of personality test'!C6:D234,2,FALSE)=D9,"1","0")</f>
        <v>0</v>
      </c>
      <c r="F9" s="134">
        <v>174</v>
      </c>
      <c r="G9" s="133">
        <v>1</v>
      </c>
      <c r="H9" s="133" t="str">
        <f>IF(VLOOKUP(F9,'8 elements of personality test'!C6:D234,2,FALSE)=G9,"1","0")</f>
        <v>1</v>
      </c>
      <c r="I9" s="134">
        <v>163</v>
      </c>
      <c r="J9" s="133">
        <v>1</v>
      </c>
      <c r="K9" s="133" t="str">
        <f>IF(VLOOKUP(I9,'8 elements of personality test'!C6:D234,2,FALSE)=J9,"1","0")</f>
        <v>0</v>
      </c>
      <c r="L9" s="134">
        <v>172</v>
      </c>
      <c r="M9" s="133">
        <v>1</v>
      </c>
      <c r="N9" s="133" t="str">
        <f>IF(VLOOKUP(L9,'8 elements of personality test'!C6:D234,2,0)=M9,"1","0")</f>
        <v>1</v>
      </c>
      <c r="O9" s="134">
        <v>164</v>
      </c>
      <c r="P9" s="133">
        <v>1</v>
      </c>
      <c r="Q9" s="133" t="str">
        <f>IF(VLOOKUP(O9,'8 elements of personality test'!C6:D234,2,0)=P9,"1","0")</f>
        <v>0</v>
      </c>
      <c r="R9" s="134">
        <v>161</v>
      </c>
      <c r="S9" s="133">
        <v>1</v>
      </c>
      <c r="T9" s="133" t="str">
        <f>IF(VLOOKUP(R9,'8 elements of personality test'!C6:D234,2,0)=S9,"1","0")</f>
        <v>0</v>
      </c>
      <c r="U9" s="132"/>
      <c r="V9" s="133"/>
      <c r="W9" s="133"/>
    </row>
    <row r="10" spans="2:23" ht="39.75" customHeight="1">
      <c r="B10" s="208" t="s">
        <v>133</v>
      </c>
      <c r="C10" s="132">
        <v>100</v>
      </c>
      <c r="D10" s="133">
        <v>1</v>
      </c>
      <c r="E10" s="133" t="str">
        <f>IF(VLOOKUP(C10,'8 elements of personality test'!C7:D235,2,FALSE)=D10,"1","0")</f>
        <v>1</v>
      </c>
      <c r="F10" s="132">
        <v>120</v>
      </c>
      <c r="G10" s="133">
        <v>1</v>
      </c>
      <c r="H10" s="133" t="str">
        <f>IF(VLOOKUP(F10,'8 elements of personality test'!C7:D235,2,FALSE)=G10,"1","0")</f>
        <v>0</v>
      </c>
      <c r="I10" s="132">
        <v>153</v>
      </c>
      <c r="J10" s="133">
        <v>1</v>
      </c>
      <c r="K10" s="133" t="str">
        <f>IF(VLOOKUP(I10,'8 elements of personality test'!C7:D235,2,FALSE)=J10,"1","0")</f>
        <v>0</v>
      </c>
      <c r="L10" s="134">
        <v>184</v>
      </c>
      <c r="M10" s="133">
        <v>1</v>
      </c>
      <c r="N10" s="133" t="str">
        <f>IF(VLOOKUP(L10,'8 elements of personality test'!C7:D235,2,0)=M10,"1","0")</f>
        <v>0</v>
      </c>
      <c r="O10" s="134">
        <v>171</v>
      </c>
      <c r="P10" s="133">
        <v>1</v>
      </c>
      <c r="Q10" s="133" t="str">
        <f>IF(VLOOKUP(O10,'8 elements of personality test'!C7:D235,2,0)=P10,"1","0")</f>
        <v>1</v>
      </c>
      <c r="R10" s="134">
        <v>179</v>
      </c>
      <c r="S10" s="133">
        <v>1</v>
      </c>
      <c r="T10" s="133" t="str">
        <f>IF(VLOOKUP(R10,'8 elements of personality test'!C7:D235,2,0)=S10,"1","0")</f>
        <v>0</v>
      </c>
      <c r="U10" s="132"/>
      <c r="V10" s="133"/>
      <c r="W10" s="133"/>
    </row>
    <row r="11" spans="2:23" ht="39.75" customHeight="1">
      <c r="B11" s="208" t="s">
        <v>205</v>
      </c>
      <c r="C11" s="134">
        <v>182</v>
      </c>
      <c r="D11" s="133">
        <v>1</v>
      </c>
      <c r="E11" s="133" t="str">
        <f>IF(VLOOKUP(C11,'8 elements of personality test'!C8:D236,2,FALSE)=D11,"1","0")</f>
        <v>1</v>
      </c>
      <c r="F11" s="134">
        <v>173</v>
      </c>
      <c r="G11" s="133">
        <v>1</v>
      </c>
      <c r="H11" s="133" t="str">
        <f>IF(VLOOKUP(F11,'8 elements of personality test'!C8:D236,2,FALSE)=G11,"1","0")</f>
        <v>1</v>
      </c>
      <c r="I11" s="134">
        <v>176</v>
      </c>
      <c r="J11" s="133">
        <v>1</v>
      </c>
      <c r="K11" s="133" t="str">
        <f>IF(VLOOKUP(I11,'8 elements of personality test'!C8:D236,2,FALSE)=J11,"1","0")</f>
        <v>1</v>
      </c>
      <c r="L11" s="134">
        <v>168</v>
      </c>
      <c r="M11" s="133">
        <v>1</v>
      </c>
      <c r="N11" s="133" t="str">
        <f>IF(VLOOKUP(L11,'8 elements of personality test'!C8:D236,2,0)=M11,"1","0")</f>
        <v>0</v>
      </c>
      <c r="O11" s="134">
        <v>170</v>
      </c>
      <c r="P11" s="133">
        <v>1</v>
      </c>
      <c r="Q11" s="133" t="str">
        <f>IF(VLOOKUP(O11,'8 elements of personality test'!C8:D236,2,0)=P11,"1","0")</f>
        <v>0</v>
      </c>
      <c r="R11" s="134">
        <v>158</v>
      </c>
      <c r="S11" s="133">
        <v>1</v>
      </c>
      <c r="T11" s="133" t="str">
        <f>IF(VLOOKUP(R11,'8 elements of personality test'!C8:D236,2,0)=S11,"1","0")</f>
        <v>0</v>
      </c>
      <c r="U11" s="132"/>
      <c r="V11" s="133"/>
      <c r="W11" s="133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topLeftCell="D1" zoomScale="70" zoomScaleNormal="70" workbookViewId="0">
      <selection activeCell="D1" sqref="D1:AF1"/>
    </sheetView>
  </sheetViews>
  <sheetFormatPr defaultColWidth="9" defaultRowHeight="16.5"/>
  <cols>
    <col min="1" max="2" width="9" style="129"/>
    <col min="3" max="3" width="3.42578125" style="129" customWidth="1"/>
    <col min="4" max="4" width="9" style="129"/>
    <col min="5" max="5" width="9" style="129" customWidth="1"/>
    <col min="6" max="20" width="9" style="129"/>
    <col min="21" max="21" width="10.85546875" style="129" hidden="1" customWidth="1"/>
    <col min="22" max="25" width="0" style="129" hidden="1" customWidth="1"/>
    <col min="26" max="29" width="9" style="129"/>
    <col min="30" max="30" width="4.42578125" style="129" hidden="1" customWidth="1"/>
    <col min="31" max="31" width="5.28515625" style="129" hidden="1" customWidth="1"/>
    <col min="32" max="16384" width="9" style="129"/>
  </cols>
  <sheetData>
    <row r="1" spans="1:32" ht="26.25">
      <c r="D1" s="277" t="s">
        <v>188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/>
    </row>
    <row r="2" spans="1:32" ht="27" thickBot="1">
      <c r="D2" s="135"/>
      <c r="E2" s="279" t="s">
        <v>312</v>
      </c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80" t="s">
        <v>313</v>
      </c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</row>
    <row r="3" spans="1:32" ht="82.5">
      <c r="A3" s="212" t="s">
        <v>315</v>
      </c>
      <c r="B3" s="149" t="s">
        <v>314</v>
      </c>
      <c r="D3" s="136" t="s">
        <v>305</v>
      </c>
      <c r="E3" s="268" t="s">
        <v>306</v>
      </c>
      <c r="F3" s="269"/>
      <c r="G3" s="269"/>
      <c r="H3" s="269"/>
      <c r="I3" s="269"/>
      <c r="J3" s="269"/>
      <c r="K3" s="270"/>
      <c r="L3" s="268" t="s">
        <v>307</v>
      </c>
      <c r="M3" s="269"/>
      <c r="N3" s="269"/>
      <c r="O3" s="269"/>
      <c r="P3" s="269"/>
      <c r="Q3" s="269"/>
      <c r="R3" s="270"/>
      <c r="S3" s="137" t="s">
        <v>308</v>
      </c>
      <c r="T3" s="138" t="s">
        <v>309</v>
      </c>
      <c r="U3" s="136" t="s">
        <v>126</v>
      </c>
      <c r="V3" s="137" t="s">
        <v>122</v>
      </c>
      <c r="W3" s="137" t="s">
        <v>117</v>
      </c>
      <c r="X3" s="137" t="s">
        <v>122</v>
      </c>
      <c r="Y3" s="137" t="s">
        <v>118</v>
      </c>
      <c r="Z3" s="151" t="s">
        <v>310</v>
      </c>
      <c r="AA3" s="151" t="s">
        <v>310</v>
      </c>
      <c r="AB3" s="151" t="s">
        <v>310</v>
      </c>
      <c r="AC3" s="150"/>
      <c r="AD3" s="150"/>
      <c r="AE3" s="175"/>
      <c r="AF3" s="138" t="s">
        <v>311</v>
      </c>
    </row>
    <row r="4" spans="1:32" ht="16.5" customHeight="1">
      <c r="A4" s="133">
        <v>0</v>
      </c>
      <c r="B4" s="133">
        <v>0</v>
      </c>
      <c r="D4" s="139" t="s">
        <v>199</v>
      </c>
      <c r="E4" s="140">
        <v>70</v>
      </c>
      <c r="F4" s="141">
        <v>110</v>
      </c>
      <c r="G4" s="141">
        <v>150</v>
      </c>
      <c r="H4" s="141">
        <v>152</v>
      </c>
      <c r="I4" s="141">
        <v>155</v>
      </c>
      <c r="J4" s="141">
        <v>183</v>
      </c>
      <c r="K4" s="141">
        <v>181</v>
      </c>
      <c r="L4" s="140" t="str">
        <f>'Condition 1 Questions and Answe'!E4</f>
        <v>0</v>
      </c>
      <c r="M4" s="140" t="str">
        <f>'Condition 1 Questions and Answe'!H4</f>
        <v>1</v>
      </c>
      <c r="N4" s="140" t="str">
        <f>'Condition 1 Questions and Answe'!K4</f>
        <v>0</v>
      </c>
      <c r="O4" s="140" t="str">
        <f>'Condition 1 Questions and Answe'!N4</f>
        <v>1</v>
      </c>
      <c r="P4" s="140" t="str">
        <f>'Condition 1 Questions and Answe'!Q4</f>
        <v>1</v>
      </c>
      <c r="Q4" s="140" t="str">
        <f>'Condition 1 Questions and Answe'!T4</f>
        <v>0</v>
      </c>
      <c r="R4" s="140" t="str">
        <f>'Condition 1 Questions and Answe'!W4</f>
        <v>0</v>
      </c>
      <c r="S4" s="142">
        <f>COUNTIF(L4:Q4,1)</f>
        <v>3</v>
      </c>
      <c r="T4" s="143">
        <f>VLOOKUP(S4,$A$4:$B$11,2,FALSE)</f>
        <v>48</v>
      </c>
      <c r="U4" s="139" t="s">
        <v>125</v>
      </c>
      <c r="V4" s="144">
        <v>67</v>
      </c>
      <c r="W4" s="145" t="s">
        <v>135</v>
      </c>
      <c r="X4" s="144">
        <v>65</v>
      </c>
      <c r="Y4" s="145" t="s">
        <v>54</v>
      </c>
      <c r="Z4" s="133">
        <f>'8 elements of personality test'!I27</f>
        <v>90</v>
      </c>
      <c r="AA4" s="133">
        <f>'8 elements of personality test'!J27</f>
        <v>91</v>
      </c>
      <c r="AB4" s="133"/>
      <c r="AC4" s="133"/>
      <c r="AD4" s="144">
        <f>RANK(AF4,$AF$4:$AF$11,0)</f>
        <v>6</v>
      </c>
      <c r="AE4" s="139" t="s">
        <v>130</v>
      </c>
      <c r="AF4" s="201">
        <f>SUM(T4,Z4:AB4)/3</f>
        <v>76.333333333333329</v>
      </c>
    </row>
    <row r="5" spans="1:32">
      <c r="A5" s="133">
        <v>1</v>
      </c>
      <c r="B5" s="133">
        <v>0</v>
      </c>
      <c r="D5" s="139" t="s">
        <v>200</v>
      </c>
      <c r="E5" s="140">
        <v>157</v>
      </c>
      <c r="F5" s="141">
        <v>177</v>
      </c>
      <c r="G5" s="141">
        <v>180</v>
      </c>
      <c r="H5" s="141">
        <v>175</v>
      </c>
      <c r="I5" s="141">
        <v>167</v>
      </c>
      <c r="J5" s="141">
        <v>159</v>
      </c>
      <c r="K5" s="141"/>
      <c r="L5" s="140" t="str">
        <f>'Condition 1 Questions and Answe'!E5</f>
        <v>1</v>
      </c>
      <c r="M5" s="140" t="str">
        <f>'Condition 1 Questions and Answe'!H5</f>
        <v>0</v>
      </c>
      <c r="N5" s="140" t="str">
        <f>'Condition 1 Questions and Answe'!K5</f>
        <v>0</v>
      </c>
      <c r="O5" s="140" t="str">
        <f>'Condition 1 Questions and Answe'!N5</f>
        <v>1</v>
      </c>
      <c r="P5" s="140" t="str">
        <f>'Condition 1 Questions and Answe'!Q5</f>
        <v>1</v>
      </c>
      <c r="Q5" s="140" t="str">
        <f>'Condition 1 Questions and Answe'!T5</f>
        <v>0</v>
      </c>
      <c r="R5" s="140"/>
      <c r="S5" s="142">
        <f t="shared" ref="S5:S11" si="0">COUNTIF(L5:Q5,1)</f>
        <v>3</v>
      </c>
      <c r="T5" s="143">
        <f t="shared" ref="T5:T11" si="1">VLOOKUP(S5,$A$4:$B$11,2,FALSE)</f>
        <v>48</v>
      </c>
      <c r="U5" s="139" t="s">
        <v>136</v>
      </c>
      <c r="V5" s="144">
        <v>53</v>
      </c>
      <c r="W5" s="145" t="s">
        <v>129</v>
      </c>
      <c r="X5" s="144">
        <v>55</v>
      </c>
      <c r="Y5" s="145" t="s">
        <v>120</v>
      </c>
      <c r="Z5" s="133">
        <f>'8 elements of personality test'!N27</f>
        <v>94</v>
      </c>
      <c r="AA5" s="133">
        <f>'8 elements of personality test'!M27</f>
        <v>91</v>
      </c>
      <c r="AB5" s="133">
        <f>'8 elements of personality test'!H27</f>
        <v>86</v>
      </c>
      <c r="AC5" s="133"/>
      <c r="AD5" s="144">
        <f t="shared" ref="AD5:AD10" si="2">RANK(AF5,$AF$4:$AF$11,0)</f>
        <v>1</v>
      </c>
      <c r="AE5" s="139" t="s">
        <v>52</v>
      </c>
      <c r="AF5" s="201">
        <f t="shared" ref="AF5:AF11" si="3">SUM(T5,Z5:AB5)/3</f>
        <v>106.33333333333333</v>
      </c>
    </row>
    <row r="6" spans="1:32">
      <c r="A6" s="133">
        <v>2</v>
      </c>
      <c r="B6" s="133">
        <v>32</v>
      </c>
      <c r="D6" s="139" t="s">
        <v>201</v>
      </c>
      <c r="E6" s="140">
        <v>40</v>
      </c>
      <c r="F6" s="141">
        <v>60</v>
      </c>
      <c r="G6" s="141">
        <v>90</v>
      </c>
      <c r="H6" s="141">
        <v>121</v>
      </c>
      <c r="I6" s="141">
        <v>162</v>
      </c>
      <c r="J6" s="141">
        <v>165</v>
      </c>
      <c r="K6" s="141"/>
      <c r="L6" s="140" t="str">
        <f>'Condition 1 Questions and Answe'!E6</f>
        <v>1</v>
      </c>
      <c r="M6" s="140" t="str">
        <f>'Condition 1 Questions and Answe'!H6</f>
        <v>1</v>
      </c>
      <c r="N6" s="140" t="str">
        <f>'Condition 1 Questions and Answe'!K6</f>
        <v>1</v>
      </c>
      <c r="O6" s="140" t="str">
        <f>'Condition 1 Questions and Answe'!N6</f>
        <v>1</v>
      </c>
      <c r="P6" s="140" t="str">
        <f>'Condition 1 Questions and Answe'!Q6</f>
        <v>1</v>
      </c>
      <c r="Q6" s="140" t="str">
        <f>'Condition 1 Questions and Answe'!T6</f>
        <v>1</v>
      </c>
      <c r="R6" s="140"/>
      <c r="S6" s="142">
        <f t="shared" si="0"/>
        <v>6</v>
      </c>
      <c r="T6" s="143">
        <f>VLOOKUP(S6,$A$4:$B$11,2,FALSE)</f>
        <v>96</v>
      </c>
      <c r="U6" s="139" t="s">
        <v>127</v>
      </c>
      <c r="V6" s="144">
        <v>64</v>
      </c>
      <c r="W6" s="145" t="s">
        <v>121</v>
      </c>
      <c r="X6" s="144">
        <v>64</v>
      </c>
      <c r="Y6" s="145" t="s">
        <v>119</v>
      </c>
      <c r="Z6" s="133">
        <f>'8 elements of personality test'!O27</f>
        <v>81</v>
      </c>
      <c r="AA6" s="133">
        <f>'8 elements of personality test'!G27</f>
        <v>86</v>
      </c>
      <c r="AB6" s="133"/>
      <c r="AC6" s="133"/>
      <c r="AD6" s="144">
        <f t="shared" si="2"/>
        <v>4</v>
      </c>
      <c r="AE6" s="139" t="s">
        <v>131</v>
      </c>
      <c r="AF6" s="201">
        <f t="shared" si="3"/>
        <v>87.666666666666671</v>
      </c>
    </row>
    <row r="7" spans="1:32">
      <c r="A7" s="133">
        <v>3</v>
      </c>
      <c r="B7" s="133">
        <v>48</v>
      </c>
      <c r="D7" s="139" t="s">
        <v>202</v>
      </c>
      <c r="E7" s="140">
        <v>20</v>
      </c>
      <c r="F7" s="141">
        <v>80</v>
      </c>
      <c r="G7" s="141">
        <v>86</v>
      </c>
      <c r="H7" s="141">
        <v>140</v>
      </c>
      <c r="I7" s="141">
        <v>178</v>
      </c>
      <c r="J7" s="141">
        <v>160</v>
      </c>
      <c r="K7" s="141">
        <v>156</v>
      </c>
      <c r="L7" s="140" t="str">
        <f>'Condition 1 Questions and Answe'!E7</f>
        <v>1</v>
      </c>
      <c r="M7" s="140" t="str">
        <f>'Condition 1 Questions and Answe'!H7</f>
        <v>0</v>
      </c>
      <c r="N7" s="140" t="str">
        <f>'Condition 1 Questions and Answe'!K7</f>
        <v>1</v>
      </c>
      <c r="O7" s="140" t="str">
        <f>'Condition 1 Questions and Answe'!N7</f>
        <v>0</v>
      </c>
      <c r="P7" s="140" t="str">
        <f>'Condition 1 Questions and Answe'!Q7</f>
        <v>0</v>
      </c>
      <c r="Q7" s="140" t="str">
        <f>'Condition 1 Questions and Answe'!T7</f>
        <v>1</v>
      </c>
      <c r="R7" s="140" t="str">
        <f>'Condition 1 Questions and Answe'!W7</f>
        <v>0</v>
      </c>
      <c r="S7" s="142">
        <f t="shared" si="0"/>
        <v>3</v>
      </c>
      <c r="T7" s="143">
        <f t="shared" si="1"/>
        <v>48</v>
      </c>
      <c r="U7" s="145" t="s">
        <v>123</v>
      </c>
      <c r="V7" s="144">
        <v>56</v>
      </c>
      <c r="W7" s="145" t="s">
        <v>127</v>
      </c>
      <c r="X7" s="144">
        <v>54</v>
      </c>
      <c r="Y7" s="145" t="s">
        <v>54</v>
      </c>
      <c r="Z7" s="133">
        <f>'8 elements of personality test'!K27</f>
        <v>85</v>
      </c>
      <c r="AA7" s="133">
        <f>'8 elements of personality test'!O27</f>
        <v>81</v>
      </c>
      <c r="AB7" s="133"/>
      <c r="AC7" s="133"/>
      <c r="AD7" s="144">
        <f t="shared" si="2"/>
        <v>7</v>
      </c>
      <c r="AE7" s="139" t="s">
        <v>132</v>
      </c>
      <c r="AF7" s="201">
        <f t="shared" si="3"/>
        <v>71.333333333333329</v>
      </c>
    </row>
    <row r="8" spans="1:32">
      <c r="A8" s="133">
        <v>4</v>
      </c>
      <c r="B8" s="133">
        <v>64</v>
      </c>
      <c r="D8" s="139" t="s">
        <v>203</v>
      </c>
      <c r="E8" s="140">
        <v>10</v>
      </c>
      <c r="F8" s="141">
        <v>30</v>
      </c>
      <c r="G8" s="141">
        <v>50</v>
      </c>
      <c r="H8" s="141">
        <v>130</v>
      </c>
      <c r="I8" s="141">
        <v>151</v>
      </c>
      <c r="J8" s="141">
        <v>154</v>
      </c>
      <c r="K8" s="141"/>
      <c r="L8" s="140" t="str">
        <f>'Condition 1 Questions and Answe'!E8</f>
        <v>1</v>
      </c>
      <c r="M8" s="140" t="str">
        <f>'Condition 1 Questions and Answe'!H8</f>
        <v>1</v>
      </c>
      <c r="N8" s="140" t="str">
        <f>'Condition 1 Questions and Answe'!K8</f>
        <v>1</v>
      </c>
      <c r="O8" s="140" t="str">
        <f>'Condition 1 Questions and Answe'!N8</f>
        <v>0</v>
      </c>
      <c r="P8" s="140" t="str">
        <f>'Condition 1 Questions and Answe'!Q8</f>
        <v>1</v>
      </c>
      <c r="Q8" s="140" t="str">
        <f>'Condition 1 Questions and Answe'!T8</f>
        <v>0</v>
      </c>
      <c r="R8" s="140"/>
      <c r="S8" s="142">
        <f t="shared" si="0"/>
        <v>4</v>
      </c>
      <c r="T8" s="143">
        <f t="shared" si="1"/>
        <v>64</v>
      </c>
      <c r="U8" s="139" t="s">
        <v>136</v>
      </c>
      <c r="V8" s="144">
        <v>53</v>
      </c>
      <c r="W8" s="145" t="s">
        <v>124</v>
      </c>
      <c r="X8" s="144">
        <v>55</v>
      </c>
      <c r="Y8" s="145" t="s">
        <v>54</v>
      </c>
      <c r="Z8" s="133">
        <f>'8 elements of personality test'!N27</f>
        <v>94</v>
      </c>
      <c r="AA8" s="133">
        <f>'8 elements of personality test'!H27</f>
        <v>86</v>
      </c>
      <c r="AB8" s="133"/>
      <c r="AC8" s="133"/>
      <c r="AD8" s="144">
        <f t="shared" si="2"/>
        <v>5</v>
      </c>
      <c r="AE8" s="139" t="s">
        <v>51</v>
      </c>
      <c r="AF8" s="201">
        <f t="shared" si="3"/>
        <v>81.333333333333329</v>
      </c>
    </row>
    <row r="9" spans="1:32">
      <c r="A9" s="133">
        <v>5</v>
      </c>
      <c r="B9" s="133">
        <v>80</v>
      </c>
      <c r="D9" s="139" t="s">
        <v>204</v>
      </c>
      <c r="E9" s="140">
        <v>169</v>
      </c>
      <c r="F9" s="141">
        <v>174</v>
      </c>
      <c r="G9" s="141">
        <v>163</v>
      </c>
      <c r="H9" s="141">
        <v>172</v>
      </c>
      <c r="I9" s="141">
        <v>164</v>
      </c>
      <c r="J9" s="141">
        <v>161</v>
      </c>
      <c r="K9" s="141"/>
      <c r="L9" s="140" t="str">
        <f>'Condition 1 Questions and Answe'!E9</f>
        <v>0</v>
      </c>
      <c r="M9" s="140" t="str">
        <f>'Condition 1 Questions and Answe'!H9</f>
        <v>1</v>
      </c>
      <c r="N9" s="140" t="str">
        <f>'Condition 1 Questions and Answe'!K9</f>
        <v>0</v>
      </c>
      <c r="O9" s="140" t="str">
        <f>'Condition 1 Questions and Answe'!N9</f>
        <v>1</v>
      </c>
      <c r="P9" s="140" t="str">
        <f>'Condition 1 Questions and Answe'!Q9</f>
        <v>0</v>
      </c>
      <c r="Q9" s="140" t="str">
        <f>'Condition 1 Questions and Answe'!T9</f>
        <v>0</v>
      </c>
      <c r="R9" s="148"/>
      <c r="S9" s="142">
        <f t="shared" si="0"/>
        <v>2</v>
      </c>
      <c r="T9" s="143">
        <f t="shared" si="1"/>
        <v>32</v>
      </c>
      <c r="U9" s="139" t="s">
        <v>121</v>
      </c>
      <c r="V9" s="144">
        <v>58</v>
      </c>
      <c r="W9" s="145" t="s">
        <v>124</v>
      </c>
      <c r="X9" s="144">
        <v>59</v>
      </c>
      <c r="Y9" s="145" t="s">
        <v>123</v>
      </c>
      <c r="Z9" s="133">
        <f>'8 elements of personality test'!G27</f>
        <v>86</v>
      </c>
      <c r="AA9" s="133">
        <f>'8 elements of personality test'!H27</f>
        <v>86</v>
      </c>
      <c r="AB9" s="133">
        <f>'8 elements of personality test'!K27</f>
        <v>85</v>
      </c>
      <c r="AC9" s="133"/>
      <c r="AD9" s="144">
        <f t="shared" si="2"/>
        <v>3</v>
      </c>
      <c r="AE9" s="139" t="s">
        <v>53</v>
      </c>
      <c r="AF9" s="201">
        <f t="shared" si="3"/>
        <v>96.333333333333329</v>
      </c>
    </row>
    <row r="10" spans="1:32">
      <c r="A10" s="133">
        <v>6</v>
      </c>
      <c r="B10" s="133">
        <v>96</v>
      </c>
      <c r="D10" s="139" t="s">
        <v>133</v>
      </c>
      <c r="E10" s="140">
        <v>100</v>
      </c>
      <c r="F10" s="141">
        <v>120</v>
      </c>
      <c r="G10" s="141">
        <v>153</v>
      </c>
      <c r="H10" s="141">
        <v>184</v>
      </c>
      <c r="I10" s="141">
        <v>171</v>
      </c>
      <c r="J10" s="141">
        <v>179</v>
      </c>
      <c r="K10" s="141"/>
      <c r="L10" s="140" t="str">
        <f>'Condition 1 Questions and Answe'!E10</f>
        <v>1</v>
      </c>
      <c r="M10" s="140" t="str">
        <f>'Condition 1 Questions and Answe'!H10</f>
        <v>0</v>
      </c>
      <c r="N10" s="140" t="str">
        <f>'Condition 1 Questions and Answe'!K10</f>
        <v>0</v>
      </c>
      <c r="O10" s="140" t="str">
        <f>'Condition 1 Questions and Answe'!N10</f>
        <v>0</v>
      </c>
      <c r="P10" s="140" t="str">
        <f>'Condition 1 Questions and Answe'!Q10</f>
        <v>1</v>
      </c>
      <c r="Q10" s="140" t="str">
        <f>'Condition 1 Questions and Answe'!T10</f>
        <v>0</v>
      </c>
      <c r="R10" s="140"/>
      <c r="S10" s="142">
        <f t="shared" si="0"/>
        <v>2</v>
      </c>
      <c r="T10" s="143">
        <f t="shared" si="1"/>
        <v>32</v>
      </c>
      <c r="U10" s="139" t="s">
        <v>137</v>
      </c>
      <c r="V10" s="144">
        <v>72</v>
      </c>
      <c r="W10" s="145" t="s">
        <v>127</v>
      </c>
      <c r="X10" s="144">
        <v>64</v>
      </c>
      <c r="Y10" s="145" t="s">
        <v>54</v>
      </c>
      <c r="Z10" s="133">
        <f>'8 elements of personality test'!H27</f>
        <v>86</v>
      </c>
      <c r="AA10" s="133">
        <f>'8 elements of personality test'!O27</f>
        <v>81</v>
      </c>
      <c r="AB10" s="133"/>
      <c r="AC10" s="133"/>
      <c r="AD10" s="144">
        <f t="shared" si="2"/>
        <v>8</v>
      </c>
      <c r="AE10" s="139" t="s">
        <v>133</v>
      </c>
      <c r="AF10" s="201">
        <f t="shared" si="3"/>
        <v>66.333333333333329</v>
      </c>
    </row>
    <row r="11" spans="1:32">
      <c r="A11" s="133">
        <v>7</v>
      </c>
      <c r="B11" s="133">
        <v>96</v>
      </c>
      <c r="D11" s="139" t="s">
        <v>205</v>
      </c>
      <c r="E11" s="140">
        <v>182</v>
      </c>
      <c r="F11" s="141">
        <v>173</v>
      </c>
      <c r="G11" s="141">
        <v>176</v>
      </c>
      <c r="H11" s="141">
        <v>168</v>
      </c>
      <c r="I11" s="141">
        <v>170</v>
      </c>
      <c r="J11" s="141">
        <v>158</v>
      </c>
      <c r="K11" s="141"/>
      <c r="L11" s="140" t="str">
        <f>'Condition 1 Questions and Answe'!E11</f>
        <v>1</v>
      </c>
      <c r="M11" s="140" t="str">
        <f>'Condition 1 Questions and Answe'!H11</f>
        <v>1</v>
      </c>
      <c r="N11" s="140" t="str">
        <f>'Condition 1 Questions and Answe'!K11</f>
        <v>1</v>
      </c>
      <c r="O11" s="140" t="str">
        <f>'Condition 1 Questions and Answe'!N11</f>
        <v>0</v>
      </c>
      <c r="P11" s="140" t="str">
        <f>'Condition 1 Questions and Answe'!Q11</f>
        <v>0</v>
      </c>
      <c r="Q11" s="140" t="str">
        <f>'Condition 1 Questions and Answe'!T11</f>
        <v>0</v>
      </c>
      <c r="R11" s="140"/>
      <c r="S11" s="142">
        <f t="shared" si="0"/>
        <v>3</v>
      </c>
      <c r="T11" s="143">
        <f t="shared" si="1"/>
        <v>48</v>
      </c>
      <c r="U11" s="139" t="s">
        <v>128</v>
      </c>
      <c r="V11" s="144">
        <v>53</v>
      </c>
      <c r="W11" s="145" t="s">
        <v>121</v>
      </c>
      <c r="X11" s="144">
        <v>55</v>
      </c>
      <c r="Y11" s="145" t="s">
        <v>138</v>
      </c>
      <c r="Z11" s="133">
        <f>'8 elements of personality test'!N27</f>
        <v>94</v>
      </c>
      <c r="AA11" s="133">
        <f>'8 elements of personality test'!G27</f>
        <v>86</v>
      </c>
      <c r="AB11" s="133">
        <f>'8 elements of personality test'!H27</f>
        <v>86</v>
      </c>
      <c r="AC11" s="133"/>
      <c r="AD11" s="144">
        <f>RANK(AF11,$AF$4:$AF$11,0)</f>
        <v>2</v>
      </c>
      <c r="AE11" s="139" t="s">
        <v>134</v>
      </c>
      <c r="AF11" s="201">
        <f t="shared" si="3"/>
        <v>104.66666666666667</v>
      </c>
    </row>
    <row r="12" spans="1:32">
      <c r="D12" s="139"/>
      <c r="E12" s="140"/>
      <c r="F12" s="141"/>
      <c r="G12" s="141"/>
      <c r="H12" s="141"/>
      <c r="I12" s="141"/>
      <c r="J12" s="141"/>
      <c r="K12" s="141"/>
      <c r="L12" s="140"/>
      <c r="M12" s="140"/>
      <c r="N12" s="140"/>
      <c r="O12" s="140"/>
      <c r="P12" s="140"/>
      <c r="Q12" s="140"/>
      <c r="R12" s="140"/>
      <c r="S12" s="142"/>
      <c r="T12" s="143"/>
      <c r="U12" s="139"/>
      <c r="V12" s="144"/>
      <c r="W12" s="145"/>
      <c r="X12" s="144"/>
      <c r="Y12" s="145"/>
      <c r="Z12" s="133"/>
      <c r="AA12" s="133"/>
      <c r="AB12" s="133"/>
      <c r="AC12" s="133"/>
      <c r="AD12" s="144"/>
      <c r="AE12" s="176"/>
      <c r="AF12" s="146"/>
    </row>
    <row r="13" spans="1:32">
      <c r="D13" s="139"/>
      <c r="E13" s="140"/>
      <c r="F13" s="141"/>
      <c r="G13" s="141"/>
      <c r="H13" s="141"/>
      <c r="I13" s="141"/>
      <c r="J13" s="141"/>
      <c r="K13" s="141"/>
      <c r="L13" s="140"/>
      <c r="M13" s="140"/>
      <c r="N13" s="140"/>
      <c r="O13" s="140"/>
      <c r="P13" s="140"/>
      <c r="Q13" s="140"/>
      <c r="R13" s="140"/>
      <c r="S13" s="142"/>
      <c r="T13" s="143"/>
      <c r="U13" s="139"/>
      <c r="V13" s="144"/>
      <c r="W13" s="145"/>
      <c r="X13" s="144"/>
      <c r="Y13" s="145"/>
      <c r="Z13" s="133"/>
      <c r="AA13" s="133"/>
      <c r="AB13" s="133"/>
      <c r="AC13" s="133"/>
      <c r="AD13" s="144">
        <f>RANK(AF4,AF4:AF11,0)</f>
        <v>6</v>
      </c>
      <c r="AE13" s="176"/>
      <c r="AF13" s="146"/>
    </row>
    <row r="14" spans="1:32">
      <c r="D14" s="139"/>
      <c r="E14" s="140"/>
      <c r="F14" s="141"/>
      <c r="G14" s="141"/>
      <c r="H14" s="141"/>
      <c r="I14" s="141"/>
      <c r="J14" s="141"/>
      <c r="K14" s="141"/>
      <c r="L14" s="140"/>
      <c r="M14" s="140"/>
      <c r="N14" s="140"/>
      <c r="O14" s="140"/>
      <c r="P14" s="140"/>
      <c r="Q14" s="140"/>
      <c r="R14" s="140"/>
      <c r="S14" s="142"/>
      <c r="T14" s="143"/>
      <c r="U14" s="139"/>
      <c r="V14" s="144"/>
      <c r="W14" s="145"/>
      <c r="X14" s="144"/>
      <c r="Y14" s="145"/>
      <c r="Z14" s="133"/>
      <c r="AA14" s="133"/>
      <c r="AB14" s="133"/>
      <c r="AC14" s="133"/>
      <c r="AD14" s="144"/>
      <c r="AE14" s="176"/>
      <c r="AF14" s="146"/>
    </row>
    <row r="15" spans="1:32">
      <c r="D15" s="139"/>
      <c r="E15" s="140"/>
      <c r="F15" s="141"/>
      <c r="G15" s="141"/>
      <c r="H15" s="141"/>
      <c r="I15" s="141"/>
      <c r="J15" s="141"/>
      <c r="K15" s="141"/>
      <c r="L15" s="140"/>
      <c r="M15" s="140"/>
      <c r="N15" s="140"/>
      <c r="O15" s="140"/>
      <c r="P15" s="140"/>
      <c r="Q15" s="140"/>
      <c r="R15" s="140"/>
      <c r="S15" s="142"/>
      <c r="T15" s="143"/>
      <c r="U15" s="139"/>
      <c r="V15" s="144"/>
      <c r="W15" s="145"/>
      <c r="X15" s="144"/>
      <c r="Y15" s="145"/>
      <c r="Z15" s="133"/>
      <c r="AA15" s="133"/>
      <c r="AB15" s="133"/>
      <c r="AC15" s="133"/>
      <c r="AD15" s="144"/>
      <c r="AE15" s="176"/>
      <c r="AF15" s="146"/>
    </row>
    <row r="16" spans="1:32">
      <c r="D16" s="139"/>
      <c r="E16" s="140"/>
      <c r="F16" s="141"/>
      <c r="G16" s="141"/>
      <c r="H16" s="141"/>
      <c r="I16" s="141"/>
      <c r="J16" s="141"/>
      <c r="K16" s="141"/>
      <c r="L16" s="140"/>
      <c r="M16" s="140"/>
      <c r="N16" s="140"/>
      <c r="O16" s="140"/>
      <c r="P16" s="140"/>
      <c r="Q16" s="140"/>
      <c r="R16" s="140"/>
      <c r="S16" s="142"/>
      <c r="T16" s="143"/>
      <c r="U16" s="139"/>
      <c r="V16" s="144"/>
      <c r="W16" s="145"/>
      <c r="X16" s="144"/>
      <c r="Y16" s="145"/>
      <c r="Z16" s="133"/>
      <c r="AA16" s="133"/>
      <c r="AB16" s="133"/>
      <c r="AC16" s="133"/>
      <c r="AD16" s="144"/>
      <c r="AE16" s="176"/>
      <c r="AF16" s="146"/>
    </row>
    <row r="17" spans="4:32">
      <c r="D17" s="139"/>
      <c r="E17" s="140"/>
      <c r="F17" s="141"/>
      <c r="G17" s="141"/>
      <c r="H17" s="141"/>
      <c r="I17" s="141"/>
      <c r="J17" s="141"/>
      <c r="K17" s="141"/>
      <c r="L17" s="140"/>
      <c r="M17" s="140"/>
      <c r="N17" s="140"/>
      <c r="O17" s="140"/>
      <c r="P17" s="140"/>
      <c r="Q17" s="140"/>
      <c r="R17" s="140"/>
      <c r="S17" s="142"/>
      <c r="T17" s="143"/>
      <c r="U17" s="139"/>
      <c r="V17" s="144"/>
      <c r="W17" s="145"/>
      <c r="X17" s="144"/>
      <c r="Y17" s="145"/>
      <c r="Z17" s="133"/>
      <c r="AA17" s="133"/>
      <c r="AB17" s="133"/>
      <c r="AC17" s="133"/>
      <c r="AD17" s="144"/>
      <c r="AE17" s="176"/>
      <c r="AF17" s="146"/>
    </row>
    <row r="18" spans="4:32">
      <c r="D18" s="139"/>
      <c r="E18" s="140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2"/>
      <c r="T18" s="143"/>
      <c r="U18" s="139"/>
      <c r="V18" s="144"/>
      <c r="W18" s="145"/>
      <c r="X18" s="144"/>
      <c r="Y18" s="145"/>
      <c r="Z18" s="133"/>
      <c r="AA18" s="133"/>
      <c r="AB18" s="133"/>
      <c r="AC18" s="133"/>
      <c r="AD18" s="144"/>
      <c r="AE18" s="176"/>
      <c r="AF18" s="146"/>
    </row>
    <row r="19" spans="4:32">
      <c r="D19" s="139"/>
      <c r="E19" s="140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2"/>
      <c r="T19" s="143"/>
      <c r="U19" s="139"/>
      <c r="V19" s="144"/>
      <c r="W19" s="145"/>
      <c r="X19" s="144"/>
      <c r="Y19" s="145"/>
      <c r="Z19" s="133"/>
      <c r="AA19" s="133"/>
      <c r="AB19" s="133"/>
      <c r="AC19" s="133"/>
      <c r="AD19" s="144"/>
      <c r="AE19" s="176"/>
      <c r="AF19" s="146"/>
    </row>
    <row r="20" spans="4:32">
      <c r="D20" s="139"/>
      <c r="E20" s="140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2"/>
      <c r="T20" s="143"/>
      <c r="U20" s="139"/>
      <c r="V20" s="144"/>
      <c r="W20" s="145"/>
      <c r="X20" s="144"/>
      <c r="Y20" s="145"/>
      <c r="Z20" s="133"/>
      <c r="AA20" s="133"/>
      <c r="AB20" s="133"/>
      <c r="AC20" s="133"/>
      <c r="AD20" s="144"/>
      <c r="AE20" s="176"/>
      <c r="AF20" s="146"/>
    </row>
    <row r="21" spans="4:32">
      <c r="D21" s="139"/>
      <c r="E21" s="140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2"/>
      <c r="T21" s="143"/>
      <c r="U21" s="139"/>
      <c r="V21" s="144"/>
      <c r="W21" s="145"/>
      <c r="X21" s="144"/>
      <c r="Y21" s="145"/>
      <c r="Z21" s="133"/>
      <c r="AA21" s="133"/>
      <c r="AB21" s="133"/>
      <c r="AC21" s="133"/>
      <c r="AD21" s="144"/>
      <c r="AE21" s="176"/>
      <c r="AF21" s="146"/>
    </row>
    <row r="22" spans="4:32">
      <c r="D22" s="139"/>
      <c r="E22" s="140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2"/>
      <c r="T22" s="143"/>
      <c r="U22" s="139"/>
      <c r="V22" s="144"/>
      <c r="W22" s="145"/>
      <c r="X22" s="144"/>
      <c r="Y22" s="145"/>
      <c r="Z22" s="133"/>
      <c r="AA22" s="133"/>
      <c r="AB22" s="133"/>
      <c r="AC22" s="133"/>
      <c r="AD22" s="144"/>
      <c r="AE22" s="176"/>
      <c r="AF22" s="146"/>
    </row>
    <row r="23" spans="4:32">
      <c r="D23" s="139"/>
      <c r="E23" s="140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2"/>
      <c r="T23" s="143"/>
      <c r="U23" s="139"/>
      <c r="V23" s="144"/>
      <c r="W23" s="145"/>
      <c r="X23" s="144"/>
      <c r="Y23" s="145"/>
      <c r="Z23" s="133"/>
      <c r="AA23" s="133"/>
      <c r="AB23" s="133"/>
      <c r="AC23" s="133"/>
      <c r="AD23" s="144"/>
      <c r="AE23" s="176"/>
      <c r="AF23" s="146"/>
    </row>
    <row r="24" spans="4:32">
      <c r="D24" s="139"/>
      <c r="E24" s="140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2"/>
      <c r="T24" s="143"/>
      <c r="U24" s="139"/>
      <c r="V24" s="144"/>
      <c r="W24" s="145"/>
      <c r="X24" s="144"/>
      <c r="Y24" s="145"/>
      <c r="Z24" s="133"/>
      <c r="AA24" s="133"/>
      <c r="AB24" s="133"/>
      <c r="AC24" s="133"/>
      <c r="AD24" s="144"/>
      <c r="AE24" s="176"/>
      <c r="AF24" s="146"/>
    </row>
    <row r="25" spans="4:32" ht="40.5" customHeight="1" thickBot="1">
      <c r="D25" s="147" t="s">
        <v>316</v>
      </c>
      <c r="E25" s="271" t="s">
        <v>317</v>
      </c>
      <c r="F25" s="272"/>
      <c r="G25" s="272"/>
      <c r="H25" s="272"/>
      <c r="I25" s="272"/>
      <c r="J25" s="272"/>
      <c r="K25" s="272"/>
      <c r="L25" s="272"/>
      <c r="M25" s="272"/>
      <c r="N25" s="272"/>
      <c r="O25" s="272"/>
      <c r="P25" s="272"/>
      <c r="Q25" s="272"/>
      <c r="R25" s="272"/>
      <c r="S25" s="272"/>
      <c r="T25" s="273"/>
      <c r="U25" s="274" t="s">
        <v>318</v>
      </c>
      <c r="V25" s="275"/>
      <c r="W25" s="275"/>
      <c r="X25" s="275"/>
      <c r="Y25" s="275"/>
      <c r="Z25" s="275"/>
      <c r="AA25" s="275"/>
      <c r="AB25" s="275"/>
      <c r="AC25" s="275"/>
      <c r="AD25" s="275"/>
      <c r="AE25" s="275"/>
      <c r="AF25" s="276"/>
    </row>
    <row r="27" spans="4:32">
      <c r="K27" s="267" t="s">
        <v>319</v>
      </c>
      <c r="L27" s="267"/>
      <c r="M27" s="267"/>
      <c r="N27" s="267"/>
      <c r="O27" s="267"/>
      <c r="P27" s="267"/>
      <c r="Q27" s="267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Aileen Santos-Abac</cp:lastModifiedBy>
  <dcterms:created xsi:type="dcterms:W3CDTF">2019-12-13T07:52:34Z</dcterms:created>
  <dcterms:modified xsi:type="dcterms:W3CDTF">2023-08-15T10:49:46Z</dcterms:modified>
</cp:coreProperties>
</file>