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0AA0DBC7-8031-4950-AC7A-4AE686847D13}" xr6:coauthVersionLast="47" xr6:coauthVersionMax="47" xr10:uidLastSave="{00000000-0000-0000-0000-000000000000}"/>
  <bookViews>
    <workbookView xWindow="-120" yWindow="-120" windowWidth="20730" windowHeight="11160" tabRatio="599" firstSheet="2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O23" i="1" l="1"/>
  <c r="O24" i="1" l="1"/>
  <c r="I4" i="7"/>
  <c r="O3" i="1"/>
  <c r="T4" i="10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E4" i="9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<sst xmlns="http://schemas.openxmlformats.org/spreadsheetml/2006/main" count="691" uniqueCount="312">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</sst>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113</v>
      </c>
      <c r="B1" s="175" t="s">
        <v>205</v>
      </c>
      <c r="C1" s="175" t="s">
        <v>206</v>
      </c>
      <c r="D1" s="175" t="s">
        <v>207</v>
      </c>
      <c r="E1" s="175" t="s">
        <v>208</v>
      </c>
      <c r="F1" s="175" t="s">
        <v>210</v>
      </c>
      <c r="G1" s="175" t="s">
        <v>211</v>
      </c>
      <c r="H1" s="175" t="s">
        <v>209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144</v>
      </c>
      <c r="C2" s="4" t="s">
        <v>38</v>
      </c>
      <c r="D2" s="4" t="s">
        <v>145</v>
      </c>
      <c r="E2" s="4" t="s">
        <v>38</v>
      </c>
      <c r="F2" s="4">
        <v>1</v>
      </c>
      <c r="G2" s="4" t="s">
        <v>38</v>
      </c>
      <c r="H2" s="4" t="s">
        <v>38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212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113</v>
      </c>
      <c r="B4" s="175" t="s">
        <v>205</v>
      </c>
      <c r="C4" s="175" t="s">
        <v>206</v>
      </c>
      <c r="D4" s="175" t="s">
        <v>207</v>
      </c>
      <c r="E4" s="175" t="s">
        <v>208</v>
      </c>
      <c r="F4" s="175" t="s">
        <v>210</v>
      </c>
      <c r="G4" s="175" t="s">
        <v>211</v>
      </c>
      <c r="H4" s="175" t="s">
        <v>209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129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113</v>
      </c>
      <c r="B8" s="175" t="s">
        <v>205</v>
      </c>
      <c r="C8" s="175" t="s">
        <v>206</v>
      </c>
      <c r="D8" s="175" t="s">
        <v>207</v>
      </c>
      <c r="E8" s="175" t="s">
        <v>208</v>
      </c>
      <c r="F8" s="175" t="s">
        <v>210</v>
      </c>
      <c r="G8" s="175" t="s">
        <v>211</v>
      </c>
      <c r="H8" s="175" t="s">
        <v>209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146</v>
      </c>
      <c r="C9" s="194" t="s">
        <v>38</v>
      </c>
      <c r="D9" s="194" t="s">
        <v>147</v>
      </c>
      <c r="E9" s="194" t="s">
        <v>38</v>
      </c>
      <c r="F9" s="195">
        <v>1</v>
      </c>
      <c r="G9" s="194" t="s">
        <v>38</v>
      </c>
      <c r="H9" s="194" t="s">
        <v>38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130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113</v>
      </c>
      <c r="B14" s="175" t="s">
        <v>205</v>
      </c>
      <c r="C14" s="175" t="s">
        <v>206</v>
      </c>
      <c r="D14" s="175" t="s">
        <v>207</v>
      </c>
      <c r="E14" s="175" t="s">
        <v>208</v>
      </c>
      <c r="F14" s="175" t="s">
        <v>210</v>
      </c>
      <c r="G14" s="175" t="s">
        <v>211</v>
      </c>
      <c r="H14" s="175" t="s">
        <v>209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132</v>
      </c>
      <c r="C15" s="4" t="s">
        <v>38</v>
      </c>
      <c r="D15" s="4" t="s">
        <v>133</v>
      </c>
      <c r="E15" s="4" t="s">
        <v>38</v>
      </c>
      <c r="F15" s="4">
        <v>2</v>
      </c>
      <c r="G15" s="4" t="s">
        <v>38</v>
      </c>
      <c r="H15" s="4" t="s">
        <v>38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134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113</v>
      </c>
      <c r="B17" s="175" t="s">
        <v>205</v>
      </c>
      <c r="C17" s="175" t="s">
        <v>206</v>
      </c>
      <c r="D17" s="175" t="s">
        <v>207</v>
      </c>
      <c r="E17" s="175" t="s">
        <v>208</v>
      </c>
      <c r="F17" s="175" t="s">
        <v>210</v>
      </c>
      <c r="G17" s="175" t="s">
        <v>211</v>
      </c>
      <c r="H17" s="175" t="s">
        <v>209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135</v>
      </c>
      <c r="C19" s="220"/>
    </row>
    <row r="20" spans="1:340">
      <c r="I20" s="174" t="s">
        <v>136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zoomScale="70" zoomScaleNormal="70" workbookViewId="0">
      <selection activeCell="M3" sqref="A3:XFD3"/>
    </sheetView>
  </sheetViews>
  <sheetFormatPr defaultColWidth="11" defaultRowHeight="15"/>
  <sheetData>
    <row r="1" spans="1:48" ht="29.25" customHeight="1" thickBot="1">
      <c r="A1" s="226" t="s">
        <v>249</v>
      </c>
      <c r="B1" s="226"/>
      <c r="C1" s="226"/>
      <c r="D1" s="226"/>
      <c r="E1" s="226"/>
      <c r="F1" s="226"/>
      <c r="G1" s="226"/>
      <c r="H1" s="226"/>
      <c r="I1" s="226"/>
      <c r="J1" s="226" t="s">
        <v>248</v>
      </c>
      <c r="K1" s="226"/>
      <c r="L1" s="226"/>
      <c r="M1" s="226"/>
      <c r="N1" s="181"/>
      <c r="O1" s="226" t="s">
        <v>246</v>
      </c>
      <c r="P1" s="226"/>
      <c r="Q1" s="226"/>
      <c r="R1" s="226"/>
      <c r="S1" s="226" t="s">
        <v>247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250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251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213</v>
      </c>
      <c r="B2" s="199" t="s">
        <v>214</v>
      </c>
      <c r="C2" s="199" t="s">
        <v>215</v>
      </c>
      <c r="D2" s="199" t="s">
        <v>216</v>
      </c>
      <c r="E2" s="182" t="s">
        <v>217</v>
      </c>
      <c r="F2" s="199" t="s">
        <v>218</v>
      </c>
      <c r="G2" s="199" t="s">
        <v>219</v>
      </c>
      <c r="H2" s="199" t="s">
        <v>220</v>
      </c>
      <c r="I2" s="199" t="s">
        <v>221</v>
      </c>
      <c r="J2" s="183" t="s">
        <v>222</v>
      </c>
      <c r="K2" s="199" t="s">
        <v>223</v>
      </c>
      <c r="L2" s="199" t="s">
        <v>224</v>
      </c>
      <c r="M2" s="199" t="s">
        <v>225</v>
      </c>
      <c r="N2" s="199" t="s">
        <v>226</v>
      </c>
      <c r="O2" s="183" t="s">
        <v>227</v>
      </c>
      <c r="P2" s="183" t="s">
        <v>228</v>
      </c>
      <c r="Q2" s="183" t="s">
        <v>229</v>
      </c>
      <c r="R2" s="183" t="s">
        <v>230</v>
      </c>
      <c r="S2" s="199" t="s">
        <v>231</v>
      </c>
      <c r="T2" s="199" t="s">
        <v>232</v>
      </c>
      <c r="U2" s="199" t="s">
        <v>233</v>
      </c>
      <c r="V2" s="199" t="s">
        <v>234</v>
      </c>
      <c r="W2" s="199" t="s">
        <v>235</v>
      </c>
      <c r="X2" s="199" t="s">
        <v>236</v>
      </c>
      <c r="Y2" s="199" t="s">
        <v>237</v>
      </c>
      <c r="Z2" s="184" t="s">
        <v>238</v>
      </c>
      <c r="AA2" s="199" t="s">
        <v>239</v>
      </c>
      <c r="AB2" s="199" t="s">
        <v>240</v>
      </c>
      <c r="AC2" s="185" t="s">
        <v>241</v>
      </c>
      <c r="AD2" s="185" t="s">
        <v>242</v>
      </c>
      <c r="AE2" s="185" t="s">
        <v>243</v>
      </c>
      <c r="AF2" s="185" t="s">
        <v>244</v>
      </c>
      <c r="AG2" s="185" t="s">
        <v>245</v>
      </c>
      <c r="AH2" s="185" t="s">
        <v>114</v>
      </c>
      <c r="AI2" s="185" t="s">
        <v>128</v>
      </c>
      <c r="AJ2" s="185" t="s">
        <v>115</v>
      </c>
      <c r="AK2" s="185" t="s">
        <v>116</v>
      </c>
      <c r="AL2" s="185" t="s">
        <v>117</v>
      </c>
      <c r="AM2" s="185" t="s">
        <v>118</v>
      </c>
      <c r="AN2" s="185" t="s">
        <v>119</v>
      </c>
      <c r="AO2" s="185" t="s">
        <v>120</v>
      </c>
      <c r="AP2" s="185" t="s">
        <v>121</v>
      </c>
      <c r="AQ2" s="185" t="s">
        <v>122</v>
      </c>
      <c r="AR2" s="185" t="s">
        <v>123</v>
      </c>
      <c r="AS2" s="185" t="s">
        <v>124</v>
      </c>
      <c r="AT2" s="185" t="s">
        <v>125</v>
      </c>
      <c r="AU2" s="185" t="s">
        <v>126</v>
      </c>
      <c r="AV2" s="185" t="s">
        <v>127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38</v>
      </c>
      <c r="H3" t="str">
        <f>IF(IFERROR(MATCH(1,'5th-&gt; 2nd Earth Conversation Fo'!F9,2),),"남자","여자")</f>
        <v>남자</v>
      </c>
      <c r="J3" t="s">
        <v>256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161</v>
      </c>
      <c r="AM3" t="s">
        <v>166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131</v>
      </c>
    </row>
    <row r="8" spans="1:48">
      <c r="A8">
        <v>1</v>
      </c>
      <c r="B8" t="s">
        <v>252</v>
      </c>
      <c r="C8" t="s">
        <v>138</v>
      </c>
      <c r="D8" t="s">
        <v>38</v>
      </c>
      <c r="E8" t="s">
        <v>38</v>
      </c>
      <c r="G8" t="s">
        <v>38</v>
      </c>
      <c r="H8" t="s">
        <v>139</v>
      </c>
      <c r="J8" t="s">
        <v>256</v>
      </c>
      <c r="K8">
        <v>93</v>
      </c>
      <c r="L8">
        <v>94</v>
      </c>
      <c r="M8">
        <v>0</v>
      </c>
      <c r="N8">
        <v>86</v>
      </c>
      <c r="O8" t="s">
        <v>140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161</v>
      </c>
      <c r="AM8" t="s">
        <v>166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253</v>
      </c>
      <c r="C9" t="s">
        <v>137</v>
      </c>
      <c r="D9" t="s">
        <v>38</v>
      </c>
      <c r="E9" t="s">
        <v>38</v>
      </c>
      <c r="G9" t="s">
        <v>38</v>
      </c>
      <c r="H9" t="s">
        <v>141</v>
      </c>
      <c r="J9" t="s">
        <v>256</v>
      </c>
      <c r="K9">
        <v>93</v>
      </c>
      <c r="L9">
        <v>91</v>
      </c>
      <c r="M9">
        <v>0</v>
      </c>
      <c r="N9">
        <v>90</v>
      </c>
      <c r="O9" t="s">
        <v>140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166</v>
      </c>
      <c r="AM9" t="s">
        <v>161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254</v>
      </c>
      <c r="C10" t="s">
        <v>142</v>
      </c>
      <c r="D10" t="s">
        <v>38</v>
      </c>
      <c r="E10" t="s">
        <v>38</v>
      </c>
      <c r="G10" t="s">
        <v>38</v>
      </c>
      <c r="H10" t="s">
        <v>141</v>
      </c>
      <c r="J10" t="s">
        <v>257</v>
      </c>
      <c r="K10">
        <v>90</v>
      </c>
      <c r="L10">
        <v>89</v>
      </c>
      <c r="M10">
        <v>0</v>
      </c>
      <c r="N10">
        <v>67</v>
      </c>
      <c r="O10" t="s">
        <v>140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161</v>
      </c>
      <c r="AM10" t="s">
        <v>166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255</v>
      </c>
      <c r="C11" t="s">
        <v>143</v>
      </c>
      <c r="D11" t="s">
        <v>38</v>
      </c>
      <c r="E11" t="s">
        <v>38</v>
      </c>
      <c r="G11" t="s">
        <v>38</v>
      </c>
      <c r="H11" t="s">
        <v>141</v>
      </c>
      <c r="J11" t="s">
        <v>258</v>
      </c>
      <c r="K11">
        <v>36</v>
      </c>
      <c r="L11">
        <v>32</v>
      </c>
      <c r="M11">
        <v>0</v>
      </c>
      <c r="N11">
        <v>56</v>
      </c>
      <c r="O11" t="s">
        <v>140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165</v>
      </c>
      <c r="AM11" t="s">
        <v>161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N4" zoomScale="70" zoomScaleNormal="70" workbookViewId="0">
      <selection activeCell="W33" sqref="W33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261</v>
      </c>
      <c r="B1" s="2" t="s">
        <v>260</v>
      </c>
      <c r="C1" s="206" t="s">
        <v>259</v>
      </c>
      <c r="D1" s="196" t="str">
        <f>'5th-&gt; 2nd Earth Conversation Fo'!D9</f>
        <v>김정수</v>
      </c>
      <c r="E1" s="5"/>
      <c r="F1" s="232" t="s">
        <v>304</v>
      </c>
      <c r="G1" s="233"/>
      <c r="H1" s="233"/>
      <c r="I1" s="233"/>
      <c r="J1" s="237"/>
      <c r="K1" s="237"/>
      <c r="L1" s="237"/>
      <c r="M1" s="233"/>
      <c r="N1" s="233"/>
      <c r="O1" s="234"/>
      <c r="P1" s="232" t="s">
        <v>305</v>
      </c>
      <c r="Q1" s="233"/>
      <c r="R1" s="233"/>
      <c r="S1" s="233"/>
      <c r="T1" s="237"/>
      <c r="U1" s="237"/>
      <c r="V1" s="237"/>
      <c r="W1" s="237"/>
      <c r="X1" s="237"/>
      <c r="Y1" s="234"/>
      <c r="Z1" s="232" t="s">
        <v>306</v>
      </c>
      <c r="AA1" s="233"/>
      <c r="AB1" s="233"/>
      <c r="AC1" s="233"/>
      <c r="AD1" s="237"/>
      <c r="AE1" s="237"/>
      <c r="AF1" s="237"/>
      <c r="AG1" s="233"/>
      <c r="AH1" s="233"/>
      <c r="AI1" s="234"/>
      <c r="AJ1" s="232" t="s">
        <v>307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308</v>
      </c>
      <c r="AU1" s="233"/>
      <c r="AV1" s="233"/>
      <c r="AW1" s="233"/>
      <c r="AX1" s="233"/>
      <c r="AY1" s="233"/>
      <c r="AZ1" s="233"/>
      <c r="BA1" s="234"/>
      <c r="BB1" s="232" t="s">
        <v>309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35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310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311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179</v>
      </c>
      <c r="G2" s="215" t="s">
        <v>168</v>
      </c>
      <c r="H2" s="215" t="s">
        <v>180</v>
      </c>
      <c r="I2" s="216" t="s">
        <v>181</v>
      </c>
      <c r="J2" s="216" t="s">
        <v>182</v>
      </c>
      <c r="K2" s="216" t="s">
        <v>183</v>
      </c>
      <c r="L2" s="215" t="s">
        <v>184</v>
      </c>
      <c r="M2" s="217" t="s">
        <v>185</v>
      </c>
      <c r="N2" s="217" t="s">
        <v>262</v>
      </c>
      <c r="O2" s="218" t="s">
        <v>263</v>
      </c>
      <c r="P2" s="29" t="s">
        <v>179</v>
      </c>
      <c r="Q2" s="8" t="s">
        <v>168</v>
      </c>
      <c r="R2" s="8" t="s">
        <v>180</v>
      </c>
      <c r="S2" s="9" t="s">
        <v>181</v>
      </c>
      <c r="T2" s="9" t="s">
        <v>182</v>
      </c>
      <c r="U2" s="216" t="s">
        <v>183</v>
      </c>
      <c r="V2" s="8" t="s">
        <v>184</v>
      </c>
      <c r="W2" s="217" t="s">
        <v>185</v>
      </c>
      <c r="X2" s="165" t="s">
        <v>262</v>
      </c>
      <c r="Y2" s="30" t="s">
        <v>263</v>
      </c>
      <c r="Z2" s="29" t="s">
        <v>179</v>
      </c>
      <c r="AA2" s="8" t="s">
        <v>168</v>
      </c>
      <c r="AB2" s="8" t="s">
        <v>180</v>
      </c>
      <c r="AC2" s="9" t="s">
        <v>181</v>
      </c>
      <c r="AD2" s="9" t="s">
        <v>182</v>
      </c>
      <c r="AE2" s="9" t="s">
        <v>183</v>
      </c>
      <c r="AF2" s="8" t="s">
        <v>184</v>
      </c>
      <c r="AG2" s="165" t="s">
        <v>185</v>
      </c>
      <c r="AH2" s="165" t="s">
        <v>262</v>
      </c>
      <c r="AI2" s="30" t="s">
        <v>263</v>
      </c>
      <c r="AJ2" s="29" t="s">
        <v>179</v>
      </c>
      <c r="AK2" s="8" t="s">
        <v>168</v>
      </c>
      <c r="AL2" s="8" t="s">
        <v>180</v>
      </c>
      <c r="AM2" s="9" t="s">
        <v>181</v>
      </c>
      <c r="AN2" s="9" t="s">
        <v>182</v>
      </c>
      <c r="AO2" s="216" t="s">
        <v>183</v>
      </c>
      <c r="AP2" s="8" t="s">
        <v>184</v>
      </c>
      <c r="AQ2" s="165" t="s">
        <v>185</v>
      </c>
      <c r="AR2" s="165" t="s">
        <v>262</v>
      </c>
      <c r="AS2" s="30" t="s">
        <v>263</v>
      </c>
      <c r="AT2" s="29" t="s">
        <v>296</v>
      </c>
      <c r="AU2" s="8" t="s">
        <v>299</v>
      </c>
      <c r="AV2" s="8" t="s">
        <v>300</v>
      </c>
      <c r="AW2" s="9" t="s">
        <v>182</v>
      </c>
      <c r="AX2" s="216" t="s">
        <v>183</v>
      </c>
      <c r="AY2" s="165" t="s">
        <v>185</v>
      </c>
      <c r="AZ2" s="165" t="s">
        <v>262</v>
      </c>
      <c r="BA2" s="30" t="s">
        <v>263</v>
      </c>
      <c r="BB2" s="29" t="s">
        <v>179</v>
      </c>
      <c r="BC2" s="8" t="s">
        <v>168</v>
      </c>
      <c r="BD2" s="8" t="s">
        <v>180</v>
      </c>
      <c r="BE2" s="9" t="s">
        <v>181</v>
      </c>
      <c r="BF2" s="9" t="s">
        <v>182</v>
      </c>
      <c r="BG2" s="216" t="s">
        <v>183</v>
      </c>
      <c r="BH2" s="8" t="s">
        <v>184</v>
      </c>
      <c r="BI2" s="165" t="s">
        <v>185</v>
      </c>
      <c r="BJ2" s="165" t="s">
        <v>262</v>
      </c>
      <c r="BK2" s="30" t="s">
        <v>263</v>
      </c>
      <c r="BL2" s="29" t="s">
        <v>179</v>
      </c>
      <c r="BM2" s="8" t="s">
        <v>168</v>
      </c>
      <c r="BN2" s="8" t="s">
        <v>180</v>
      </c>
      <c r="BO2" s="9" t="s">
        <v>181</v>
      </c>
      <c r="BP2" s="9" t="s">
        <v>182</v>
      </c>
      <c r="BQ2" s="216" t="s">
        <v>183</v>
      </c>
      <c r="BR2" s="8" t="s">
        <v>184</v>
      </c>
      <c r="BS2" s="165" t="s">
        <v>185</v>
      </c>
      <c r="BT2" s="165" t="s">
        <v>262</v>
      </c>
      <c r="BU2" s="30" t="s">
        <v>263</v>
      </c>
      <c r="BV2" s="29" t="s">
        <v>179</v>
      </c>
      <c r="BW2" s="8" t="s">
        <v>168</v>
      </c>
      <c r="BX2" s="8" t="s">
        <v>180</v>
      </c>
      <c r="BY2" s="9" t="s">
        <v>181</v>
      </c>
      <c r="BZ2" s="9" t="s">
        <v>182</v>
      </c>
      <c r="CA2" s="216" t="s">
        <v>183</v>
      </c>
      <c r="CB2" s="8" t="s">
        <v>184</v>
      </c>
      <c r="CC2" s="165" t="s">
        <v>185</v>
      </c>
      <c r="CD2" s="165" t="s">
        <v>262</v>
      </c>
      <c r="CE2" s="30" t="s">
        <v>263</v>
      </c>
      <c r="CF2" s="29" t="s">
        <v>179</v>
      </c>
      <c r="CG2" s="8" t="s">
        <v>168</v>
      </c>
      <c r="CH2" s="8" t="s">
        <v>180</v>
      </c>
      <c r="CI2" s="9" t="s">
        <v>181</v>
      </c>
      <c r="CJ2" s="9" t="s">
        <v>182</v>
      </c>
      <c r="CK2" s="216" t="s">
        <v>183</v>
      </c>
      <c r="CL2" s="8" t="s">
        <v>184</v>
      </c>
      <c r="CM2" s="165" t="s">
        <v>185</v>
      </c>
      <c r="CN2" s="165" t="s">
        <v>262</v>
      </c>
      <c r="CO2" s="30" t="s">
        <v>263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8" t="s">
        <v>201</v>
      </c>
      <c r="G23" s="239"/>
      <c r="H23" s="239"/>
      <c r="I23" s="240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0" t="s">
        <v>302</v>
      </c>
      <c r="Q23" s="231"/>
      <c r="R23" s="231"/>
      <c r="S23" s="231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8" t="s">
        <v>201</v>
      </c>
      <c r="AA23" s="239"/>
      <c r="AB23" s="239"/>
      <c r="AC23" s="240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8" t="s">
        <v>201</v>
      </c>
      <c r="AK23" s="239"/>
      <c r="AL23" s="239"/>
      <c r="AM23" s="240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0" t="s">
        <v>3</v>
      </c>
      <c r="AU23" s="231"/>
      <c r="AV23" s="231"/>
      <c r="AW23" s="231"/>
      <c r="AX23" s="23">
        <f>SUM(AZ3:AZ17)</f>
        <v>-3</v>
      </c>
      <c r="AY23" s="23"/>
      <c r="AZ23" s="23"/>
      <c r="BA23" s="34">
        <f>COUNTIF(BA3:BA17,"true")</f>
        <v>13</v>
      </c>
      <c r="BB23" s="238" t="s">
        <v>201</v>
      </c>
      <c r="BC23" s="239"/>
      <c r="BD23" s="239"/>
      <c r="BE23" s="240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8" t="s">
        <v>201</v>
      </c>
      <c r="BM23" s="239"/>
      <c r="BN23" s="239"/>
      <c r="BO23" s="240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8" t="s">
        <v>201</v>
      </c>
      <c r="BW23" s="239"/>
      <c r="BX23" s="239"/>
      <c r="BY23" s="240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8" t="s">
        <v>201</v>
      </c>
      <c r="CG23" s="239"/>
      <c r="CH23" s="239"/>
      <c r="CI23" s="240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202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6" t="s">
        <v>203</v>
      </c>
      <c r="N24" s="236"/>
      <c r="O24" s="90">
        <f>ROUNDDOWN(SUM(L23:L24),0)</f>
        <v>86</v>
      </c>
      <c r="P24" s="241" t="s">
        <v>202</v>
      </c>
      <c r="Q24" s="236"/>
      <c r="R24" s="236"/>
      <c r="S24" s="236"/>
      <c r="T24" s="26"/>
      <c r="U24" s="26"/>
      <c r="V24" s="27">
        <f>VLOOKUP(Y23,'인성검사 채점 조건'!A3:G18,7,FALSE)</f>
        <v>94</v>
      </c>
      <c r="W24" s="236" t="s">
        <v>203</v>
      </c>
      <c r="X24" s="236"/>
      <c r="Y24" s="28">
        <f>ROUNDDOWN(SUM(V23:V24),0)</f>
        <v>86</v>
      </c>
      <c r="Z24" s="227" t="s">
        <v>202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6" t="s">
        <v>204</v>
      </c>
      <c r="AH24" s="236"/>
      <c r="AI24" s="28">
        <f>ROUNDDOWN(SUM(AF23:AF24),0)</f>
        <v>90</v>
      </c>
      <c r="AJ24" s="227" t="s">
        <v>202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6" t="s">
        <v>204</v>
      </c>
      <c r="AR24" s="236"/>
      <c r="AS24" s="28">
        <f>ROUNDDOWN(SUM(AP23:AP24),0)</f>
        <v>91</v>
      </c>
      <c r="AT24" s="241" t="s">
        <v>5</v>
      </c>
      <c r="AU24" s="236"/>
      <c r="AV24" s="236"/>
      <c r="AW24" s="236"/>
      <c r="AX24" s="27">
        <f>VLOOKUP(BA23,'인성검사 채점 조건'!$A$3:$P$18,16,FALSE)</f>
        <v>88</v>
      </c>
      <c r="AY24" s="236" t="s">
        <v>204</v>
      </c>
      <c r="AZ24" s="236"/>
      <c r="BA24" s="28">
        <f>ROUNDDOWN(SUM(AX23:AX24),0)</f>
        <v>85</v>
      </c>
      <c r="BB24" s="227" t="s">
        <v>202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6" t="s">
        <v>204</v>
      </c>
      <c r="BJ24" s="236"/>
      <c r="BK24" s="28">
        <f>ROUNDDOWN(SUM(BH23:BH24),0)</f>
        <v>93</v>
      </c>
      <c r="BL24" s="227" t="s">
        <v>202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6" t="s">
        <v>204</v>
      </c>
      <c r="BT24" s="236"/>
      <c r="BU24" s="28">
        <f>ROUNDDOWN(SUM(BQ23:BQ24),0)</f>
        <v>91</v>
      </c>
      <c r="BV24" s="227" t="s">
        <v>202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6" t="s">
        <v>204</v>
      </c>
      <c r="CD24" s="236"/>
      <c r="CE24" s="28">
        <f>ROUNDDOWN(SUM(CB23:CB24),0)</f>
        <v>94</v>
      </c>
      <c r="CF24" s="227" t="s">
        <v>202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6" t="s">
        <v>204</v>
      </c>
      <c r="CN24" s="236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154</v>
      </c>
      <c r="H26" s="17" t="s">
        <v>186</v>
      </c>
      <c r="I26" s="17" t="s">
        <v>187</v>
      </c>
      <c r="J26" s="17" t="s">
        <v>188</v>
      </c>
      <c r="K26" s="17" t="s">
        <v>189</v>
      </c>
      <c r="L26" s="17" t="s">
        <v>190</v>
      </c>
      <c r="M26" s="17" t="s">
        <v>191</v>
      </c>
      <c r="N26" s="17" t="s">
        <v>192</v>
      </c>
      <c r="O26" s="17" t="s">
        <v>193</v>
      </c>
      <c r="P26" s="17" t="s">
        <v>194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195</v>
      </c>
      <c r="H29" s="17" t="s">
        <v>196</v>
      </c>
      <c r="I29" s="17" t="s">
        <v>197</v>
      </c>
      <c r="J29" s="17" t="s">
        <v>198</v>
      </c>
      <c r="K29" s="219" t="s">
        <v>199</v>
      </c>
      <c r="L29" s="124" t="s">
        <v>200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303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111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112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108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108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108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108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107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108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108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109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108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110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108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108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110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110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107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108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110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45" t="s">
        <v>6</v>
      </c>
      <c r="B1" s="242" t="s">
        <v>7</v>
      </c>
      <c r="C1" s="243"/>
      <c r="D1" s="243"/>
      <c r="E1" s="244"/>
      <c r="F1" s="247" t="s">
        <v>8</v>
      </c>
      <c r="G1" s="248"/>
      <c r="H1" s="242" t="s">
        <v>9</v>
      </c>
      <c r="I1" s="243"/>
      <c r="J1" s="244"/>
      <c r="K1" s="247" t="s">
        <v>10</v>
      </c>
      <c r="L1" s="249"/>
      <c r="M1" s="248"/>
      <c r="N1" s="242" t="s">
        <v>11</v>
      </c>
      <c r="O1" s="243"/>
      <c r="P1" s="244"/>
      <c r="Q1" s="242" t="s">
        <v>12</v>
      </c>
      <c r="R1" s="243"/>
      <c r="S1" s="244"/>
      <c r="T1" s="242" t="s">
        <v>13</v>
      </c>
      <c r="U1" s="243"/>
      <c r="V1" s="244"/>
      <c r="W1" s="242" t="s">
        <v>14</v>
      </c>
      <c r="X1" s="243"/>
      <c r="Y1" s="244"/>
      <c r="Z1" s="242" t="s">
        <v>15</v>
      </c>
      <c r="AA1" s="244"/>
    </row>
    <row r="2" spans="1:27" ht="38.25">
      <c r="A2" s="246"/>
      <c r="B2" s="46" t="s">
        <v>16</v>
      </c>
      <c r="C2" s="47" t="s">
        <v>17</v>
      </c>
      <c r="D2" s="48" t="s">
        <v>18</v>
      </c>
      <c r="E2" s="49" t="s">
        <v>19</v>
      </c>
      <c r="F2" s="50" t="s">
        <v>20</v>
      </c>
      <c r="G2" s="49" t="s">
        <v>19</v>
      </c>
      <c r="H2" s="46" t="s">
        <v>21</v>
      </c>
      <c r="I2" s="47" t="s">
        <v>22</v>
      </c>
      <c r="J2" s="49" t="s">
        <v>23</v>
      </c>
      <c r="K2" s="51" t="s">
        <v>24</v>
      </c>
      <c r="L2" s="48" t="s">
        <v>25</v>
      </c>
      <c r="M2" s="49" t="s">
        <v>19</v>
      </c>
      <c r="N2" s="46" t="s">
        <v>26</v>
      </c>
      <c r="O2" s="48" t="s">
        <v>27</v>
      </c>
      <c r="P2" s="49" t="s">
        <v>19</v>
      </c>
      <c r="Q2" s="46" t="s">
        <v>28</v>
      </c>
      <c r="R2" s="47" t="s">
        <v>29</v>
      </c>
      <c r="S2" s="49" t="s">
        <v>19</v>
      </c>
      <c r="T2" s="46" t="s">
        <v>30</v>
      </c>
      <c r="U2" s="48" t="s">
        <v>31</v>
      </c>
      <c r="V2" s="49" t="s">
        <v>19</v>
      </c>
      <c r="W2" s="46" t="s">
        <v>32</v>
      </c>
      <c r="X2" s="48" t="s">
        <v>33</v>
      </c>
      <c r="Y2" s="49" t="s">
        <v>19</v>
      </c>
      <c r="Z2" s="52" t="s">
        <v>34</v>
      </c>
      <c r="AA2" s="49" t="s">
        <v>23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A4" zoomScale="85" zoomScaleNormal="85" workbookViewId="0">
      <selection activeCell="P4" sqref="P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148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296</v>
      </c>
      <c r="B2" s="2" t="s">
        <v>297</v>
      </c>
      <c r="C2" s="180" t="s">
        <v>298</v>
      </c>
      <c r="D2" s="170" t="str">
        <f>'8 elements of personality test'!D1</f>
        <v>김정수</v>
      </c>
      <c r="F2" s="254" t="s">
        <v>283</v>
      </c>
      <c r="G2" s="255"/>
      <c r="H2" s="254" t="s">
        <v>282</v>
      </c>
      <c r="I2" s="256"/>
      <c r="J2" s="256"/>
      <c r="K2" s="256"/>
      <c r="L2" s="255"/>
      <c r="M2" s="99"/>
      <c r="N2" s="109" t="s">
        <v>284</v>
      </c>
      <c r="O2" s="118"/>
      <c r="P2" s="265" t="s">
        <v>286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284</v>
      </c>
      <c r="AD2" s="257" t="s">
        <v>290</v>
      </c>
      <c r="AE2" s="258"/>
      <c r="AF2" s="258"/>
      <c r="AG2" s="258"/>
      <c r="AH2" s="259"/>
      <c r="AI2" s="213" t="s">
        <v>293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279</v>
      </c>
      <c r="G3" s="209" t="s">
        <v>280</v>
      </c>
      <c r="H3" s="260" t="s">
        <v>281</v>
      </c>
      <c r="I3" s="261"/>
      <c r="J3" s="262"/>
      <c r="K3" s="263" t="s">
        <v>280</v>
      </c>
      <c r="L3" s="264"/>
      <c r="M3" s="101"/>
      <c r="N3" s="110" t="s">
        <v>285</v>
      </c>
      <c r="O3" s="101"/>
      <c r="P3" s="268" t="s">
        <v>287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288</v>
      </c>
      <c r="AC3" s="121" t="s">
        <v>285</v>
      </c>
      <c r="AD3" s="210" t="s">
        <v>289</v>
      </c>
      <c r="AE3" s="111"/>
      <c r="AF3" s="111"/>
      <c r="AG3" s="111"/>
      <c r="AH3" s="211" t="s">
        <v>291</v>
      </c>
      <c r="AI3" s="212" t="s">
        <v>292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151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78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1" t="s">
        <v>294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152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39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2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153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40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2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154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152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41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155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42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156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79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154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80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155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43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154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2"/>
      <c r="AE13" s="270" t="s">
        <v>84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155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44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2"/>
      <c r="AE14" s="271" t="s">
        <v>295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156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45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154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46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155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47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155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48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156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49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154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155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50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156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51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154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52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156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53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155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54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154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55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156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56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155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57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154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58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156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59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155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156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60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155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61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154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62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154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63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154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64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156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65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156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66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155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67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155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68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156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153</v>
      </c>
      <c r="G42" s="103" t="s">
        <v>69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70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157</v>
      </c>
      <c r="G43" s="103" t="s">
        <v>69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71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156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72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157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73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155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74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154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158</v>
      </c>
      <c r="G48" s="103" t="s">
        <v>75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155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76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155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77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156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154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301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154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81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154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155</v>
      </c>
      <c r="G55" s="107" t="s">
        <v>82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83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B3" sqref="B3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149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159</v>
      </c>
      <c r="C3" s="203" t="s">
        <v>167</v>
      </c>
      <c r="D3" s="203" t="s">
        <v>168</v>
      </c>
      <c r="E3" s="205" t="s">
        <v>169</v>
      </c>
      <c r="F3" s="203" t="s">
        <v>170</v>
      </c>
      <c r="G3" s="203" t="s">
        <v>171</v>
      </c>
      <c r="H3" s="205" t="s">
        <v>172</v>
      </c>
      <c r="I3" s="203" t="s">
        <v>173</v>
      </c>
      <c r="J3" s="203" t="s">
        <v>168</v>
      </c>
      <c r="K3" s="205" t="s">
        <v>169</v>
      </c>
      <c r="L3" s="203" t="s">
        <v>174</v>
      </c>
      <c r="M3" s="203" t="s">
        <v>168</v>
      </c>
      <c r="N3" s="205" t="s">
        <v>175</v>
      </c>
      <c r="O3" s="203" t="s">
        <v>176</v>
      </c>
      <c r="P3" s="203" t="s">
        <v>168</v>
      </c>
      <c r="Q3" s="205" t="s">
        <v>175</v>
      </c>
      <c r="R3" s="203" t="s">
        <v>177</v>
      </c>
      <c r="S3" s="203" t="s">
        <v>168</v>
      </c>
      <c r="T3" s="205" t="s">
        <v>175</v>
      </c>
      <c r="U3" s="203" t="s">
        <v>178</v>
      </c>
      <c r="V3" s="203" t="s">
        <v>168</v>
      </c>
      <c r="W3" s="205" t="s">
        <v>175</v>
      </c>
    </row>
    <row r="4" spans="2:23" ht="39.75" customHeight="1">
      <c r="B4" s="204" t="s">
        <v>160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161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162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163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164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165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101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166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J15" sqref="AJ15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150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271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272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274</v>
      </c>
      <c r="B3" s="145" t="s">
        <v>273</v>
      </c>
      <c r="D3" s="132" t="s">
        <v>264</v>
      </c>
      <c r="E3" s="276" t="s">
        <v>265</v>
      </c>
      <c r="F3" s="277"/>
      <c r="G3" s="277"/>
      <c r="H3" s="277"/>
      <c r="I3" s="277"/>
      <c r="J3" s="277"/>
      <c r="K3" s="278"/>
      <c r="L3" s="276" t="s">
        <v>266</v>
      </c>
      <c r="M3" s="277"/>
      <c r="N3" s="277"/>
      <c r="O3" s="277"/>
      <c r="P3" s="277"/>
      <c r="Q3" s="277"/>
      <c r="R3" s="278"/>
      <c r="S3" s="133" t="s">
        <v>267</v>
      </c>
      <c r="T3" s="134" t="s">
        <v>268</v>
      </c>
      <c r="U3" s="132" t="s">
        <v>94</v>
      </c>
      <c r="V3" s="133" t="s">
        <v>90</v>
      </c>
      <c r="W3" s="133" t="s">
        <v>85</v>
      </c>
      <c r="X3" s="133" t="s">
        <v>90</v>
      </c>
      <c r="Y3" s="133" t="s">
        <v>86</v>
      </c>
      <c r="Z3" s="147" t="s">
        <v>269</v>
      </c>
      <c r="AA3" s="147" t="s">
        <v>269</v>
      </c>
      <c r="AB3" s="147" t="s">
        <v>269</v>
      </c>
      <c r="AC3" s="146"/>
      <c r="AD3" s="146"/>
      <c r="AE3" s="171"/>
      <c r="AF3" s="134" t="s">
        <v>270</v>
      </c>
    </row>
    <row r="4" spans="1:32" ht="16.5" customHeight="1">
      <c r="A4" s="129">
        <v>0</v>
      </c>
      <c r="B4" s="129">
        <v>0</v>
      </c>
      <c r="D4" s="135" t="s">
        <v>160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93</v>
      </c>
      <c r="V4" s="140">
        <v>67</v>
      </c>
      <c r="W4" s="141" t="s">
        <v>103</v>
      </c>
      <c r="X4" s="140">
        <v>65</v>
      </c>
      <c r="Y4" s="141" t="s">
        <v>38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98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161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104</v>
      </c>
      <c r="V5" s="140">
        <v>53</v>
      </c>
      <c r="W5" s="141" t="s">
        <v>97</v>
      </c>
      <c r="X5" s="140">
        <v>55</v>
      </c>
      <c r="Y5" s="141" t="s">
        <v>88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36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162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95</v>
      </c>
      <c r="V6" s="140">
        <v>64</v>
      </c>
      <c r="W6" s="141" t="s">
        <v>89</v>
      </c>
      <c r="X6" s="140">
        <v>64</v>
      </c>
      <c r="Y6" s="141" t="s">
        <v>87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99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163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91</v>
      </c>
      <c r="V7" s="140">
        <v>56</v>
      </c>
      <c r="W7" s="141" t="s">
        <v>95</v>
      </c>
      <c r="X7" s="140">
        <v>54</v>
      </c>
      <c r="Y7" s="141" t="s">
        <v>38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100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164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104</v>
      </c>
      <c r="V8" s="140">
        <v>53</v>
      </c>
      <c r="W8" s="141" t="s">
        <v>92</v>
      </c>
      <c r="X8" s="140">
        <v>55</v>
      </c>
      <c r="Y8" s="141" t="s">
        <v>38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35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165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89</v>
      </c>
      <c r="V9" s="140">
        <v>58</v>
      </c>
      <c r="W9" s="141" t="s">
        <v>92</v>
      </c>
      <c r="X9" s="140">
        <v>59</v>
      </c>
      <c r="Y9" s="141" t="s">
        <v>91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37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101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105</v>
      </c>
      <c r="V10" s="140">
        <v>72</v>
      </c>
      <c r="W10" s="141" t="s">
        <v>95</v>
      </c>
      <c r="X10" s="140">
        <v>64</v>
      </c>
      <c r="Y10" s="141" t="s">
        <v>38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101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166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96</v>
      </c>
      <c r="V11" s="140">
        <v>53</v>
      </c>
      <c r="W11" s="141" t="s">
        <v>89</v>
      </c>
      <c r="X11" s="140">
        <v>55</v>
      </c>
      <c r="Y11" s="141" t="s">
        <v>106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102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275</v>
      </c>
      <c r="E25" s="279" t="s">
        <v>276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277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278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2023-08-23T04:09:54Z</dcterms:modified>
</cp:coreProperties>
</file>