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DC49680B-FFE9-47E4-957C-C38075C563CB}" xr6:coauthVersionLast="47" xr6:coauthVersionMax="47" xr10:uidLastSave="{00000000-0000-0000-0000-000000000000}"/>
  <bookViews>
    <workbookView xWindow="-28920" yWindow="-120" windowWidth="29040" windowHeight="15840" tabRatio="804" activeTab="2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4" i="1" l="1"/>
  <c r="E4" i="9"/>
  <c r="AF24" i="1"/>
  <c r="T4" i="10"/>
  <c r="W16" i="1"/>
  <c r="S4" i="10"/>
  <c r="M34" i="1"/>
  <c r="L24" i="1"/>
  <c r="O23" i="1" l="1"/>
  <c r="O24" i="1" l="1"/>
  <c r="I4" i="7"/>
  <c r="O3" i="1"/>
  <c r="Y4" i="7"/>
  <c r="H30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H3" i="4" l="1"/>
  <c r="E3" i="4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M4" i="10" s="1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M3" i="4"/>
  <c r="AG4" i="7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9" i="10"/>
  <c r="S7" i="10"/>
  <c r="S6" i="10"/>
  <c r="T6" i="10" s="1"/>
  <c r="S8" i="10"/>
  <c r="T9" i="10" l="1"/>
  <c r="T10" i="10"/>
  <c r="T8" i="10"/>
  <c r="T7" i="10"/>
  <c r="T5" i="10"/>
  <c r="AG6" i="7" l="1"/>
  <c r="AG7" i="7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Y46" i="7"/>
  <c r="Z46" i="7" s="1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Z4" i="7"/>
  <c r="AG13" i="7" l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X16" i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BK23" i="1"/>
  <c r="BH24" i="1" s="1"/>
  <c r="AI23" i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J4" i="7"/>
  <c r="V24" i="1"/>
  <c r="Y24" i="1" s="1"/>
  <c r="H27" i="1" s="1"/>
  <c r="AI24" i="1"/>
  <c r="BK24" i="1"/>
  <c r="I45" i="7"/>
  <c r="M4" i="7"/>
  <c r="O4" i="7" s="1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K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AA16" i="7" s="1"/>
  <c r="AB16" i="7" s="1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4" i="10" l="1"/>
  <c r="AF3" i="4" s="1"/>
  <c r="AG15" i="7"/>
  <c r="K30" i="1" s="1"/>
  <c r="G30" i="1" s="1"/>
  <c r="AA4" i="7"/>
  <c r="AB4" i="7" s="1"/>
  <c r="AF10" i="10"/>
  <c r="AG3" i="4" s="1"/>
  <c r="Q3" i="4"/>
  <c r="AF7" i="10"/>
  <c r="AD3" i="4" s="1"/>
  <c r="AF6" i="10"/>
  <c r="AF5" i="10"/>
  <c r="AH3" i="4" s="1"/>
  <c r="AF8" i="10"/>
  <c r="AC3" i="4" s="1"/>
  <c r="AF11" i="10"/>
  <c r="AI3" i="4" s="1"/>
  <c r="AF9" i="10"/>
  <c r="AJ3" i="4" s="1"/>
  <c r="I30" i="1"/>
  <c r="L3" i="4" s="1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AG14" i="7" l="1"/>
  <c r="P3" i="4"/>
  <c r="O3" i="4" s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<sst xmlns="http://schemas.openxmlformats.org/spreadsheetml/2006/main" count="691" uniqueCount="311">
  <si>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</si>
  <si>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</si>
  <si>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</si>
  <si>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</si>
  <si>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</si>
  <si>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</si>
  <si>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</si>
  <si>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</si>
  <si>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</si>
  <si>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</si>
  <si>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</si>
  <si>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</si>
  <si>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</si>
  <si>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</si>
  <si>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</si>
  <si>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평균점수</t>
    <phoneticPr fontId="2" type="noConversion"/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</si>
  <si>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</si>
  <si>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</si>
  <si>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</si>
  <si>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</si>
  <si>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</si>
  <si>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</si>
  <si>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</si>
  <si>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</si>
  <si>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</si>
  <si>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</si>
  <si>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</si>
  <si>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</si>
  <si>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</si>
  <si>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</si>
  <si>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</si>
  <si>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</si>
  <si>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</si>
  <si>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</si>
  <si>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23,24,25,43</t>
    <phoneticPr fontId="2" type="noConversion"/>
  </si>
  <si>
    <t>34,53,63</t>
    <phoneticPr fontId="2" type="noConversion"/>
  </si>
  <si>
    <t>83,93,103</t>
    <phoneticPr fontId="2" type="noConversion"/>
  </si>
  <si>
    <t>59,74,84,113,134,144</t>
    <phoneticPr fontId="2" type="noConversion"/>
  </si>
  <si>
    <t>46,54,100,134</t>
    <phoneticPr fontId="2" type="noConversion"/>
  </si>
  <si>
    <t>2,12,143</t>
    <phoneticPr fontId="2" type="noConversion"/>
  </si>
  <si>
    <t>12,32</t>
    <phoneticPr fontId="2" type="noConversion"/>
  </si>
  <si>
    <t>42,52</t>
    <phoneticPr fontId="2" type="noConversion"/>
  </si>
  <si>
    <t>62,72</t>
    <phoneticPr fontId="2" type="noConversion"/>
  </si>
  <si>
    <t>82,202</t>
    <phoneticPr fontId="2" type="noConversion"/>
  </si>
  <si>
    <t>11,31</t>
    <phoneticPr fontId="2" type="noConversion"/>
  </si>
  <si>
    <t>9,19,29</t>
    <phoneticPr fontId="2" type="noConversion"/>
  </si>
  <si>
    <t>49,69,79</t>
    <phoneticPr fontId="2" type="noConversion"/>
  </si>
  <si>
    <t>116,126,146</t>
    <phoneticPr fontId="2" type="noConversion"/>
  </si>
  <si>
    <t>68,78,108</t>
    <phoneticPr fontId="2" type="noConversion"/>
  </si>
  <si>
    <t>1,11,14,21</t>
    <phoneticPr fontId="2" type="noConversion"/>
  </si>
  <si>
    <t>9,19,29,49</t>
    <phoneticPr fontId="2" type="noConversion"/>
  </si>
  <si>
    <t>69,79,89,99</t>
    <phoneticPr fontId="2" type="noConversion"/>
  </si>
  <si>
    <t>88,92,201</t>
    <phoneticPr fontId="2" type="noConversion"/>
  </si>
  <si>
    <t>3,13,102</t>
    <phoneticPr fontId="2" type="noConversion"/>
  </si>
  <si>
    <t>12,23,43</t>
    <phoneticPr fontId="2" type="noConversion"/>
  </si>
  <si>
    <t>4,24,39,48,116</t>
    <phoneticPr fontId="2" type="noConversion"/>
  </si>
  <si>
    <t>96,114,116,134</t>
    <phoneticPr fontId="2" type="noConversion"/>
  </si>
  <si>
    <t>48,64,116,128</t>
    <phoneticPr fontId="2" type="noConversion"/>
  </si>
  <si>
    <t>44,46,54,96</t>
    <phoneticPr fontId="2" type="noConversion"/>
  </si>
  <si>
    <t>7,15,58,66,68,106</t>
    <phoneticPr fontId="2" type="noConversion"/>
  </si>
  <si>
    <t>55,87,135,145</t>
    <phoneticPr fontId="2" type="noConversion"/>
  </si>
  <si>
    <t>55,85,89,95,109</t>
    <phoneticPr fontId="2" type="noConversion"/>
  </si>
  <si>
    <t>1,5,11,14,17,21,27,37</t>
    <phoneticPr fontId="2" type="noConversion"/>
  </si>
  <si>
    <t>4,6,16,24,25,26,36</t>
    <phoneticPr fontId="2" type="noConversion"/>
  </si>
  <si>
    <t>8,9</t>
    <phoneticPr fontId="2" type="noConversion"/>
  </si>
  <si>
    <t>34,44,46,56</t>
    <phoneticPr fontId="2" type="noConversion"/>
  </si>
  <si>
    <t>9,19,54,64,66,74,76,96</t>
    <phoneticPr fontId="2" type="noConversion"/>
  </si>
  <si>
    <t>2,3,12,13</t>
    <phoneticPr fontId="2" type="noConversion"/>
  </si>
  <si>
    <t>74,94,113</t>
    <phoneticPr fontId="2" type="noConversion"/>
  </si>
  <si>
    <t>28,33,39,71,81</t>
    <phoneticPr fontId="2" type="noConversion"/>
  </si>
  <si>
    <t>5,6</t>
    <phoneticPr fontId="2" type="noConversion"/>
  </si>
  <si>
    <t>55,81</t>
    <phoneticPr fontId="2" type="noConversion"/>
  </si>
  <si>
    <t>9,77,109</t>
    <phoneticPr fontId="2" type="noConversion"/>
  </si>
  <si>
    <t>3,4,13,24</t>
    <phoneticPr fontId="2" type="noConversion"/>
  </si>
  <si>
    <t>74,94,124,134</t>
    <phoneticPr fontId="2" type="noConversion"/>
  </si>
  <si>
    <t>6,16</t>
    <phoneticPr fontId="2" type="noConversion"/>
  </si>
  <si>
    <t>8,18,94,124,134,144</t>
    <phoneticPr fontId="2" type="noConversion"/>
  </si>
  <si>
    <t>0~1</t>
    <phoneticPr fontId="2" type="noConversion"/>
  </si>
  <si>
    <t>84,94,106,116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</si>
  <si>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</si>
  <si>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</si>
  <si>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</si>
  <si>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</si>
  <si>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</si>
  <si>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</si>
  <si>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</si>
  <si>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</si>
  <si>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</si>
  <si>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</si>
  <si>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</si>
  <si>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</si>
  <si>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</si>
  <si>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</si>
  <si>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</si>
  <si>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</si>
  <si>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</si>
  <si>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</si>
  <si>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</si>
  <si>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</si>
  <si>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</si>
  <si>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</si>
  <si>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</si>
  <si>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</si>
  <si>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</si>
  <si>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</si>
  <si>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</si>
  <si>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</si>
  <si>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</si>
  <si>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</si>
  <si>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안전</t>
    <phoneticPr fontId="3" type="noConversion"/>
  </si>
  <si>
    <t>연구</t>
    <phoneticPr fontId="3" type="noConversion"/>
  </si>
  <si>
    <t>적성종합</t>
    <phoneticPr fontId="3" type="noConversion"/>
  </si>
  <si>
    <t>제1적성</t>
    <phoneticPr fontId="3" type="noConversion"/>
  </si>
  <si>
    <t>제2적성</t>
    <phoneticPr fontId="3" type="noConversion"/>
  </si>
  <si>
    <t>판단력</t>
    <phoneticPr fontId="3" type="noConversion"/>
  </si>
  <si>
    <t>수리력</t>
    <phoneticPr fontId="3" type="noConversion"/>
  </si>
  <si>
    <t>응용력</t>
    <phoneticPr fontId="3" type="noConversion"/>
  </si>
  <si>
    <t>논리력</t>
    <phoneticPr fontId="3" type="noConversion"/>
  </si>
  <si>
    <t>사고력</t>
    <phoneticPr fontId="3" type="noConversion"/>
  </si>
  <si>
    <t>이해력</t>
    <phoneticPr fontId="3" type="noConversion"/>
  </si>
  <si>
    <t>탐구력</t>
    <phoneticPr fontId="3" type="noConversion"/>
  </si>
  <si>
    <t>창의력</t>
    <phoneticPr fontId="3" type="noConversion"/>
  </si>
  <si>
    <t>직무종합</t>
    <phoneticPr fontId="3" type="noConversion"/>
  </si>
  <si>
    <t>생산(제조)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</si>
  <si>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</si>
  <si>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</si>
  <si>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</si>
  <si>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</si>
  <si>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</si>
  <si>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</si>
  <si>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</si>
  <si>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</si>
  <si>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</si>
  <si>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</si>
  <si>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</si>
  <si>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</si>
  <si>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</si>
  <si>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</si>
  <si>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</si>
  <si>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</si>
  <si>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</si>
  <si>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</si>
  <si>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</si>
  <si>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</si>
  <si>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</si>
  <si>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</si>
  <si>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</si>
  <si>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</si>
  <si>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</si>
  <si>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</si>
  <si>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</si>
  <si>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</si>
  <si>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</si>
  <si>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</si>
  <si>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</si>
  <si>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</si>
  <si>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</si>
  <si>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</si>
  <si>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</si>
  <si>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</si>
  <si>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</si>
  <si>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</si>
  <si>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</si>
  <si>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</si>
  <si>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</si>
  <si>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</si>
  <si>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</si>
  <si>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</si>
  <si>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</si>
  <si>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</si>
  <si>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</si>
  <si>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</si>
  <si>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</si>
  <si>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</si>
  <si>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</si>
  <si>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</si>
  <si>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</si>
  <si>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</si>
  <si>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</si>
  <si>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</si>
  <si>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</si>
  <si>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</si>
  <si>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</si>
  <si>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</si>
  <si>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</si>
  <si>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</si>
  <si>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</si>
  <si>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</si>
  <si>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</si>
  <si>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</si>
  <si>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</si>
  <si>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</si>
  <si>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</si>
  <si>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</si>
  <si>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</si>
  <si>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</si>
  <si>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</si>
  <si>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</si>
  <si>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</si>
  <si>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</si>
  <si>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</si>
  <si>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</si>
  <si>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</si>
  <si>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</si>
  <si>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</si>
  <si>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</si>
  <si>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</si>
  <si>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</si>
  <si>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</si>
  <si>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</si>
  <si>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</si>
  <si>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</si>
  <si>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</si>
  <si>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</si>
  <si>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</si>
  <si>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</si>
  <si>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</si>
  <si>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</si>
  <si>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</si>
  <si>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</si>
  <si>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</si>
  <si>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</si>
  <si>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</si>
  <si>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</si>
  <si>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</si>
  <si>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</si>
  <si>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</si>
  <si>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</si>
  <si>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</si>
  <si>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</si>
  <si>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</si>
  <si>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</si>
  <si>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</si>
  <si>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</si>
  <si>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</si>
  <si>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</si>
  <si>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</si>
  <si>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</si>
  <si>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</si>
  <si>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</si>
  <si>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</si>
  <si>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</si>
  <si>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</si>
  <si>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</si>
  <si>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</si>
  <si>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</si>
  <si>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</si>
  <si>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</si>
  <si>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</si>
  <si>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</si>
  <si>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</si>
  <si>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</si>
  <si>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</si>
  <si>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</si>
  <si>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</si>
  <si>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</si>
  <si>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</si>
  <si>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</si>
  <si>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</si>
  <si>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</si>
  <si>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</si>
  <si>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</si>
  <si>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</si>
  <si>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</si>
  <si>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</si>
  <si>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</si>
  <si>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</si>
  <si>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</si>
  <si>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</si>
  <si>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</si>
  <si>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</si>
  <si>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</si>
  <si>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</si>
  <si>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</si>
  <si>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</si>
  <si>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</si>
  <si>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</si>
  <si>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</si>
  <si>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</si>
  <si>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</si>
  <si>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</si>
  <si>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</si>
  <si>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</si>
  <si>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</si>
  <si>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</si>
  <si>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</si>
  <si>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</si>
  <si>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</si>
  <si>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</si>
  <si>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</si>
  <si>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</si>
  <si>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</si>
  <si>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</si>
  <si>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</si>
  <si>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</si>
  <si>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</si>
  <si>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</si>
  <si>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</si>
  <si>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인성검사 채점 조건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</si>
  <si>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</si>
  <si>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</si>
  <si>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</si>
  <si>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</si>
  <si>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</si>
  <si>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</si>
  <si>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</si>
  <si>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</si>
  <si>
    <t>Accountability, execution, and a sense of duty</t>
  </si>
  <si>
    <t>Accuracy, readiness</t>
  </si>
  <si>
    <t>Integrity, Honesty</t>
  </si>
  <si>
    <t>Diligence,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</si>
</sst>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zoomScale="85" zoomScaleNormal="85" workbookViewId="0">
      <selection activeCell="N5" sqref="N5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108</v>
      </c>
      <c r="B1" s="175" t="s">
        <v>200</v>
      </c>
      <c r="C1" s="175" t="s">
        <v>201</v>
      </c>
      <c r="D1" s="175" t="s">
        <v>202</v>
      </c>
      <c r="E1" s="175" t="s">
        <v>203</v>
      </c>
      <c r="F1" s="175" t="s">
        <v>205</v>
      </c>
      <c r="G1" s="175" t="s">
        <v>206</v>
      </c>
      <c r="H1" s="175" t="s">
        <v>204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139</v>
      </c>
      <c r="C2" s="4" t="s">
        <v>33</v>
      </c>
      <c r="D2" s="4" t="s">
        <v>140</v>
      </c>
      <c r="E2" s="4" t="s">
        <v>33</v>
      </c>
      <c r="F2" s="4">
        <v>1</v>
      </c>
      <c r="G2" s="4" t="s">
        <v>33</v>
      </c>
      <c r="H2" s="4" t="s">
        <v>33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207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108</v>
      </c>
      <c r="B4" s="175" t="s">
        <v>200</v>
      </c>
      <c r="C4" s="175" t="s">
        <v>201</v>
      </c>
      <c r="D4" s="175" t="s">
        <v>202</v>
      </c>
      <c r="E4" s="175" t="s">
        <v>203</v>
      </c>
      <c r="F4" s="175" t="s">
        <v>205</v>
      </c>
      <c r="G4" s="175" t="s">
        <v>206</v>
      </c>
      <c r="H4" s="175" t="s">
        <v>204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>IF(I2&lt;=3,"1","2")</f>
        <v>1</v>
      </c>
      <c r="J5" s="193" t="str">
        <f>IF(J2&lt;=3,"1","2")</f>
        <v>1</v>
      </c>
      <c r="K5" s="193" t="str">
        <f>IF(K2&gt;=3,"2","1")</f>
        <v>2</v>
      </c>
      <c r="L5" s="193" t="str">
        <f>IF(L2&lt;=3,"1","2")</f>
        <v>1</v>
      </c>
      <c r="M5" s="193" t="str">
        <f>IF(M2&gt;=3,"2","1")</f>
        <v>2</v>
      </c>
      <c r="N5" s="193" t="str">
        <f>IF(N2&lt;=3,"1","2")</f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1">FC2</f>
        <v>4</v>
      </c>
      <c r="FD5" s="193">
        <f t="shared" si="1"/>
        <v>4</v>
      </c>
      <c r="FE5" s="193">
        <f t="shared" si="1"/>
        <v>4</v>
      </c>
      <c r="FF5" s="193">
        <f t="shared" si="1"/>
        <v>4</v>
      </c>
      <c r="FG5" s="193">
        <f t="shared" si="1"/>
        <v>4</v>
      </c>
      <c r="FH5" s="193">
        <f t="shared" si="1"/>
        <v>2</v>
      </c>
      <c r="FI5" s="193">
        <f t="shared" si="1"/>
        <v>4</v>
      </c>
      <c r="FJ5" s="193">
        <f t="shared" si="1"/>
        <v>5</v>
      </c>
      <c r="FK5" s="193">
        <f t="shared" si="1"/>
        <v>4</v>
      </c>
      <c r="FL5" s="193">
        <f t="shared" si="1"/>
        <v>4</v>
      </c>
      <c r="FM5" s="193">
        <f t="shared" si="1"/>
        <v>2</v>
      </c>
      <c r="FN5" s="193">
        <f t="shared" si="1"/>
        <v>4</v>
      </c>
      <c r="FO5" s="193">
        <f t="shared" si="1"/>
        <v>4</v>
      </c>
      <c r="FP5" s="193">
        <f t="shared" si="1"/>
        <v>3</v>
      </c>
      <c r="FQ5" s="193">
        <f t="shared" si="1"/>
        <v>4</v>
      </c>
      <c r="FR5" s="193">
        <f t="shared" si="1"/>
        <v>2</v>
      </c>
      <c r="FS5" s="193">
        <f t="shared" si="1"/>
        <v>4</v>
      </c>
      <c r="FT5" s="193">
        <f t="shared" si="1"/>
        <v>4</v>
      </c>
      <c r="FU5" s="193">
        <f t="shared" si="1"/>
        <v>2</v>
      </c>
      <c r="FV5" s="193">
        <f t="shared" si="1"/>
        <v>2</v>
      </c>
      <c r="FW5" s="193">
        <f t="shared" si="1"/>
        <v>3</v>
      </c>
      <c r="FX5" s="193">
        <f t="shared" si="1"/>
        <v>4</v>
      </c>
      <c r="FY5" s="193">
        <f t="shared" si="1"/>
        <v>2</v>
      </c>
      <c r="FZ5" s="193">
        <f t="shared" si="1"/>
        <v>4</v>
      </c>
      <c r="GA5" s="193">
        <f t="shared" si="1"/>
        <v>2</v>
      </c>
      <c r="GB5" s="193">
        <f t="shared" si="1"/>
        <v>4</v>
      </c>
      <c r="GC5" s="193">
        <f t="shared" si="1"/>
        <v>4</v>
      </c>
      <c r="GD5" s="193">
        <f t="shared" si="1"/>
        <v>4</v>
      </c>
      <c r="GE5" s="193">
        <f t="shared" si="1"/>
        <v>3</v>
      </c>
      <c r="GF5" s="193">
        <f t="shared" si="1"/>
        <v>4</v>
      </c>
      <c r="GG5" s="193">
        <f t="shared" si="1"/>
        <v>5</v>
      </c>
      <c r="GH5" s="193">
        <f t="shared" si="1"/>
        <v>4</v>
      </c>
      <c r="GI5" s="193">
        <f t="shared" si="1"/>
        <v>4</v>
      </c>
      <c r="GJ5" s="193">
        <f t="shared" si="1"/>
        <v>2</v>
      </c>
      <c r="GK5" s="177">
        <f t="shared" si="1"/>
        <v>1</v>
      </c>
      <c r="GL5" s="193">
        <f t="shared" si="1"/>
        <v>4</v>
      </c>
      <c r="GM5" s="193">
        <f t="shared" si="1"/>
        <v>4</v>
      </c>
      <c r="GN5" s="193">
        <f t="shared" si="1"/>
        <v>4</v>
      </c>
      <c r="GO5" s="193">
        <f t="shared" si="1"/>
        <v>4</v>
      </c>
      <c r="GP5" s="193">
        <f t="shared" si="1"/>
        <v>3</v>
      </c>
      <c r="GQ5" s="193">
        <f t="shared" si="1"/>
        <v>2</v>
      </c>
      <c r="GR5" s="193">
        <f t="shared" si="1"/>
        <v>2</v>
      </c>
      <c r="GS5" s="193">
        <f t="shared" si="1"/>
        <v>2</v>
      </c>
      <c r="GT5" s="193">
        <f t="shared" si="1"/>
        <v>2</v>
      </c>
      <c r="GU5" s="193">
        <f t="shared" si="1"/>
        <v>5</v>
      </c>
      <c r="GV5" s="193">
        <f t="shared" si="1"/>
        <v>2</v>
      </c>
      <c r="GW5" s="193">
        <f t="shared" si="1"/>
        <v>3</v>
      </c>
      <c r="GX5" s="193">
        <f t="shared" si="1"/>
        <v>2</v>
      </c>
      <c r="GY5" s="193">
        <f t="shared" si="1"/>
        <v>4</v>
      </c>
      <c r="GZ5" s="193">
        <f t="shared" si="1"/>
        <v>5</v>
      </c>
      <c r="HA5" s="193">
        <f t="shared" si="1"/>
        <v>4</v>
      </c>
      <c r="HB5" s="193">
        <f t="shared" si="1"/>
        <v>2</v>
      </c>
      <c r="HC5" s="193">
        <f t="shared" si="1"/>
        <v>2</v>
      </c>
      <c r="HD5" s="193">
        <f t="shared" si="1"/>
        <v>5</v>
      </c>
      <c r="HE5" s="193">
        <f t="shared" si="1"/>
        <v>4</v>
      </c>
      <c r="HF5" s="193">
        <f t="shared" si="1"/>
        <v>2</v>
      </c>
      <c r="HG5" s="193">
        <f>HG2</f>
        <v>0</v>
      </c>
      <c r="HH5" s="193">
        <f t="shared" ref="HH5:JS5" si="2">HH2</f>
        <v>0</v>
      </c>
      <c r="HI5" s="193">
        <f t="shared" si="2"/>
        <v>0</v>
      </c>
      <c r="HJ5" s="193">
        <f t="shared" si="2"/>
        <v>0</v>
      </c>
      <c r="HK5" s="193">
        <f t="shared" si="2"/>
        <v>0</v>
      </c>
      <c r="HL5" s="193">
        <f t="shared" si="2"/>
        <v>0</v>
      </c>
      <c r="HM5" s="193">
        <f t="shared" si="2"/>
        <v>0</v>
      </c>
      <c r="HN5" s="193">
        <f t="shared" si="2"/>
        <v>0</v>
      </c>
      <c r="HO5" s="193">
        <f t="shared" si="2"/>
        <v>0</v>
      </c>
      <c r="HP5" s="193">
        <f t="shared" si="2"/>
        <v>0</v>
      </c>
      <c r="HQ5" s="193">
        <f t="shared" si="2"/>
        <v>0</v>
      </c>
      <c r="HR5" s="193">
        <f t="shared" si="2"/>
        <v>0</v>
      </c>
      <c r="HS5" s="193">
        <f t="shared" si="2"/>
        <v>0</v>
      </c>
      <c r="HT5" s="193">
        <f t="shared" si="2"/>
        <v>0</v>
      </c>
      <c r="HU5" s="193">
        <f t="shared" si="2"/>
        <v>0</v>
      </c>
      <c r="HV5" s="193">
        <f t="shared" si="2"/>
        <v>0</v>
      </c>
      <c r="HW5" s="193">
        <f t="shared" si="2"/>
        <v>0</v>
      </c>
      <c r="HX5" s="193">
        <f t="shared" si="2"/>
        <v>0</v>
      </c>
      <c r="HY5" s="193">
        <f t="shared" si="2"/>
        <v>0</v>
      </c>
      <c r="HZ5" s="193">
        <f t="shared" si="2"/>
        <v>0</v>
      </c>
      <c r="IA5" s="193">
        <f t="shared" si="2"/>
        <v>0</v>
      </c>
      <c r="IB5" s="193">
        <f t="shared" si="2"/>
        <v>0</v>
      </c>
      <c r="IC5" s="174">
        <f t="shared" si="2"/>
        <v>0</v>
      </c>
      <c r="ID5" s="174">
        <f t="shared" si="2"/>
        <v>0</v>
      </c>
      <c r="IE5" s="174">
        <f t="shared" si="2"/>
        <v>0</v>
      </c>
      <c r="IF5" s="174">
        <f t="shared" si="2"/>
        <v>0</v>
      </c>
      <c r="IG5" s="174">
        <f t="shared" si="2"/>
        <v>0</v>
      </c>
      <c r="IH5" s="174">
        <f t="shared" si="2"/>
        <v>0</v>
      </c>
      <c r="II5" s="174">
        <f t="shared" si="2"/>
        <v>0</v>
      </c>
      <c r="IJ5" s="174">
        <f t="shared" si="2"/>
        <v>0</v>
      </c>
      <c r="IK5" s="174">
        <f t="shared" si="2"/>
        <v>0</v>
      </c>
      <c r="IL5" s="174">
        <f t="shared" si="2"/>
        <v>0</v>
      </c>
      <c r="IM5" s="174">
        <f t="shared" si="2"/>
        <v>0</v>
      </c>
      <c r="IN5" s="174">
        <f t="shared" si="2"/>
        <v>0</v>
      </c>
      <c r="IO5" s="174">
        <f t="shared" si="2"/>
        <v>0</v>
      </c>
      <c r="IP5" s="174">
        <f t="shared" si="2"/>
        <v>0</v>
      </c>
      <c r="IQ5" s="174">
        <f t="shared" si="2"/>
        <v>0</v>
      </c>
      <c r="IR5" s="174">
        <f t="shared" si="2"/>
        <v>0</v>
      </c>
      <c r="IS5" s="174">
        <f t="shared" si="2"/>
        <v>0</v>
      </c>
      <c r="IT5" s="174">
        <f t="shared" si="2"/>
        <v>0</v>
      </c>
      <c r="IU5" s="174">
        <f t="shared" si="2"/>
        <v>0</v>
      </c>
      <c r="IV5" s="174">
        <f t="shared" si="2"/>
        <v>0</v>
      </c>
      <c r="IW5" s="174">
        <f t="shared" si="2"/>
        <v>0</v>
      </c>
      <c r="IX5" s="174">
        <f t="shared" si="2"/>
        <v>0</v>
      </c>
      <c r="IY5" s="174">
        <f t="shared" si="2"/>
        <v>0</v>
      </c>
      <c r="IZ5" s="174">
        <f t="shared" si="2"/>
        <v>0</v>
      </c>
      <c r="JA5" s="174">
        <f t="shared" si="2"/>
        <v>0</v>
      </c>
      <c r="JB5" s="174">
        <f t="shared" si="2"/>
        <v>0</v>
      </c>
      <c r="JC5" s="174">
        <f t="shared" si="2"/>
        <v>0</v>
      </c>
      <c r="JD5" s="174">
        <f t="shared" si="2"/>
        <v>0</v>
      </c>
      <c r="JE5" s="174">
        <f t="shared" si="2"/>
        <v>0</v>
      </c>
      <c r="JF5" s="174">
        <f t="shared" si="2"/>
        <v>0</v>
      </c>
      <c r="JG5" s="174">
        <f t="shared" si="2"/>
        <v>0</v>
      </c>
      <c r="JH5" s="174">
        <f t="shared" si="2"/>
        <v>0</v>
      </c>
      <c r="JI5" s="174">
        <f t="shared" si="2"/>
        <v>0</v>
      </c>
      <c r="JJ5" s="174">
        <f t="shared" si="2"/>
        <v>0</v>
      </c>
      <c r="JK5" s="174">
        <f t="shared" si="2"/>
        <v>0</v>
      </c>
      <c r="JL5" s="174">
        <f t="shared" si="2"/>
        <v>0</v>
      </c>
      <c r="JM5" s="174">
        <f t="shared" si="2"/>
        <v>0</v>
      </c>
      <c r="JN5" s="174">
        <f t="shared" si="2"/>
        <v>0</v>
      </c>
      <c r="JO5" s="174">
        <f t="shared" si="2"/>
        <v>0</v>
      </c>
      <c r="JP5" s="174">
        <f t="shared" si="2"/>
        <v>0</v>
      </c>
      <c r="JQ5" s="174">
        <f t="shared" si="2"/>
        <v>0</v>
      </c>
      <c r="JR5" s="174">
        <f t="shared" si="2"/>
        <v>0</v>
      </c>
      <c r="JS5" s="174">
        <f t="shared" si="2"/>
        <v>0</v>
      </c>
      <c r="JT5" s="174">
        <f t="shared" ref="JT5:MB5" si="3">JT2</f>
        <v>0</v>
      </c>
      <c r="JU5" s="174">
        <f t="shared" si="3"/>
        <v>0</v>
      </c>
      <c r="JV5" s="174">
        <f t="shared" si="3"/>
        <v>0</v>
      </c>
      <c r="JW5" s="174">
        <f t="shared" si="3"/>
        <v>0</v>
      </c>
      <c r="JX5" s="174">
        <f t="shared" si="3"/>
        <v>0</v>
      </c>
      <c r="JY5" s="174">
        <f t="shared" si="3"/>
        <v>0</v>
      </c>
      <c r="JZ5" s="174">
        <f t="shared" si="3"/>
        <v>0</v>
      </c>
      <c r="KA5" s="174">
        <f t="shared" si="3"/>
        <v>0</v>
      </c>
      <c r="KB5" s="174">
        <f t="shared" si="3"/>
        <v>0</v>
      </c>
      <c r="KC5" s="174">
        <f t="shared" si="3"/>
        <v>0</v>
      </c>
      <c r="KD5" s="174">
        <f t="shared" si="3"/>
        <v>0</v>
      </c>
      <c r="KE5" s="174">
        <f t="shared" si="3"/>
        <v>0</v>
      </c>
      <c r="KF5" s="174">
        <f t="shared" si="3"/>
        <v>0</v>
      </c>
      <c r="KG5" s="174">
        <f t="shared" si="3"/>
        <v>0</v>
      </c>
      <c r="KH5" s="174">
        <f t="shared" si="3"/>
        <v>0</v>
      </c>
      <c r="KI5" s="174">
        <f t="shared" si="3"/>
        <v>0</v>
      </c>
      <c r="KJ5" s="174">
        <f t="shared" si="3"/>
        <v>0</v>
      </c>
      <c r="KK5" s="174">
        <f t="shared" si="3"/>
        <v>0</v>
      </c>
      <c r="KL5" s="174">
        <f t="shared" si="3"/>
        <v>0</v>
      </c>
      <c r="KM5" s="174">
        <f t="shared" si="3"/>
        <v>0</v>
      </c>
      <c r="KN5" s="174">
        <f t="shared" si="3"/>
        <v>0</v>
      </c>
      <c r="KO5" s="174">
        <f t="shared" si="3"/>
        <v>0</v>
      </c>
      <c r="KP5" s="174">
        <f t="shared" si="3"/>
        <v>0</v>
      </c>
      <c r="KQ5" s="174">
        <f t="shared" si="3"/>
        <v>0</v>
      </c>
      <c r="KR5" s="174">
        <f t="shared" si="3"/>
        <v>0</v>
      </c>
      <c r="KS5" s="174">
        <f t="shared" si="3"/>
        <v>0</v>
      </c>
      <c r="KT5" s="174">
        <f t="shared" si="3"/>
        <v>0</v>
      </c>
      <c r="KU5" s="174">
        <f t="shared" si="3"/>
        <v>0</v>
      </c>
      <c r="KV5" s="174">
        <f t="shared" si="3"/>
        <v>0</v>
      </c>
      <c r="KW5" s="174">
        <f t="shared" si="3"/>
        <v>0</v>
      </c>
      <c r="KX5" s="174">
        <f t="shared" si="3"/>
        <v>0</v>
      </c>
      <c r="KY5" s="174">
        <f t="shared" si="3"/>
        <v>0</v>
      </c>
      <c r="KZ5" s="174">
        <f t="shared" si="3"/>
        <v>0</v>
      </c>
      <c r="LA5" s="174">
        <f t="shared" si="3"/>
        <v>0</v>
      </c>
      <c r="LB5" s="174">
        <f t="shared" si="3"/>
        <v>0</v>
      </c>
      <c r="LC5" s="174">
        <f t="shared" si="3"/>
        <v>0</v>
      </c>
      <c r="LD5" s="174">
        <f t="shared" si="3"/>
        <v>0</v>
      </c>
      <c r="LE5" s="174">
        <f t="shared" si="3"/>
        <v>0</v>
      </c>
      <c r="LF5" s="174">
        <f t="shared" si="3"/>
        <v>0</v>
      </c>
      <c r="LG5" s="174">
        <f t="shared" si="3"/>
        <v>0</v>
      </c>
      <c r="LH5" s="174">
        <f t="shared" si="3"/>
        <v>0</v>
      </c>
      <c r="LI5" s="174">
        <f t="shared" si="3"/>
        <v>0</v>
      </c>
      <c r="LJ5" s="174">
        <f t="shared" si="3"/>
        <v>0</v>
      </c>
      <c r="LK5" s="174">
        <f t="shared" si="3"/>
        <v>0</v>
      </c>
      <c r="LL5" s="174">
        <f t="shared" si="3"/>
        <v>0</v>
      </c>
      <c r="LM5" s="174">
        <f t="shared" si="3"/>
        <v>0</v>
      </c>
      <c r="LN5" s="174">
        <f t="shared" si="3"/>
        <v>0</v>
      </c>
      <c r="LO5" s="174">
        <f t="shared" si="3"/>
        <v>0</v>
      </c>
      <c r="LP5" s="174">
        <f t="shared" si="3"/>
        <v>0</v>
      </c>
      <c r="LQ5" s="174">
        <f t="shared" si="3"/>
        <v>0</v>
      </c>
      <c r="LR5" s="174">
        <f t="shared" si="3"/>
        <v>0</v>
      </c>
      <c r="LS5" s="174">
        <f t="shared" si="3"/>
        <v>0</v>
      </c>
      <c r="LT5" s="174">
        <f t="shared" si="3"/>
        <v>0</v>
      </c>
      <c r="LU5" s="174">
        <f t="shared" si="3"/>
        <v>0</v>
      </c>
      <c r="LV5" s="174">
        <f t="shared" si="3"/>
        <v>0</v>
      </c>
      <c r="LW5" s="174">
        <f t="shared" si="3"/>
        <v>0</v>
      </c>
      <c r="LX5" s="174">
        <f t="shared" si="3"/>
        <v>0</v>
      </c>
      <c r="LY5" s="174">
        <f t="shared" si="3"/>
        <v>0</v>
      </c>
      <c r="LZ5" s="174">
        <f t="shared" si="3"/>
        <v>0</v>
      </c>
      <c r="MA5" s="174">
        <f t="shared" si="3"/>
        <v>0</v>
      </c>
      <c r="MB5" s="174">
        <f t="shared" si="3"/>
        <v>0</v>
      </c>
    </row>
    <row r="6" spans="1:628" ht="15.75">
      <c r="B6" s="220" t="s">
        <v>124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108</v>
      </c>
      <c r="B8" s="175" t="s">
        <v>200</v>
      </c>
      <c r="C8" s="175" t="s">
        <v>201</v>
      </c>
      <c r="D8" s="175" t="s">
        <v>202</v>
      </c>
      <c r="E8" s="175" t="s">
        <v>203</v>
      </c>
      <c r="F8" s="175" t="s">
        <v>205</v>
      </c>
      <c r="G8" s="175" t="s">
        <v>206</v>
      </c>
      <c r="H8" s="175" t="s">
        <v>204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141</v>
      </c>
      <c r="C9" s="194" t="s">
        <v>33</v>
      </c>
      <c r="D9" s="194" t="s">
        <v>142</v>
      </c>
      <c r="E9" s="194" t="s">
        <v>33</v>
      </c>
      <c r="F9" s="195">
        <v>1</v>
      </c>
      <c r="G9" s="194" t="s">
        <v>33</v>
      </c>
      <c r="H9" s="194" t="s">
        <v>33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125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108</v>
      </c>
      <c r="B14" s="175" t="s">
        <v>200</v>
      </c>
      <c r="C14" s="175" t="s">
        <v>201</v>
      </c>
      <c r="D14" s="175" t="s">
        <v>202</v>
      </c>
      <c r="E14" s="175" t="s">
        <v>203</v>
      </c>
      <c r="F14" s="175" t="s">
        <v>205</v>
      </c>
      <c r="G14" s="175" t="s">
        <v>206</v>
      </c>
      <c r="H14" s="175" t="s">
        <v>204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127</v>
      </c>
      <c r="C15" s="4" t="s">
        <v>33</v>
      </c>
      <c r="D15" s="4" t="s">
        <v>128</v>
      </c>
      <c r="E15" s="4" t="s">
        <v>33</v>
      </c>
      <c r="F15" s="4">
        <v>2</v>
      </c>
      <c r="G15" s="4" t="s">
        <v>33</v>
      </c>
      <c r="H15" s="4" t="s">
        <v>33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129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108</v>
      </c>
      <c r="B17" s="175" t="s">
        <v>200</v>
      </c>
      <c r="C17" s="175" t="s">
        <v>201</v>
      </c>
      <c r="D17" s="175" t="s">
        <v>202</v>
      </c>
      <c r="E17" s="175" t="s">
        <v>203</v>
      </c>
      <c r="F17" s="175" t="s">
        <v>205</v>
      </c>
      <c r="G17" s="175" t="s">
        <v>206</v>
      </c>
      <c r="H17" s="175" t="s">
        <v>204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4">B15</f>
        <v>010-7507-2322</v>
      </c>
      <c r="C18" s="194" t="str">
        <f t="shared" si="4"/>
        <v>-</v>
      </c>
      <c r="D18" s="194" t="str">
        <f t="shared" si="4"/>
        <v>김은실</v>
      </c>
      <c r="E18" s="194" t="str">
        <f t="shared" si="4"/>
        <v>-</v>
      </c>
      <c r="F18" s="195">
        <f t="shared" si="4"/>
        <v>2</v>
      </c>
      <c r="G18" s="194" t="str">
        <f t="shared" si="4"/>
        <v>-</v>
      </c>
      <c r="H18" s="194" t="str">
        <f t="shared" si="4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5">FC15</f>
        <v>3</v>
      </c>
      <c r="FD18" s="193">
        <f t="shared" si="5"/>
        <v>3</v>
      </c>
      <c r="FE18" s="193">
        <f t="shared" si="5"/>
        <v>4</v>
      </c>
      <c r="FF18" s="193">
        <f t="shared" si="5"/>
        <v>4</v>
      </c>
      <c r="FG18" s="193">
        <f t="shared" si="5"/>
        <v>4</v>
      </c>
      <c r="FH18" s="193">
        <f t="shared" si="5"/>
        <v>3</v>
      </c>
      <c r="FI18" s="193">
        <f t="shared" si="5"/>
        <v>2</v>
      </c>
      <c r="FJ18" s="193">
        <f t="shared" si="5"/>
        <v>3</v>
      </c>
      <c r="FK18" s="193">
        <f t="shared" si="5"/>
        <v>2</v>
      </c>
      <c r="FL18" s="193">
        <f t="shared" si="5"/>
        <v>2</v>
      </c>
      <c r="FM18" s="193">
        <f t="shared" si="5"/>
        <v>2</v>
      </c>
      <c r="FN18" s="193">
        <f t="shared" si="5"/>
        <v>4</v>
      </c>
      <c r="FO18" s="193">
        <f t="shared" si="5"/>
        <v>4</v>
      </c>
      <c r="FP18" s="193">
        <f t="shared" si="5"/>
        <v>4</v>
      </c>
      <c r="FQ18" s="193">
        <f t="shared" si="5"/>
        <v>4</v>
      </c>
      <c r="FR18" s="193">
        <f t="shared" si="5"/>
        <v>4</v>
      </c>
      <c r="FS18" s="193">
        <f t="shared" si="5"/>
        <v>2</v>
      </c>
      <c r="FT18" s="193">
        <f t="shared" si="5"/>
        <v>4</v>
      </c>
      <c r="FU18" s="193">
        <f t="shared" si="5"/>
        <v>4</v>
      </c>
      <c r="FV18" s="193">
        <f t="shared" si="5"/>
        <v>2</v>
      </c>
      <c r="FW18" s="193">
        <f t="shared" si="5"/>
        <v>4</v>
      </c>
      <c r="FX18" s="193">
        <f t="shared" si="5"/>
        <v>4</v>
      </c>
      <c r="FY18" s="193">
        <f t="shared" si="5"/>
        <v>4</v>
      </c>
      <c r="FZ18" s="193">
        <f t="shared" si="5"/>
        <v>4</v>
      </c>
      <c r="GA18" s="193">
        <f t="shared" si="5"/>
        <v>4</v>
      </c>
      <c r="GB18" s="193">
        <f t="shared" si="5"/>
        <v>4</v>
      </c>
      <c r="GC18" s="193">
        <f t="shared" si="5"/>
        <v>2</v>
      </c>
      <c r="GD18" s="193">
        <f t="shared" si="5"/>
        <v>4</v>
      </c>
      <c r="GE18" s="193">
        <f t="shared" si="5"/>
        <v>4</v>
      </c>
      <c r="GF18" s="193">
        <f t="shared" si="5"/>
        <v>4</v>
      </c>
      <c r="GG18" s="193">
        <f t="shared" si="5"/>
        <v>2</v>
      </c>
      <c r="GH18" s="193">
        <f t="shared" si="5"/>
        <v>2</v>
      </c>
      <c r="GI18" s="193">
        <f t="shared" si="5"/>
        <v>4</v>
      </c>
      <c r="GJ18" s="193">
        <f t="shared" si="5"/>
        <v>2</v>
      </c>
      <c r="GK18" s="177">
        <f t="shared" si="5"/>
        <v>4</v>
      </c>
      <c r="GL18" s="193">
        <f t="shared" si="5"/>
        <v>5</v>
      </c>
      <c r="GM18" s="193">
        <f t="shared" si="5"/>
        <v>2</v>
      </c>
      <c r="GN18" s="193">
        <f t="shared" si="5"/>
        <v>4</v>
      </c>
      <c r="GO18" s="193">
        <f t="shared" si="5"/>
        <v>3</v>
      </c>
      <c r="GP18" s="193">
        <f t="shared" si="5"/>
        <v>4</v>
      </c>
      <c r="GQ18" s="193">
        <f t="shared" si="5"/>
        <v>3</v>
      </c>
      <c r="GR18" s="193">
        <f t="shared" si="5"/>
        <v>2</v>
      </c>
      <c r="GS18" s="193">
        <f t="shared" si="5"/>
        <v>3</v>
      </c>
      <c r="GT18" s="193">
        <f t="shared" si="5"/>
        <v>2</v>
      </c>
      <c r="GU18" s="193">
        <f t="shared" si="5"/>
        <v>3</v>
      </c>
      <c r="GV18" s="193">
        <f t="shared" si="5"/>
        <v>2</v>
      </c>
      <c r="GW18" s="193">
        <f t="shared" si="5"/>
        <v>5</v>
      </c>
      <c r="GX18" s="193">
        <f t="shared" si="5"/>
        <v>4</v>
      </c>
      <c r="GY18" s="193">
        <f t="shared" si="5"/>
        <v>2</v>
      </c>
      <c r="GZ18" s="193">
        <f t="shared" si="5"/>
        <v>2</v>
      </c>
      <c r="HA18" s="193">
        <f t="shared" si="5"/>
        <v>1</v>
      </c>
      <c r="HB18" s="193">
        <f t="shared" si="5"/>
        <v>2</v>
      </c>
      <c r="HC18" s="193">
        <f t="shared" si="5"/>
        <v>2</v>
      </c>
      <c r="HD18" s="193">
        <f t="shared" si="5"/>
        <v>4</v>
      </c>
      <c r="HE18" s="193">
        <f t="shared" si="5"/>
        <v>3</v>
      </c>
      <c r="HF18" s="193">
        <f t="shared" si="5"/>
        <v>3</v>
      </c>
      <c r="HG18" s="193">
        <f>HG15</f>
        <v>2</v>
      </c>
      <c r="HH18" s="193">
        <f t="shared" ref="HH18:JS18" si="6">HH15</f>
        <v>2</v>
      </c>
      <c r="HI18" s="193">
        <f t="shared" si="6"/>
        <v>3</v>
      </c>
      <c r="HJ18" s="193">
        <f t="shared" si="6"/>
        <v>3</v>
      </c>
      <c r="HK18" s="193">
        <f t="shared" si="6"/>
        <v>5</v>
      </c>
      <c r="HL18" s="193">
        <f t="shared" si="6"/>
        <v>3</v>
      </c>
      <c r="HM18" s="193">
        <f t="shared" si="6"/>
        <v>3</v>
      </c>
      <c r="HN18" s="193">
        <f t="shared" si="6"/>
        <v>2</v>
      </c>
      <c r="HO18" s="193">
        <f t="shared" si="6"/>
        <v>3</v>
      </c>
      <c r="HP18" s="193">
        <f t="shared" si="6"/>
        <v>4</v>
      </c>
      <c r="HQ18" s="193">
        <f t="shared" si="6"/>
        <v>3</v>
      </c>
      <c r="HR18" s="193">
        <f t="shared" si="6"/>
        <v>4</v>
      </c>
      <c r="HS18" s="193">
        <f t="shared" si="6"/>
        <v>2</v>
      </c>
      <c r="HT18" s="193">
        <f t="shared" si="6"/>
        <v>3</v>
      </c>
      <c r="HU18" s="193">
        <f t="shared" si="6"/>
        <v>3</v>
      </c>
      <c r="HV18" s="193">
        <f t="shared" si="6"/>
        <v>2</v>
      </c>
      <c r="HW18" s="193">
        <f t="shared" si="6"/>
        <v>1</v>
      </c>
      <c r="HX18" s="193">
        <f t="shared" si="6"/>
        <v>3</v>
      </c>
      <c r="HY18" s="193">
        <f t="shared" si="6"/>
        <v>4</v>
      </c>
      <c r="HZ18" s="193">
        <f t="shared" si="6"/>
        <v>5</v>
      </c>
      <c r="IA18" s="193">
        <f t="shared" si="6"/>
        <v>4</v>
      </c>
      <c r="IB18" s="193">
        <f t="shared" si="6"/>
        <v>4</v>
      </c>
      <c r="IC18" s="174">
        <f t="shared" si="6"/>
        <v>0</v>
      </c>
      <c r="ID18" s="174">
        <f t="shared" si="6"/>
        <v>0</v>
      </c>
      <c r="IE18" s="174">
        <f t="shared" si="6"/>
        <v>0</v>
      </c>
      <c r="IF18" s="174">
        <f t="shared" si="6"/>
        <v>0</v>
      </c>
      <c r="IG18" s="174">
        <f t="shared" si="6"/>
        <v>0</v>
      </c>
      <c r="IH18" s="174">
        <f t="shared" si="6"/>
        <v>0</v>
      </c>
      <c r="II18" s="174">
        <f t="shared" si="6"/>
        <v>0</v>
      </c>
      <c r="IJ18" s="174">
        <f t="shared" si="6"/>
        <v>0</v>
      </c>
      <c r="IK18" s="174">
        <f t="shared" si="6"/>
        <v>0</v>
      </c>
      <c r="IL18" s="174">
        <f t="shared" si="6"/>
        <v>0</v>
      </c>
      <c r="IM18" s="174">
        <f t="shared" si="6"/>
        <v>0</v>
      </c>
      <c r="IN18" s="174">
        <f t="shared" si="6"/>
        <v>0</v>
      </c>
      <c r="IO18" s="174">
        <f t="shared" si="6"/>
        <v>0</v>
      </c>
      <c r="IP18" s="174">
        <f t="shared" si="6"/>
        <v>0</v>
      </c>
      <c r="IQ18" s="174">
        <f t="shared" si="6"/>
        <v>0</v>
      </c>
      <c r="IR18" s="174">
        <f t="shared" si="6"/>
        <v>0</v>
      </c>
      <c r="IS18" s="174">
        <f t="shared" si="6"/>
        <v>0</v>
      </c>
      <c r="IT18" s="174">
        <f t="shared" si="6"/>
        <v>0</v>
      </c>
      <c r="IU18" s="174">
        <f t="shared" si="6"/>
        <v>0</v>
      </c>
      <c r="IV18" s="174">
        <f t="shared" si="6"/>
        <v>0</v>
      </c>
      <c r="IW18" s="174">
        <f t="shared" si="6"/>
        <v>0</v>
      </c>
      <c r="IX18" s="174">
        <f t="shared" si="6"/>
        <v>0</v>
      </c>
      <c r="IY18" s="174">
        <f t="shared" si="6"/>
        <v>0</v>
      </c>
      <c r="IZ18" s="174">
        <f t="shared" si="6"/>
        <v>0</v>
      </c>
      <c r="JA18" s="174">
        <f t="shared" si="6"/>
        <v>0</v>
      </c>
      <c r="JB18" s="174">
        <f t="shared" si="6"/>
        <v>0</v>
      </c>
      <c r="JC18" s="174">
        <f t="shared" si="6"/>
        <v>0</v>
      </c>
      <c r="JD18" s="174">
        <f t="shared" si="6"/>
        <v>0</v>
      </c>
      <c r="JE18" s="174">
        <f t="shared" si="6"/>
        <v>0</v>
      </c>
      <c r="JF18" s="174">
        <f t="shared" si="6"/>
        <v>0</v>
      </c>
      <c r="JG18" s="174">
        <f t="shared" si="6"/>
        <v>0</v>
      </c>
      <c r="JH18" s="174">
        <f t="shared" si="6"/>
        <v>0</v>
      </c>
      <c r="JI18" s="174">
        <f t="shared" si="6"/>
        <v>0</v>
      </c>
      <c r="JJ18" s="174">
        <f t="shared" si="6"/>
        <v>0</v>
      </c>
      <c r="JK18" s="174">
        <f t="shared" si="6"/>
        <v>0</v>
      </c>
      <c r="JL18" s="174">
        <f t="shared" si="6"/>
        <v>0</v>
      </c>
      <c r="JM18" s="174">
        <f t="shared" si="6"/>
        <v>0</v>
      </c>
      <c r="JN18" s="174">
        <f t="shared" si="6"/>
        <v>0</v>
      </c>
      <c r="JO18" s="174">
        <f t="shared" si="6"/>
        <v>0</v>
      </c>
      <c r="JP18" s="174">
        <f t="shared" si="6"/>
        <v>0</v>
      </c>
      <c r="JQ18" s="174">
        <f t="shared" si="6"/>
        <v>0</v>
      </c>
      <c r="JR18" s="174">
        <f t="shared" si="6"/>
        <v>0</v>
      </c>
      <c r="JS18" s="174">
        <f t="shared" si="6"/>
        <v>0</v>
      </c>
      <c r="JT18" s="174">
        <f t="shared" ref="JT18:MB18" si="7">JT15</f>
        <v>0</v>
      </c>
      <c r="JU18" s="174">
        <f t="shared" si="7"/>
        <v>0</v>
      </c>
      <c r="JV18" s="174">
        <f t="shared" si="7"/>
        <v>0</v>
      </c>
      <c r="JW18" s="174">
        <f t="shared" si="7"/>
        <v>0</v>
      </c>
      <c r="JX18" s="174">
        <f t="shared" si="7"/>
        <v>0</v>
      </c>
      <c r="JY18" s="174">
        <f t="shared" si="7"/>
        <v>0</v>
      </c>
      <c r="JZ18" s="174">
        <f t="shared" si="7"/>
        <v>0</v>
      </c>
      <c r="KA18" s="174">
        <f t="shared" si="7"/>
        <v>0</v>
      </c>
      <c r="KB18" s="174">
        <f t="shared" si="7"/>
        <v>0</v>
      </c>
      <c r="KC18" s="174">
        <f t="shared" si="7"/>
        <v>0</v>
      </c>
      <c r="KD18" s="174">
        <f t="shared" si="7"/>
        <v>0</v>
      </c>
      <c r="KE18" s="174">
        <f t="shared" si="7"/>
        <v>0</v>
      </c>
      <c r="KF18" s="174">
        <f t="shared" si="7"/>
        <v>0</v>
      </c>
      <c r="KG18" s="174">
        <f t="shared" si="7"/>
        <v>0</v>
      </c>
      <c r="KH18" s="174">
        <f t="shared" si="7"/>
        <v>0</v>
      </c>
      <c r="KI18" s="174">
        <f t="shared" si="7"/>
        <v>0</v>
      </c>
      <c r="KJ18" s="174">
        <f t="shared" si="7"/>
        <v>0</v>
      </c>
      <c r="KK18" s="174">
        <f t="shared" si="7"/>
        <v>0</v>
      </c>
      <c r="KL18" s="174">
        <f t="shared" si="7"/>
        <v>0</v>
      </c>
      <c r="KM18" s="174">
        <f t="shared" si="7"/>
        <v>0</v>
      </c>
      <c r="KN18" s="174">
        <f t="shared" si="7"/>
        <v>0</v>
      </c>
      <c r="KO18" s="174">
        <f t="shared" si="7"/>
        <v>0</v>
      </c>
      <c r="KP18" s="174">
        <f t="shared" si="7"/>
        <v>0</v>
      </c>
      <c r="KQ18" s="174">
        <f t="shared" si="7"/>
        <v>0</v>
      </c>
      <c r="KR18" s="174">
        <f t="shared" si="7"/>
        <v>0</v>
      </c>
      <c r="KS18" s="174">
        <f t="shared" si="7"/>
        <v>0</v>
      </c>
      <c r="KT18" s="174">
        <f t="shared" si="7"/>
        <v>0</v>
      </c>
      <c r="KU18" s="174">
        <f t="shared" si="7"/>
        <v>0</v>
      </c>
      <c r="KV18" s="174">
        <f t="shared" si="7"/>
        <v>0</v>
      </c>
      <c r="KW18" s="174">
        <f t="shared" si="7"/>
        <v>0</v>
      </c>
      <c r="KX18" s="174">
        <f t="shared" si="7"/>
        <v>0</v>
      </c>
      <c r="KY18" s="174">
        <f t="shared" si="7"/>
        <v>0</v>
      </c>
      <c r="KZ18" s="174">
        <f t="shared" si="7"/>
        <v>0</v>
      </c>
      <c r="LA18" s="174">
        <f t="shared" si="7"/>
        <v>0</v>
      </c>
      <c r="LB18" s="174">
        <f t="shared" si="7"/>
        <v>0</v>
      </c>
      <c r="LC18" s="174">
        <f t="shared" si="7"/>
        <v>0</v>
      </c>
      <c r="LD18" s="174">
        <f t="shared" si="7"/>
        <v>0</v>
      </c>
      <c r="LE18" s="174">
        <f t="shared" si="7"/>
        <v>0</v>
      </c>
      <c r="LF18" s="174">
        <f t="shared" si="7"/>
        <v>0</v>
      </c>
      <c r="LG18" s="174">
        <f t="shared" si="7"/>
        <v>0</v>
      </c>
      <c r="LH18" s="174">
        <f t="shared" si="7"/>
        <v>0</v>
      </c>
      <c r="LI18" s="174">
        <f t="shared" si="7"/>
        <v>0</v>
      </c>
      <c r="LJ18" s="174">
        <f t="shared" si="7"/>
        <v>0</v>
      </c>
      <c r="LK18" s="174">
        <f t="shared" si="7"/>
        <v>0</v>
      </c>
      <c r="LL18" s="174">
        <f t="shared" si="7"/>
        <v>0</v>
      </c>
      <c r="LM18" s="174">
        <f t="shared" si="7"/>
        <v>0</v>
      </c>
      <c r="LN18" s="174">
        <f t="shared" si="7"/>
        <v>0</v>
      </c>
      <c r="LO18" s="174">
        <f t="shared" si="7"/>
        <v>0</v>
      </c>
      <c r="LP18" s="174">
        <f t="shared" si="7"/>
        <v>0</v>
      </c>
      <c r="LQ18" s="174">
        <f t="shared" si="7"/>
        <v>0</v>
      </c>
      <c r="LR18" s="174">
        <f t="shared" si="7"/>
        <v>0</v>
      </c>
      <c r="LS18" s="174">
        <f t="shared" si="7"/>
        <v>0</v>
      </c>
      <c r="LT18" s="174">
        <f t="shared" si="7"/>
        <v>0</v>
      </c>
      <c r="LU18" s="174">
        <f t="shared" si="7"/>
        <v>0</v>
      </c>
      <c r="LV18" s="174">
        <f t="shared" si="7"/>
        <v>0</v>
      </c>
      <c r="LW18" s="174">
        <f t="shared" si="7"/>
        <v>0</v>
      </c>
      <c r="LX18" s="174">
        <f t="shared" si="7"/>
        <v>0</v>
      </c>
      <c r="LY18" s="174">
        <f t="shared" si="7"/>
        <v>0</v>
      </c>
      <c r="LZ18" s="174">
        <f t="shared" si="7"/>
        <v>0</v>
      </c>
      <c r="MA18" s="174">
        <f t="shared" si="7"/>
        <v>0</v>
      </c>
      <c r="MB18" s="174">
        <f t="shared" si="7"/>
        <v>0</v>
      </c>
    </row>
    <row r="19" spans="1:340" ht="15.75">
      <c r="B19" s="220" t="s">
        <v>130</v>
      </c>
      <c r="C19" s="220"/>
    </row>
    <row r="20" spans="1:340">
      <c r="I20" s="174" t="s">
        <v>131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zoomScale="70" zoomScaleNormal="70" workbookViewId="0">
      <selection activeCell="J45" sqref="J45"/>
    </sheetView>
  </sheetViews>
  <sheetFormatPr defaultColWidth="11" defaultRowHeight="15"/>
  <sheetData>
    <row r="1" spans="1:48" ht="29.25" customHeight="1" thickBot="1">
      <c r="A1" s="226" t="s">
        <v>244</v>
      </c>
      <c r="B1" s="226"/>
      <c r="C1" s="226"/>
      <c r="D1" s="226"/>
      <c r="E1" s="226"/>
      <c r="F1" s="226"/>
      <c r="G1" s="226"/>
      <c r="H1" s="226"/>
      <c r="I1" s="226"/>
      <c r="J1" s="226" t="s">
        <v>243</v>
      </c>
      <c r="K1" s="226"/>
      <c r="L1" s="226"/>
      <c r="M1" s="226"/>
      <c r="N1" s="181"/>
      <c r="O1" s="226" t="s">
        <v>241</v>
      </c>
      <c r="P1" s="226"/>
      <c r="Q1" s="226"/>
      <c r="R1" s="226"/>
      <c r="S1" s="226" t="s">
        <v>242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245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246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208</v>
      </c>
      <c r="B2" s="199" t="s">
        <v>209</v>
      </c>
      <c r="C2" s="199" t="s">
        <v>210</v>
      </c>
      <c r="D2" s="199" t="s">
        <v>211</v>
      </c>
      <c r="E2" s="182" t="s">
        <v>212</v>
      </c>
      <c r="F2" s="199" t="s">
        <v>213</v>
      </c>
      <c r="G2" s="199" t="s">
        <v>214</v>
      </c>
      <c r="H2" s="199" t="s">
        <v>215</v>
      </c>
      <c r="I2" s="199" t="s">
        <v>216</v>
      </c>
      <c r="J2" s="183" t="s">
        <v>217</v>
      </c>
      <c r="K2" s="199" t="s">
        <v>218</v>
      </c>
      <c r="L2" s="199" t="s">
        <v>219</v>
      </c>
      <c r="M2" s="199" t="s">
        <v>220</v>
      </c>
      <c r="N2" s="199" t="s">
        <v>221</v>
      </c>
      <c r="O2" s="183" t="s">
        <v>222</v>
      </c>
      <c r="P2" s="183" t="s">
        <v>223</v>
      </c>
      <c r="Q2" s="183" t="s">
        <v>224</v>
      </c>
      <c r="R2" s="183" t="s">
        <v>225</v>
      </c>
      <c r="S2" s="199" t="s">
        <v>226</v>
      </c>
      <c r="T2" s="199" t="s">
        <v>227</v>
      </c>
      <c r="U2" s="199" t="s">
        <v>228</v>
      </c>
      <c r="V2" s="199" t="s">
        <v>229</v>
      </c>
      <c r="W2" s="199" t="s">
        <v>230</v>
      </c>
      <c r="X2" s="199" t="s">
        <v>231</v>
      </c>
      <c r="Y2" s="199" t="s">
        <v>232</v>
      </c>
      <c r="Z2" s="184" t="s">
        <v>233</v>
      </c>
      <c r="AA2" s="199" t="s">
        <v>234</v>
      </c>
      <c r="AB2" s="199" t="s">
        <v>235</v>
      </c>
      <c r="AC2" s="185" t="s">
        <v>236</v>
      </c>
      <c r="AD2" s="185" t="s">
        <v>237</v>
      </c>
      <c r="AE2" s="185" t="s">
        <v>238</v>
      </c>
      <c r="AF2" s="185" t="s">
        <v>239</v>
      </c>
      <c r="AG2" s="185" t="s">
        <v>240</v>
      </c>
      <c r="AH2" s="185" t="s">
        <v>109</v>
      </c>
      <c r="AI2" s="185" t="s">
        <v>123</v>
      </c>
      <c r="AJ2" s="185" t="s">
        <v>110</v>
      </c>
      <c r="AK2" s="185" t="s">
        <v>111</v>
      </c>
      <c r="AL2" s="185" t="s">
        <v>112</v>
      </c>
      <c r="AM2" s="185" t="s">
        <v>113</v>
      </c>
      <c r="AN2" s="185" t="s">
        <v>114</v>
      </c>
      <c r="AO2" s="185" t="s">
        <v>115</v>
      </c>
      <c r="AP2" s="185" t="s">
        <v>116</v>
      </c>
      <c r="AQ2" s="185" t="s">
        <v>117</v>
      </c>
      <c r="AR2" s="185" t="s">
        <v>118</v>
      </c>
      <c r="AS2" s="185" t="s">
        <v>119</v>
      </c>
      <c r="AT2" s="185" t="s">
        <v>120</v>
      </c>
      <c r="AU2" s="185" t="s">
        <v>121</v>
      </c>
      <c r="AV2" s="185" t="s">
        <v>122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33</v>
      </c>
      <c r="H3" t="str">
        <f>IF(IFERROR(MATCH(1,'5th-&gt; 2nd Earth Conversation Fo'!F9,2),),"남자","여자")</f>
        <v>남자</v>
      </c>
      <c r="J3" t="s">
        <v>251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156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126</v>
      </c>
    </row>
    <row r="8" spans="1:48">
      <c r="A8">
        <v>1</v>
      </c>
      <c r="B8" t="s">
        <v>247</v>
      </c>
      <c r="C8" t="s">
        <v>133</v>
      </c>
      <c r="D8" t="s">
        <v>33</v>
      </c>
      <c r="E8" t="s">
        <v>33</v>
      </c>
      <c r="G8" t="s">
        <v>33</v>
      </c>
      <c r="H8" t="s">
        <v>134</v>
      </c>
      <c r="J8" t="s">
        <v>251</v>
      </c>
      <c r="K8">
        <v>93</v>
      </c>
      <c r="L8">
        <v>94</v>
      </c>
      <c r="M8">
        <v>0</v>
      </c>
      <c r="N8">
        <v>86</v>
      </c>
      <c r="O8" t="s">
        <v>135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156</v>
      </c>
      <c r="AM8" t="s">
        <v>161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248</v>
      </c>
      <c r="C9" t="s">
        <v>132</v>
      </c>
      <c r="D9" t="s">
        <v>33</v>
      </c>
      <c r="E9" t="s">
        <v>33</v>
      </c>
      <c r="G9" t="s">
        <v>33</v>
      </c>
      <c r="H9" t="s">
        <v>136</v>
      </c>
      <c r="J9" t="s">
        <v>251</v>
      </c>
      <c r="K9">
        <v>93</v>
      </c>
      <c r="L9">
        <v>91</v>
      </c>
      <c r="M9">
        <v>0</v>
      </c>
      <c r="N9">
        <v>90</v>
      </c>
      <c r="O9" t="s">
        <v>135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161</v>
      </c>
      <c r="AM9" t="s">
        <v>156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249</v>
      </c>
      <c r="C10" t="s">
        <v>137</v>
      </c>
      <c r="D10" t="s">
        <v>33</v>
      </c>
      <c r="E10" t="s">
        <v>33</v>
      </c>
      <c r="G10" t="s">
        <v>33</v>
      </c>
      <c r="H10" t="s">
        <v>136</v>
      </c>
      <c r="J10" t="s">
        <v>252</v>
      </c>
      <c r="K10">
        <v>90</v>
      </c>
      <c r="L10">
        <v>89</v>
      </c>
      <c r="M10">
        <v>0</v>
      </c>
      <c r="N10">
        <v>67</v>
      </c>
      <c r="O10" t="s">
        <v>135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156</v>
      </c>
      <c r="AM10" t="s">
        <v>161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250</v>
      </c>
      <c r="C11" t="s">
        <v>138</v>
      </c>
      <c r="D11" t="s">
        <v>33</v>
      </c>
      <c r="E11" t="s">
        <v>33</v>
      </c>
      <c r="G11" t="s">
        <v>33</v>
      </c>
      <c r="H11" t="s">
        <v>136</v>
      </c>
      <c r="J11" t="s">
        <v>253</v>
      </c>
      <c r="K11">
        <v>36</v>
      </c>
      <c r="L11">
        <v>32</v>
      </c>
      <c r="M11">
        <v>0</v>
      </c>
      <c r="N11">
        <v>56</v>
      </c>
      <c r="O11" t="s">
        <v>135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160</v>
      </c>
      <c r="AM11" t="s">
        <v>156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abSelected="1" topLeftCell="BY1" zoomScale="70" zoomScaleNormal="70" workbookViewId="0">
      <selection activeCell="CL24" sqref="CL24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256</v>
      </c>
      <c r="B1" s="2" t="s">
        <v>255</v>
      </c>
      <c r="C1" s="206" t="s">
        <v>254</v>
      </c>
      <c r="D1" s="196" t="str">
        <f>'5th-&gt; 2nd Earth Conversation Fo'!D9</f>
        <v>김정수</v>
      </c>
      <c r="E1" s="5"/>
      <c r="F1" s="232" t="s">
        <v>299</v>
      </c>
      <c r="G1" s="233"/>
      <c r="H1" s="233"/>
      <c r="I1" s="233"/>
      <c r="J1" s="241"/>
      <c r="K1" s="241"/>
      <c r="L1" s="241"/>
      <c r="M1" s="233"/>
      <c r="N1" s="233"/>
      <c r="O1" s="234"/>
      <c r="P1" s="232" t="s">
        <v>300</v>
      </c>
      <c r="Q1" s="233"/>
      <c r="R1" s="233"/>
      <c r="S1" s="233"/>
      <c r="T1" s="241"/>
      <c r="U1" s="241"/>
      <c r="V1" s="241"/>
      <c r="W1" s="241"/>
      <c r="X1" s="241"/>
      <c r="Y1" s="234"/>
      <c r="Z1" s="232" t="s">
        <v>301</v>
      </c>
      <c r="AA1" s="233"/>
      <c r="AB1" s="233"/>
      <c r="AC1" s="233"/>
      <c r="AD1" s="241"/>
      <c r="AE1" s="241"/>
      <c r="AF1" s="241"/>
      <c r="AG1" s="233"/>
      <c r="AH1" s="233"/>
      <c r="AI1" s="234"/>
      <c r="AJ1" s="232" t="s">
        <v>302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303</v>
      </c>
      <c r="AU1" s="233"/>
      <c r="AV1" s="233"/>
      <c r="AW1" s="233"/>
      <c r="AX1" s="233"/>
      <c r="AY1" s="233"/>
      <c r="AZ1" s="233"/>
      <c r="BA1" s="234"/>
      <c r="BB1" s="232" t="s">
        <v>304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40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305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306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174</v>
      </c>
      <c r="G2" s="215" t="s">
        <v>163</v>
      </c>
      <c r="H2" s="215" t="s">
        <v>175</v>
      </c>
      <c r="I2" s="216" t="s">
        <v>176</v>
      </c>
      <c r="J2" s="216" t="s">
        <v>177</v>
      </c>
      <c r="K2" s="216" t="s">
        <v>178</v>
      </c>
      <c r="L2" s="215" t="s">
        <v>179</v>
      </c>
      <c r="M2" s="217" t="s">
        <v>180</v>
      </c>
      <c r="N2" s="217" t="s">
        <v>257</v>
      </c>
      <c r="O2" s="218" t="s">
        <v>258</v>
      </c>
      <c r="P2" s="29" t="s">
        <v>174</v>
      </c>
      <c r="Q2" s="8" t="s">
        <v>163</v>
      </c>
      <c r="R2" s="8" t="s">
        <v>175</v>
      </c>
      <c r="S2" s="9" t="s">
        <v>176</v>
      </c>
      <c r="T2" s="9" t="s">
        <v>177</v>
      </c>
      <c r="U2" s="216" t="s">
        <v>178</v>
      </c>
      <c r="V2" s="8" t="s">
        <v>179</v>
      </c>
      <c r="W2" s="217" t="s">
        <v>180</v>
      </c>
      <c r="X2" s="165" t="s">
        <v>257</v>
      </c>
      <c r="Y2" s="30" t="s">
        <v>258</v>
      </c>
      <c r="Z2" s="29" t="s">
        <v>174</v>
      </c>
      <c r="AA2" s="8" t="s">
        <v>163</v>
      </c>
      <c r="AB2" s="8" t="s">
        <v>175</v>
      </c>
      <c r="AC2" s="9" t="s">
        <v>176</v>
      </c>
      <c r="AD2" s="9" t="s">
        <v>177</v>
      </c>
      <c r="AE2" s="9" t="s">
        <v>178</v>
      </c>
      <c r="AF2" s="8" t="s">
        <v>179</v>
      </c>
      <c r="AG2" s="165" t="s">
        <v>180</v>
      </c>
      <c r="AH2" s="165" t="s">
        <v>257</v>
      </c>
      <c r="AI2" s="30" t="s">
        <v>258</v>
      </c>
      <c r="AJ2" s="29" t="s">
        <v>174</v>
      </c>
      <c r="AK2" s="8" t="s">
        <v>163</v>
      </c>
      <c r="AL2" s="8" t="s">
        <v>175</v>
      </c>
      <c r="AM2" s="9" t="s">
        <v>176</v>
      </c>
      <c r="AN2" s="9" t="s">
        <v>177</v>
      </c>
      <c r="AO2" s="216" t="s">
        <v>178</v>
      </c>
      <c r="AP2" s="8" t="s">
        <v>179</v>
      </c>
      <c r="AQ2" s="165" t="s">
        <v>180</v>
      </c>
      <c r="AR2" s="165" t="s">
        <v>257</v>
      </c>
      <c r="AS2" s="30" t="s">
        <v>258</v>
      </c>
      <c r="AT2" s="29" t="s">
        <v>291</v>
      </c>
      <c r="AU2" s="8" t="s">
        <v>294</v>
      </c>
      <c r="AV2" s="8" t="s">
        <v>295</v>
      </c>
      <c r="AW2" s="9" t="s">
        <v>177</v>
      </c>
      <c r="AX2" s="216" t="s">
        <v>178</v>
      </c>
      <c r="AY2" s="165" t="s">
        <v>180</v>
      </c>
      <c r="AZ2" s="165" t="s">
        <v>257</v>
      </c>
      <c r="BA2" s="30" t="s">
        <v>258</v>
      </c>
      <c r="BB2" s="29" t="s">
        <v>174</v>
      </c>
      <c r="BC2" s="8" t="s">
        <v>163</v>
      </c>
      <c r="BD2" s="8" t="s">
        <v>175</v>
      </c>
      <c r="BE2" s="9" t="s">
        <v>176</v>
      </c>
      <c r="BF2" s="9" t="s">
        <v>177</v>
      </c>
      <c r="BG2" s="216" t="s">
        <v>178</v>
      </c>
      <c r="BH2" s="8" t="s">
        <v>179</v>
      </c>
      <c r="BI2" s="165" t="s">
        <v>180</v>
      </c>
      <c r="BJ2" s="165" t="s">
        <v>257</v>
      </c>
      <c r="BK2" s="30" t="s">
        <v>258</v>
      </c>
      <c r="BL2" s="29" t="s">
        <v>174</v>
      </c>
      <c r="BM2" s="8" t="s">
        <v>163</v>
      </c>
      <c r="BN2" s="8" t="s">
        <v>175</v>
      </c>
      <c r="BO2" s="9" t="s">
        <v>176</v>
      </c>
      <c r="BP2" s="9" t="s">
        <v>177</v>
      </c>
      <c r="BQ2" s="216" t="s">
        <v>178</v>
      </c>
      <c r="BR2" s="8" t="s">
        <v>179</v>
      </c>
      <c r="BS2" s="165" t="s">
        <v>180</v>
      </c>
      <c r="BT2" s="165" t="s">
        <v>257</v>
      </c>
      <c r="BU2" s="30" t="s">
        <v>258</v>
      </c>
      <c r="BV2" s="29" t="s">
        <v>174</v>
      </c>
      <c r="BW2" s="8" t="s">
        <v>163</v>
      </c>
      <c r="BX2" s="8" t="s">
        <v>175</v>
      </c>
      <c r="BY2" s="9" t="s">
        <v>176</v>
      </c>
      <c r="BZ2" s="9" t="s">
        <v>177</v>
      </c>
      <c r="CA2" s="216" t="s">
        <v>178</v>
      </c>
      <c r="CB2" s="8" t="s">
        <v>179</v>
      </c>
      <c r="CC2" s="165" t="s">
        <v>180</v>
      </c>
      <c r="CD2" s="165" t="s">
        <v>257</v>
      </c>
      <c r="CE2" s="30" t="s">
        <v>258</v>
      </c>
      <c r="CF2" s="29" t="s">
        <v>174</v>
      </c>
      <c r="CG2" s="8" t="s">
        <v>163</v>
      </c>
      <c r="CH2" s="8" t="s">
        <v>175</v>
      </c>
      <c r="CI2" s="9" t="s">
        <v>176</v>
      </c>
      <c r="CJ2" s="9" t="s">
        <v>177</v>
      </c>
      <c r="CK2" s="216" t="s">
        <v>178</v>
      </c>
      <c r="CL2" s="8" t="s">
        <v>179</v>
      </c>
      <c r="CM2" s="165" t="s">
        <v>180</v>
      </c>
      <c r="CN2" s="165" t="s">
        <v>257</v>
      </c>
      <c r="CO2" s="30" t="s">
        <v>258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5" t="s">
        <v>196</v>
      </c>
      <c r="G23" s="236"/>
      <c r="H23" s="236"/>
      <c r="I23" s="237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8" t="s">
        <v>297</v>
      </c>
      <c r="Q23" s="239"/>
      <c r="R23" s="239"/>
      <c r="S23" s="239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5" t="s">
        <v>196</v>
      </c>
      <c r="AA23" s="236"/>
      <c r="AB23" s="236"/>
      <c r="AC23" s="237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5" t="s">
        <v>196</v>
      </c>
      <c r="AK23" s="236"/>
      <c r="AL23" s="236"/>
      <c r="AM23" s="237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8" t="s">
        <v>3</v>
      </c>
      <c r="AU23" s="239"/>
      <c r="AV23" s="239"/>
      <c r="AW23" s="239"/>
      <c r="AX23" s="23">
        <f>SUM(AZ3:AZ17)</f>
        <v>-3</v>
      </c>
      <c r="AY23" s="23"/>
      <c r="AZ23" s="23"/>
      <c r="BA23" s="34">
        <f>COUNTIF(BA3:BA17,"true")</f>
        <v>13</v>
      </c>
      <c r="BB23" s="235" t="s">
        <v>196</v>
      </c>
      <c r="BC23" s="236"/>
      <c r="BD23" s="236"/>
      <c r="BE23" s="237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5" t="s">
        <v>196</v>
      </c>
      <c r="BM23" s="236"/>
      <c r="BN23" s="236"/>
      <c r="BO23" s="237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5" t="s">
        <v>196</v>
      </c>
      <c r="BW23" s="236"/>
      <c r="BX23" s="236"/>
      <c r="BY23" s="237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5" t="s">
        <v>196</v>
      </c>
      <c r="CG23" s="236"/>
      <c r="CH23" s="236"/>
      <c r="CI23" s="237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197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1" t="s">
        <v>198</v>
      </c>
      <c r="N24" s="231"/>
      <c r="O24" s="90">
        <f>ROUNDDOWN(SUM(L23:L24),0)</f>
        <v>86</v>
      </c>
      <c r="P24" s="230" t="s">
        <v>197</v>
      </c>
      <c r="Q24" s="231"/>
      <c r="R24" s="231"/>
      <c r="S24" s="231"/>
      <c r="T24" s="26"/>
      <c r="U24" s="26"/>
      <c r="V24" s="27">
        <f>VLOOKUP(Y23,'인성검사 채점 조건'!A3:G18,7,FALSE)</f>
        <v>94</v>
      </c>
      <c r="W24" s="231" t="s">
        <v>198</v>
      </c>
      <c r="X24" s="231"/>
      <c r="Y24" s="28">
        <f>ROUNDDOWN(SUM(V23:V24),0)</f>
        <v>86</v>
      </c>
      <c r="Z24" s="227" t="s">
        <v>197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1" t="s">
        <v>199</v>
      </c>
      <c r="AH24" s="231"/>
      <c r="AI24" s="28">
        <f>ROUNDDOWN(SUM(AF23:AF24),0)</f>
        <v>90</v>
      </c>
      <c r="AJ24" s="227" t="s">
        <v>197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1" t="s">
        <v>199</v>
      </c>
      <c r="AR24" s="231"/>
      <c r="AS24" s="28">
        <f>ROUNDDOWN(SUM(AP23:AP24),0)</f>
        <v>91</v>
      </c>
      <c r="AT24" s="230" t="s">
        <v>5</v>
      </c>
      <c r="AU24" s="231"/>
      <c r="AV24" s="231"/>
      <c r="AW24" s="231"/>
      <c r="AX24" s="27">
        <f>VLOOKUP(BA23,'인성검사 채점 조건'!$A$3:$P$18,16,FALSE)</f>
        <v>88</v>
      </c>
      <c r="AY24" s="231" t="s">
        <v>199</v>
      </c>
      <c r="AZ24" s="231"/>
      <c r="BA24" s="28">
        <f>ROUNDDOWN(SUM(AX23:AX24),0)</f>
        <v>85</v>
      </c>
      <c r="BB24" s="227" t="s">
        <v>197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1" t="s">
        <v>199</v>
      </c>
      <c r="BJ24" s="231"/>
      <c r="BK24" s="28">
        <f>ROUNDDOWN(SUM(BH23:BH24),0)</f>
        <v>93</v>
      </c>
      <c r="BL24" s="227" t="s">
        <v>197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1" t="s">
        <v>199</v>
      </c>
      <c r="BT24" s="231"/>
      <c r="BU24" s="28">
        <f>ROUNDDOWN(SUM(BQ23:BQ24),0)</f>
        <v>91</v>
      </c>
      <c r="BV24" s="227" t="s">
        <v>197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1" t="s">
        <v>199</v>
      </c>
      <c r="CD24" s="231"/>
      <c r="CE24" s="28">
        <f>ROUNDDOWN(SUM(CB23:CB24),0)</f>
        <v>94</v>
      </c>
      <c r="CF24" s="227" t="s">
        <v>197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1" t="s">
        <v>199</v>
      </c>
      <c r="CN24" s="23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149</v>
      </c>
      <c r="H26" s="17" t="s">
        <v>181</v>
      </c>
      <c r="I26" s="17" t="s">
        <v>182</v>
      </c>
      <c r="J26" s="17" t="s">
        <v>183</v>
      </c>
      <c r="K26" s="17" t="s">
        <v>184</v>
      </c>
      <c r="L26" s="17" t="s">
        <v>185</v>
      </c>
      <c r="M26" s="17" t="s">
        <v>186</v>
      </c>
      <c r="N26" s="17" t="s">
        <v>187</v>
      </c>
      <c r="O26" s="17" t="s">
        <v>188</v>
      </c>
      <c r="P26" s="17" t="s">
        <v>189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190</v>
      </c>
      <c r="H29" s="17" t="s">
        <v>191</v>
      </c>
      <c r="I29" s="17" t="s">
        <v>192</v>
      </c>
      <c r="J29" s="17" t="s">
        <v>193</v>
      </c>
      <c r="K29" s="219" t="s">
        <v>194</v>
      </c>
      <c r="L29" s="124" t="s">
        <v>195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298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106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107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103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103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103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103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102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103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103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104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103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105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103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103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105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105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102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103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105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zoomScaleNormal="100" workbookViewId="0">
      <selection activeCell="J30" sqref="J30"/>
    </sheetView>
  </sheetViews>
  <sheetFormatPr defaultRowHeight="15"/>
  <sheetData>
    <row r="1" spans="1:27" ht="18.75">
      <c r="A1" s="245" t="s">
        <v>262</v>
      </c>
      <c r="B1" s="242" t="s">
        <v>6</v>
      </c>
      <c r="C1" s="243"/>
      <c r="D1" s="243"/>
      <c r="E1" s="244"/>
      <c r="F1" s="247" t="s">
        <v>7</v>
      </c>
      <c r="G1" s="248"/>
      <c r="H1" s="242" t="s">
        <v>8</v>
      </c>
      <c r="I1" s="243"/>
      <c r="J1" s="244"/>
      <c r="K1" s="247" t="s">
        <v>9</v>
      </c>
      <c r="L1" s="249"/>
      <c r="M1" s="248"/>
      <c r="N1" s="242" t="s">
        <v>10</v>
      </c>
      <c r="O1" s="243"/>
      <c r="P1" s="244"/>
      <c r="Q1" s="242" t="s">
        <v>11</v>
      </c>
      <c r="R1" s="243"/>
      <c r="S1" s="244"/>
      <c r="T1" s="242" t="s">
        <v>12</v>
      </c>
      <c r="U1" s="243"/>
      <c r="V1" s="244"/>
      <c r="W1" s="242" t="s">
        <v>13</v>
      </c>
      <c r="X1" s="243"/>
      <c r="Y1" s="244"/>
      <c r="Z1" s="242" t="s">
        <v>14</v>
      </c>
      <c r="AA1" s="244"/>
    </row>
    <row r="2" spans="1:27" ht="76.5">
      <c r="A2" s="246"/>
      <c r="B2" s="46" t="s">
        <v>308</v>
      </c>
      <c r="C2" s="47" t="s">
        <v>309</v>
      </c>
      <c r="D2" s="48" t="s">
        <v>310</v>
      </c>
      <c r="E2" s="49" t="s">
        <v>197</v>
      </c>
      <c r="F2" s="50" t="s">
        <v>307</v>
      </c>
      <c r="G2" s="49" t="s">
        <v>197</v>
      </c>
      <c r="H2" s="46" t="s">
        <v>16</v>
      </c>
      <c r="I2" s="47" t="s">
        <v>17</v>
      </c>
      <c r="J2" s="49" t="s">
        <v>18</v>
      </c>
      <c r="K2" s="51" t="s">
        <v>19</v>
      </c>
      <c r="L2" s="48" t="s">
        <v>20</v>
      </c>
      <c r="M2" s="49" t="s">
        <v>15</v>
      </c>
      <c r="N2" s="46" t="s">
        <v>21</v>
      </c>
      <c r="O2" s="48" t="s">
        <v>22</v>
      </c>
      <c r="P2" s="49" t="s">
        <v>15</v>
      </c>
      <c r="Q2" s="46" t="s">
        <v>23</v>
      </c>
      <c r="R2" s="47" t="s">
        <v>24</v>
      </c>
      <c r="S2" s="49" t="s">
        <v>15</v>
      </c>
      <c r="T2" s="46" t="s">
        <v>25</v>
      </c>
      <c r="U2" s="48" t="s">
        <v>26</v>
      </c>
      <c r="V2" s="49" t="s">
        <v>15</v>
      </c>
      <c r="W2" s="46" t="s">
        <v>27</v>
      </c>
      <c r="X2" s="48" t="s">
        <v>28</v>
      </c>
      <c r="Y2" s="49" t="s">
        <v>15</v>
      </c>
      <c r="Z2" s="52" t="s">
        <v>29</v>
      </c>
      <c r="AA2" s="49" t="s">
        <v>18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E1" zoomScale="85" zoomScaleNormal="85" workbookViewId="0">
      <selection activeCell="Q15" sqref="Q14:Q15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143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291</v>
      </c>
      <c r="B2" s="2" t="s">
        <v>292</v>
      </c>
      <c r="C2" s="180" t="s">
        <v>293</v>
      </c>
      <c r="D2" s="170" t="str">
        <f>'8 elements of personality test'!D1</f>
        <v>김정수</v>
      </c>
      <c r="F2" s="254" t="s">
        <v>278</v>
      </c>
      <c r="G2" s="255"/>
      <c r="H2" s="254" t="s">
        <v>277</v>
      </c>
      <c r="I2" s="256"/>
      <c r="J2" s="256"/>
      <c r="K2" s="256"/>
      <c r="L2" s="255"/>
      <c r="M2" s="99"/>
      <c r="N2" s="109" t="s">
        <v>279</v>
      </c>
      <c r="O2" s="118"/>
      <c r="P2" s="265" t="s">
        <v>281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279</v>
      </c>
      <c r="AD2" s="257" t="s">
        <v>285</v>
      </c>
      <c r="AE2" s="258"/>
      <c r="AF2" s="258"/>
      <c r="AG2" s="258"/>
      <c r="AH2" s="259"/>
      <c r="AI2" s="213" t="s">
        <v>288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274</v>
      </c>
      <c r="G3" s="209" t="s">
        <v>275</v>
      </c>
      <c r="H3" s="260" t="s">
        <v>276</v>
      </c>
      <c r="I3" s="261"/>
      <c r="J3" s="262"/>
      <c r="K3" s="263" t="s">
        <v>275</v>
      </c>
      <c r="L3" s="264"/>
      <c r="M3" s="101"/>
      <c r="N3" s="110" t="s">
        <v>280</v>
      </c>
      <c r="O3" s="101"/>
      <c r="P3" s="268" t="s">
        <v>282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283</v>
      </c>
      <c r="AC3" s="121" t="s">
        <v>280</v>
      </c>
      <c r="AD3" s="210" t="s">
        <v>284</v>
      </c>
      <c r="AE3" s="111"/>
      <c r="AF3" s="111"/>
      <c r="AG3" s="111"/>
      <c r="AH3" s="211" t="s">
        <v>286</v>
      </c>
      <c r="AI3" s="212" t="s">
        <v>287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146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73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 t="shared" ref="AA4:AA35" si="0">O4=Z4</f>
        <v>0</v>
      </c>
      <c r="AB4" s="121" t="b">
        <f t="shared" ref="AB4:AB35" si="1">AND(M4,AA4)</f>
        <v>0</v>
      </c>
      <c r="AC4" s="110">
        <v>100</v>
      </c>
      <c r="AD4" s="251" t="s">
        <v>289</v>
      </c>
      <c r="AE4" s="123">
        <v>14</v>
      </c>
      <c r="AF4" s="123">
        <v>21</v>
      </c>
      <c r="AG4" s="123" t="str">
        <f t="shared" ref="AG4:AG12" si="2"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147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3">IF(M5=TRUE,"1","2")</f>
        <v>2</v>
      </c>
      <c r="P5" s="10" t="s">
        <v>34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4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5">IF(Y5=FALSE,"","1")</f>
        <v>1</v>
      </c>
      <c r="AA5" s="119" t="b">
        <f t="shared" si="0"/>
        <v>0</v>
      </c>
      <c r="AB5" s="121" t="b">
        <f t="shared" si="1"/>
        <v>0</v>
      </c>
      <c r="AC5" s="110">
        <v>99</v>
      </c>
      <c r="AD5" s="252"/>
      <c r="AE5" s="123">
        <v>31</v>
      </c>
      <c r="AF5" s="123">
        <v>41</v>
      </c>
      <c r="AG5" s="123" t="str">
        <f t="shared" si="2"/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148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3"/>
        <v>2</v>
      </c>
      <c r="P6" s="10" t="s">
        <v>35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4"/>
        <v>TRUE</v>
      </c>
      <c r="Z6" s="119" t="str">
        <f t="shared" si="5"/>
        <v>1</v>
      </c>
      <c r="AA6" s="119" t="b">
        <f t="shared" si="0"/>
        <v>0</v>
      </c>
      <c r="AB6" s="121" t="b">
        <f t="shared" si="1"/>
        <v>0</v>
      </c>
      <c r="AC6" s="110">
        <v>98</v>
      </c>
      <c r="AD6" s="252"/>
      <c r="AE6" s="123">
        <v>51</v>
      </c>
      <c r="AF6" s="123">
        <v>71</v>
      </c>
      <c r="AG6" s="123" t="b">
        <f t="shared" si="2"/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149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3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4"/>
        <v>TRUE</v>
      </c>
      <c r="Z7" s="119" t="str">
        <f t="shared" si="5"/>
        <v>1</v>
      </c>
      <c r="AA7" s="119" t="b">
        <f t="shared" si="0"/>
        <v>0</v>
      </c>
      <c r="AB7" s="121" t="b">
        <f t="shared" si="1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2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147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3"/>
        <v>2</v>
      </c>
      <c r="P8" s="10" t="s">
        <v>36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4"/>
        <v>TRUE</v>
      </c>
      <c r="Z8" s="119" t="str">
        <f t="shared" si="5"/>
        <v>1</v>
      </c>
      <c r="AA8" s="119" t="b">
        <f t="shared" si="0"/>
        <v>0</v>
      </c>
      <c r="AB8" s="121" t="b">
        <f t="shared" si="1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2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150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3"/>
        <v>2</v>
      </c>
      <c r="P9" s="10" t="s">
        <v>37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4"/>
        <v>0</v>
      </c>
      <c r="Z9" s="119" t="str">
        <f t="shared" si="5"/>
        <v/>
      </c>
      <c r="AA9" s="119" t="b">
        <f t="shared" si="0"/>
        <v>0</v>
      </c>
      <c r="AB9" s="121" t="b">
        <f t="shared" si="1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2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151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3"/>
        <v>2</v>
      </c>
      <c r="P10" s="10" t="s">
        <v>74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4"/>
        <v>TRUE</v>
      </c>
      <c r="Z10" s="119" t="str">
        <f t="shared" si="5"/>
        <v>1</v>
      </c>
      <c r="AA10" s="119" t="b">
        <f t="shared" si="0"/>
        <v>0</v>
      </c>
      <c r="AB10" s="121" t="b">
        <f t="shared" si="1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2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149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3"/>
        <v>2</v>
      </c>
      <c r="P11" s="10" t="s">
        <v>75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4"/>
        <v>0</v>
      </c>
      <c r="Z11" s="119" t="str">
        <f t="shared" si="5"/>
        <v/>
      </c>
      <c r="AA11" s="119" t="b">
        <f t="shared" si="0"/>
        <v>0</v>
      </c>
      <c r="AB11" s="121" t="b">
        <f t="shared" si="1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2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150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3"/>
        <v>2</v>
      </c>
      <c r="P12" s="10" t="s">
        <v>38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4"/>
        <v>0</v>
      </c>
      <c r="Z12" s="119" t="str">
        <f t="shared" si="5"/>
        <v/>
      </c>
      <c r="AA12" s="119" t="b">
        <f t="shared" si="0"/>
        <v>0</v>
      </c>
      <c r="AB12" s="121" t="b">
        <f t="shared" si="1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2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149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3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4"/>
        <v>0</v>
      </c>
      <c r="Z13" s="119" t="str">
        <f t="shared" si="5"/>
        <v/>
      </c>
      <c r="AA13" s="119" t="b">
        <f t="shared" si="0"/>
        <v>0</v>
      </c>
      <c r="AB13" s="121" t="b">
        <f t="shared" si="1"/>
        <v>0</v>
      </c>
      <c r="AC13" s="110">
        <v>93</v>
      </c>
      <c r="AD13" s="252"/>
      <c r="AE13" s="270" t="s">
        <v>79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150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3"/>
        <v>2</v>
      </c>
      <c r="P14" s="10" t="s">
        <v>39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4"/>
        <v>TRUE</v>
      </c>
      <c r="Z14" s="119" t="str">
        <f t="shared" si="5"/>
        <v>1</v>
      </c>
      <c r="AA14" s="119" t="b">
        <f t="shared" si="0"/>
        <v>0</v>
      </c>
      <c r="AB14" s="121" t="b">
        <f t="shared" si="1"/>
        <v>0</v>
      </c>
      <c r="AC14" s="110">
        <v>92</v>
      </c>
      <c r="AD14" s="252"/>
      <c r="AE14" s="271" t="s">
        <v>290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151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3"/>
        <v>2</v>
      </c>
      <c r="P15" s="10" t="s">
        <v>40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4"/>
        <v>TRUE</v>
      </c>
      <c r="Z15" s="119" t="str">
        <f t="shared" si="5"/>
        <v>1</v>
      </c>
      <c r="AA15" s="119" t="b">
        <f t="shared" si="0"/>
        <v>0</v>
      </c>
      <c r="AB15" s="121" t="b">
        <f t="shared" si="1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149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3"/>
        <v>1</v>
      </c>
      <c r="P16" s="10" t="s">
        <v>41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4"/>
        <v>TRUE</v>
      </c>
      <c r="Z16" s="119" t="str">
        <f t="shared" si="5"/>
        <v>1</v>
      </c>
      <c r="AA16" s="119" t="b">
        <f t="shared" si="0"/>
        <v>1</v>
      </c>
      <c r="AB16" s="121" t="b">
        <f t="shared" si="1"/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150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3"/>
        <v>1</v>
      </c>
      <c r="P17" s="10" t="s">
        <v>42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4"/>
        <v>0</v>
      </c>
      <c r="Z17" s="119" t="str">
        <f t="shared" si="5"/>
        <v/>
      </c>
      <c r="AA17" s="119" t="b">
        <f t="shared" si="0"/>
        <v>0</v>
      </c>
      <c r="AB17" s="121" t="b">
        <f t="shared" si="1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150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3"/>
        <v>2</v>
      </c>
      <c r="P18" s="10" t="s">
        <v>43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4"/>
        <v>TRUE</v>
      </c>
      <c r="Z18" s="119" t="str">
        <f t="shared" si="5"/>
        <v>1</v>
      </c>
      <c r="AA18" s="119" t="b">
        <f t="shared" si="0"/>
        <v>0</v>
      </c>
      <c r="AB18" s="121" t="b">
        <f t="shared" si="1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151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3"/>
        <v>2</v>
      </c>
      <c r="P19" s="10" t="s">
        <v>44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4"/>
        <v>TRUE</v>
      </c>
      <c r="Z19" s="119" t="str">
        <f t="shared" si="5"/>
        <v>1</v>
      </c>
      <c r="AA19" s="119" t="b">
        <f t="shared" si="0"/>
        <v>0</v>
      </c>
      <c r="AB19" s="121" t="b">
        <f t="shared" si="1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149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3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4"/>
        <v>0</v>
      </c>
      <c r="Z20" s="119" t="str">
        <f t="shared" si="5"/>
        <v/>
      </c>
      <c r="AA20" s="119" t="b">
        <f t="shared" si="0"/>
        <v>0</v>
      </c>
      <c r="AB20" s="121" t="b">
        <f t="shared" si="1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150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3"/>
        <v>2</v>
      </c>
      <c r="P21" s="10" t="s">
        <v>45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4"/>
        <v>TRUE</v>
      </c>
      <c r="Z21" s="119" t="str">
        <f t="shared" si="5"/>
        <v>1</v>
      </c>
      <c r="AA21" s="119" t="b">
        <f t="shared" si="0"/>
        <v>0</v>
      </c>
      <c r="AB21" s="121" t="b">
        <f t="shared" si="1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151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3"/>
        <v>2</v>
      </c>
      <c r="P22" s="10" t="s">
        <v>46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4"/>
        <v>TRUE</v>
      </c>
      <c r="Z22" s="119" t="str">
        <f t="shared" si="5"/>
        <v>1</v>
      </c>
      <c r="AA22" s="119" t="b">
        <f t="shared" si="0"/>
        <v>0</v>
      </c>
      <c r="AB22" s="121" t="b">
        <f t="shared" si="1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149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3"/>
        <v>2</v>
      </c>
      <c r="P23" s="10" t="s">
        <v>47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4"/>
        <v>TRUE</v>
      </c>
      <c r="Z23" s="119" t="str">
        <f t="shared" si="5"/>
        <v>1</v>
      </c>
      <c r="AA23" s="119" t="b">
        <f t="shared" si="0"/>
        <v>0</v>
      </c>
      <c r="AB23" s="121" t="b">
        <f t="shared" si="1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151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3"/>
        <v>2</v>
      </c>
      <c r="P24" s="10" t="s">
        <v>48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4"/>
        <v>0</v>
      </c>
      <c r="Z24" s="119" t="str">
        <f t="shared" si="5"/>
        <v/>
      </c>
      <c r="AA24" s="119" t="b">
        <f t="shared" si="0"/>
        <v>0</v>
      </c>
      <c r="AB24" s="121" t="b">
        <f t="shared" si="1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150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3"/>
        <v>2</v>
      </c>
      <c r="P25" s="10" t="s">
        <v>49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4"/>
        <v>TRUE</v>
      </c>
      <c r="Z25" s="119" t="str">
        <f t="shared" si="5"/>
        <v>1</v>
      </c>
      <c r="AA25" s="119" t="b">
        <f t="shared" si="0"/>
        <v>0</v>
      </c>
      <c r="AB25" s="121" t="b">
        <f t="shared" si="1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149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3"/>
        <v>2</v>
      </c>
      <c r="P26" s="10" t="s">
        <v>50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4"/>
        <v>TRUE</v>
      </c>
      <c r="Z26" s="119" t="str">
        <f t="shared" si="5"/>
        <v>1</v>
      </c>
      <c r="AA26" s="119" t="b">
        <f t="shared" si="0"/>
        <v>0</v>
      </c>
      <c r="AB26" s="121" t="b">
        <f t="shared" si="1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151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3"/>
        <v>2</v>
      </c>
      <c r="P27" s="10" t="s">
        <v>51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4"/>
        <v>TRUE</v>
      </c>
      <c r="Z27" s="119" t="str">
        <f t="shared" si="5"/>
        <v>1</v>
      </c>
      <c r="AA27" s="119" t="b">
        <f t="shared" si="0"/>
        <v>0</v>
      </c>
      <c r="AB27" s="121" t="b">
        <f t="shared" si="1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150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3"/>
        <v>2</v>
      </c>
      <c r="P28" s="10" t="s">
        <v>52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4"/>
        <v>0</v>
      </c>
      <c r="Z28" s="119" t="str">
        <f t="shared" si="5"/>
        <v/>
      </c>
      <c r="AA28" s="119" t="b">
        <f t="shared" si="0"/>
        <v>0</v>
      </c>
      <c r="AB28" s="121" t="b">
        <f t="shared" si="1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149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3"/>
        <v>2</v>
      </c>
      <c r="P29" s="10" t="s">
        <v>53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4"/>
        <v>TRUE</v>
      </c>
      <c r="Z29" s="119" t="str">
        <f t="shared" si="5"/>
        <v>1</v>
      </c>
      <c r="AA29" s="119" t="b">
        <f t="shared" si="0"/>
        <v>0</v>
      </c>
      <c r="AB29" s="121" t="b">
        <f t="shared" si="1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151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3"/>
        <v>2</v>
      </c>
      <c r="P30" s="10" t="s">
        <v>54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4"/>
        <v>TRUE</v>
      </c>
      <c r="Z30" s="119" t="str">
        <f t="shared" si="5"/>
        <v>1</v>
      </c>
      <c r="AA30" s="119" t="b">
        <f t="shared" si="0"/>
        <v>0</v>
      </c>
      <c r="AB30" s="121" t="b">
        <f t="shared" si="1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150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3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4"/>
        <v>TRUE</v>
      </c>
      <c r="Z31" s="119" t="str">
        <f t="shared" si="5"/>
        <v>1</v>
      </c>
      <c r="AA31" s="119" t="b">
        <f t="shared" si="0"/>
        <v>0</v>
      </c>
      <c r="AB31" s="121" t="b">
        <f t="shared" si="1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151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3"/>
        <v>2</v>
      </c>
      <c r="P32" s="10" t="s">
        <v>55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4"/>
        <v>TRUE</v>
      </c>
      <c r="Z32" s="119" t="str">
        <f t="shared" si="5"/>
        <v>1</v>
      </c>
      <c r="AA32" s="119" t="b">
        <f t="shared" si="0"/>
        <v>0</v>
      </c>
      <c r="AB32" s="121" t="b">
        <f t="shared" si="1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150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3"/>
        <v>2</v>
      </c>
      <c r="P33" s="10" t="s">
        <v>56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4"/>
        <v>TRUE</v>
      </c>
      <c r="Z33" s="119" t="str">
        <f t="shared" si="5"/>
        <v>1</v>
      </c>
      <c r="AA33" s="119" t="b">
        <f t="shared" si="0"/>
        <v>0</v>
      </c>
      <c r="AB33" s="121" t="b">
        <f t="shared" si="1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149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3"/>
        <v>2</v>
      </c>
      <c r="P34" s="10" t="s">
        <v>57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4"/>
        <v>0</v>
      </c>
      <c r="Z34" s="119" t="str">
        <f t="shared" si="5"/>
        <v/>
      </c>
      <c r="AA34" s="119" t="b">
        <f t="shared" si="0"/>
        <v>0</v>
      </c>
      <c r="AB34" s="121" t="b">
        <f t="shared" si="1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149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3"/>
        <v>2</v>
      </c>
      <c r="P35" s="10" t="s">
        <v>58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5"/>
        <v>1</v>
      </c>
      <c r="AA35" s="119" t="b">
        <f t="shared" si="0"/>
        <v>0</v>
      </c>
      <c r="AB35" s="121" t="b">
        <f t="shared" si="1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149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3"/>
        <v>2</v>
      </c>
      <c r="P36" s="10" t="s">
        <v>59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5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151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3"/>
        <v>2</v>
      </c>
      <c r="P37" s="10" t="s">
        <v>60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5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151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3"/>
        <v>2</v>
      </c>
      <c r="P38" s="10" t="s">
        <v>61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5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150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3"/>
        <v>2</v>
      </c>
      <c r="P39" s="10" t="s">
        <v>62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5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150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3"/>
        <v>2</v>
      </c>
      <c r="P40" s="10" t="s">
        <v>63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5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151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3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5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148</v>
      </c>
      <c r="G42" s="103" t="s">
        <v>64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3"/>
        <v>2</v>
      </c>
      <c r="P42" s="10" t="s">
        <v>65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5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152</v>
      </c>
      <c r="G43" s="103" t="s">
        <v>64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3"/>
        <v>2</v>
      </c>
      <c r="P43" s="10" t="s">
        <v>66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5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151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3"/>
        <v>2</v>
      </c>
      <c r="P44" s="10" t="s">
        <v>67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5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152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3"/>
        <v>2</v>
      </c>
      <c r="P45" s="10" t="s">
        <v>68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5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150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3"/>
        <v>2</v>
      </c>
      <c r="P46" s="10" t="s">
        <v>69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 t="shared" si="7"/>
        <v>TRUE</v>
      </c>
      <c r="Z46" s="119" t="str">
        <f t="shared" si="5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149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3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5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153</v>
      </c>
      <c r="G48" s="103" t="s">
        <v>70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3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5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150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3"/>
        <v>2</v>
      </c>
      <c r="P49" s="10" t="s">
        <v>71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5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150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3"/>
        <v>2</v>
      </c>
      <c r="P50" s="10" t="s">
        <v>72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5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151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3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5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149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3"/>
        <v>2</v>
      </c>
      <c r="P52" s="10" t="s">
        <v>296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5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149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3"/>
        <v>2</v>
      </c>
      <c r="P53" s="10" t="s">
        <v>76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5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149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3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5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150</v>
      </c>
      <c r="G55" s="107" t="s">
        <v>77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3"/>
        <v>2</v>
      </c>
      <c r="P55" s="10" t="s">
        <v>78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5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E4" sqref="E4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144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154</v>
      </c>
      <c r="C3" s="203" t="s">
        <v>162</v>
      </c>
      <c r="D3" s="203" t="s">
        <v>163</v>
      </c>
      <c r="E3" s="205" t="s">
        <v>164</v>
      </c>
      <c r="F3" s="203" t="s">
        <v>165</v>
      </c>
      <c r="G3" s="203" t="s">
        <v>166</v>
      </c>
      <c r="H3" s="205" t="s">
        <v>167</v>
      </c>
      <c r="I3" s="203" t="s">
        <v>168</v>
      </c>
      <c r="J3" s="203" t="s">
        <v>163</v>
      </c>
      <c r="K3" s="205" t="s">
        <v>164</v>
      </c>
      <c r="L3" s="203" t="s">
        <v>169</v>
      </c>
      <c r="M3" s="203" t="s">
        <v>163</v>
      </c>
      <c r="N3" s="205" t="s">
        <v>170</v>
      </c>
      <c r="O3" s="203" t="s">
        <v>171</v>
      </c>
      <c r="P3" s="203" t="s">
        <v>163</v>
      </c>
      <c r="Q3" s="205" t="s">
        <v>170</v>
      </c>
      <c r="R3" s="203" t="s">
        <v>172</v>
      </c>
      <c r="S3" s="203" t="s">
        <v>163</v>
      </c>
      <c r="T3" s="205" t="s">
        <v>170</v>
      </c>
      <c r="U3" s="203" t="s">
        <v>173</v>
      </c>
      <c r="V3" s="203" t="s">
        <v>163</v>
      </c>
      <c r="W3" s="205" t="s">
        <v>170</v>
      </c>
    </row>
    <row r="4" spans="2:23" ht="39.75" customHeight="1">
      <c r="B4" s="204" t="s">
        <v>155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156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157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158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159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160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96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161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AO21" sqref="AO21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145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266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267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269</v>
      </c>
      <c r="B3" s="145" t="s">
        <v>268</v>
      </c>
      <c r="D3" s="132" t="s">
        <v>259</v>
      </c>
      <c r="E3" s="276" t="s">
        <v>260</v>
      </c>
      <c r="F3" s="277"/>
      <c r="G3" s="277"/>
      <c r="H3" s="277"/>
      <c r="I3" s="277"/>
      <c r="J3" s="277"/>
      <c r="K3" s="278"/>
      <c r="L3" s="276" t="s">
        <v>261</v>
      </c>
      <c r="M3" s="277"/>
      <c r="N3" s="277"/>
      <c r="O3" s="277"/>
      <c r="P3" s="277"/>
      <c r="Q3" s="277"/>
      <c r="R3" s="278"/>
      <c r="S3" s="133" t="s">
        <v>262</v>
      </c>
      <c r="T3" s="134" t="s">
        <v>263</v>
      </c>
      <c r="U3" s="132" t="s">
        <v>89</v>
      </c>
      <c r="V3" s="133" t="s">
        <v>85</v>
      </c>
      <c r="W3" s="133" t="s">
        <v>80</v>
      </c>
      <c r="X3" s="133" t="s">
        <v>85</v>
      </c>
      <c r="Y3" s="133" t="s">
        <v>81</v>
      </c>
      <c r="Z3" s="147" t="s">
        <v>264</v>
      </c>
      <c r="AA3" s="147" t="s">
        <v>264</v>
      </c>
      <c r="AB3" s="147" t="s">
        <v>264</v>
      </c>
      <c r="AC3" s="146"/>
      <c r="AD3" s="146"/>
      <c r="AE3" s="171"/>
      <c r="AF3" s="134" t="s">
        <v>265</v>
      </c>
    </row>
    <row r="4" spans="1:32" ht="16.5" customHeight="1">
      <c r="A4" s="129">
        <v>0</v>
      </c>
      <c r="B4" s="129">
        <v>0</v>
      </c>
      <c r="D4" s="135" t="s">
        <v>155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S5</f>
        <v>3</v>
      </c>
      <c r="T4" s="139">
        <f>VLOOKUP(S4,$A$4:$B$11,2,FALSE)</f>
        <v>48</v>
      </c>
      <c r="U4" s="135" t="s">
        <v>88</v>
      </c>
      <c r="V4" s="140">
        <v>67</v>
      </c>
      <c r="W4" s="141" t="s">
        <v>98</v>
      </c>
      <c r="X4" s="140">
        <v>65</v>
      </c>
      <c r="Y4" s="141" t="s">
        <v>33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93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156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99</v>
      </c>
      <c r="V5" s="140">
        <v>53</v>
      </c>
      <c r="W5" s="141" t="s">
        <v>92</v>
      </c>
      <c r="X5" s="140">
        <v>55</v>
      </c>
      <c r="Y5" s="141" t="s">
        <v>83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31</v>
      </c>
      <c r="AF5" s="197">
        <f t="shared" ref="AF5:AF11" si="3">SUM(T5,Z5:AB5)/3</f>
        <v>106.33333333333333</v>
      </c>
    </row>
    <row r="6" spans="1:32">
      <c r="A6" s="129">
        <v>2</v>
      </c>
      <c r="B6" s="129">
        <v>32</v>
      </c>
      <c r="D6" s="135" t="s">
        <v>157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90</v>
      </c>
      <c r="V6" s="140">
        <v>64</v>
      </c>
      <c r="W6" s="141" t="s">
        <v>84</v>
      </c>
      <c r="X6" s="140">
        <v>64</v>
      </c>
      <c r="Y6" s="141" t="s">
        <v>82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94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158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86</v>
      </c>
      <c r="V7" s="140">
        <v>56</v>
      </c>
      <c r="W7" s="141" t="s">
        <v>90</v>
      </c>
      <c r="X7" s="140">
        <v>54</v>
      </c>
      <c r="Y7" s="141" t="s">
        <v>33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95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159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99</v>
      </c>
      <c r="V8" s="140">
        <v>53</v>
      </c>
      <c r="W8" s="141" t="s">
        <v>87</v>
      </c>
      <c r="X8" s="140">
        <v>55</v>
      </c>
      <c r="Y8" s="141" t="s">
        <v>33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160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84</v>
      </c>
      <c r="V9" s="140">
        <v>58</v>
      </c>
      <c r="W9" s="141" t="s">
        <v>87</v>
      </c>
      <c r="X9" s="140">
        <v>59</v>
      </c>
      <c r="Y9" s="141" t="s">
        <v>86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96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100</v>
      </c>
      <c r="V10" s="140">
        <v>72</v>
      </c>
      <c r="W10" s="141" t="s">
        <v>90</v>
      </c>
      <c r="X10" s="140">
        <v>64</v>
      </c>
      <c r="Y10" s="141" t="s">
        <v>33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96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161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91</v>
      </c>
      <c r="V11" s="140">
        <v>53</v>
      </c>
      <c r="W11" s="141" t="s">
        <v>84</v>
      </c>
      <c r="X11" s="140">
        <v>55</v>
      </c>
      <c r="Y11" s="141" t="s">
        <v>101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97</v>
      </c>
      <c r="AF11" s="197">
        <f t="shared" si="3"/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270</v>
      </c>
      <c r="E25" s="279" t="s">
        <v>271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272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273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2023-08-27T11:04:53Z</dcterms:modified>
</cp:coreProperties>
</file>