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econmpi18\data\"/>
    </mc:Choice>
  </mc:AlternateContent>
  <bookViews>
    <workbookView xWindow="0" yWindow="0" windowWidth="11250" windowHeight="6600" activeTab="3"/>
  </bookViews>
  <sheets>
    <sheet name="total" sheetId="1" r:id="rId1"/>
    <sheet name="Calc" sheetId="3" r:id="rId2"/>
    <sheet name="GDP by state final" sheetId="4" r:id="rId3"/>
    <sheet name="projection" sheetId="6" r:id="rId4"/>
    <sheet name="Sheet1" sheetId="5" r:id="rId5"/>
    <sheet name="Metainfo" sheetId="2" r:id="rId6"/>
  </sheets>
  <externalReferences>
    <externalReference r:id="rId7"/>
    <externalReference r:id="rId8"/>
  </externalReferences>
  <definedNames>
    <definedName name="codes">[1]control!$V$3:$X$35</definedName>
    <definedName name="rank.2016">[1]control!$U$4:$BL$35</definedName>
    <definedName name="results">[1]control!$U$3:$AA$35</definedName>
  </definedNames>
  <calcPr calcId="162913"/>
</workbook>
</file>

<file path=xl/calcChain.xml><?xml version="1.0" encoding="utf-8"?>
<calcChain xmlns="http://schemas.openxmlformats.org/spreadsheetml/2006/main">
  <c r="D41" i="6" l="1"/>
  <c r="C41" i="6"/>
  <c r="B41" i="6"/>
  <c r="B42" i="6"/>
  <c r="C42" i="6"/>
  <c r="D42" i="6"/>
  <c r="E42" i="6"/>
  <c r="B43" i="6"/>
  <c r="C43" i="6"/>
  <c r="D43" i="6"/>
  <c r="E43" i="6"/>
  <c r="B44" i="6"/>
  <c r="C44" i="6"/>
  <c r="D44" i="6"/>
  <c r="E44" i="6"/>
  <c r="E41" i="6"/>
  <c r="D31" i="6"/>
  <c r="C31" i="6"/>
  <c r="E31" i="6"/>
  <c r="B31" i="6"/>
  <c r="C30" i="6"/>
  <c r="D30" i="6"/>
  <c r="E30" i="6"/>
  <c r="B30" i="6"/>
  <c r="G18" i="6" l="1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17" i="6"/>
  <c r="H17" i="6"/>
  <c r="I17" i="6"/>
  <c r="F26" i="6"/>
  <c r="F25" i="6"/>
  <c r="F24" i="6"/>
  <c r="F23" i="6"/>
  <c r="F22" i="6"/>
  <c r="F21" i="6"/>
  <c r="F20" i="6"/>
  <c r="F19" i="6"/>
  <c r="F18" i="6"/>
  <c r="F17" i="6"/>
  <c r="G34" i="4" l="1"/>
  <c r="V35" i="3" l="1"/>
  <c r="W35" i="3"/>
  <c r="X35" i="3"/>
  <c r="Y35" i="3"/>
  <c r="U35" i="3"/>
  <c r="T34" i="3"/>
  <c r="U34" i="3"/>
  <c r="V34" i="3"/>
  <c r="W34" i="3"/>
  <c r="X34" i="3"/>
  <c r="Y2" i="3"/>
  <c r="Y34" i="3" l="1"/>
  <c r="Y6" i="3"/>
  <c r="Y3" i="3"/>
  <c r="Y4" i="3"/>
  <c r="Y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2" i="3"/>
  <c r="W3" i="3"/>
  <c r="T2" i="3"/>
  <c r="U2" i="3"/>
  <c r="V2" i="3" l="1"/>
  <c r="W2" i="3"/>
  <c r="U3" i="3"/>
  <c r="V3" i="3"/>
  <c r="U4" i="3"/>
  <c r="V4" i="3"/>
  <c r="W4" i="3"/>
  <c r="U5" i="3"/>
  <c r="V5" i="3"/>
  <c r="W5" i="3"/>
  <c r="U6" i="3"/>
  <c r="V6" i="3"/>
  <c r="W6" i="3"/>
  <c r="U7" i="3"/>
  <c r="V7" i="3"/>
  <c r="W7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19" i="3"/>
  <c r="V19" i="3"/>
  <c r="W19" i="3"/>
  <c r="U20" i="3"/>
  <c r="V20" i="3"/>
  <c r="W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V1" i="3"/>
  <c r="W1" i="3" s="1"/>
  <c r="X1" i="3" s="1"/>
</calcChain>
</file>

<file path=xl/comments1.xml><?xml version="1.0" encoding="utf-8"?>
<comments xmlns="http://schemas.openxmlformats.org/spreadsheetml/2006/main">
  <authors>
    <author>INEGI:</author>
  </authors>
  <commentList>
    <comment ref="O5" authorId="0" shapeId="0">
      <text>
        <r>
          <rPr>
            <sz val="11"/>
            <rFont val="Calibri"/>
            <family val="2"/>
          </rPr>
          <t>Nota:
Revisada</t>
        </r>
      </text>
    </comment>
    <comment ref="P5" authorId="0" shapeId="0">
      <text>
        <r>
          <rPr>
            <sz val="11"/>
            <rFont val="Calibri"/>
            <family val="2"/>
          </rPr>
          <t>Nota:
Preliminar</t>
        </r>
      </text>
    </comment>
    <comment ref="A8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0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45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80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82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17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19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54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90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192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227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262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264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299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  <comment ref="A301" authorId="0" shapeId="0">
      <text>
        <r>
          <rPr>
            <sz val="11"/>
            <rFont val="Calibri"/>
            <family val="2"/>
          </rPr>
          <t xml:space="preserve">Nota:
a.  Los códigos se derivan del SCN 2008, modificados para uso del SCN de México
</t>
        </r>
      </text>
    </comment>
  </commentList>
</comments>
</file>

<file path=xl/comments2.xml><?xml version="1.0" encoding="utf-8"?>
<comments xmlns="http://schemas.openxmlformats.org/spreadsheetml/2006/main">
  <authors>
    <author>INEGI:</author>
  </authors>
  <commentList>
    <comment ref="O1" authorId="0" shapeId="0">
      <text>
        <r>
          <rPr>
            <sz val="11"/>
            <rFont val="Calibri"/>
            <family val="2"/>
          </rPr>
          <t>Nota:
Revisada</t>
        </r>
      </text>
    </comment>
    <comment ref="P1" authorId="0" shapeId="0">
      <text>
        <r>
          <rPr>
            <sz val="11"/>
            <rFont val="Calibri"/>
            <family val="2"/>
          </rPr>
          <t>Nota:
Preliminar</t>
        </r>
      </text>
    </comment>
    <comment ref="W1" authorId="0" shapeId="0">
      <text>
        <r>
          <rPr>
            <sz val="11"/>
            <rFont val="Calibri"/>
            <family val="2"/>
          </rPr>
          <t>Nota:
Revisada</t>
        </r>
      </text>
    </comment>
    <comment ref="X1" authorId="0" shapeId="0">
      <text>
        <r>
          <rPr>
            <sz val="11"/>
            <rFont val="Calibri"/>
            <family val="2"/>
          </rPr>
          <t>Nota:
Preliminar</t>
        </r>
      </text>
    </comment>
  </commentList>
</comments>
</file>

<file path=xl/comments3.xml><?xml version="1.0" encoding="utf-8"?>
<comments xmlns="http://schemas.openxmlformats.org/spreadsheetml/2006/main">
  <authors>
    <author>INEGI:</author>
  </authors>
  <commentList>
    <comment ref="E1" authorId="0" shapeId="0">
      <text>
        <r>
          <rPr>
            <sz val="11"/>
            <rFont val="Calibri"/>
            <family val="2"/>
          </rPr>
          <t>Nota:
Revisada</t>
        </r>
      </text>
    </comment>
    <comment ref="F1" authorId="0" shapeId="0">
      <text>
        <r>
          <rPr>
            <sz val="11"/>
            <rFont val="Calibri"/>
            <family val="2"/>
          </rPr>
          <t>Nota:
Preliminar</t>
        </r>
      </text>
    </comment>
  </commentList>
</comments>
</file>

<file path=xl/sharedStrings.xml><?xml version="1.0" encoding="utf-8"?>
<sst xmlns="http://schemas.openxmlformats.org/spreadsheetml/2006/main" count="687" uniqueCount="179">
  <si>
    <t>INEGI. Sistema de Cuentas Nacionales de México. Producto Interno Bruto por Entidad Federativa. Año Base 2013. Serie de 2003 a 2017. 2017 preliminar</t>
  </si>
  <si>
    <t>PIB de las actividades económicas por entidad federativa / Total Nacional</t>
  </si>
  <si>
    <t>Cuadro completo</t>
  </si>
  <si>
    <t>Concepto</t>
  </si>
  <si>
    <r>
      <rPr>
        <b/>
        <sz val="10"/>
        <color rgb="FFFFFFFF"/>
        <rFont val="Calibri"/>
        <family val="2"/>
      </rPr>
      <t>2003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</si>
  <si>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2004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</si>
  <si>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2005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</si>
  <si>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2006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</si>
  <si>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2007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</si>
  <si>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2008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</si>
  <si>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2009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</si>
  <si>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2010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</si>
  <si>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2011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</si>
  <si>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2012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</si>
  <si>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2013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</si>
  <si>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2014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</si>
  <si>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2015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</si>
  <si>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2016</t>
    </r>
    <r>
      <rPr>
        <b/>
        <vertAlign val="superscript"/>
        <sz val="10"/>
        <color rgb="FFFFFFFF"/>
        <rFont val="Calibri"/>
        <family val="2"/>
      </rPr>
      <t>R</t>
    </r>
    <r>
      <rPr>
        <b/>
        <sz val="10"/>
        <color rgb="FFFFFFFF"/>
        <rFont val="Calibri"/>
        <family val="2"/>
      </rPr>
      <t/>
    </r>
  </si>
  <si>
    <r>
      <rPr>
        <b/>
        <sz val="10"/>
        <color rgb="FFFFFFFF"/>
        <rFont val="Calibri"/>
        <family val="2"/>
      </rPr>
      <t>2017</t>
    </r>
    <r>
      <rPr>
        <b/>
        <vertAlign val="superscript"/>
        <sz val="10"/>
        <color rgb="FFFFFFFF"/>
        <rFont val="Calibri"/>
        <family val="2"/>
      </rPr>
      <t>P</t>
    </r>
    <r>
      <rPr>
        <b/>
        <sz val="10"/>
        <color rgb="FFFFFFFF"/>
        <rFont val="Calibri"/>
        <family val="2"/>
      </rPr>
      <t/>
    </r>
  </si>
  <si>
    <t>Valores constantes</t>
  </si>
  <si>
    <t xml:space="preserve">        Millones de pesos</t>
  </si>
  <si>
    <t xml:space="preserve">            B.1bP - Producto interno bruto</t>
  </si>
  <si>
    <t xml:space="preserve">            D.21-D.31 - Impuestos sobre los productos, netos</t>
  </si>
  <si>
    <t xml:space="preserve">            B.1bV - Valor agregado bruto</t>
  </si>
  <si>
    <t xml:space="preserve">                Estados Unidos Mexicanos</t>
  </si>
  <si>
    <t xml:space="preserve">                Aguascalientes</t>
  </si>
  <si>
    <t xml:space="preserve">                Baja California</t>
  </si>
  <si>
    <t xml:space="preserve">                Baja California Sur</t>
  </si>
  <si>
    <t xml:space="preserve">                Campeche</t>
  </si>
  <si>
    <t xml:space="preserve">                Coahuila de Zaragoza</t>
  </si>
  <si>
    <t xml:space="preserve">                Colima</t>
  </si>
  <si>
    <t xml:space="preserve">                Chiapas</t>
  </si>
  <si>
    <t xml:space="preserve">                Chihuahua</t>
  </si>
  <si>
    <t xml:space="preserve">                Ciudad de México</t>
  </si>
  <si>
    <t xml:space="preserve">                Durango</t>
  </si>
  <si>
    <t xml:space="preserve">                Guanajuato</t>
  </si>
  <si>
    <t xml:space="preserve">                Guerrero</t>
  </si>
  <si>
    <t xml:space="preserve">                Hidalgo</t>
  </si>
  <si>
    <t xml:space="preserve">                Jalisco</t>
  </si>
  <si>
    <t xml:space="preserve">                México</t>
  </si>
  <si>
    <t xml:space="preserve">                Michoacán de Ocampo</t>
  </si>
  <si>
    <t xml:space="preserve">                Morelos</t>
  </si>
  <si>
    <t xml:space="preserve">                Nayarit</t>
  </si>
  <si>
    <t xml:space="preserve">                Nuevo León</t>
  </si>
  <si>
    <t xml:space="preserve">                Oaxaca</t>
  </si>
  <si>
    <t xml:space="preserve">                Puebla</t>
  </si>
  <si>
    <t xml:space="preserve">                Querétaro</t>
  </si>
  <si>
    <t xml:space="preserve">                Quintana Roo</t>
  </si>
  <si>
    <t xml:space="preserve">                San Luis Potosí</t>
  </si>
  <si>
    <t xml:space="preserve">                Sinaloa</t>
  </si>
  <si>
    <t xml:space="preserve">                Sonora</t>
  </si>
  <si>
    <t xml:space="preserve">                Tabasco</t>
  </si>
  <si>
    <t xml:space="preserve">                Tamaulipas</t>
  </si>
  <si>
    <t xml:space="preserve">                Tlaxcala</t>
  </si>
  <si>
    <t xml:space="preserve">                Veracruz de Ignacio de la Llave</t>
  </si>
  <si>
    <t xml:space="preserve">                Yucatán</t>
  </si>
  <si>
    <t xml:space="preserve">                Zacatecas</t>
  </si>
  <si>
    <t xml:space="preserve">        Participación porcentual</t>
  </si>
  <si>
    <t xml:space="preserve">        Índice de volumen físico base 2013=100</t>
  </si>
  <si>
    <t xml:space="preserve">        Variación porcentual anual</t>
  </si>
  <si>
    <t>NA</t>
  </si>
  <si>
    <t xml:space="preserve">        Contribución a la variación nacional</t>
  </si>
  <si>
    <t>Valores corrientes</t>
  </si>
  <si>
    <t>Índice de precios implícitos base 2013=100</t>
  </si>
  <si>
    <t xml:space="preserve">        B.1bP - Producto interno bruto</t>
  </si>
  <si>
    <t xml:space="preserve">        D.21-D.31 - Impuestos sobre los productos, netos</t>
  </si>
  <si>
    <t xml:space="preserve">        B.1bV - Valor agregado bruto</t>
  </si>
  <si>
    <t xml:space="preserve">            Estados Unidos Mexicanos</t>
  </si>
  <si>
    <t xml:space="preserve">            Aguascalientes</t>
  </si>
  <si>
    <t xml:space="preserve">            Baja California</t>
  </si>
  <si>
    <t xml:space="preserve">            Baja California Sur</t>
  </si>
  <si>
    <t xml:space="preserve">            Campeche</t>
  </si>
  <si>
    <t xml:space="preserve">            Coahuila de Zaragoza</t>
  </si>
  <si>
    <t xml:space="preserve">            Colima</t>
  </si>
  <si>
    <t xml:space="preserve">            Chiapas</t>
  </si>
  <si>
    <t xml:space="preserve">            Chihuahua</t>
  </si>
  <si>
    <t xml:space="preserve">            Ciudad de México</t>
  </si>
  <si>
    <t xml:space="preserve">            Durango</t>
  </si>
  <si>
    <t xml:space="preserve">            Guanajuato</t>
  </si>
  <si>
    <t xml:space="preserve">            Guerrero</t>
  </si>
  <si>
    <t xml:space="preserve">            Hidalgo</t>
  </si>
  <si>
    <t xml:space="preserve">            Jalisco</t>
  </si>
  <si>
    <t xml:space="preserve">            México</t>
  </si>
  <si>
    <t xml:space="preserve">            Michoacán de Ocampo</t>
  </si>
  <si>
    <t xml:space="preserve">            Morelos</t>
  </si>
  <si>
    <t xml:space="preserve">            Nayarit</t>
  </si>
  <si>
    <t xml:space="preserve">            Nuevo León</t>
  </si>
  <si>
    <t xml:space="preserve">            Oaxaca</t>
  </si>
  <si>
    <t xml:space="preserve">            Puebla</t>
  </si>
  <si>
    <t xml:space="preserve">            Querétaro</t>
  </si>
  <si>
    <t xml:space="preserve">            Quintana Roo</t>
  </si>
  <si>
    <t xml:space="preserve">            San Luis Potosí</t>
  </si>
  <si>
    <t xml:space="preserve">            Sinaloa</t>
  </si>
  <si>
    <t xml:space="preserve">            Sonora</t>
  </si>
  <si>
    <t xml:space="preserve">            Tabasco</t>
  </si>
  <si>
    <t xml:space="preserve">            Tamaulipas</t>
  </si>
  <si>
    <t xml:space="preserve">            Tlaxcala</t>
  </si>
  <si>
    <t xml:space="preserve">            Veracruz de Ignacio de la Llave</t>
  </si>
  <si>
    <t xml:space="preserve">            Yucatán</t>
  </si>
  <si>
    <t xml:space="preserve">            Zacatecas</t>
  </si>
  <si>
    <t>Variación porcentual anual del índice de precios implícitos base 2013=100</t>
  </si>
  <si>
    <t>NA: No aplica.</t>
  </si>
  <si>
    <r>
      <rPr>
        <vertAlign val="superscript"/>
        <sz val="10"/>
        <rFont val="Calibri"/>
        <family val="2"/>
      </rPr>
      <t>P</t>
    </r>
    <r>
      <rPr>
        <sz val="10"/>
        <color rgb="FF000000"/>
        <rFont val="Calibri"/>
        <family val="2"/>
      </rPr>
      <t>: Cifras preliminares.</t>
    </r>
  </si>
  <si>
    <r>
      <rPr>
        <vertAlign val="superscript"/>
        <sz val="10"/>
        <rFont val="Calibri"/>
        <family val="2"/>
      </rPr>
      <t>R</t>
    </r>
    <r>
      <rPr>
        <sz val="10"/>
        <color rgb="FF000000"/>
        <rFont val="Calibri"/>
        <family val="2"/>
      </rPr>
      <t>: Cifras revisadas.</t>
    </r>
  </si>
  <si>
    <t>La suma de los parciales puede no coincidir con el total debido al redondeo de las cifras.</t>
  </si>
  <si>
    <t>Cometario</t>
  </si>
  <si>
    <r>
      <rPr>
        <sz val="10"/>
        <rFont val="Calibri"/>
        <family val="2"/>
      </rPr>
      <t>a. Los códigos se derivan del SCN 2008, modificados para uso del SCN de México</t>
    </r>
  </si>
  <si>
    <t xml:space="preserve">Fuente: INEGI. Sistema de Cuentas Nacionales de México. </t>
  </si>
  <si>
    <t>Atención a usuarios: atencion.usuarios@inegi.org.mx</t>
  </si>
  <si>
    <t>Fecha de descarga: lunes, 17 de diciembre de 2018 09:00:42 p. m.</t>
  </si>
  <si>
    <t>NOMBRE</t>
  </si>
  <si>
    <t>Producto Interno Bruto por Entidad Federativa</t>
  </si>
  <si>
    <t>DESCRIPCIÓN</t>
  </si>
  <si>
    <t>INEGI. Sistema de Cuentas Nacionales de México. SNIEG. Información de Interés Nacional. El Producto Interno Bruto por Entidad Federativa permite conocer anualmente el comportamiento y composición de las actividades económicas de los estados, presentándose con base en el Sistema de Clasificación Industrial de América del Norte 2013</t>
  </si>
  <si>
    <t>FRECUENCIA</t>
  </si>
  <si>
    <t>Anual</t>
  </si>
  <si>
    <t>COBERTURA GEOGRÁFICA</t>
  </si>
  <si>
    <t>Nacional</t>
  </si>
  <si>
    <t>DESGLOSE GEOGRÁFICO</t>
  </si>
  <si>
    <t>Entidad Federativa</t>
  </si>
  <si>
    <t>NOMBRE DE LA INSTITUCIÓN</t>
  </si>
  <si>
    <t>Instituto Nacional de Estadística y Geografía</t>
  </si>
  <si>
    <t>SIGLAS DE LA INSTITUCIÓN</t>
  </si>
  <si>
    <t>INEGI</t>
  </si>
  <si>
    <t>NOMBRE (Global)</t>
  </si>
  <si>
    <t>Sistema de Cuentas Nacionales de México</t>
  </si>
  <si>
    <t>DE INTERÉS NACIONAL</t>
  </si>
  <si>
    <t>SI</t>
  </si>
  <si>
    <t>EVENTO</t>
  </si>
  <si>
    <t>Año base 2013</t>
  </si>
  <si>
    <t>COBERTURA TEMPORAL</t>
  </si>
  <si>
    <t>2003-2017</t>
  </si>
  <si>
    <t>DESCRIPCIÓN PERIODO</t>
  </si>
  <si>
    <t>Serie de 2003 a 2017.</t>
  </si>
  <si>
    <t>ESTATUS</t>
  </si>
  <si>
    <t>2017_P</t>
  </si>
  <si>
    <t>FECHA DE ACTUALIZACIÓN</t>
  </si>
  <si>
    <t>2018-12-10</t>
  </si>
  <si>
    <t>deflator_Factor_2013</t>
  </si>
  <si>
    <t>2013</t>
  </si>
  <si>
    <t>http://www.beta.inegi.org.mx/app/tmp/tabuladoscn/default.html?tema=PIBE</t>
  </si>
  <si>
    <r>
      <rPr>
        <b/>
        <sz val="10"/>
        <color rgb="FFFFFFFF"/>
        <rFont val="Calibri"/>
        <family val="2"/>
      </rPr>
      <t>2013</t>
    </r>
  </si>
  <si>
    <r>
      <rPr>
        <b/>
        <sz val="10"/>
        <color rgb="FFFFFFFF"/>
        <rFont val="Calibri"/>
        <family val="2"/>
      </rPr>
      <t>2014</t>
    </r>
  </si>
  <si>
    <r>
      <rPr>
        <b/>
        <sz val="10"/>
        <color rgb="FFFFFFFF"/>
        <rFont val="Calibri"/>
        <family val="2"/>
      </rPr>
      <t>2015</t>
    </r>
  </si>
  <si>
    <r>
      <rPr>
        <b/>
        <sz val="10"/>
        <color rgb="FFFFFFFF"/>
        <rFont val="Calibri"/>
        <family val="2"/>
      </rPr>
      <t>2016</t>
    </r>
  </si>
  <si>
    <r>
      <rPr>
        <b/>
        <sz val="10"/>
        <color rgb="FFFFFFFF"/>
        <rFont val="Calibri"/>
        <family val="2"/>
      </rPr>
      <t>2017</t>
    </r>
  </si>
  <si>
    <t>IMF mexico gdp growth rate</t>
  </si>
  <si>
    <t>Yucatán</t>
  </si>
  <si>
    <t>YUC</t>
  </si>
  <si>
    <t>South</t>
  </si>
  <si>
    <t>Campeche</t>
  </si>
  <si>
    <t>CAM</t>
  </si>
  <si>
    <t>Tlaxcala</t>
  </si>
  <si>
    <t>TLA</t>
  </si>
  <si>
    <t>East</t>
  </si>
  <si>
    <t>Chiapas</t>
  </si>
  <si>
    <t>CHP</t>
  </si>
  <si>
    <t>Hidalgo</t>
  </si>
  <si>
    <t>HID</t>
  </si>
  <si>
    <t>Chihuahua</t>
  </si>
  <si>
    <t>CHH</t>
  </si>
  <si>
    <t>North</t>
  </si>
  <si>
    <t>Quintana Roo</t>
  </si>
  <si>
    <t>ROO</t>
  </si>
  <si>
    <t>Colima</t>
  </si>
  <si>
    <t>COL</t>
  </si>
  <si>
    <t>West</t>
  </si>
  <si>
    <t>Guerrero</t>
  </si>
  <si>
    <t>GRO</t>
  </si>
  <si>
    <t>Baja California</t>
  </si>
  <si>
    <t>BCN</t>
  </si>
  <si>
    <t>rank</t>
  </si>
  <si>
    <t>state</t>
  </si>
  <si>
    <t>iso3c</t>
  </si>
  <si>
    <t>score</t>
  </si>
  <si>
    <t>region</t>
  </si>
  <si>
    <t>pc impact</t>
  </si>
  <si>
    <t>Peaceful</t>
  </si>
  <si>
    <t>least peaceful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</si>
</sst>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##\ ###\ ###\ ###\ ##0"/>
    <numFmt numFmtId="165" formatCode="###\ ###\ ###\ ###\ ##0.00"/>
    <numFmt numFmtId="166" formatCode="###\ ###\ ###\ ###\ ##0.0"/>
    <numFmt numFmtId="167" formatCode="0.0%"/>
  </numFmts>
  <fonts count="12" x14ac:knownFonts="1">
    <font>
      <sz val="11"/>
      <name val="Calibri"/>
    </font>
    <font>
      <b/>
      <sz val="11"/>
      <name val="Calibri"/>
      <family val="2"/>
    </font>
    <font>
      <sz val="10"/>
      <name val="Calibri"/>
      <family val="2"/>
    </font>
    <font>
      <b/>
      <sz val="10"/>
      <color rgb="FFFFFFFF"/>
      <name val="Calibri"/>
      <family val="2"/>
    </font>
    <font>
      <b/>
      <vertAlign val="superscript"/>
      <sz val="10"/>
      <color rgb="FFFFFFFF"/>
      <name val="Calibri"/>
      <family val="2"/>
    </font>
    <font>
      <vertAlign val="superscript"/>
      <sz val="10"/>
      <name val="Calibri"/>
      <family val="2"/>
    </font>
    <font>
      <sz val="10"/>
      <color rgb="FF000000"/>
      <name val="Calibri"/>
      <family val="2"/>
    </font>
    <font>
      <sz val="8"/>
      <color rgb="FF000000"/>
      <name val="Segoe UI"/>
      <family val="2"/>
    </font>
    <font>
      <sz val="11"/>
      <name val="Calibri"/>
      <family val="2"/>
    </font>
    <font>
      <sz val="11"/>
      <name val="Calibri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6" fontId="2" fillId="3" borderId="2" xfId="0" applyNumberFormat="1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8" fillId="4" borderId="5" xfId="0" applyFont="1" applyFill="1" applyBorder="1"/>
    <xf numFmtId="0" fontId="7" fillId="4" borderId="6" xfId="0" applyFont="1" applyFill="1" applyBorder="1" applyAlignment="1">
      <alignment horizontal="right" vertical="center"/>
    </xf>
    <xf numFmtId="9" fontId="0" fillId="0" borderId="0" xfId="2" applyFont="1"/>
    <xf numFmtId="167" fontId="0" fillId="0" borderId="0" xfId="2" applyNumberFormat="1" applyFont="1"/>
    <xf numFmtId="43" fontId="0" fillId="0" borderId="0" xfId="1" applyFont="1"/>
    <xf numFmtId="1" fontId="0" fillId="0" borderId="0" xfId="0" applyNumberFormat="1"/>
    <xf numFmtId="1" fontId="0" fillId="0" borderId="0" xfId="1" applyNumberFormat="1" applyFont="1"/>
    <xf numFmtId="0" fontId="3" fillId="2" borderId="1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/>
    </xf>
    <xf numFmtId="2" fontId="10" fillId="5" borderId="7" xfId="0" applyNumberFormat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2" fontId="11" fillId="5" borderId="7" xfId="0" applyNumberFormat="1" applyFont="1" applyFill="1" applyBorder="1" applyAlignment="1">
      <alignment horizontal="center" vertical="center"/>
    </xf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Projection of the economic impact of violence</a:t>
            </a:r>
          </a:p>
        </c:rich>
      </c:tx>
      <c:layout>
        <c:manualLayout>
          <c:xMode val="edge"/>
          <c:yMode val="edge"/>
          <c:x val="0.26400266718132726"/>
          <c:y val="7.981834099777953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87505309978208E-2"/>
          <c:y val="6.0606060606060608E-2"/>
          <c:w val="0.9059744611789633"/>
          <c:h val="0.77381116237501679"/>
        </c:manualLayout>
      </c:layout>
      <c:lineChart>
        <c:grouping val="standard"/>
        <c:varyColors val="0"/>
        <c:ser>
          <c:idx val="0"/>
          <c:order val="0"/>
          <c:tx>
            <c:strRef>
              <c:f>projection!$A$30</c:f>
              <c:strCache>
                <c:ptCount val="1"/>
                <c:pt idx="0">
                  <c:v>Peaceful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projection!$B$29:$E$29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projection!$B$30:$E$30</c:f>
              <c:numCache>
                <c:formatCode>General</c:formatCode>
                <c:ptCount val="4"/>
                <c:pt idx="0">
                  <c:v>19226.853788311848</c:v>
                </c:pt>
                <c:pt idx="1">
                  <c:v>20211.134108528215</c:v>
                </c:pt>
                <c:pt idx="2">
                  <c:v>20170.904609382465</c:v>
                </c:pt>
                <c:pt idx="3">
                  <c:v>21713.341920587281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F-4BD1-B5A4-23587CF079FE}"/>
            </c:ext>
          </c:extLst>
        </c:ser>
        <c:ser>
          <c:idx val="1"/>
          <c:order val="1"/>
          <c:tx>
            <c:strRef>
              <c:f>projection!$A$31</c:f>
              <c:strCache>
                <c:ptCount val="1"/>
                <c:pt idx="0">
                  <c:v>least peaceful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projection!$B$29:$E$29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projection!$B$31:$E$31</c:f>
              <c:numCache>
                <c:formatCode>General</c:formatCode>
                <c:ptCount val="4"/>
                <c:pt idx="0">
                  <c:v>46230.728286171259</c:v>
                </c:pt>
                <c:pt idx="1">
                  <c:v>55598.488068870778</c:v>
                </c:pt>
                <c:pt idx="2">
                  <c:v>70772.136337567004</c:v>
                </c:pt>
                <c:pt idx="3">
                  <c:v>77086.513403922712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F-4BD1-B5A4-23587CF079FE}"/>
            </c:ext>
          </c:extLst>
        </c:ser>
        <c:ser>
          <c:idx val="2"/>
          <c:order val="2"/>
          <c:tx>
            <c:strRef>
              <c:f>projection!$A$32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val>
            <c:numRef>
              <c:f>projection!$B$32:$E$32</c:f>
              <c:numCache>
                <c:formatCode>_(* #,##0.00_);_(* \(#,##0.00\);_(* "-"??_);_(@_)</c:formatCode>
                <c:ptCount val="4"/>
                <c:pt idx="0">
                  <c:v>18881.951802466185</c:v>
                </c:pt>
                <c:pt idx="1">
                  <c:v>19792.23803991052</c:v>
                </c:pt>
                <c:pt idx="2">
                  <c:v>16766.126633236887</c:v>
                </c:pt>
                <c:pt idx="3">
                  <c:v>16986.681665487144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F-4BD1-B5A4-23587CF079FE}"/>
            </c:ext>
          </c:extLst>
        </c:ser>
        <c:ser>
          <c:idx val="3"/>
          <c:order val="3"/>
          <c:tx>
            <c:strRef>
              <c:f>projection!$A$33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val>
            <c:numRef>
              <c:f>projection!$B$33:$E$33</c:f>
              <c:numCache>
                <c:formatCode>_(* #,##0.00_);_(* \(#,##0.00\);_(* "-"??_);_(@_)</c:formatCode>
                <c:ptCount val="4"/>
                <c:pt idx="0">
                  <c:v>51382.981045283697</c:v>
                </c:pt>
                <c:pt idx="1">
                  <c:v>52948.068452942047</c:v>
                </c:pt>
                <c:pt idx="2">
                  <c:v>76833.766429470314</c:v>
                </c:pt>
                <c:pt idx="3">
                  <c:v>92417.709912799706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F-4BD1-B5A4-23587CF0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46272"/>
        <c:axId val="502440696"/>
      </c:lineChart>
      <c:dateAx>
        <c:axId val="5024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0696"/>
        <c:crosses val="autoZero"/>
        <c:auto val="0"/>
        <c:lblOffset val="100"/>
        <c:baseTimeUnit val="days"/>
      </c:dateAx>
      <c:valAx>
        <c:axId val="5024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5496101308494E-2"/>
          <c:y val="0.10569458382586443"/>
          <c:w val="0.9059744611789633"/>
          <c:h val="0.77381116237501679"/>
        </c:manualLayout>
      </c:layout>
      <c:lineChart>
        <c:grouping val="standard"/>
        <c:varyColors val="0"/>
        <c:ser>
          <c:idx val="0"/>
          <c:order val="0"/>
          <c:tx>
            <c:strRef>
              <c:f>projection!$A$41</c:f>
              <c:strCache>
                <c:ptCount val="1"/>
                <c:pt idx="0">
                  <c:v>Peaceful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projection!$B$40:$E$40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projection!$B$41:$E$41</c:f>
              <c:numCache>
                <c:formatCode>General</c:formatCode>
                <c:ptCount val="4"/>
                <c:pt idx="0">
                  <c:v>0</c:v>
                </c:pt>
                <c:pt idx="1">
                  <c:v>984.28032021636682</c:v>
                </c:pt>
                <c:pt idx="2">
                  <c:v>944.05082107061753</c:v>
                </c:pt>
                <c:pt idx="3">
                  <c:v>2486.4881322754336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D-4656-99A4-0072488430DA}"/>
            </c:ext>
          </c:extLst>
        </c:ser>
        <c:ser>
          <c:idx val="1"/>
          <c:order val="1"/>
          <c:tx>
            <c:strRef>
              <c:f>projection!$A$42</c:f>
              <c:strCache>
                <c:ptCount val="1"/>
                <c:pt idx="0">
                  <c:v>least peaceful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projection!$B$40:$E$40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projection!$B$42:$E$42</c:f>
              <c:numCache>
                <c:formatCode>General</c:formatCode>
                <c:ptCount val="4"/>
                <c:pt idx="0">
                  <c:v>0</c:v>
                </c:pt>
                <c:pt idx="1">
                  <c:v>9367.7597826995188</c:v>
                </c:pt>
                <c:pt idx="2">
                  <c:v>24541.408051395745</c:v>
                </c:pt>
                <c:pt idx="3">
                  <c:v>30855.785117751453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D-4656-99A4-0072488430DA}"/>
            </c:ext>
          </c:extLst>
        </c:ser>
        <c:ser>
          <c:idx val="2"/>
          <c:order val="2"/>
          <c:tx>
            <c:strRef>
              <c:f>projection!$A$43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projection!$B$40:$E$40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projection!$B$43:$E$43</c:f>
              <c:numCache>
                <c:formatCode>General</c:formatCode>
                <c:ptCount val="4"/>
                <c:pt idx="0">
                  <c:v>0</c:v>
                </c:pt>
                <c:pt idx="1">
                  <c:v>910.28623744433571</c:v>
                </c:pt>
                <c:pt idx="2">
                  <c:v>-2115.8251692292979</c:v>
                </c:pt>
                <c:pt idx="3">
                  <c:v>-1895.2701369790411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D-4656-99A4-0072488430DA}"/>
            </c:ext>
          </c:extLst>
        </c:ser>
        <c:ser>
          <c:idx val="3"/>
          <c:order val="3"/>
          <c:tx>
            <c:strRef>
              <c:f>projection!$A$44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cat>
            <c:numRef>
              <c:f>projection!$B$40:$E$40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projection!$B$44:$E$44</c:f>
              <c:numCache>
                <c:formatCode>General</c:formatCode>
                <c:ptCount val="4"/>
                <c:pt idx="0">
                  <c:v>0</c:v>
                </c:pt>
                <c:pt idx="1">
                  <c:v>1565.0874076583495</c:v>
                </c:pt>
                <c:pt idx="2">
                  <c:v>25450.785384186616</c:v>
                </c:pt>
                <c:pt idx="3">
                  <c:v>41034.728867516009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D-4656-99A4-00724884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46272"/>
        <c:axId val="502440696"/>
      </c:lineChart>
      <c:dateAx>
        <c:axId val="5024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0696"/>
        <c:crosses val="autoZero"/>
        <c:auto val="0"/>
        <c:lblOffset val="100"/>
        <c:baseTimeUnit val="days"/>
      </c:dateAx>
      <c:valAx>
        <c:axId val="5024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257009</xdr:colOff>
      <xdr:row>27</xdr:row>
      <xdr:rowOff>180974</xdr:rowOff>
    </xdr:from>
    <xdr:to>
      <xdr:col>17</xdr:col>
      <xdr:colOff>290347</xdr:colOff>
      <xdr:row>53</xdr:row>
      <xdr:rowOff>1313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53</xdr:row>
      <xdr:rowOff>161926</xdr:rowOff>
    </xdr:from>
    <xdr:to>
      <xdr:col>18</xdr:col>
      <xdr:colOff>247650</xdr:colOff>
      <xdr:row>84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nstitute%20for%20Economics%20and%20Peace\National%20Peace%20Indices\Mexico%20Peace%20Index\MPI%202019\MPI%202019%20Dashboard%20v4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ardwell/AppData/Roaming/Microsoft/Excel/dashbdata%20v0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Sheet2"/>
      <sheetName val="mapcontrol"/>
      <sheetName val="data.table"/>
      <sheetName val="pivot"/>
      <sheetName val="control"/>
      <sheetName val="codebook"/>
      <sheetName val="Overview"/>
      <sheetName val="Results"/>
      <sheetName val="Table"/>
      <sheetName val="State Profile"/>
      <sheetName val="Correlates"/>
      <sheetName val="Results (4)"/>
      <sheetName val="Sheet6"/>
      <sheetName val="Summary"/>
      <sheetName val="Sheet1"/>
      <sheetName val="Risers and Fallers"/>
      <sheetName val="Trends"/>
      <sheetName val="State Scores"/>
      <sheetName val="State Costs"/>
      <sheetName val="Corre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U3" t="str">
            <v>RANK</v>
          </cell>
          <cell r="V3" t="str">
            <v>STATE</v>
          </cell>
          <cell r="W3" t="str">
            <v>REGION</v>
          </cell>
          <cell r="X3" t="str">
            <v>CODE</v>
          </cell>
          <cell r="Y3" t="str">
            <v>INCLUDED?</v>
          </cell>
          <cell r="Z3" t="str">
            <v>VALUE</v>
          </cell>
          <cell r="AA3" t="str">
            <v>RANK</v>
          </cell>
        </row>
        <row r="4">
          <cell r="U4">
            <v>11</v>
          </cell>
          <cell r="V4" t="str">
            <v>Aguascalientes</v>
          </cell>
          <cell r="W4" t="str">
            <v>Central</v>
          </cell>
          <cell r="X4" t="str">
            <v>AGU</v>
          </cell>
          <cell r="Y4" t="str">
            <v>YES</v>
          </cell>
          <cell r="Z4">
            <v>2.2187289931091998</v>
          </cell>
          <cell r="AA4">
            <v>11</v>
          </cell>
          <cell r="AC4" t="str">
            <v>Year</v>
          </cell>
          <cell r="AD4">
            <v>2018</v>
          </cell>
          <cell r="AO4" t="str">
            <v/>
          </cell>
          <cell r="AU4" t="str">
            <v>State</v>
          </cell>
          <cell r="AV4" t="str">
            <v>Nuevo León</v>
          </cell>
          <cell r="AX4" t="str">
            <v>Homicide</v>
          </cell>
          <cell r="AY4" t="b">
            <v>1</v>
          </cell>
          <cell r="BL4" t="e">
            <v>#NAME?</v>
          </cell>
        </row>
        <row r="5">
          <cell r="U5">
            <v>32</v>
          </cell>
          <cell r="V5" t="str">
            <v>Baja California</v>
          </cell>
          <cell r="W5" t="str">
            <v>North</v>
          </cell>
          <cell r="X5" t="str">
            <v>BCN</v>
          </cell>
          <cell r="Y5" t="str">
            <v>YES</v>
          </cell>
          <cell r="Z5">
            <v>4.5528343165574698</v>
          </cell>
          <cell r="AA5">
            <v>32</v>
          </cell>
          <cell r="AC5" t="str">
            <v>Year 2 #</v>
          </cell>
          <cell r="AD5">
            <v>3</v>
          </cell>
          <cell r="AO5" t="str">
            <v/>
          </cell>
          <cell r="AU5" t="str">
            <v>State Code</v>
          </cell>
          <cell r="AV5" t="str">
            <v>NLE</v>
          </cell>
          <cell r="AX5" t="str">
            <v>Violent Crime</v>
          </cell>
          <cell r="AY5" t="b">
            <v>1</v>
          </cell>
          <cell r="BL5" t="e">
            <v>#NAME?</v>
          </cell>
        </row>
        <row r="6">
          <cell r="U6">
            <v>25</v>
          </cell>
          <cell r="V6" t="str">
            <v>Baja California Sur</v>
          </cell>
          <cell r="W6" t="str">
            <v>North</v>
          </cell>
          <cell r="X6" t="str">
            <v>BCS</v>
          </cell>
          <cell r="Y6" t="str">
            <v>YES</v>
          </cell>
          <cell r="Z6">
            <v>3.24698434531417</v>
          </cell>
          <cell r="AA6">
            <v>25</v>
          </cell>
          <cell r="AC6" t="str">
            <v>Year 2</v>
          </cell>
          <cell r="AD6">
            <v>2017</v>
          </cell>
          <cell r="AO6" t="str">
            <v/>
          </cell>
          <cell r="AU6" t="str">
            <v>Year #</v>
          </cell>
          <cell r="AV6">
            <v>4</v>
          </cell>
          <cell r="AX6" t="str">
            <v>Firearms Crime</v>
          </cell>
          <cell r="AY6" t="b">
            <v>1</v>
          </cell>
          <cell r="BL6" t="e">
            <v>#NAME?</v>
          </cell>
        </row>
        <row r="7">
          <cell r="U7">
            <v>2</v>
          </cell>
          <cell r="V7" t="str">
            <v>Campeche</v>
          </cell>
          <cell r="W7" t="str">
            <v>South</v>
          </cell>
          <cell r="X7" t="str">
            <v>CAM</v>
          </cell>
          <cell r="Y7" t="str">
            <v>YES</v>
          </cell>
          <cell r="Z7">
            <v>1.37383939436533</v>
          </cell>
          <cell r="AA7">
            <v>2</v>
          </cell>
          <cell r="AC7" t="str">
            <v>Indicator #</v>
          </cell>
          <cell r="AD7">
            <v>1</v>
          </cell>
          <cell r="AO7" t="str">
            <v/>
          </cell>
          <cell r="AU7" t="str">
            <v>Year</v>
          </cell>
          <cell r="AV7">
            <v>2018</v>
          </cell>
          <cell r="AX7" t="str">
            <v>Detention without a Sentence</v>
          </cell>
          <cell r="AY7" t="b">
            <v>1</v>
          </cell>
          <cell r="BL7" t="e">
            <v>#NAME?</v>
          </cell>
        </row>
        <row r="8">
          <cell r="U8">
            <v>6</v>
          </cell>
          <cell r="V8" t="str">
            <v>Coahuila</v>
          </cell>
          <cell r="W8" t="str">
            <v>North</v>
          </cell>
          <cell r="X8" t="str">
            <v>COA</v>
          </cell>
          <cell r="Y8" t="str">
            <v>YES</v>
          </cell>
          <cell r="Z8">
            <v>1.9090150248139099</v>
          </cell>
          <cell r="AA8">
            <v>6</v>
          </cell>
          <cell r="AC8" t="str">
            <v>Indicator</v>
          </cell>
          <cell r="AD8" t="str">
            <v>Overall Score</v>
          </cell>
          <cell r="AO8" t="str">
            <v>Select #</v>
          </cell>
          <cell r="AP8">
            <v>1</v>
          </cell>
          <cell r="AX8" t="str">
            <v>Organized Crime</v>
          </cell>
          <cell r="AY8" t="b">
            <v>1</v>
          </cell>
          <cell r="BL8" t="e">
            <v>#NAME?</v>
          </cell>
        </row>
        <row r="9">
          <cell r="U9">
            <v>30</v>
          </cell>
          <cell r="V9" t="str">
            <v>Colima</v>
          </cell>
          <cell r="W9" t="str">
            <v>West</v>
          </cell>
          <cell r="X9" t="str">
            <v>COL</v>
          </cell>
          <cell r="Y9" t="str">
            <v>YES</v>
          </cell>
          <cell r="Z9">
            <v>4.0214028586188704</v>
          </cell>
          <cell r="AA9">
            <v>30</v>
          </cell>
          <cell r="AC9" t="str">
            <v>Data Type #</v>
          </cell>
          <cell r="AD9" t="str">
            <v>Banded</v>
          </cell>
          <cell r="AO9" t="str">
            <v>Select</v>
          </cell>
          <cell r="AP9" t="str">
            <v>Total</v>
          </cell>
          <cell r="BL9" t="e">
            <v>#NAME?</v>
          </cell>
        </row>
        <row r="10">
          <cell r="U10">
            <v>4</v>
          </cell>
          <cell r="V10" t="str">
            <v>Chiapas</v>
          </cell>
          <cell r="W10" t="str">
            <v>South</v>
          </cell>
          <cell r="X10" t="str">
            <v>CHP</v>
          </cell>
          <cell r="Y10" t="str">
            <v>YES</v>
          </cell>
          <cell r="Z10">
            <v>1.6409161437875399</v>
          </cell>
          <cell r="AA10">
            <v>4</v>
          </cell>
          <cell r="AC10" t="str">
            <v>Data Type</v>
          </cell>
          <cell r="AD10">
            <v>1</v>
          </cell>
          <cell r="AX10" t="e">
            <v>#REF!</v>
          </cell>
          <cell r="AY10" t="b">
            <v>0</v>
          </cell>
          <cell r="BL10" t="e">
            <v>#NAME?</v>
          </cell>
        </row>
        <row r="11">
          <cell r="U11">
            <v>28</v>
          </cell>
          <cell r="V11" t="str">
            <v>Chihuahua</v>
          </cell>
          <cell r="W11" t="str">
            <v>North</v>
          </cell>
          <cell r="X11" t="str">
            <v>CHH</v>
          </cell>
          <cell r="Y11" t="str">
            <v>YES</v>
          </cell>
          <cell r="Z11">
            <v>3.6795525298415899</v>
          </cell>
          <cell r="AA11">
            <v>28</v>
          </cell>
          <cell r="AC11" t="str">
            <v>Change #</v>
          </cell>
          <cell r="AD11">
            <v>1</v>
          </cell>
          <cell r="BL11" t="e">
            <v>#NAME?</v>
          </cell>
        </row>
        <row r="12">
          <cell r="U12">
            <v>20</v>
          </cell>
          <cell r="V12" t="str">
            <v>Distrito Federal</v>
          </cell>
          <cell r="W12" t="str">
            <v>Central</v>
          </cell>
          <cell r="X12" t="str">
            <v>DIF</v>
          </cell>
          <cell r="Y12" t="str">
            <v>YES</v>
          </cell>
          <cell r="Z12">
            <v>2.7667485235055498</v>
          </cell>
          <cell r="AA12">
            <v>20</v>
          </cell>
          <cell r="AC12" t="str">
            <v>Change</v>
          </cell>
          <cell r="AD12" t="str">
            <v>Raw Change</v>
          </cell>
          <cell r="BL12" t="e">
            <v>#NAME?</v>
          </cell>
        </row>
        <row r="13">
          <cell r="U13">
            <v>10</v>
          </cell>
          <cell r="V13" t="str">
            <v>Durango</v>
          </cell>
          <cell r="W13" t="str">
            <v>North</v>
          </cell>
          <cell r="X13" t="str">
            <v>DUR</v>
          </cell>
          <cell r="Y13" t="str">
            <v>YES</v>
          </cell>
          <cell r="Z13">
            <v>2.1214045572340501</v>
          </cell>
          <cell r="AA13">
            <v>10</v>
          </cell>
          <cell r="AC13" t="str">
            <v>Subtype</v>
          </cell>
          <cell r="AD13" t="str">
            <v>Total</v>
          </cell>
          <cell r="AW13">
            <v>2003</v>
          </cell>
          <cell r="AX13">
            <v>2004</v>
          </cell>
          <cell r="AY13">
            <v>2005</v>
          </cell>
          <cell r="AZ13">
            <v>2006</v>
          </cell>
          <cell r="BA13">
            <v>2007</v>
          </cell>
          <cell r="BB13">
            <v>2008</v>
          </cell>
          <cell r="BC13">
            <v>2009</v>
          </cell>
          <cell r="BD13">
            <v>2010</v>
          </cell>
          <cell r="BE13">
            <v>2011</v>
          </cell>
          <cell r="BF13">
            <v>2012</v>
          </cell>
          <cell r="BG13">
            <v>2013</v>
          </cell>
          <cell r="BH13">
            <v>2014</v>
          </cell>
          <cell r="BI13">
            <v>2015</v>
          </cell>
          <cell r="BL13" t="e">
            <v>#NAME?</v>
          </cell>
        </row>
        <row r="14">
          <cell r="U14">
            <v>27</v>
          </cell>
          <cell r="V14" t="str">
            <v>Guanajuato</v>
          </cell>
          <cell r="W14" t="str">
            <v>Central</v>
          </cell>
          <cell r="X14" t="str">
            <v>GUA</v>
          </cell>
          <cell r="Y14" t="str">
            <v>YES</v>
          </cell>
          <cell r="Z14">
            <v>3.6024001145213198</v>
          </cell>
          <cell r="AA14">
            <v>27</v>
          </cell>
          <cell r="AD14">
            <v>7</v>
          </cell>
          <cell r="AU14" t="str">
            <v>Homicide Costs</v>
          </cell>
          <cell r="AV14" t="str">
            <v>Homicide</v>
          </cell>
          <cell r="AW14" t="e">
            <v>#REF!</v>
          </cell>
          <cell r="AX14" t="e">
            <v>#REF!</v>
          </cell>
          <cell r="AY14" t="e">
            <v>#REF!</v>
          </cell>
          <cell r="AZ14" t="e">
            <v>#REF!</v>
          </cell>
          <cell r="BA14" t="e">
            <v>#REF!</v>
          </cell>
          <cell r="BB14" t="e">
            <v>#REF!</v>
          </cell>
          <cell r="BC14" t="e">
            <v>#REF!</v>
          </cell>
          <cell r="BD14" t="e">
            <v>#REF!</v>
          </cell>
          <cell r="BE14" t="e">
            <v>#REF!</v>
          </cell>
          <cell r="BF14" t="e">
            <v>#REF!</v>
          </cell>
          <cell r="BG14" t="e">
            <v>#REF!</v>
          </cell>
          <cell r="BH14" t="e">
            <v>#REF!</v>
          </cell>
          <cell r="BI14" t="e">
            <v>#REF!</v>
          </cell>
          <cell r="BL14" t="e">
            <v>#NAME?</v>
          </cell>
        </row>
        <row r="15">
          <cell r="U15">
            <v>31</v>
          </cell>
          <cell r="V15" t="str">
            <v>Guerrero</v>
          </cell>
          <cell r="W15" t="str">
            <v>South</v>
          </cell>
          <cell r="X15" t="str">
            <v>GRO</v>
          </cell>
          <cell r="Y15" t="str">
            <v>YES</v>
          </cell>
          <cell r="Z15">
            <v>4.0626491926834003</v>
          </cell>
          <cell r="AA15">
            <v>31</v>
          </cell>
          <cell r="AC15" t="str">
            <v>State</v>
          </cell>
          <cell r="AD15">
            <v>2018</v>
          </cell>
          <cell r="AE15">
            <v>2017</v>
          </cell>
          <cell r="AF15" t="str">
            <v>Change</v>
          </cell>
          <cell r="AG15" t="str">
            <v>Rank</v>
          </cell>
          <cell r="AH15" t="str">
            <v>Rank Order</v>
          </cell>
          <cell r="AI15" t="str">
            <v>Name</v>
          </cell>
          <cell r="AJ15" t="str">
            <v>Code</v>
          </cell>
          <cell r="AK15">
            <v>2018</v>
          </cell>
          <cell r="AL15">
            <v>2017</v>
          </cell>
          <cell r="AM15" t="str">
            <v>Change</v>
          </cell>
          <cell r="AU15" t="str">
            <v>robbery Costs</v>
          </cell>
          <cell r="AV15" t="str">
            <v>Robbery</v>
          </cell>
          <cell r="AW15" t="e">
            <v>#REF!</v>
          </cell>
          <cell r="AX15" t="e">
            <v>#REF!</v>
          </cell>
          <cell r="AY15" t="e">
            <v>#REF!</v>
          </cell>
          <cell r="AZ15" t="e">
            <v>#REF!</v>
          </cell>
          <cell r="BA15" t="e">
            <v>#REF!</v>
          </cell>
          <cell r="BB15" t="e">
            <v>#REF!</v>
          </cell>
          <cell r="BC15" t="e">
            <v>#REF!</v>
          </cell>
          <cell r="BD15" t="e">
            <v>#REF!</v>
          </cell>
          <cell r="BE15" t="e">
            <v>#REF!</v>
          </cell>
          <cell r="BF15" t="e">
            <v>#REF!</v>
          </cell>
          <cell r="BG15" t="e">
            <v>#REF!</v>
          </cell>
          <cell r="BH15" t="e">
            <v>#REF!</v>
          </cell>
          <cell r="BI15" t="e">
            <v>#REF!</v>
          </cell>
          <cell r="BL15" t="e">
            <v>#NAME?</v>
          </cell>
        </row>
        <row r="16">
          <cell r="U16">
            <v>5</v>
          </cell>
          <cell r="V16" t="str">
            <v>Hidalgo</v>
          </cell>
          <cell r="W16" t="str">
            <v>East</v>
          </cell>
          <cell r="X16" t="str">
            <v>HID</v>
          </cell>
          <cell r="Y16" t="str">
            <v>YES</v>
          </cell>
          <cell r="Z16">
            <v>1.8084825428601701</v>
          </cell>
          <cell r="AA16">
            <v>5</v>
          </cell>
          <cell r="AC16" t="str">
            <v>AGU</v>
          </cell>
          <cell r="AD16">
            <v>2.2187289931091998</v>
          </cell>
          <cell r="AE16">
            <v>2.0366434223926801</v>
          </cell>
          <cell r="AF16">
            <v>0.18208557071651965</v>
          </cell>
          <cell r="AG16">
            <v>24</v>
          </cell>
          <cell r="AH16">
            <v>1</v>
          </cell>
          <cell r="AI16" t="str">
            <v>Baja California Sur</v>
          </cell>
          <cell r="AJ16" t="str">
            <v>BCS</v>
          </cell>
          <cell r="AK16">
            <v>3.24698434531417</v>
          </cell>
          <cell r="AL16">
            <v>4.5449670474271304</v>
          </cell>
          <cell r="AM16">
            <v>-1.2979827021129604</v>
          </cell>
          <cell r="AU16" t="str">
            <v>rape Costs</v>
          </cell>
          <cell r="AV16" t="str">
            <v>Rape</v>
          </cell>
          <cell r="AW16" t="e">
            <v>#REF!</v>
          </cell>
          <cell r="AX16" t="e">
            <v>#REF!</v>
          </cell>
          <cell r="AY16" t="e">
            <v>#REF!</v>
          </cell>
          <cell r="AZ16" t="e">
            <v>#REF!</v>
          </cell>
          <cell r="BA16" t="e">
            <v>#REF!</v>
          </cell>
          <cell r="BB16" t="e">
            <v>#REF!</v>
          </cell>
          <cell r="BC16" t="e">
            <v>#REF!</v>
          </cell>
          <cell r="BD16" t="e">
            <v>#REF!</v>
          </cell>
          <cell r="BE16" t="e">
            <v>#REF!</v>
          </cell>
          <cell r="BF16" t="e">
            <v>#REF!</v>
          </cell>
          <cell r="BG16" t="e">
            <v>#REF!</v>
          </cell>
          <cell r="BH16" t="e">
            <v>#REF!</v>
          </cell>
          <cell r="BI16" t="e">
            <v>#REF!</v>
          </cell>
          <cell r="BL16" t="e">
            <v>#NAME?</v>
          </cell>
        </row>
        <row r="17">
          <cell r="U17">
            <v>19</v>
          </cell>
          <cell r="V17" t="str">
            <v>Jalisco</v>
          </cell>
          <cell r="W17" t="str">
            <v>West</v>
          </cell>
          <cell r="X17" t="str">
            <v>JAL</v>
          </cell>
          <cell r="Y17" t="str">
            <v>YES</v>
          </cell>
          <cell r="Z17">
            <v>2.7609732766727602</v>
          </cell>
          <cell r="AA17">
            <v>19</v>
          </cell>
          <cell r="AC17" t="str">
            <v>BCN</v>
          </cell>
          <cell r="AD17">
            <v>4.5528343165574698</v>
          </cell>
          <cell r="AE17">
            <v>4.3502205547426103</v>
          </cell>
          <cell r="AF17">
            <v>0.20261376181485957</v>
          </cell>
          <cell r="AG17">
            <v>26</v>
          </cell>
          <cell r="AH17">
            <v>2</v>
          </cell>
          <cell r="AI17" t="str">
            <v>Sinaloa</v>
          </cell>
          <cell r="AJ17" t="str">
            <v>SIN</v>
          </cell>
          <cell r="AK17">
            <v>2.91160474504162</v>
          </cell>
          <cell r="AL17">
            <v>3.3613653617399502</v>
          </cell>
          <cell r="AM17">
            <v>-0.44976061669833012</v>
          </cell>
          <cell r="AU17" t="str">
            <v>assault Costs</v>
          </cell>
          <cell r="AV17" t="str">
            <v>Assault</v>
          </cell>
          <cell r="AW17" t="e">
            <v>#REF!</v>
          </cell>
          <cell r="AX17" t="e">
            <v>#REF!</v>
          </cell>
          <cell r="AY17" t="e">
            <v>#REF!</v>
          </cell>
          <cell r="AZ17" t="e">
            <v>#REF!</v>
          </cell>
          <cell r="BA17" t="e">
            <v>#REF!</v>
          </cell>
          <cell r="BB17" t="e">
            <v>#REF!</v>
          </cell>
          <cell r="BC17" t="e">
            <v>#REF!</v>
          </cell>
          <cell r="BD17" t="e">
            <v>#REF!</v>
          </cell>
          <cell r="BE17" t="e">
            <v>#REF!</v>
          </cell>
          <cell r="BF17" t="e">
            <v>#REF!</v>
          </cell>
          <cell r="BG17" t="e">
            <v>#REF!</v>
          </cell>
          <cell r="BH17" t="e">
            <v>#REF!</v>
          </cell>
          <cell r="BI17" t="e">
            <v>#REF!</v>
          </cell>
          <cell r="BL17" t="e">
            <v>#NAME?</v>
          </cell>
        </row>
        <row r="18">
          <cell r="U18">
            <v>16</v>
          </cell>
          <cell r="V18" t="str">
            <v>México</v>
          </cell>
          <cell r="W18" t="str">
            <v>Central</v>
          </cell>
          <cell r="X18" t="str">
            <v>MEX</v>
          </cell>
          <cell r="Y18" t="str">
            <v>YES</v>
          </cell>
          <cell r="Z18">
            <v>2.5736881563661198</v>
          </cell>
          <cell r="AA18">
            <v>16</v>
          </cell>
          <cell r="AC18" t="str">
            <v>BCS</v>
          </cell>
          <cell r="AD18">
            <v>3.24698434531417</v>
          </cell>
          <cell r="AE18">
            <v>4.5449670474271304</v>
          </cell>
          <cell r="AF18">
            <v>-1.2979827021129604</v>
          </cell>
          <cell r="AG18">
            <v>1</v>
          </cell>
          <cell r="AH18">
            <v>3</v>
          </cell>
          <cell r="AI18" t="str">
            <v>Sonora</v>
          </cell>
          <cell r="AJ18" t="str">
            <v>SON</v>
          </cell>
          <cell r="AK18">
            <v>2.3687255149273301</v>
          </cell>
          <cell r="AL18">
            <v>2.5951811622116598</v>
          </cell>
          <cell r="AM18">
            <v>-0.22645564728432976</v>
          </cell>
          <cell r="AU18" t="str">
            <v>extortion Costs</v>
          </cell>
          <cell r="AV18" t="str">
            <v>Extortion</v>
          </cell>
          <cell r="AW18" t="e">
            <v>#REF!</v>
          </cell>
          <cell r="AX18" t="e">
            <v>#REF!</v>
          </cell>
          <cell r="AY18" t="e">
            <v>#REF!</v>
          </cell>
          <cell r="AZ18" t="e">
            <v>#REF!</v>
          </cell>
          <cell r="BA18" t="e">
            <v>#REF!</v>
          </cell>
          <cell r="BB18" t="e">
            <v>#REF!</v>
          </cell>
          <cell r="BC18" t="e">
            <v>#REF!</v>
          </cell>
          <cell r="BD18" t="e">
            <v>#REF!</v>
          </cell>
          <cell r="BE18" t="e">
            <v>#REF!</v>
          </cell>
          <cell r="BF18" t="e">
            <v>#REF!</v>
          </cell>
          <cell r="BG18" t="e">
            <v>#REF!</v>
          </cell>
          <cell r="BH18" t="e">
            <v>#REF!</v>
          </cell>
          <cell r="BI18" t="e">
            <v>#REF!</v>
          </cell>
          <cell r="BL18" t="e">
            <v>#NAME?</v>
          </cell>
        </row>
        <row r="19">
          <cell r="U19">
            <v>18</v>
          </cell>
          <cell r="V19" t="str">
            <v>Michoacán</v>
          </cell>
          <cell r="W19" t="str">
            <v>West</v>
          </cell>
          <cell r="X19" t="str">
            <v>MIC</v>
          </cell>
          <cell r="Y19" t="str">
            <v>YES</v>
          </cell>
          <cell r="Z19">
            <v>2.7136965172927598</v>
          </cell>
          <cell r="AA19">
            <v>18</v>
          </cell>
          <cell r="AC19" t="str">
            <v>CAM</v>
          </cell>
          <cell r="AD19">
            <v>1.37383939436533</v>
          </cell>
          <cell r="AE19">
            <v>1.48241159702471</v>
          </cell>
          <cell r="AF19">
            <v>-0.10857220265938006</v>
          </cell>
          <cell r="AG19">
            <v>8</v>
          </cell>
          <cell r="AH19">
            <v>4</v>
          </cell>
          <cell r="AI19" t="str">
            <v>Veracruz</v>
          </cell>
          <cell r="AJ19" t="str">
            <v>VER</v>
          </cell>
          <cell r="AK19">
            <v>1.9748337640840199</v>
          </cell>
          <cell r="AL19">
            <v>2.1639732222678099</v>
          </cell>
          <cell r="AM19">
            <v>-0.18913945818378997</v>
          </cell>
          <cell r="AU19" t="str">
            <v>kidnap Costs</v>
          </cell>
          <cell r="AV19" t="str">
            <v>Kidnap</v>
          </cell>
          <cell r="AW19" t="e">
            <v>#REF!</v>
          </cell>
          <cell r="AX19" t="e">
            <v>#REF!</v>
          </cell>
          <cell r="AY19" t="e">
            <v>#REF!</v>
          </cell>
          <cell r="AZ19" t="e">
            <v>#REF!</v>
          </cell>
          <cell r="BA19" t="e">
            <v>#REF!</v>
          </cell>
          <cell r="BB19" t="e">
            <v>#REF!</v>
          </cell>
          <cell r="BC19" t="e">
            <v>#REF!</v>
          </cell>
          <cell r="BD19" t="e">
            <v>#REF!</v>
          </cell>
          <cell r="BE19" t="e">
            <v>#REF!</v>
          </cell>
          <cell r="BF19" t="e">
            <v>#REF!</v>
          </cell>
          <cell r="BG19" t="e">
            <v>#REF!</v>
          </cell>
          <cell r="BH19" t="e">
            <v>#REF!</v>
          </cell>
          <cell r="BI19" t="e">
            <v>#REF!</v>
          </cell>
          <cell r="BL19" t="e">
            <v>#NAME?</v>
          </cell>
        </row>
        <row r="20">
          <cell r="U20">
            <v>24</v>
          </cell>
          <cell r="V20" t="str">
            <v>Morelos</v>
          </cell>
          <cell r="W20" t="str">
            <v>Central</v>
          </cell>
          <cell r="X20" t="str">
            <v>MOR</v>
          </cell>
          <cell r="Y20" t="str">
            <v>YES</v>
          </cell>
          <cell r="Z20">
            <v>2.9256837680416998</v>
          </cell>
          <cell r="AA20">
            <v>24</v>
          </cell>
          <cell r="AC20" t="str">
            <v>COA</v>
          </cell>
          <cell r="AD20">
            <v>1.9090150248139099</v>
          </cell>
          <cell r="AE20">
            <v>1.7551815112120499</v>
          </cell>
          <cell r="AF20">
            <v>0.15383351360186004</v>
          </cell>
          <cell r="AG20">
            <v>21</v>
          </cell>
          <cell r="AH20">
            <v>5</v>
          </cell>
          <cell r="AI20" t="str">
            <v>Tamaulipas</v>
          </cell>
          <cell r="AJ20" t="str">
            <v>TAM</v>
          </cell>
          <cell r="AK20">
            <v>2.9155816284114699</v>
          </cell>
          <cell r="AL20">
            <v>3.0758370220897802</v>
          </cell>
          <cell r="AM20">
            <v>-0.16025539367831021</v>
          </cell>
          <cell r="AU20" t="str">
            <v>Incarceration Costs</v>
          </cell>
          <cell r="AV20" t="str">
            <v>Incarceration</v>
          </cell>
          <cell r="AW20" t="e">
            <v>#REF!</v>
          </cell>
          <cell r="AX20" t="e">
            <v>#REF!</v>
          </cell>
          <cell r="AY20" t="e">
            <v>#REF!</v>
          </cell>
          <cell r="AZ20" t="e">
            <v>#REF!</v>
          </cell>
          <cell r="BA20" t="e">
            <v>#REF!</v>
          </cell>
          <cell r="BB20" t="e">
            <v>#REF!</v>
          </cell>
          <cell r="BC20" t="e">
            <v>#REF!</v>
          </cell>
          <cell r="BD20" t="e">
            <v>#REF!</v>
          </cell>
          <cell r="BE20" t="e">
            <v>#REF!</v>
          </cell>
          <cell r="BF20" t="e">
            <v>#REF!</v>
          </cell>
          <cell r="BG20" t="e">
            <v>#REF!</v>
          </cell>
          <cell r="BH20" t="e">
            <v>#REF!</v>
          </cell>
          <cell r="BI20" t="e">
            <v>#REF!</v>
          </cell>
          <cell r="BL20" t="e">
            <v>#NAME?</v>
          </cell>
        </row>
        <row r="21">
          <cell r="U21">
            <v>15</v>
          </cell>
          <cell r="V21" t="str">
            <v>Nayarit</v>
          </cell>
          <cell r="W21" t="str">
            <v>West</v>
          </cell>
          <cell r="X21" t="str">
            <v>NAY</v>
          </cell>
          <cell r="Y21" t="str">
            <v>YES</v>
          </cell>
          <cell r="Z21">
            <v>2.5675735209280801</v>
          </cell>
          <cell r="AA21">
            <v>15</v>
          </cell>
          <cell r="AC21" t="str">
            <v>COL</v>
          </cell>
          <cell r="AD21">
            <v>4.0214028586188704</v>
          </cell>
          <cell r="AE21">
            <v>3.8564676360254202</v>
          </cell>
          <cell r="AF21">
            <v>0.16493522259345017</v>
          </cell>
          <cell r="AG21">
            <v>23</v>
          </cell>
          <cell r="AH21">
            <v>6</v>
          </cell>
          <cell r="AI21" t="str">
            <v>Tabasco</v>
          </cell>
          <cell r="AJ21" t="str">
            <v>TAB</v>
          </cell>
          <cell r="AK21">
            <v>2.8093876569228802</v>
          </cell>
          <cell r="AL21">
            <v>2.9501684206219898</v>
          </cell>
          <cell r="AM21">
            <v>-0.14078076369910963</v>
          </cell>
          <cell r="AU21" t="str">
            <v>Fear Costs</v>
          </cell>
          <cell r="AV21" t="str">
            <v>Fear</v>
          </cell>
          <cell r="AW21" t="e">
            <v>#REF!</v>
          </cell>
          <cell r="AX21" t="e">
            <v>#REF!</v>
          </cell>
          <cell r="AY21" t="e">
            <v>#REF!</v>
          </cell>
          <cell r="AZ21" t="e">
            <v>#REF!</v>
          </cell>
          <cell r="BA21" t="e">
            <v>#REF!</v>
          </cell>
          <cell r="BB21" t="e">
            <v>#REF!</v>
          </cell>
          <cell r="BC21" t="e">
            <v>#REF!</v>
          </cell>
          <cell r="BD21" t="e">
            <v>#REF!</v>
          </cell>
          <cell r="BE21" t="e">
            <v>#REF!</v>
          </cell>
          <cell r="BF21" t="e">
            <v>#REF!</v>
          </cell>
          <cell r="BG21" t="e">
            <v>#REF!</v>
          </cell>
          <cell r="BH21" t="e">
            <v>#REF!</v>
          </cell>
          <cell r="BI21" t="e">
            <v>#REF!</v>
          </cell>
          <cell r="BL21" t="e">
            <v>#NAME?</v>
          </cell>
        </row>
        <row r="22">
          <cell r="U22">
            <v>17</v>
          </cell>
          <cell r="V22" t="str">
            <v>Nuevo León</v>
          </cell>
          <cell r="W22" t="str">
            <v>North</v>
          </cell>
          <cell r="X22" t="str">
            <v>NLE</v>
          </cell>
          <cell r="Y22" t="str">
            <v>YES</v>
          </cell>
          <cell r="Z22">
            <v>2.5915723536642199</v>
          </cell>
          <cell r="AA22">
            <v>17</v>
          </cell>
          <cell r="AC22" t="str">
            <v>CHP</v>
          </cell>
          <cell r="AD22">
            <v>1.6409161437875399</v>
          </cell>
          <cell r="AE22">
            <v>1.5704139949282601</v>
          </cell>
          <cell r="AF22">
            <v>7.0502148859279856E-2</v>
          </cell>
          <cell r="AG22">
            <v>12</v>
          </cell>
          <cell r="AH22">
            <v>7</v>
          </cell>
          <cell r="AI22" t="str">
            <v>Yucatán</v>
          </cell>
          <cell r="AJ22" t="str">
            <v>YUC</v>
          </cell>
          <cell r="AK22">
            <v>1.0662361560903399</v>
          </cell>
          <cell r="AL22">
            <v>1.1808295565887199</v>
          </cell>
          <cell r="AM22">
            <v>-0.11459340049837996</v>
          </cell>
          <cell r="AU22" t="str">
            <v>Domestic Security Costs</v>
          </cell>
          <cell r="AV22" t="str">
            <v>Domestic Security</v>
          </cell>
          <cell r="AW22" t="e">
            <v>#REF!</v>
          </cell>
          <cell r="AX22" t="e">
            <v>#REF!</v>
          </cell>
          <cell r="AY22" t="e">
            <v>#REF!</v>
          </cell>
          <cell r="AZ22" t="e">
            <v>#REF!</v>
          </cell>
          <cell r="BA22" t="e">
            <v>#REF!</v>
          </cell>
          <cell r="BB22" t="e">
            <v>#REF!</v>
          </cell>
          <cell r="BC22" t="e">
            <v>#REF!</v>
          </cell>
          <cell r="BD22" t="e">
            <v>#REF!</v>
          </cell>
          <cell r="BE22" t="e">
            <v>#REF!</v>
          </cell>
          <cell r="BF22" t="e">
            <v>#REF!</v>
          </cell>
          <cell r="BG22" t="e">
            <v>#REF!</v>
          </cell>
          <cell r="BH22" t="e">
            <v>#REF!</v>
          </cell>
          <cell r="BI22" t="e">
            <v>#REF!</v>
          </cell>
          <cell r="BL22" t="e">
            <v>#NAME?</v>
          </cell>
        </row>
        <row r="23">
          <cell r="U23">
            <v>14</v>
          </cell>
          <cell r="V23" t="str">
            <v>Oaxaca</v>
          </cell>
          <cell r="W23" t="str">
            <v>South</v>
          </cell>
          <cell r="X23" t="str">
            <v>OAX</v>
          </cell>
          <cell r="Y23" t="str">
            <v>YES</v>
          </cell>
          <cell r="Z23">
            <v>2.48215509997689</v>
          </cell>
          <cell r="AA23">
            <v>14</v>
          </cell>
          <cell r="AC23" t="str">
            <v>CHH</v>
          </cell>
          <cell r="AD23">
            <v>3.6795525298415899</v>
          </cell>
          <cell r="AE23">
            <v>3.5435793203903301</v>
          </cell>
          <cell r="AF23">
            <v>0.13597320945125979</v>
          </cell>
          <cell r="AG23">
            <v>17</v>
          </cell>
          <cell r="AH23">
            <v>8</v>
          </cell>
          <cell r="AI23" t="str">
            <v>Campeche</v>
          </cell>
          <cell r="AJ23" t="str">
            <v>CAM</v>
          </cell>
          <cell r="AK23">
            <v>1.37383939436533</v>
          </cell>
          <cell r="AL23">
            <v>1.48241159702471</v>
          </cell>
          <cell r="AM23">
            <v>-0.10857220265938006</v>
          </cell>
          <cell r="AU23" t="str">
            <v>justice Costs</v>
          </cell>
          <cell r="AV23" t="str">
            <v>Justice</v>
          </cell>
          <cell r="AW23" t="e">
            <v>#REF!</v>
          </cell>
          <cell r="AX23" t="e">
            <v>#REF!</v>
          </cell>
          <cell r="AY23" t="e">
            <v>#REF!</v>
          </cell>
          <cell r="AZ23" t="e">
            <v>#REF!</v>
          </cell>
          <cell r="BA23" t="e">
            <v>#REF!</v>
          </cell>
          <cell r="BB23" t="e">
            <v>#REF!</v>
          </cell>
          <cell r="BC23" t="e">
            <v>#REF!</v>
          </cell>
          <cell r="BD23" t="e">
            <v>#REF!</v>
          </cell>
          <cell r="BE23" t="e">
            <v>#REF!</v>
          </cell>
          <cell r="BF23" t="e">
            <v>#REF!</v>
          </cell>
          <cell r="BG23" t="e">
            <v>#REF!</v>
          </cell>
          <cell r="BH23" t="e">
            <v>#REF!</v>
          </cell>
          <cell r="BI23" t="e">
            <v>#REF!</v>
          </cell>
          <cell r="BL23" t="e">
            <v>#NAME?</v>
          </cell>
        </row>
        <row r="24">
          <cell r="U24">
            <v>9</v>
          </cell>
          <cell r="V24" t="str">
            <v>Puebla</v>
          </cell>
          <cell r="W24" t="str">
            <v>East</v>
          </cell>
          <cell r="X24" t="str">
            <v>PUE</v>
          </cell>
          <cell r="Y24" t="str">
            <v>YES</v>
          </cell>
          <cell r="Z24">
            <v>2.1153136475965799</v>
          </cell>
          <cell r="AA24">
            <v>9</v>
          </cell>
          <cell r="AC24" t="str">
            <v>DIF</v>
          </cell>
          <cell r="AD24">
            <v>2.7667485235055498</v>
          </cell>
          <cell r="AE24">
            <v>2.6168968115255198</v>
          </cell>
          <cell r="AF24">
            <v>0.14985171198003</v>
          </cell>
          <cell r="AG24">
            <v>20</v>
          </cell>
          <cell r="AH24">
            <v>9</v>
          </cell>
          <cell r="AI24" t="str">
            <v>Durango</v>
          </cell>
          <cell r="AJ24" t="str">
            <v>DUR</v>
          </cell>
          <cell r="AK24">
            <v>2.1214045572340501</v>
          </cell>
          <cell r="AL24">
            <v>2.2155741413721799</v>
          </cell>
          <cell r="AM24">
            <v>-9.4169584138129814E-2</v>
          </cell>
          <cell r="AU24" t="str">
            <v>firearms Costs</v>
          </cell>
          <cell r="AV24" t="str">
            <v>Firearms</v>
          </cell>
          <cell r="AW24" t="e">
            <v>#REF!</v>
          </cell>
          <cell r="AX24" t="e">
            <v>#REF!</v>
          </cell>
          <cell r="AY24" t="e">
            <v>#REF!</v>
          </cell>
          <cell r="AZ24" t="e">
            <v>#REF!</v>
          </cell>
          <cell r="BA24" t="e">
            <v>#REF!</v>
          </cell>
          <cell r="BB24" t="e">
            <v>#REF!</v>
          </cell>
          <cell r="BC24" t="e">
            <v>#REF!</v>
          </cell>
          <cell r="BD24" t="e">
            <v>#REF!</v>
          </cell>
          <cell r="BE24" t="e">
            <v>#REF!</v>
          </cell>
          <cell r="BF24" t="e">
            <v>#REF!</v>
          </cell>
          <cell r="BG24" t="e">
            <v>#REF!</v>
          </cell>
          <cell r="BH24" t="e">
            <v>#REF!</v>
          </cell>
          <cell r="BI24" t="e">
            <v>#REF!</v>
          </cell>
          <cell r="BL24" t="e">
            <v>#NAME?</v>
          </cell>
        </row>
        <row r="25">
          <cell r="U25">
            <v>7</v>
          </cell>
          <cell r="V25" t="str">
            <v>Querétaro</v>
          </cell>
          <cell r="W25" t="str">
            <v>Central</v>
          </cell>
          <cell r="X25" t="str">
            <v>QUE</v>
          </cell>
          <cell r="Y25" t="str">
            <v>YES</v>
          </cell>
          <cell r="Z25">
            <v>1.9587540479396399</v>
          </cell>
          <cell r="AA25">
            <v>7</v>
          </cell>
          <cell r="AC25" t="str">
            <v>DUR</v>
          </cell>
          <cell r="AD25">
            <v>2.1214045572340501</v>
          </cell>
          <cell r="AE25">
            <v>2.2155741413721799</v>
          </cell>
          <cell r="AF25">
            <v>-9.4169584138129814E-2</v>
          </cell>
          <cell r="AG25">
            <v>9</v>
          </cell>
          <cell r="AH25">
            <v>10</v>
          </cell>
          <cell r="AI25" t="str">
            <v>Nuevo León</v>
          </cell>
          <cell r="AJ25" t="str">
            <v>NLE</v>
          </cell>
          <cell r="AK25">
            <v>2.5915723536642199</v>
          </cell>
          <cell r="AL25">
            <v>2.6765374391403798</v>
          </cell>
          <cell r="AM25">
            <v>-8.4965085476159885E-2</v>
          </cell>
          <cell r="AU25" t="str">
            <v>Military Expenditure Costs</v>
          </cell>
          <cell r="AV25" t="str">
            <v>Military Expenditure</v>
          </cell>
          <cell r="AW25" t="e">
            <v>#REF!</v>
          </cell>
          <cell r="AX25" t="e">
            <v>#REF!</v>
          </cell>
          <cell r="AY25" t="e">
            <v>#REF!</v>
          </cell>
          <cell r="AZ25" t="e">
            <v>#REF!</v>
          </cell>
          <cell r="BA25" t="e">
            <v>#REF!</v>
          </cell>
          <cell r="BB25" t="e">
            <v>#REF!</v>
          </cell>
          <cell r="BC25" t="e">
            <v>#REF!</v>
          </cell>
          <cell r="BD25" t="e">
            <v>#REF!</v>
          </cell>
          <cell r="BE25" t="e">
            <v>#REF!</v>
          </cell>
          <cell r="BF25" t="e">
            <v>#REF!</v>
          </cell>
          <cell r="BG25" t="e">
            <v>#REF!</v>
          </cell>
          <cell r="BH25" t="e">
            <v>#REF!</v>
          </cell>
          <cell r="BI25" t="e">
            <v>#REF!</v>
          </cell>
          <cell r="BL25" t="e">
            <v>#NAME?</v>
          </cell>
        </row>
        <row r="26">
          <cell r="U26">
            <v>29</v>
          </cell>
          <cell r="V26" t="str">
            <v>Quintana Roo</v>
          </cell>
          <cell r="W26" t="str">
            <v>South</v>
          </cell>
          <cell r="X26" t="str">
            <v>ROO</v>
          </cell>
          <cell r="Y26" t="str">
            <v>YES</v>
          </cell>
          <cell r="Z26">
            <v>3.7195898183437999</v>
          </cell>
          <cell r="AA26">
            <v>29</v>
          </cell>
          <cell r="AC26" t="str">
            <v>GUA</v>
          </cell>
          <cell r="AD26">
            <v>3.6024001145213198</v>
          </cell>
          <cell r="AE26">
            <v>2.6111332057779499</v>
          </cell>
          <cell r="AF26">
            <v>0.99126690874336987</v>
          </cell>
          <cell r="AG26">
            <v>32</v>
          </cell>
          <cell r="AH26">
            <v>11</v>
          </cell>
          <cell r="AI26" t="str">
            <v>Tlaxcala</v>
          </cell>
          <cell r="AJ26" t="str">
            <v>TLA</v>
          </cell>
          <cell r="AK26">
            <v>1.39034287498392</v>
          </cell>
          <cell r="AL26">
            <v>1.33016155961699</v>
          </cell>
          <cell r="AM26">
            <v>6.0181315366929944E-2</v>
          </cell>
          <cell r="AU26" t="str">
            <v>Private Security Costs</v>
          </cell>
          <cell r="AV26" t="str">
            <v>Private Security</v>
          </cell>
          <cell r="AW26" t="e">
            <v>#REF!</v>
          </cell>
          <cell r="AX26" t="e">
            <v>#REF!</v>
          </cell>
          <cell r="AY26" t="e">
            <v>#REF!</v>
          </cell>
          <cell r="AZ26" t="e">
            <v>#REF!</v>
          </cell>
          <cell r="BA26" t="e">
            <v>#REF!</v>
          </cell>
          <cell r="BB26" t="e">
            <v>#REF!</v>
          </cell>
          <cell r="BC26" t="e">
            <v>#REF!</v>
          </cell>
          <cell r="BD26" t="e">
            <v>#REF!</v>
          </cell>
          <cell r="BE26" t="e">
            <v>#REF!</v>
          </cell>
          <cell r="BF26" t="e">
            <v>#REF!</v>
          </cell>
          <cell r="BG26" t="e">
            <v>#REF!</v>
          </cell>
          <cell r="BH26" t="e">
            <v>#REF!</v>
          </cell>
          <cell r="BI26" t="e">
            <v>#REF!</v>
          </cell>
          <cell r="BL26" t="e">
            <v>#NAME?</v>
          </cell>
        </row>
        <row r="27">
          <cell r="U27">
            <v>13</v>
          </cell>
          <cell r="V27" t="str">
            <v>San Luis Potosí</v>
          </cell>
          <cell r="W27" t="str">
            <v>Central</v>
          </cell>
          <cell r="X27" t="str">
            <v>SLP</v>
          </cell>
          <cell r="Y27" t="str">
            <v>YES</v>
          </cell>
          <cell r="Z27">
            <v>2.4381774744679001</v>
          </cell>
          <cell r="AA27">
            <v>13</v>
          </cell>
          <cell r="AC27" t="str">
            <v>GRO</v>
          </cell>
          <cell r="AD27">
            <v>4.0626491926834003</v>
          </cell>
          <cell r="AE27">
            <v>3.98989929896499</v>
          </cell>
          <cell r="AF27">
            <v>7.2749893718410341E-2</v>
          </cell>
          <cell r="AG27">
            <v>13</v>
          </cell>
          <cell r="AH27">
            <v>12</v>
          </cell>
          <cell r="AI27" t="str">
            <v>Chiapas</v>
          </cell>
          <cell r="AJ27" t="str">
            <v>CHP</v>
          </cell>
          <cell r="AK27">
            <v>1.6409161437875399</v>
          </cell>
          <cell r="AL27">
            <v>1.5704139949282601</v>
          </cell>
          <cell r="AM27">
            <v>7.0502148859279856E-2</v>
          </cell>
          <cell r="BL27" t="e">
            <v>#NAME?</v>
          </cell>
        </row>
        <row r="28">
          <cell r="U28">
            <v>22</v>
          </cell>
          <cell r="V28" t="str">
            <v>Sinaloa</v>
          </cell>
          <cell r="W28" t="str">
            <v>North</v>
          </cell>
          <cell r="X28" t="str">
            <v>SIN</v>
          </cell>
          <cell r="Y28" t="str">
            <v>YES</v>
          </cell>
          <cell r="Z28">
            <v>2.91160474504162</v>
          </cell>
          <cell r="AA28">
            <v>22</v>
          </cell>
          <cell r="AC28" t="str">
            <v>HID</v>
          </cell>
          <cell r="AD28">
            <v>1.8084825428601701</v>
          </cell>
          <cell r="AE28">
            <v>1.65221653589262</v>
          </cell>
          <cell r="AF28">
            <v>0.15626600696755011</v>
          </cell>
          <cell r="AG28">
            <v>22</v>
          </cell>
          <cell r="AH28">
            <v>13</v>
          </cell>
          <cell r="AI28" t="str">
            <v>Guerrero</v>
          </cell>
          <cell r="AJ28" t="str">
            <v>GRO</v>
          </cell>
          <cell r="AK28">
            <v>4.0626491926834003</v>
          </cell>
          <cell r="AL28">
            <v>3.98989929896499</v>
          </cell>
          <cell r="AM28">
            <v>7.2749893718410341E-2</v>
          </cell>
          <cell r="AW28">
            <v>2018</v>
          </cell>
          <cell r="AX28" t="str">
            <v>Rank</v>
          </cell>
          <cell r="BL28" t="e">
            <v>#NAME?</v>
          </cell>
        </row>
        <row r="29">
          <cell r="U29">
            <v>12</v>
          </cell>
          <cell r="V29" t="str">
            <v>Sonora</v>
          </cell>
          <cell r="W29" t="str">
            <v>North</v>
          </cell>
          <cell r="X29" t="str">
            <v>SON</v>
          </cell>
          <cell r="Y29" t="str">
            <v>YES</v>
          </cell>
          <cell r="Z29">
            <v>2.3687255149273301</v>
          </cell>
          <cell r="AA29">
            <v>12</v>
          </cell>
          <cell r="AC29" t="str">
            <v>JAL</v>
          </cell>
          <cell r="AD29">
            <v>2.7609732766727602</v>
          </cell>
          <cell r="AE29">
            <v>2.3820710129887201</v>
          </cell>
          <cell r="AF29">
            <v>0.37890226368404001</v>
          </cell>
          <cell r="AG29">
            <v>30</v>
          </cell>
          <cell r="AH29">
            <v>14</v>
          </cell>
          <cell r="AI29" t="str">
            <v>México</v>
          </cell>
          <cell r="AJ29" t="str">
            <v>MEX</v>
          </cell>
          <cell r="AK29">
            <v>2.5736881563661198</v>
          </cell>
          <cell r="AL29">
            <v>2.4822891433088499</v>
          </cell>
          <cell r="AM29">
            <v>9.139901305726994E-2</v>
          </cell>
          <cell r="AU29" t="str">
            <v>Homicide Costs</v>
          </cell>
          <cell r="AV29" t="str">
            <v>Homicide</v>
          </cell>
          <cell r="AW29" t="e">
            <v>#REF!</v>
          </cell>
          <cell r="AX29" t="e">
            <v>#REF!</v>
          </cell>
          <cell r="AZ29">
            <v>1</v>
          </cell>
          <cell r="BA29" t="e">
            <v>#N/A</v>
          </cell>
          <cell r="BB29" t="e">
            <v>#N/A</v>
          </cell>
          <cell r="BC29" t="e">
            <v>#N/A</v>
          </cell>
          <cell r="BL29" t="e">
            <v>#NAME?</v>
          </cell>
        </row>
        <row r="30">
          <cell r="U30">
            <v>21</v>
          </cell>
          <cell r="V30" t="str">
            <v>Tabasco</v>
          </cell>
          <cell r="W30" t="str">
            <v>South</v>
          </cell>
          <cell r="X30" t="str">
            <v>TAB</v>
          </cell>
          <cell r="Y30" t="str">
            <v>YES</v>
          </cell>
          <cell r="Z30">
            <v>2.8093876569228802</v>
          </cell>
          <cell r="AA30">
            <v>21</v>
          </cell>
          <cell r="AC30" t="str">
            <v>MEX</v>
          </cell>
          <cell r="AD30">
            <v>2.5736881563661198</v>
          </cell>
          <cell r="AE30">
            <v>2.4822891433088499</v>
          </cell>
          <cell r="AF30">
            <v>9.139901305726994E-2</v>
          </cell>
          <cell r="AG30">
            <v>14</v>
          </cell>
          <cell r="AH30">
            <v>15</v>
          </cell>
          <cell r="AI30" t="str">
            <v>San Luis Potosí</v>
          </cell>
          <cell r="AJ30" t="str">
            <v>SLP</v>
          </cell>
          <cell r="AK30">
            <v>2.4381774744679001</v>
          </cell>
          <cell r="AL30">
            <v>2.3424296363977199</v>
          </cell>
          <cell r="AM30">
            <v>9.5747838070180169E-2</v>
          </cell>
          <cell r="AU30" t="str">
            <v>robbery Costs</v>
          </cell>
          <cell r="AV30" t="str">
            <v>Robbery</v>
          </cell>
          <cell r="AW30" t="e">
            <v>#REF!</v>
          </cell>
          <cell r="AX30" t="e">
            <v>#REF!</v>
          </cell>
          <cell r="AZ30">
            <v>2</v>
          </cell>
          <cell r="BA30" t="e">
            <v>#N/A</v>
          </cell>
          <cell r="BB30" t="e">
            <v>#N/A</v>
          </cell>
          <cell r="BC30" t="e">
            <v>#N/A</v>
          </cell>
          <cell r="BL30" t="e">
            <v>#NAME?</v>
          </cell>
        </row>
        <row r="31">
          <cell r="U31">
            <v>23</v>
          </cell>
          <cell r="V31" t="str">
            <v>Tamaulipas</v>
          </cell>
          <cell r="W31" t="str">
            <v>North</v>
          </cell>
          <cell r="X31" t="str">
            <v>TAM</v>
          </cell>
          <cell r="Y31" t="str">
            <v>YES</v>
          </cell>
          <cell r="Z31">
            <v>2.9155816284114699</v>
          </cell>
          <cell r="AA31">
            <v>23</v>
          </cell>
          <cell r="AC31" t="str">
            <v>MIC</v>
          </cell>
          <cell r="AD31">
            <v>2.7136965172927598</v>
          </cell>
          <cell r="AE31">
            <v>2.57203862788112</v>
          </cell>
          <cell r="AF31">
            <v>0.14165788941163981</v>
          </cell>
          <cell r="AG31">
            <v>19</v>
          </cell>
          <cell r="AH31">
            <v>16</v>
          </cell>
          <cell r="AI31" t="str">
            <v>Morelos</v>
          </cell>
          <cell r="AJ31" t="str">
            <v>MOR</v>
          </cell>
          <cell r="AK31">
            <v>2.9256837680416998</v>
          </cell>
          <cell r="AL31">
            <v>2.8097691315611302</v>
          </cell>
          <cell r="AM31">
            <v>0.11591463648056965</v>
          </cell>
          <cell r="AU31" t="str">
            <v>rape Costs</v>
          </cell>
          <cell r="AV31" t="str">
            <v>Rape</v>
          </cell>
          <cell r="AW31" t="e">
            <v>#REF!</v>
          </cell>
          <cell r="AX31" t="e">
            <v>#REF!</v>
          </cell>
          <cell r="AZ31">
            <v>3</v>
          </cell>
          <cell r="BA31" t="e">
            <v>#N/A</v>
          </cell>
          <cell r="BB31" t="e">
            <v>#N/A</v>
          </cell>
          <cell r="BC31" t="e">
            <v>#N/A</v>
          </cell>
          <cell r="BL31" t="e">
            <v>#NAME?</v>
          </cell>
        </row>
        <row r="32">
          <cell r="U32">
            <v>3</v>
          </cell>
          <cell r="V32" t="str">
            <v>Tlaxcala</v>
          </cell>
          <cell r="W32" t="str">
            <v>East</v>
          </cell>
          <cell r="X32" t="str">
            <v>TLA</v>
          </cell>
          <cell r="Y32" t="str">
            <v>YES</v>
          </cell>
          <cell r="Z32">
            <v>1.39034287498392</v>
          </cell>
          <cell r="AA32">
            <v>3</v>
          </cell>
          <cell r="AC32" t="str">
            <v>MOR</v>
          </cell>
          <cell r="AD32">
            <v>2.9256837680416998</v>
          </cell>
          <cell r="AE32">
            <v>2.8097691315611302</v>
          </cell>
          <cell r="AF32">
            <v>0.11591463648056965</v>
          </cell>
          <cell r="AG32">
            <v>16</v>
          </cell>
          <cell r="AH32">
            <v>17</v>
          </cell>
          <cell r="AI32" t="str">
            <v>Chihuahua</v>
          </cell>
          <cell r="AJ32" t="str">
            <v>CHH</v>
          </cell>
          <cell r="AK32">
            <v>3.6795525298415899</v>
          </cell>
          <cell r="AL32">
            <v>3.5435793203903301</v>
          </cell>
          <cell r="AM32">
            <v>0.13597320945125979</v>
          </cell>
          <cell r="AU32" t="str">
            <v>assault Costs</v>
          </cell>
          <cell r="AV32" t="str">
            <v>Assault</v>
          </cell>
          <cell r="AW32" t="e">
            <v>#REF!</v>
          </cell>
          <cell r="AX32" t="e">
            <v>#REF!</v>
          </cell>
          <cell r="AZ32">
            <v>4</v>
          </cell>
          <cell r="BA32" t="e">
            <v>#N/A</v>
          </cell>
          <cell r="BB32" t="e">
            <v>#N/A</v>
          </cell>
          <cell r="BC32" t="e">
            <v>#N/A</v>
          </cell>
          <cell r="BL32" t="e">
            <v>#NAME?</v>
          </cell>
        </row>
        <row r="33">
          <cell r="U33">
            <v>8</v>
          </cell>
          <cell r="V33" t="str">
            <v>Veracruz</v>
          </cell>
          <cell r="W33" t="str">
            <v>East</v>
          </cell>
          <cell r="X33" t="str">
            <v>VER</v>
          </cell>
          <cell r="Y33" t="str">
            <v>YES</v>
          </cell>
          <cell r="Z33">
            <v>1.9748337640840199</v>
          </cell>
          <cell r="AA33">
            <v>8</v>
          </cell>
          <cell r="AC33" t="str">
            <v>NAY</v>
          </cell>
          <cell r="AD33">
            <v>2.5675735209280801</v>
          </cell>
          <cell r="AE33">
            <v>2.2814738783282702</v>
          </cell>
          <cell r="AF33">
            <v>0.28609964259980991</v>
          </cell>
          <cell r="AG33">
            <v>28</v>
          </cell>
          <cell r="AH33">
            <v>18</v>
          </cell>
          <cell r="AI33" t="str">
            <v>Zacatecas</v>
          </cell>
          <cell r="AJ33" t="str">
            <v>ZAC</v>
          </cell>
          <cell r="AK33">
            <v>3.3918325240594198</v>
          </cell>
          <cell r="AL33">
            <v>3.2541572302871602</v>
          </cell>
          <cell r="AM33">
            <v>0.13767529377225962</v>
          </cell>
          <cell r="AU33" t="str">
            <v>extortion Costs</v>
          </cell>
          <cell r="AV33" t="str">
            <v>Extortion</v>
          </cell>
          <cell r="AW33" t="e">
            <v>#REF!</v>
          </cell>
          <cell r="AX33" t="e">
            <v>#REF!</v>
          </cell>
          <cell r="AZ33">
            <v>5</v>
          </cell>
          <cell r="BA33" t="str">
            <v>Other</v>
          </cell>
          <cell r="BB33" t="e">
            <v>#REF!</v>
          </cell>
          <cell r="BC33" t="e">
            <v>#REF!</v>
          </cell>
          <cell r="BL33" t="e">
            <v>#NAME?</v>
          </cell>
        </row>
        <row r="34">
          <cell r="U34">
            <v>1</v>
          </cell>
          <cell r="V34" t="str">
            <v>Yucatán</v>
          </cell>
          <cell r="W34" t="str">
            <v>South</v>
          </cell>
          <cell r="X34" t="str">
            <v>YUC</v>
          </cell>
          <cell r="Y34" t="str">
            <v>YES</v>
          </cell>
          <cell r="Z34">
            <v>1.0662361560903399</v>
          </cell>
          <cell r="AA34">
            <v>1</v>
          </cell>
          <cell r="AC34" t="str">
            <v>NLE</v>
          </cell>
          <cell r="AD34">
            <v>2.5915723536642199</v>
          </cell>
          <cell r="AE34">
            <v>2.6765374391403798</v>
          </cell>
          <cell r="AF34">
            <v>-8.4965085476159885E-2</v>
          </cell>
          <cell r="AG34">
            <v>10</v>
          </cell>
          <cell r="AH34">
            <v>19</v>
          </cell>
          <cell r="AI34" t="str">
            <v>Michoacán</v>
          </cell>
          <cell r="AJ34" t="str">
            <v>MIC</v>
          </cell>
          <cell r="AK34">
            <v>2.7136965172927598</v>
          </cell>
          <cell r="AL34">
            <v>2.57203862788112</v>
          </cell>
          <cell r="AM34">
            <v>0.14165788941163981</v>
          </cell>
          <cell r="AU34" t="str">
            <v>kidnap Costs</v>
          </cell>
          <cell r="AV34" t="str">
            <v>Kidnap</v>
          </cell>
          <cell r="AW34" t="e">
            <v>#REF!</v>
          </cell>
          <cell r="AX34" t="e">
            <v>#REF!</v>
          </cell>
          <cell r="BL34" t="e">
            <v>#NAME?</v>
          </cell>
        </row>
        <row r="35">
          <cell r="U35">
            <v>26</v>
          </cell>
          <cell r="V35" t="str">
            <v>Zacatecas</v>
          </cell>
          <cell r="W35" t="str">
            <v>Central</v>
          </cell>
          <cell r="X35" t="str">
            <v>ZAC</v>
          </cell>
          <cell r="Y35" t="str">
            <v>YES</v>
          </cell>
          <cell r="Z35">
            <v>3.3918325240594198</v>
          </cell>
          <cell r="AA35">
            <v>26</v>
          </cell>
          <cell r="AC35" t="str">
            <v>OAX</v>
          </cell>
          <cell r="AD35">
            <v>2.48215509997689</v>
          </cell>
          <cell r="AE35">
            <v>2.14399047973914</v>
          </cell>
          <cell r="AF35">
            <v>0.33816462023774996</v>
          </cell>
          <cell r="AG35">
            <v>29</v>
          </cell>
          <cell r="AH35">
            <v>20</v>
          </cell>
          <cell r="AI35" t="str">
            <v>Distrito Federal</v>
          </cell>
          <cell r="AJ35" t="str">
            <v>DIF</v>
          </cell>
          <cell r="AK35">
            <v>2.7667485235055498</v>
          </cell>
          <cell r="AL35">
            <v>2.6168968115255198</v>
          </cell>
          <cell r="AM35">
            <v>0.14985171198003</v>
          </cell>
          <cell r="AU35" t="str">
            <v>Incarceration Costs</v>
          </cell>
          <cell r="AV35" t="str">
            <v>Incarceration</v>
          </cell>
          <cell r="AW35" t="e">
            <v>#REF!</v>
          </cell>
          <cell r="AX35" t="e">
            <v>#REF!</v>
          </cell>
          <cell r="BA35" t="str">
            <v>Total</v>
          </cell>
          <cell r="BB35" t="e">
            <v>#N/A</v>
          </cell>
          <cell r="BL35" t="e">
            <v>#NAME?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dashbdata"/>
      <sheetName val="codebook"/>
      <sheetName val="Table"/>
      <sheetName val="Graphs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2">
          <cell r="A22" t="str">
            <v>AGU</v>
          </cell>
          <cell r="B22" t="str">
            <v>Aguascalientes</v>
          </cell>
          <cell r="C22">
            <v>34464.828123662999</v>
          </cell>
          <cell r="D22">
            <v>42462.0988867661</v>
          </cell>
          <cell r="E22">
            <v>0.15545422703853057</v>
          </cell>
          <cell r="F22">
            <v>0.1261761278044036</v>
          </cell>
          <cell r="G22">
            <v>30863.9732797537</v>
          </cell>
        </row>
        <row r="23">
          <cell r="A23" t="str">
            <v>BCN</v>
          </cell>
          <cell r="B23" t="str">
            <v>Baja California</v>
          </cell>
          <cell r="C23">
            <v>229944.57700738515</v>
          </cell>
          <cell r="D23">
            <v>266065.4984231526</v>
          </cell>
          <cell r="E23">
            <v>0.40128443419910415</v>
          </cell>
          <cell r="F23">
            <v>0.34680625646098967</v>
          </cell>
          <cell r="G23">
            <v>76833.766429470314</v>
          </cell>
        </row>
        <row r="24">
          <cell r="A24" t="str">
            <v>BCS</v>
          </cell>
          <cell r="B24" t="str">
            <v>Baja California Sur</v>
          </cell>
          <cell r="C24">
            <v>75998.655058283402</v>
          </cell>
          <cell r="D24">
            <v>87864.598497392231</v>
          </cell>
          <cell r="E24">
            <v>0.48254612167394878</v>
          </cell>
          <cell r="F24">
            <v>0.41737920479883911</v>
          </cell>
          <cell r="G24">
            <v>116489.58396514808</v>
          </cell>
        </row>
        <row r="25">
          <cell r="A25" t="str">
            <v>CAM</v>
          </cell>
          <cell r="B25" t="str">
            <v>Campeche</v>
          </cell>
          <cell r="C25">
            <v>13600.506945605099</v>
          </cell>
          <cell r="D25">
            <v>20223.433005106326</v>
          </cell>
          <cell r="E25">
            <v>3.0856258254426852E-2</v>
          </cell>
          <cell r="F25">
            <v>2.0751212447399664E-2</v>
          </cell>
          <cell r="G25">
            <v>21277.566189254354</v>
          </cell>
        </row>
        <row r="26">
          <cell r="A26" t="str">
            <v>CHP</v>
          </cell>
          <cell r="B26" t="str">
            <v>Chiapas</v>
          </cell>
          <cell r="C26">
            <v>74021.199517580302</v>
          </cell>
          <cell r="D26">
            <v>96802.10866176078</v>
          </cell>
          <cell r="E26">
            <v>0.28214384175964324</v>
          </cell>
          <cell r="F26">
            <v>0.21574556476368464</v>
          </cell>
          <cell r="G26">
            <v>17666.707424848915</v>
          </cell>
        </row>
        <row r="27">
          <cell r="A27" t="str">
            <v>CHH</v>
          </cell>
          <cell r="B27" t="str">
            <v>Chihuahua</v>
          </cell>
          <cell r="C27">
            <v>188222.89665744215</v>
          </cell>
          <cell r="D27">
            <v>218369.37523658897</v>
          </cell>
          <cell r="E27">
            <v>0.32229566434348639</v>
          </cell>
          <cell r="F27">
            <v>0.27780188250820814</v>
          </cell>
          <cell r="G27">
            <v>59188.348678182359</v>
          </cell>
        </row>
        <row r="28">
          <cell r="A28" t="str">
            <v>COA</v>
          </cell>
          <cell r="B28" t="str">
            <v>Coahuila</v>
          </cell>
          <cell r="C28">
            <v>52231.118493101596</v>
          </cell>
          <cell r="D28">
            <v>70274.850986580219</v>
          </cell>
          <cell r="E28">
            <v>9.4220607299915021E-2</v>
          </cell>
          <cell r="F28">
            <v>7.0028575447475885E-2</v>
          </cell>
          <cell r="G28">
            <v>22758.490687565394</v>
          </cell>
        </row>
        <row r="29">
          <cell r="A29" t="str">
            <v>COL</v>
          </cell>
          <cell r="B29" t="str">
            <v>Colima</v>
          </cell>
          <cell r="C29">
            <v>69854.71467515509</v>
          </cell>
          <cell r="D29">
            <v>80675.280475712338</v>
          </cell>
          <cell r="E29">
            <v>0.62654306883935551</v>
          </cell>
          <cell r="F29">
            <v>0.54250802782948448</v>
          </cell>
          <cell r="G29">
            <v>107911.92715346559</v>
          </cell>
        </row>
        <row r="30">
          <cell r="A30" t="str">
            <v>DIF</v>
          </cell>
          <cell r="B30" t="str">
            <v>Distrito Federal</v>
          </cell>
          <cell r="C30">
            <v>226906.72318746231</v>
          </cell>
          <cell r="D30">
            <v>302572.29626557039</v>
          </cell>
          <cell r="E30">
            <v>8.1629315434503746E-2</v>
          </cell>
          <cell r="F30">
            <v>6.1215916691268565E-2</v>
          </cell>
          <cell r="G30">
            <v>33436.77983230244</v>
          </cell>
        </row>
        <row r="31">
          <cell r="A31" t="str">
            <v>DUR</v>
          </cell>
          <cell r="B31" t="str">
            <v>Durango</v>
          </cell>
          <cell r="C31">
            <v>38891.063252773005</v>
          </cell>
          <cell r="D31">
            <v>48356.378370231891</v>
          </cell>
          <cell r="E31">
            <v>0.19830319858495715</v>
          </cell>
          <cell r="F31">
            <v>0.15948717623862427</v>
          </cell>
          <cell r="G31">
            <v>26576.827607143456</v>
          </cell>
        </row>
        <row r="32">
          <cell r="A32" t="str">
            <v>GUA</v>
          </cell>
          <cell r="B32" t="str">
            <v>Guanajuato</v>
          </cell>
          <cell r="C32">
            <v>190347.54786594727</v>
          </cell>
          <cell r="D32">
            <v>228866.60955883964</v>
          </cell>
          <cell r="E32">
            <v>0.26000977790867175</v>
          </cell>
          <cell r="F32">
            <v>0.21624921058377988</v>
          </cell>
          <cell r="G32">
            <v>37775.687552430172</v>
          </cell>
        </row>
        <row r="33">
          <cell r="A33" t="str">
            <v>GRO</v>
          </cell>
          <cell r="B33" t="str">
            <v>Guerrero</v>
          </cell>
          <cell r="C33">
            <v>228774.46218979062</v>
          </cell>
          <cell r="D33">
            <v>261624.0024380277</v>
          </cell>
          <cell r="E33">
            <v>0.90673070986843207</v>
          </cell>
          <cell r="F33">
            <v>0.79288149622378068</v>
          </cell>
          <cell r="G33">
            <v>72386.983169641506</v>
          </cell>
        </row>
        <row r="34">
          <cell r="A34" t="str">
            <v>HID</v>
          </cell>
          <cell r="B34" t="str">
            <v>Hidalgo</v>
          </cell>
          <cell r="C34">
            <v>57503.911862575093</v>
          </cell>
          <cell r="D34">
            <v>72188.924036703305</v>
          </cell>
          <cell r="E34">
            <v>0.22357713510492588</v>
          </cell>
          <cell r="F34">
            <v>0.17809601740322342</v>
          </cell>
          <cell r="G34">
            <v>24249.053835013059</v>
          </cell>
        </row>
        <row r="35">
          <cell r="A35" t="str">
            <v>JAL</v>
          </cell>
          <cell r="B35" t="str">
            <v>Jalisco</v>
          </cell>
          <cell r="C35">
            <v>235144.7089589113</v>
          </cell>
          <cell r="D35">
            <v>290344.16247300763</v>
          </cell>
          <cell r="E35">
            <v>0.20000152407944335</v>
          </cell>
          <cell r="F35">
            <v>0.16197777069263983</v>
          </cell>
          <cell r="G35">
            <v>35628.679052346226</v>
          </cell>
        </row>
        <row r="36">
          <cell r="A36" t="str">
            <v>MEX</v>
          </cell>
          <cell r="B36" t="str">
            <v>México</v>
          </cell>
          <cell r="C36">
            <v>505715.94103370717</v>
          </cell>
          <cell r="D36">
            <v>619709.68517109973</v>
          </cell>
          <cell r="E36">
            <v>0.32846653638958923</v>
          </cell>
          <cell r="F36">
            <v>0.26804609888012465</v>
          </cell>
          <cell r="G36">
            <v>36753.850385823403</v>
          </cell>
        </row>
        <row r="37">
          <cell r="A37" t="str">
            <v>MIC</v>
          </cell>
          <cell r="B37" t="str">
            <v>Michoacán</v>
          </cell>
          <cell r="C37">
            <v>164993.25334876217</v>
          </cell>
          <cell r="D37">
            <v>198905.14651283566</v>
          </cell>
          <cell r="E37">
            <v>0.38811038465483833</v>
          </cell>
          <cell r="F37">
            <v>0.3219403627573254</v>
          </cell>
          <cell r="G37">
            <v>42124.428086807471</v>
          </cell>
        </row>
        <row r="38">
          <cell r="A38" t="str">
            <v>MOR</v>
          </cell>
          <cell r="B38" t="str">
            <v>Morelos</v>
          </cell>
          <cell r="C38">
            <v>90624.308039725496</v>
          </cell>
          <cell r="D38">
            <v>105489.91766821042</v>
          </cell>
          <cell r="E38">
            <v>0.42890300970024592</v>
          </cell>
          <cell r="F38">
            <v>0.3684621177968152</v>
          </cell>
          <cell r="G38">
            <v>53333.062514452125</v>
          </cell>
        </row>
        <row r="39">
          <cell r="A39" t="str">
            <v>NAY</v>
          </cell>
          <cell r="B39" t="str">
            <v>Nayarit</v>
          </cell>
          <cell r="C39">
            <v>31943.671284378801</v>
          </cell>
          <cell r="D39">
            <v>39687.288646348636</v>
          </cell>
          <cell r="E39">
            <v>0.26767133423716616</v>
          </cell>
          <cell r="F39">
            <v>0.2154444257786253</v>
          </cell>
          <cell r="G39">
            <v>32168.901632424844</v>
          </cell>
        </row>
        <row r="40">
          <cell r="A40" t="str">
            <v>NLE</v>
          </cell>
          <cell r="B40" t="str">
            <v>Nuevo León</v>
          </cell>
          <cell r="C40">
            <v>123375.78042012811</v>
          </cell>
          <cell r="D40">
            <v>154182.24080458097</v>
          </cell>
          <cell r="E40">
            <v>9.9247321092554047E-2</v>
          </cell>
          <cell r="F40">
            <v>7.9417160047119295E-2</v>
          </cell>
          <cell r="G40">
            <v>28683.755274564362</v>
          </cell>
        </row>
        <row r="41">
          <cell r="A41" t="str">
            <v>OAX</v>
          </cell>
          <cell r="B41" t="str">
            <v>Oaxaca</v>
          </cell>
          <cell r="C41">
            <v>121670.57904778881</v>
          </cell>
          <cell r="D41">
            <v>145249.74503248979</v>
          </cell>
          <cell r="E41">
            <v>0.48209417166371282</v>
          </cell>
          <cell r="F41">
            <v>0.40383325291736327</v>
          </cell>
          <cell r="G41">
            <v>35667.496584874738</v>
          </cell>
        </row>
        <row r="42">
          <cell r="A42" t="str">
            <v>PUE</v>
          </cell>
          <cell r="B42" t="str">
            <v>Puebla</v>
          </cell>
          <cell r="C42">
            <v>136509.7562577721</v>
          </cell>
          <cell r="D42">
            <v>173164.35716716724</v>
          </cell>
          <cell r="E42">
            <v>0.24222427534721269</v>
          </cell>
          <cell r="F42">
            <v>0.19095140205696395</v>
          </cell>
          <cell r="G42">
            <v>27000.436612576334</v>
          </cell>
        </row>
        <row r="43">
          <cell r="A43" t="str">
            <v>QUE</v>
          </cell>
          <cell r="B43" t="str">
            <v>Querétaro</v>
          </cell>
          <cell r="C43">
            <v>43689.041271520298</v>
          </cell>
          <cell r="D43">
            <v>56047.883053711092</v>
          </cell>
          <cell r="E43">
            <v>0.114769487038668</v>
          </cell>
          <cell r="F43">
            <v>8.9462234481513844E-2</v>
          </cell>
          <cell r="G43">
            <v>25994.221715530861</v>
          </cell>
        </row>
        <row r="44">
          <cell r="A44" t="str">
            <v>ROO</v>
          </cell>
          <cell r="B44" t="str">
            <v>Quintana Roo</v>
          </cell>
          <cell r="C44">
            <v>47730.678822276001</v>
          </cell>
          <cell r="D44">
            <v>60264.737648170834</v>
          </cell>
          <cell r="E44">
            <v>0.17995985318508176</v>
          </cell>
          <cell r="F44">
            <v>0.14253120960100638</v>
          </cell>
          <cell r="G44">
            <v>37539.656257075236</v>
          </cell>
        </row>
        <row r="45">
          <cell r="A45" t="str">
            <v>SLP</v>
          </cell>
          <cell r="B45" t="str">
            <v>San Luis Potosí</v>
          </cell>
          <cell r="C45">
            <v>69441.548723819506</v>
          </cell>
          <cell r="D45">
            <v>86240.258835762521</v>
          </cell>
          <cell r="E45">
            <v>0.19805827352540301</v>
          </cell>
          <cell r="F45">
            <v>0.15947857110867675</v>
          </cell>
          <cell r="G45">
            <v>30759.533798920362</v>
          </cell>
        </row>
        <row r="46">
          <cell r="A46" t="str">
            <v>SIN</v>
          </cell>
          <cell r="B46" t="str">
            <v>Sinaloa</v>
          </cell>
          <cell r="C46">
            <v>146388.28603068623</v>
          </cell>
          <cell r="D46">
            <v>175140.90551018593</v>
          </cell>
          <cell r="E46">
            <v>0.37412521053732561</v>
          </cell>
          <cell r="F46">
            <v>0.31270563648104166</v>
          </cell>
          <cell r="G46">
            <v>56911.418134672713</v>
          </cell>
        </row>
        <row r="47">
          <cell r="A47" t="str">
            <v>SON</v>
          </cell>
          <cell r="B47" t="str">
            <v>Sonora</v>
          </cell>
          <cell r="C47">
            <v>85192.121001972177</v>
          </cell>
          <cell r="D47">
            <v>110193.73604422975</v>
          </cell>
          <cell r="E47">
            <v>0.15814229788381762</v>
          </cell>
          <cell r="F47">
            <v>0.12226173882915213</v>
          </cell>
          <cell r="G47">
            <v>37204.863257342549</v>
          </cell>
        </row>
        <row r="48">
          <cell r="A48" t="str">
            <v>TAB</v>
          </cell>
          <cell r="B48" t="str">
            <v>Tabasco</v>
          </cell>
          <cell r="C48">
            <v>73170.171225515602</v>
          </cell>
          <cell r="D48">
            <v>90353.091720423123</v>
          </cell>
          <cell r="E48">
            <v>0.14735163103323029</v>
          </cell>
          <cell r="F48">
            <v>0.11932899990209635</v>
          </cell>
          <cell r="G48">
            <v>36331.14685903077</v>
          </cell>
        </row>
        <row r="49">
          <cell r="A49" t="str">
            <v>TAM</v>
          </cell>
          <cell r="B49" t="str">
            <v>Tamaulipas</v>
          </cell>
          <cell r="C49">
            <v>139722.54362567648</v>
          </cell>
          <cell r="D49">
            <v>168462.25541024082</v>
          </cell>
          <cell r="E49">
            <v>0.28207686538277765</v>
          </cell>
          <cell r="F49">
            <v>0.23395446673358106</v>
          </cell>
          <cell r="G49">
            <v>47330.590281552526</v>
          </cell>
        </row>
        <row r="50">
          <cell r="A50" t="str">
            <v>TLA</v>
          </cell>
          <cell r="B50" t="str">
            <v>Tlaxcala</v>
          </cell>
          <cell r="C50">
            <v>19963.139837585601</v>
          </cell>
          <cell r="D50">
            <v>27819.109757482984</v>
          </cell>
          <cell r="E50">
            <v>0.23833694954870449</v>
          </cell>
          <cell r="F50">
            <v>0.17103185162223028</v>
          </cell>
          <cell r="G50">
            <v>20895.068964559119</v>
          </cell>
        </row>
        <row r="51">
          <cell r="A51" t="str">
            <v>VER</v>
          </cell>
          <cell r="B51" t="str">
            <v>Veracruz</v>
          </cell>
          <cell r="C51">
            <v>212530.13692600129</v>
          </cell>
          <cell r="D51">
            <v>254627.19309782796</v>
          </cell>
          <cell r="E51">
            <v>0.26310928887649182</v>
          </cell>
          <cell r="F51">
            <v>0.21960990305516831</v>
          </cell>
          <cell r="G51">
            <v>30396.09342062036</v>
          </cell>
        </row>
        <row r="52">
          <cell r="A52" t="str">
            <v>YUC</v>
          </cell>
          <cell r="B52" t="str">
            <v>Yucatán</v>
          </cell>
          <cell r="C52">
            <v>26069.653702174899</v>
          </cell>
          <cell r="D52">
            <v>36587.963676014362</v>
          </cell>
          <cell r="E52">
            <v>0.12040571209909924</v>
          </cell>
          <cell r="F52">
            <v>8.5791470823096461E-2</v>
          </cell>
          <cell r="G52">
            <v>16766.126633236887</v>
          </cell>
        </row>
        <row r="53">
          <cell r="A53" t="str">
            <v>ZAC</v>
          </cell>
          <cell r="B53" t="str">
            <v>Zacatecas</v>
          </cell>
          <cell r="C53">
            <v>68379.398345572699</v>
          </cell>
          <cell r="D53">
            <v>82123.001733374767</v>
          </cell>
          <cell r="E53">
            <v>0.43273054865199484</v>
          </cell>
          <cell r="F53">
            <v>0.36031141017763813</v>
          </cell>
          <cell r="G53">
            <v>50388.73236558526</v>
          </cell>
        </row>
        <row r="54">
          <cell r="A54" t="str">
            <v>NAT</v>
          </cell>
          <cell r="B54" t="str">
            <v>National</v>
          </cell>
          <cell r="C54">
            <v>3823016.9227407402</v>
          </cell>
          <cell r="D54">
            <v>4670938.1348055992</v>
          </cell>
          <cell r="E54">
            <v>0.220973347418291</v>
          </cell>
          <cell r="F54">
            <v>0.18085978068514</v>
          </cell>
          <cell r="G54">
            <v>37656.1831018433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7"/>
  <sheetViews>
    <sheetView workbookViewId="0">
      <selection activeCell="K12" sqref="K12:P43"/>
    </sheetView>
  </sheetViews>
  <sheetFormatPr defaultRowHeight="15" x14ac:dyDescent="0.25"/>
  <cols>
    <col min="1" max="1" width="35" customWidth="1"/>
    <col min="2" max="16" width="11.140625" customWidth="1"/>
  </cols>
  <sheetData>
    <row r="1" spans="1:16" x14ac:dyDescent="0.25">
      <c r="A1" s="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5" spans="1:16" x14ac:dyDescent="0.2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15</v>
      </c>
      <c r="N5" s="25" t="s">
        <v>16</v>
      </c>
      <c r="O5" s="25" t="s">
        <v>17</v>
      </c>
      <c r="P5" s="25" t="s">
        <v>18</v>
      </c>
    </row>
    <row r="6" spans="1:16" x14ac:dyDescent="0.25">
      <c r="A6" s="8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2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8" t="s">
        <v>21</v>
      </c>
      <c r="B8" s="10">
        <v>13061718.521</v>
      </c>
      <c r="C8" s="10">
        <v>13573815.057</v>
      </c>
      <c r="D8" s="10">
        <v>13887072.52</v>
      </c>
      <c r="E8" s="10">
        <v>14511307.247</v>
      </c>
      <c r="F8" s="10">
        <v>14843825.975</v>
      </c>
      <c r="G8" s="10">
        <v>15013577.681</v>
      </c>
      <c r="H8" s="10">
        <v>14219998.379000001</v>
      </c>
      <c r="I8" s="10">
        <v>14947794.696</v>
      </c>
      <c r="J8" s="10">
        <v>15495333.601</v>
      </c>
      <c r="K8" s="10">
        <v>16059723.651000001</v>
      </c>
      <c r="L8" s="10">
        <v>16277187.078</v>
      </c>
      <c r="M8" s="10">
        <v>16733654.767000001</v>
      </c>
      <c r="N8" s="10">
        <v>17283855.93</v>
      </c>
      <c r="O8" s="10">
        <v>17788823.686000001</v>
      </c>
      <c r="P8" s="10">
        <v>18157001.671</v>
      </c>
    </row>
    <row r="9" spans="1:16" x14ac:dyDescent="0.25">
      <c r="A9" s="2" t="s">
        <v>22</v>
      </c>
      <c r="B9" s="4">
        <v>502613.35100000002</v>
      </c>
      <c r="C9" s="4">
        <v>523127.86300000001</v>
      </c>
      <c r="D9" s="4">
        <v>539350.64800000004</v>
      </c>
      <c r="E9" s="4">
        <v>579923.49899999995</v>
      </c>
      <c r="F9" s="4">
        <v>589361.73600000003</v>
      </c>
      <c r="G9" s="4">
        <v>610821.05500000005</v>
      </c>
      <c r="H9" s="4">
        <v>571451.40099999995</v>
      </c>
      <c r="I9" s="4">
        <v>595394.03099999996</v>
      </c>
      <c r="J9" s="4">
        <v>619537.00899999996</v>
      </c>
      <c r="K9" s="4">
        <v>628731.14800000004</v>
      </c>
      <c r="L9" s="4">
        <v>634567.23300000001</v>
      </c>
      <c r="M9" s="4">
        <v>673025.17700000003</v>
      </c>
      <c r="N9" s="4">
        <v>712586.01</v>
      </c>
      <c r="O9" s="4">
        <v>764368.16599999997</v>
      </c>
      <c r="P9" s="4">
        <v>793341.84199999995</v>
      </c>
    </row>
    <row r="10" spans="1:16" x14ac:dyDescent="0.25">
      <c r="A10" s="8" t="s">
        <v>23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2" t="s">
        <v>24</v>
      </c>
      <c r="B11" s="4">
        <v>12559105.155999999</v>
      </c>
      <c r="C11" s="4">
        <v>13050687.197000001</v>
      </c>
      <c r="D11" s="4">
        <v>13347721.874</v>
      </c>
      <c r="E11" s="4">
        <v>13931383.745999999</v>
      </c>
      <c r="F11" s="4">
        <v>14254464.210000001</v>
      </c>
      <c r="G11" s="4">
        <v>14402756.617000001</v>
      </c>
      <c r="H11" s="4">
        <v>13648546.979</v>
      </c>
      <c r="I11" s="4">
        <v>14352400.663000001</v>
      </c>
      <c r="J11" s="4">
        <v>14875796.603</v>
      </c>
      <c r="K11" s="4">
        <v>15430992.521</v>
      </c>
      <c r="L11" s="4">
        <v>15642619.842</v>
      </c>
      <c r="M11" s="4">
        <v>16060629.582</v>
      </c>
      <c r="N11" s="4">
        <v>16571269.908</v>
      </c>
      <c r="O11" s="4">
        <v>17024455.526000001</v>
      </c>
      <c r="P11" s="4">
        <v>17363659.818</v>
      </c>
    </row>
    <row r="12" spans="1:16" x14ac:dyDescent="0.25">
      <c r="A12" s="8" t="s">
        <v>25</v>
      </c>
      <c r="B12" s="10">
        <v>121197.63400000001</v>
      </c>
      <c r="C12" s="10">
        <v>126554.147</v>
      </c>
      <c r="D12" s="10">
        <v>129628.02800000001</v>
      </c>
      <c r="E12" s="10">
        <v>138111.823</v>
      </c>
      <c r="F12" s="10">
        <v>150305.117</v>
      </c>
      <c r="G12" s="10">
        <v>150949.98300000001</v>
      </c>
      <c r="H12" s="10">
        <v>143253.94699999999</v>
      </c>
      <c r="I12" s="10">
        <v>152205.212</v>
      </c>
      <c r="J12" s="10">
        <v>158934.49400000001</v>
      </c>
      <c r="K12" s="10">
        <v>167705.967</v>
      </c>
      <c r="L12" s="10">
        <v>172820.49100000001</v>
      </c>
      <c r="M12" s="10">
        <v>191038.59099999999</v>
      </c>
      <c r="N12" s="10">
        <v>198175.39499999999</v>
      </c>
      <c r="O12" s="10">
        <v>216329.06200000001</v>
      </c>
      <c r="P12" s="10">
        <v>224375.777</v>
      </c>
    </row>
    <row r="13" spans="1:16" x14ac:dyDescent="0.25">
      <c r="A13" s="2" t="s">
        <v>26</v>
      </c>
      <c r="B13" s="4">
        <v>399514.62400000001</v>
      </c>
      <c r="C13" s="4">
        <v>423005.49900000001</v>
      </c>
      <c r="D13" s="4">
        <v>433008.16600000003</v>
      </c>
      <c r="E13" s="4">
        <v>456019.29599999997</v>
      </c>
      <c r="F13" s="4">
        <v>461581.27399999998</v>
      </c>
      <c r="G13" s="4">
        <v>457556.565</v>
      </c>
      <c r="H13" s="4">
        <v>407745.94799999997</v>
      </c>
      <c r="I13" s="4">
        <v>428162.54599999997</v>
      </c>
      <c r="J13" s="4">
        <v>440700.66200000001</v>
      </c>
      <c r="K13" s="4">
        <v>456024.47200000001</v>
      </c>
      <c r="L13" s="4">
        <v>465524.69500000001</v>
      </c>
      <c r="M13" s="4">
        <v>473362.348</v>
      </c>
      <c r="N13" s="4">
        <v>505937.65700000001</v>
      </c>
      <c r="O13" s="4">
        <v>528019.89500000002</v>
      </c>
      <c r="P13" s="4">
        <v>544644.71799999999</v>
      </c>
    </row>
    <row r="14" spans="1:16" x14ac:dyDescent="0.25">
      <c r="A14" s="8" t="s">
        <v>27</v>
      </c>
      <c r="B14" s="10">
        <v>76047.592999999993</v>
      </c>
      <c r="C14" s="10">
        <v>81546.009000000005</v>
      </c>
      <c r="D14" s="10">
        <v>87397.67</v>
      </c>
      <c r="E14" s="10">
        <v>93655.622000000003</v>
      </c>
      <c r="F14" s="10">
        <v>106199.42600000001</v>
      </c>
      <c r="G14" s="10">
        <v>108975.356</v>
      </c>
      <c r="H14" s="10">
        <v>108338.811</v>
      </c>
      <c r="I14" s="10">
        <v>110656.4</v>
      </c>
      <c r="J14" s="10">
        <v>114707.762</v>
      </c>
      <c r="K14" s="10">
        <v>117345.833</v>
      </c>
      <c r="L14" s="10">
        <v>115027.644</v>
      </c>
      <c r="M14" s="10">
        <v>114871.33500000001</v>
      </c>
      <c r="N14" s="10">
        <v>130096.58</v>
      </c>
      <c r="O14" s="10">
        <v>134229.43299999999</v>
      </c>
      <c r="P14" s="10">
        <v>149572.636</v>
      </c>
    </row>
    <row r="15" spans="1:16" x14ac:dyDescent="0.25">
      <c r="A15" s="2" t="s">
        <v>28</v>
      </c>
      <c r="B15" s="4">
        <v>1047511.322</v>
      </c>
      <c r="C15" s="4">
        <v>1059561.0249999999</v>
      </c>
      <c r="D15" s="4">
        <v>1038533.775</v>
      </c>
      <c r="E15" s="4">
        <v>1014280.35</v>
      </c>
      <c r="F15" s="4">
        <v>947575.49300000002</v>
      </c>
      <c r="G15" s="4">
        <v>867231.04399999999</v>
      </c>
      <c r="H15" s="4">
        <v>780757.429</v>
      </c>
      <c r="I15" s="4">
        <v>753968.59100000001</v>
      </c>
      <c r="J15" s="4">
        <v>726503.85600000003</v>
      </c>
      <c r="K15" s="4">
        <v>714787.06499999994</v>
      </c>
      <c r="L15" s="4">
        <v>721085.06299999997</v>
      </c>
      <c r="M15" s="4">
        <v>687268.58200000005</v>
      </c>
      <c r="N15" s="4">
        <v>638740.80299999996</v>
      </c>
      <c r="O15" s="4">
        <v>601213.978</v>
      </c>
      <c r="P15" s="4">
        <v>538379.68999999994</v>
      </c>
    </row>
    <row r="16" spans="1:16" x14ac:dyDescent="0.25">
      <c r="A16" s="8" t="s">
        <v>29</v>
      </c>
      <c r="B16" s="10">
        <v>436573.51799999998</v>
      </c>
      <c r="C16" s="10">
        <v>449143.88199999998</v>
      </c>
      <c r="D16" s="10">
        <v>458867.90700000001</v>
      </c>
      <c r="E16" s="10">
        <v>480488.19400000002</v>
      </c>
      <c r="F16" s="10">
        <v>500478.65700000001</v>
      </c>
      <c r="G16" s="10">
        <v>498326.77500000002</v>
      </c>
      <c r="H16" s="10">
        <v>421327.489</v>
      </c>
      <c r="I16" s="10">
        <v>489951.77600000001</v>
      </c>
      <c r="J16" s="10">
        <v>523207.11200000002</v>
      </c>
      <c r="K16" s="10">
        <v>549551.80200000003</v>
      </c>
      <c r="L16" s="10">
        <v>538206.98699999996</v>
      </c>
      <c r="M16" s="10">
        <v>565824.82499999995</v>
      </c>
      <c r="N16" s="10">
        <v>573850.06799999997</v>
      </c>
      <c r="O16" s="10">
        <v>583337.17000000004</v>
      </c>
      <c r="P16" s="10">
        <v>612676.30200000003</v>
      </c>
    </row>
    <row r="17" spans="1:16" x14ac:dyDescent="0.25">
      <c r="A17" s="2" t="s">
        <v>30</v>
      </c>
      <c r="B17" s="4">
        <v>67732.929999999993</v>
      </c>
      <c r="C17" s="4">
        <v>67794.051000000007</v>
      </c>
      <c r="D17" s="4">
        <v>68258.171000000002</v>
      </c>
      <c r="E17" s="4">
        <v>72533.785000000003</v>
      </c>
      <c r="F17" s="4">
        <v>77526.37</v>
      </c>
      <c r="G17" s="4">
        <v>78953.717000000004</v>
      </c>
      <c r="H17" s="4">
        <v>76446.899999999994</v>
      </c>
      <c r="I17" s="4">
        <v>81992.178</v>
      </c>
      <c r="J17" s="4">
        <v>87944.968999999997</v>
      </c>
      <c r="K17" s="4">
        <v>90540.289000000004</v>
      </c>
      <c r="L17" s="4">
        <v>91422.445999999996</v>
      </c>
      <c r="M17" s="4">
        <v>93707.678</v>
      </c>
      <c r="N17" s="4">
        <v>95357.744999999995</v>
      </c>
      <c r="O17" s="4">
        <v>101187.003</v>
      </c>
      <c r="P17" s="4">
        <v>105770.99800000001</v>
      </c>
    </row>
    <row r="18" spans="1:16" x14ac:dyDescent="0.25">
      <c r="A18" s="8" t="s">
        <v>31</v>
      </c>
      <c r="B18" s="10">
        <v>248123.22700000001</v>
      </c>
      <c r="C18" s="10">
        <v>238375.89</v>
      </c>
      <c r="D18" s="10">
        <v>240279.55900000001</v>
      </c>
      <c r="E18" s="10">
        <v>248414.302</v>
      </c>
      <c r="F18" s="10">
        <v>252536.304</v>
      </c>
      <c r="G18" s="10">
        <v>258289.89</v>
      </c>
      <c r="H18" s="10">
        <v>256698.36199999999</v>
      </c>
      <c r="I18" s="10">
        <v>270989.33100000001</v>
      </c>
      <c r="J18" s="10">
        <v>279446.58399999997</v>
      </c>
      <c r="K18" s="10">
        <v>284733.625</v>
      </c>
      <c r="L18" s="10">
        <v>280925.27299999999</v>
      </c>
      <c r="M18" s="10">
        <v>295158.11300000001</v>
      </c>
      <c r="N18" s="10">
        <v>290463.614</v>
      </c>
      <c r="O18" s="10">
        <v>290720.22600000002</v>
      </c>
      <c r="P18" s="10">
        <v>281832.641</v>
      </c>
    </row>
    <row r="19" spans="1:16" x14ac:dyDescent="0.25">
      <c r="A19" s="2" t="s">
        <v>32</v>
      </c>
      <c r="B19" s="4">
        <v>360426.663</v>
      </c>
      <c r="C19" s="4">
        <v>376662.63699999999</v>
      </c>
      <c r="D19" s="4">
        <v>389210.79399999999</v>
      </c>
      <c r="E19" s="4">
        <v>419631.53899999999</v>
      </c>
      <c r="F19" s="4">
        <v>434649.92</v>
      </c>
      <c r="G19" s="4">
        <v>440792.88699999999</v>
      </c>
      <c r="H19" s="4">
        <v>401079.179</v>
      </c>
      <c r="I19" s="4">
        <v>417796.42</v>
      </c>
      <c r="J19" s="4">
        <v>427430.027</v>
      </c>
      <c r="K19" s="4">
        <v>459166.22</v>
      </c>
      <c r="L19" s="4">
        <v>476290.19699999999</v>
      </c>
      <c r="M19" s="4">
        <v>486857.75900000002</v>
      </c>
      <c r="N19" s="4">
        <v>515187.55300000001</v>
      </c>
      <c r="O19" s="4">
        <v>540519.41200000001</v>
      </c>
      <c r="P19" s="4">
        <v>556562.98100000003</v>
      </c>
    </row>
    <row r="20" spans="1:16" x14ac:dyDescent="0.25">
      <c r="A20" s="8" t="s">
        <v>33</v>
      </c>
      <c r="B20" s="10">
        <v>2132929.372</v>
      </c>
      <c r="C20" s="10">
        <v>2226949.736</v>
      </c>
      <c r="D20" s="10">
        <v>2258091.5830000001</v>
      </c>
      <c r="E20" s="10">
        <v>2374722.8859999999</v>
      </c>
      <c r="F20" s="10">
        <v>2408565.8650000002</v>
      </c>
      <c r="G20" s="10">
        <v>2450391.202</v>
      </c>
      <c r="H20" s="10">
        <v>2362516.4389999998</v>
      </c>
      <c r="I20" s="10">
        <v>2446910.4389999998</v>
      </c>
      <c r="J20" s="10">
        <v>2533806.8930000002</v>
      </c>
      <c r="K20" s="10">
        <v>2633934.642</v>
      </c>
      <c r="L20" s="10">
        <v>2673066.3309999998</v>
      </c>
      <c r="M20" s="10">
        <v>2729859.4539999999</v>
      </c>
      <c r="N20" s="10">
        <v>2836540.2519999999</v>
      </c>
      <c r="O20" s="10">
        <v>2961088.3139999998</v>
      </c>
      <c r="P20" s="10">
        <v>3044809.0019999999</v>
      </c>
    </row>
    <row r="21" spans="1:16" x14ac:dyDescent="0.25">
      <c r="A21" s="2" t="s">
        <v>34</v>
      </c>
      <c r="B21" s="4">
        <v>152922.72700000001</v>
      </c>
      <c r="C21" s="4">
        <v>157662.28099999999</v>
      </c>
      <c r="D21" s="4">
        <v>155001.886</v>
      </c>
      <c r="E21" s="4">
        <v>160388.08100000001</v>
      </c>
      <c r="F21" s="4">
        <v>162709.802</v>
      </c>
      <c r="G21" s="4">
        <v>165722.989</v>
      </c>
      <c r="H21" s="4">
        <v>163083.647</v>
      </c>
      <c r="I21" s="4">
        <v>169268.084</v>
      </c>
      <c r="J21" s="4">
        <v>176314.71299999999</v>
      </c>
      <c r="K21" s="4">
        <v>182943.05600000001</v>
      </c>
      <c r="L21" s="4">
        <v>189052.81200000001</v>
      </c>
      <c r="M21" s="4">
        <v>193539.476</v>
      </c>
      <c r="N21" s="4">
        <v>194989.45699999999</v>
      </c>
      <c r="O21" s="4">
        <v>202334.38500000001</v>
      </c>
      <c r="P21" s="4">
        <v>200309.29199999999</v>
      </c>
    </row>
    <row r="22" spans="1:16" x14ac:dyDescent="0.25">
      <c r="A22" s="8" t="s">
        <v>35</v>
      </c>
      <c r="B22" s="10">
        <v>438354.38699999999</v>
      </c>
      <c r="C22" s="10">
        <v>450953.15500000003</v>
      </c>
      <c r="D22" s="10">
        <v>454625.55900000001</v>
      </c>
      <c r="E22" s="10">
        <v>477646.929</v>
      </c>
      <c r="F22" s="10">
        <v>488729.60399999999</v>
      </c>
      <c r="G22" s="10">
        <v>503024.42300000001</v>
      </c>
      <c r="H22" s="10">
        <v>481674.90600000002</v>
      </c>
      <c r="I22" s="10">
        <v>517168.68099999998</v>
      </c>
      <c r="J22" s="10">
        <v>548163.17000000004</v>
      </c>
      <c r="K22" s="10">
        <v>570921.98699999996</v>
      </c>
      <c r="L22" s="10">
        <v>594575.53200000001</v>
      </c>
      <c r="M22" s="10">
        <v>621005.83600000001</v>
      </c>
      <c r="N22" s="10">
        <v>661221.48800000001</v>
      </c>
      <c r="O22" s="10">
        <v>689459.70400000003</v>
      </c>
      <c r="P22" s="10">
        <v>723052.45299999998</v>
      </c>
    </row>
    <row r="23" spans="1:16" x14ac:dyDescent="0.25">
      <c r="A23" s="2" t="s">
        <v>36</v>
      </c>
      <c r="B23" s="4">
        <v>182713.981</v>
      </c>
      <c r="C23" s="4">
        <v>192557.837</v>
      </c>
      <c r="D23" s="4">
        <v>195219.889</v>
      </c>
      <c r="E23" s="4">
        <v>199540.65</v>
      </c>
      <c r="F23" s="4">
        <v>204879.83</v>
      </c>
      <c r="G23" s="4">
        <v>208284.821</v>
      </c>
      <c r="H23" s="4">
        <v>201239.31599999999</v>
      </c>
      <c r="I23" s="4">
        <v>211890.535</v>
      </c>
      <c r="J23" s="4">
        <v>214478.174</v>
      </c>
      <c r="K23" s="4">
        <v>218118.481</v>
      </c>
      <c r="L23" s="4">
        <v>218811.378</v>
      </c>
      <c r="M23" s="4">
        <v>229021.25599999999</v>
      </c>
      <c r="N23" s="4">
        <v>232024.32000000001</v>
      </c>
      <c r="O23" s="4">
        <v>237009.51800000001</v>
      </c>
      <c r="P23" s="4">
        <v>237015.26</v>
      </c>
    </row>
    <row r="24" spans="1:16" x14ac:dyDescent="0.25">
      <c r="A24" s="8" t="s">
        <v>37</v>
      </c>
      <c r="B24" s="10">
        <v>179553.378</v>
      </c>
      <c r="C24" s="10">
        <v>191549.579</v>
      </c>
      <c r="D24" s="10">
        <v>190073.77900000001</v>
      </c>
      <c r="E24" s="10">
        <v>195404.535</v>
      </c>
      <c r="F24" s="10">
        <v>201655.41800000001</v>
      </c>
      <c r="G24" s="10">
        <v>208800.33499999999</v>
      </c>
      <c r="H24" s="10">
        <v>195581.12599999999</v>
      </c>
      <c r="I24" s="10">
        <v>206303.584</v>
      </c>
      <c r="J24" s="10">
        <v>214569.18799999999</v>
      </c>
      <c r="K24" s="10">
        <v>222797.005</v>
      </c>
      <c r="L24" s="10">
        <v>230982.76699999999</v>
      </c>
      <c r="M24" s="10">
        <v>240079.59400000001</v>
      </c>
      <c r="N24" s="10">
        <v>253581.601</v>
      </c>
      <c r="O24" s="10">
        <v>264151.57900000003</v>
      </c>
      <c r="P24" s="10">
        <v>265228.52500000002</v>
      </c>
    </row>
    <row r="25" spans="1:16" x14ac:dyDescent="0.25">
      <c r="A25" s="2" t="s">
        <v>38</v>
      </c>
      <c r="B25" s="4">
        <v>794957.32200000004</v>
      </c>
      <c r="C25" s="4">
        <v>819238.31</v>
      </c>
      <c r="D25" s="4">
        <v>842128.81299999997</v>
      </c>
      <c r="E25" s="4">
        <v>886009.72600000002</v>
      </c>
      <c r="F25" s="4">
        <v>913139.83400000003</v>
      </c>
      <c r="G25" s="4">
        <v>918573.45600000001</v>
      </c>
      <c r="H25" s="4">
        <v>870319.1</v>
      </c>
      <c r="I25" s="4">
        <v>925371.83700000006</v>
      </c>
      <c r="J25" s="4">
        <v>953148.05599999998</v>
      </c>
      <c r="K25" s="4">
        <v>995285.99899999995</v>
      </c>
      <c r="L25" s="4">
        <v>1018578.607</v>
      </c>
      <c r="M25" s="4">
        <v>1062083.7760000001</v>
      </c>
      <c r="N25" s="4">
        <v>1107681.987</v>
      </c>
      <c r="O25" s="4">
        <v>1161974.794</v>
      </c>
      <c r="P25" s="4">
        <v>1192495.7549999999</v>
      </c>
    </row>
    <row r="26" spans="1:16" x14ac:dyDescent="0.25">
      <c r="A26" s="8" t="s">
        <v>39</v>
      </c>
      <c r="B26" s="10">
        <v>1048403.59</v>
      </c>
      <c r="C26" s="10">
        <v>1073840.81</v>
      </c>
      <c r="D26" s="10">
        <v>1099376.794</v>
      </c>
      <c r="E26" s="10">
        <v>1150701.95</v>
      </c>
      <c r="F26" s="10">
        <v>1184658.4280000001</v>
      </c>
      <c r="G26" s="10">
        <v>1198144.3500000001</v>
      </c>
      <c r="H26" s="10">
        <v>1138727.9180000001</v>
      </c>
      <c r="I26" s="10">
        <v>1226813.6869999999</v>
      </c>
      <c r="J26" s="10">
        <v>1283448.1969999999</v>
      </c>
      <c r="K26" s="10">
        <v>1339994.611</v>
      </c>
      <c r="L26" s="10">
        <v>1365154.2290000001</v>
      </c>
      <c r="M26" s="10">
        <v>1405514.291</v>
      </c>
      <c r="N26" s="10">
        <v>1438521.879</v>
      </c>
      <c r="O26" s="10">
        <v>1482034.1529999999</v>
      </c>
      <c r="P26" s="10">
        <v>1549794.8049999999</v>
      </c>
    </row>
    <row r="27" spans="1:16" x14ac:dyDescent="0.25">
      <c r="A27" s="2" t="s">
        <v>40</v>
      </c>
      <c r="B27" s="4">
        <v>294468.30599999998</v>
      </c>
      <c r="C27" s="4">
        <v>301021.64199999999</v>
      </c>
      <c r="D27" s="4">
        <v>306026.39500000002</v>
      </c>
      <c r="E27" s="4">
        <v>320451.42599999998</v>
      </c>
      <c r="F27" s="4">
        <v>328272.19</v>
      </c>
      <c r="G27" s="4">
        <v>334657.91399999999</v>
      </c>
      <c r="H27" s="4">
        <v>317003.04200000002</v>
      </c>
      <c r="I27" s="4">
        <v>329767.26</v>
      </c>
      <c r="J27" s="4">
        <v>343275.66399999999</v>
      </c>
      <c r="K27" s="4">
        <v>352030.38699999999</v>
      </c>
      <c r="L27" s="4">
        <v>359465.98700000002</v>
      </c>
      <c r="M27" s="4">
        <v>383195.32</v>
      </c>
      <c r="N27" s="4">
        <v>391667.43099999998</v>
      </c>
      <c r="O27" s="4">
        <v>408268.071</v>
      </c>
      <c r="P27" s="4">
        <v>420986.147</v>
      </c>
    </row>
    <row r="28" spans="1:16" x14ac:dyDescent="0.25">
      <c r="A28" s="8" t="s">
        <v>41</v>
      </c>
      <c r="B28" s="10">
        <v>158055.834</v>
      </c>
      <c r="C28" s="10">
        <v>159734.875</v>
      </c>
      <c r="D28" s="10">
        <v>171279.47099999999</v>
      </c>
      <c r="E28" s="10">
        <v>168177.81</v>
      </c>
      <c r="F28" s="10">
        <v>169325.36199999999</v>
      </c>
      <c r="G28" s="10">
        <v>169672.50700000001</v>
      </c>
      <c r="H28" s="10">
        <v>168348.348</v>
      </c>
      <c r="I28" s="10">
        <v>174984.467</v>
      </c>
      <c r="J28" s="10">
        <v>174678.08799999999</v>
      </c>
      <c r="K28" s="10">
        <v>175717.837</v>
      </c>
      <c r="L28" s="10">
        <v>182126.14300000001</v>
      </c>
      <c r="M28" s="10">
        <v>184150.26300000001</v>
      </c>
      <c r="N28" s="10">
        <v>186472.28200000001</v>
      </c>
      <c r="O28" s="10">
        <v>192332.16200000001</v>
      </c>
      <c r="P28" s="10">
        <v>202036.068</v>
      </c>
    </row>
    <row r="29" spans="1:16" x14ac:dyDescent="0.25">
      <c r="A29" s="2" t="s">
        <v>42</v>
      </c>
      <c r="B29" s="4">
        <v>76105.195999999996</v>
      </c>
      <c r="C29" s="4">
        <v>86879.422000000006</v>
      </c>
      <c r="D29" s="4">
        <v>90269.846999999994</v>
      </c>
      <c r="E29" s="4">
        <v>92165.697</v>
      </c>
      <c r="F29" s="4">
        <v>91675.275999999998</v>
      </c>
      <c r="G29" s="4">
        <v>98292.89</v>
      </c>
      <c r="H29" s="4">
        <v>93038.497000000003</v>
      </c>
      <c r="I29" s="4">
        <v>97786.134000000005</v>
      </c>
      <c r="J29" s="4">
        <v>100704.16</v>
      </c>
      <c r="K29" s="4">
        <v>100800.21799999999</v>
      </c>
      <c r="L29" s="4">
        <v>103627.459</v>
      </c>
      <c r="M29" s="4">
        <v>109267.967</v>
      </c>
      <c r="N29" s="4">
        <v>114883.65399999999</v>
      </c>
      <c r="O29" s="4">
        <v>119713.978</v>
      </c>
      <c r="P29" s="4">
        <v>121794.202</v>
      </c>
    </row>
    <row r="30" spans="1:16" x14ac:dyDescent="0.25">
      <c r="A30" s="8" t="s">
        <v>43</v>
      </c>
      <c r="B30" s="10">
        <v>803888.52800000005</v>
      </c>
      <c r="C30" s="10">
        <v>849841.554</v>
      </c>
      <c r="D30" s="10">
        <v>885438.78700000001</v>
      </c>
      <c r="E30" s="10">
        <v>946837.91599999997</v>
      </c>
      <c r="F30" s="10">
        <v>1004636.5209999999</v>
      </c>
      <c r="G30" s="10">
        <v>1020366.768</v>
      </c>
      <c r="H30" s="10">
        <v>952725.77800000005</v>
      </c>
      <c r="I30" s="10">
        <v>1025184.258</v>
      </c>
      <c r="J30" s="10">
        <v>1069812.2679999999</v>
      </c>
      <c r="K30" s="10">
        <v>1113817.7660000001</v>
      </c>
      <c r="L30" s="10">
        <v>1124999.8929999999</v>
      </c>
      <c r="M30" s="10">
        <v>1162064.865</v>
      </c>
      <c r="N30" s="10">
        <v>1219286.8459999999</v>
      </c>
      <c r="O30" s="10">
        <v>1238927.405</v>
      </c>
      <c r="P30" s="10">
        <v>1276123.2120000001</v>
      </c>
    </row>
    <row r="31" spans="1:16" x14ac:dyDescent="0.25">
      <c r="A31" s="2" t="s">
        <v>44</v>
      </c>
      <c r="B31" s="4">
        <v>202963.93599999999</v>
      </c>
      <c r="C31" s="4">
        <v>210757.19200000001</v>
      </c>
      <c r="D31" s="4">
        <v>213677.217</v>
      </c>
      <c r="E31" s="4">
        <v>218023.57500000001</v>
      </c>
      <c r="F31" s="4">
        <v>219815.36300000001</v>
      </c>
      <c r="G31" s="4">
        <v>226633.78700000001</v>
      </c>
      <c r="H31" s="4">
        <v>224510.70499999999</v>
      </c>
      <c r="I31" s="4">
        <v>228089.144</v>
      </c>
      <c r="J31" s="4">
        <v>234955.83799999999</v>
      </c>
      <c r="K31" s="4">
        <v>239680.171</v>
      </c>
      <c r="L31" s="4">
        <v>245515.976</v>
      </c>
      <c r="M31" s="4">
        <v>250555.69399999999</v>
      </c>
      <c r="N31" s="4">
        <v>260507.541</v>
      </c>
      <c r="O31" s="4">
        <v>256500.78700000001</v>
      </c>
      <c r="P31" s="4">
        <v>247491.647</v>
      </c>
    </row>
    <row r="32" spans="1:16" x14ac:dyDescent="0.25">
      <c r="A32" s="8" t="s">
        <v>45</v>
      </c>
      <c r="B32" s="10">
        <v>395907.25799999997</v>
      </c>
      <c r="C32" s="10">
        <v>405907.94300000003</v>
      </c>
      <c r="D32" s="10">
        <v>428179.29399999999</v>
      </c>
      <c r="E32" s="10">
        <v>447201.40299999999</v>
      </c>
      <c r="F32" s="10">
        <v>465818.72200000001</v>
      </c>
      <c r="G32" s="10">
        <v>468969.47100000002</v>
      </c>
      <c r="H32" s="10">
        <v>432578.67599999998</v>
      </c>
      <c r="I32" s="10">
        <v>469967.84</v>
      </c>
      <c r="J32" s="10">
        <v>493353.22399999999</v>
      </c>
      <c r="K32" s="10">
        <v>524226.05800000002</v>
      </c>
      <c r="L32" s="10">
        <v>519256.53499999997</v>
      </c>
      <c r="M32" s="10">
        <v>524307.54599999997</v>
      </c>
      <c r="N32" s="10">
        <v>539447.24699999997</v>
      </c>
      <c r="O32" s="10">
        <v>553207.19400000002</v>
      </c>
      <c r="P32" s="10">
        <v>587243.05299999996</v>
      </c>
    </row>
    <row r="33" spans="1:16" x14ac:dyDescent="0.25">
      <c r="A33" s="2" t="s">
        <v>46</v>
      </c>
      <c r="B33" s="4">
        <v>212106.71299999999</v>
      </c>
      <c r="C33" s="4">
        <v>227917.27499999999</v>
      </c>
      <c r="D33" s="4">
        <v>243311.19</v>
      </c>
      <c r="E33" s="4">
        <v>258448.27100000001</v>
      </c>
      <c r="F33" s="4">
        <v>271622.05099999998</v>
      </c>
      <c r="G33" s="4">
        <v>278348.40500000003</v>
      </c>
      <c r="H33" s="4">
        <v>270311.39799999999</v>
      </c>
      <c r="I33" s="4">
        <v>287403.16899999999</v>
      </c>
      <c r="J33" s="4">
        <v>308865.228</v>
      </c>
      <c r="K33" s="4">
        <v>318294.37199999997</v>
      </c>
      <c r="L33" s="4">
        <v>319989.728</v>
      </c>
      <c r="M33" s="4">
        <v>345653.114</v>
      </c>
      <c r="N33" s="4">
        <v>369835.745</v>
      </c>
      <c r="O33" s="4">
        <v>386014.46500000003</v>
      </c>
      <c r="P33" s="4">
        <v>401152.79399999999</v>
      </c>
    </row>
    <row r="34" spans="1:16" x14ac:dyDescent="0.25">
      <c r="A34" s="8" t="s">
        <v>47</v>
      </c>
      <c r="B34" s="10">
        <v>144233.01999999999</v>
      </c>
      <c r="C34" s="10">
        <v>156941.59899999999</v>
      </c>
      <c r="D34" s="10">
        <v>163681.66399999999</v>
      </c>
      <c r="E34" s="10">
        <v>174364.522</v>
      </c>
      <c r="F34" s="10">
        <v>192904.58199999999</v>
      </c>
      <c r="G34" s="10">
        <v>203018.58100000001</v>
      </c>
      <c r="H34" s="10">
        <v>185671.74600000001</v>
      </c>
      <c r="I34" s="10">
        <v>195148.82800000001</v>
      </c>
      <c r="J34" s="10">
        <v>206053.84899999999</v>
      </c>
      <c r="K34" s="10">
        <v>215709.87100000001</v>
      </c>
      <c r="L34" s="10">
        <v>225272.66699999999</v>
      </c>
      <c r="M34" s="10">
        <v>233661.538</v>
      </c>
      <c r="N34" s="10">
        <v>245512.27499999999</v>
      </c>
      <c r="O34" s="10">
        <v>263393.36700000003</v>
      </c>
      <c r="P34" s="10">
        <v>275083.59299999999</v>
      </c>
    </row>
    <row r="35" spans="1:16" x14ac:dyDescent="0.25">
      <c r="A35" s="2" t="s">
        <v>48</v>
      </c>
      <c r="B35" s="4">
        <v>224280.26699999999</v>
      </c>
      <c r="C35" s="4">
        <v>237464.465</v>
      </c>
      <c r="D35" s="4">
        <v>247240.38800000001</v>
      </c>
      <c r="E35" s="4">
        <v>258649.446</v>
      </c>
      <c r="F35" s="4">
        <v>264315.63099999999</v>
      </c>
      <c r="G35" s="4">
        <v>270024.005</v>
      </c>
      <c r="H35" s="4">
        <v>255845.96100000001</v>
      </c>
      <c r="I35" s="4">
        <v>269397.21999999997</v>
      </c>
      <c r="J35" s="4">
        <v>283881.74599999998</v>
      </c>
      <c r="K35" s="4">
        <v>297293.962</v>
      </c>
      <c r="L35" s="4">
        <v>307896.46999999997</v>
      </c>
      <c r="M35" s="4">
        <v>315395.65299999999</v>
      </c>
      <c r="N35" s="4">
        <v>330163.06</v>
      </c>
      <c r="O35" s="4">
        <v>342645.56300000002</v>
      </c>
      <c r="P35" s="4">
        <v>357679.55</v>
      </c>
    </row>
    <row r="36" spans="1:16" x14ac:dyDescent="0.25">
      <c r="A36" s="8" t="s">
        <v>49</v>
      </c>
      <c r="B36" s="10">
        <v>268247.06599999999</v>
      </c>
      <c r="C36" s="10">
        <v>284658.62900000002</v>
      </c>
      <c r="D36" s="10">
        <v>285708.48200000002</v>
      </c>
      <c r="E36" s="10">
        <v>294951.69500000001</v>
      </c>
      <c r="F36" s="10">
        <v>305622.53700000001</v>
      </c>
      <c r="G36" s="10">
        <v>316380.79800000001</v>
      </c>
      <c r="H36" s="10">
        <v>303066.17499999999</v>
      </c>
      <c r="I36" s="10">
        <v>312655.11300000001</v>
      </c>
      <c r="J36" s="10">
        <v>318762.63799999998</v>
      </c>
      <c r="K36" s="10">
        <v>330191.38699999999</v>
      </c>
      <c r="L36" s="10">
        <v>334097.30699999997</v>
      </c>
      <c r="M36" s="10">
        <v>341211.83100000001</v>
      </c>
      <c r="N36" s="10">
        <v>361904.43599999999</v>
      </c>
      <c r="O36" s="10">
        <v>381751.62800000003</v>
      </c>
      <c r="P36" s="10">
        <v>384545.43900000001</v>
      </c>
    </row>
    <row r="37" spans="1:16" x14ac:dyDescent="0.25">
      <c r="A37" s="2" t="s">
        <v>50</v>
      </c>
      <c r="B37" s="4">
        <v>365533.72700000001</v>
      </c>
      <c r="C37" s="4">
        <v>384484.32500000001</v>
      </c>
      <c r="D37" s="4">
        <v>404881.25400000002</v>
      </c>
      <c r="E37" s="4">
        <v>429625.18900000001</v>
      </c>
      <c r="F37" s="4">
        <v>435397.34299999999</v>
      </c>
      <c r="G37" s="4">
        <v>436717.18900000001</v>
      </c>
      <c r="H37" s="4">
        <v>410374.27100000001</v>
      </c>
      <c r="I37" s="4">
        <v>431501.91899999999</v>
      </c>
      <c r="J37" s="4">
        <v>471510.17099999997</v>
      </c>
      <c r="K37" s="4">
        <v>495926.03100000002</v>
      </c>
      <c r="L37" s="4">
        <v>510315.674</v>
      </c>
      <c r="M37" s="4">
        <v>519083.26400000002</v>
      </c>
      <c r="N37" s="4">
        <v>537497.66700000002</v>
      </c>
      <c r="O37" s="4">
        <v>567728.06900000002</v>
      </c>
      <c r="P37" s="4">
        <v>572381.92500000005</v>
      </c>
    </row>
    <row r="38" spans="1:16" x14ac:dyDescent="0.25">
      <c r="A38" s="8" t="s">
        <v>51</v>
      </c>
      <c r="B38" s="10">
        <v>374891.40399999998</v>
      </c>
      <c r="C38" s="10">
        <v>391243.02899999998</v>
      </c>
      <c r="D38" s="10">
        <v>421079.73200000002</v>
      </c>
      <c r="E38" s="10">
        <v>445309.61599999998</v>
      </c>
      <c r="F38" s="10">
        <v>454079.11300000001</v>
      </c>
      <c r="G38" s="10">
        <v>475202.82699999999</v>
      </c>
      <c r="H38" s="10">
        <v>495944.15899999999</v>
      </c>
      <c r="I38" s="10">
        <v>525011.91700000002</v>
      </c>
      <c r="J38" s="10">
        <v>549751.13100000005</v>
      </c>
      <c r="K38" s="10">
        <v>564003.81099999999</v>
      </c>
      <c r="L38" s="10">
        <v>553628.20499999996</v>
      </c>
      <c r="M38" s="10">
        <v>562825.47100000002</v>
      </c>
      <c r="N38" s="10">
        <v>559067.97100000002</v>
      </c>
      <c r="O38" s="10">
        <v>529964.24600000004</v>
      </c>
      <c r="P38" s="10">
        <v>503692.076</v>
      </c>
    </row>
    <row r="39" spans="1:16" x14ac:dyDescent="0.25">
      <c r="A39" s="2" t="s">
        <v>52</v>
      </c>
      <c r="B39" s="4">
        <v>391574.43900000001</v>
      </c>
      <c r="C39" s="4">
        <v>410112.74599999998</v>
      </c>
      <c r="D39" s="4">
        <v>436490.98100000003</v>
      </c>
      <c r="E39" s="4">
        <v>449609.24</v>
      </c>
      <c r="F39" s="4">
        <v>464007.81199999998</v>
      </c>
      <c r="G39" s="4">
        <v>483350.66200000001</v>
      </c>
      <c r="H39" s="4">
        <v>439739.32299999997</v>
      </c>
      <c r="I39" s="4">
        <v>448215.11599999998</v>
      </c>
      <c r="J39" s="4">
        <v>456768.53499999997</v>
      </c>
      <c r="K39" s="4">
        <v>466371.32199999999</v>
      </c>
      <c r="L39" s="4">
        <v>473241.40100000001</v>
      </c>
      <c r="M39" s="4">
        <v>478550.58100000001</v>
      </c>
      <c r="N39" s="4">
        <v>490612.61599999998</v>
      </c>
      <c r="O39" s="4">
        <v>490654.467</v>
      </c>
      <c r="P39" s="4">
        <v>490582.65600000002</v>
      </c>
    </row>
    <row r="40" spans="1:16" x14ac:dyDescent="0.25">
      <c r="A40" s="8" t="s">
        <v>53</v>
      </c>
      <c r="B40" s="10">
        <v>83254.186000000002</v>
      </c>
      <c r="C40" s="10">
        <v>89789.73</v>
      </c>
      <c r="D40" s="10">
        <v>79279.278999999995</v>
      </c>
      <c r="E40" s="10">
        <v>77889.933999999994</v>
      </c>
      <c r="F40" s="10">
        <v>79019.573000000004</v>
      </c>
      <c r="G40" s="10">
        <v>83246.789999999994</v>
      </c>
      <c r="H40" s="10">
        <v>81739.53</v>
      </c>
      <c r="I40" s="10">
        <v>88809.885999999999</v>
      </c>
      <c r="J40" s="10">
        <v>86031.739000000001</v>
      </c>
      <c r="K40" s="10">
        <v>89918.600999999995</v>
      </c>
      <c r="L40" s="10">
        <v>87657.644</v>
      </c>
      <c r="M40" s="10">
        <v>90496.304000000004</v>
      </c>
      <c r="N40" s="10">
        <v>96609.074999999997</v>
      </c>
      <c r="O40" s="10">
        <v>97276.983999999997</v>
      </c>
      <c r="P40" s="10">
        <v>95880.192999999999</v>
      </c>
    </row>
    <row r="41" spans="1:16" x14ac:dyDescent="0.25">
      <c r="A41" s="2" t="s">
        <v>54</v>
      </c>
      <c r="B41" s="4">
        <v>613590.201</v>
      </c>
      <c r="C41" s="4">
        <v>643859.49100000004</v>
      </c>
      <c r="D41" s="4">
        <v>648906.39800000004</v>
      </c>
      <c r="E41" s="4">
        <v>684557.36800000002</v>
      </c>
      <c r="F41" s="4">
        <v>705608.57799999998</v>
      </c>
      <c r="G41" s="4">
        <v>704314.03</v>
      </c>
      <c r="H41" s="4">
        <v>688981.39500000002</v>
      </c>
      <c r="I41" s="4">
        <v>718148.55</v>
      </c>
      <c r="J41" s="4">
        <v>746817.73100000003</v>
      </c>
      <c r="K41" s="4">
        <v>779730.43400000001</v>
      </c>
      <c r="L41" s="4">
        <v>781357.27599999995</v>
      </c>
      <c r="M41" s="4">
        <v>790857.58100000001</v>
      </c>
      <c r="N41" s="4">
        <v>803983.3</v>
      </c>
      <c r="O41" s="4">
        <v>803433.08799999999</v>
      </c>
      <c r="P41" s="4">
        <v>794960.68299999996</v>
      </c>
    </row>
    <row r="42" spans="1:16" x14ac:dyDescent="0.25">
      <c r="A42" s="8" t="s">
        <v>55</v>
      </c>
      <c r="B42" s="10">
        <v>161636.497</v>
      </c>
      <c r="C42" s="10">
        <v>169013.747</v>
      </c>
      <c r="D42" s="10">
        <v>176907.68100000001</v>
      </c>
      <c r="E42" s="10">
        <v>185462.60200000001</v>
      </c>
      <c r="F42" s="10">
        <v>191217.07500000001</v>
      </c>
      <c r="G42" s="10">
        <v>193158.62299999999</v>
      </c>
      <c r="H42" s="10">
        <v>189365.45800000001</v>
      </c>
      <c r="I42" s="10">
        <v>196149.981</v>
      </c>
      <c r="J42" s="10">
        <v>202893.85</v>
      </c>
      <c r="K42" s="10">
        <v>214700.59899999999</v>
      </c>
      <c r="L42" s="10">
        <v>215788.23699999999</v>
      </c>
      <c r="M42" s="10">
        <v>223091.269</v>
      </c>
      <c r="N42" s="10">
        <v>232221.15700000001</v>
      </c>
      <c r="O42" s="10">
        <v>242440.579</v>
      </c>
      <c r="P42" s="10">
        <v>249613.573</v>
      </c>
    </row>
    <row r="43" spans="1:16" x14ac:dyDescent="0.25">
      <c r="A43" s="2" t="s">
        <v>56</v>
      </c>
      <c r="B43" s="4">
        <v>101406.31</v>
      </c>
      <c r="C43" s="4">
        <v>105664.685</v>
      </c>
      <c r="D43" s="4">
        <v>105661.44100000001</v>
      </c>
      <c r="E43" s="4">
        <v>112108.368</v>
      </c>
      <c r="F43" s="4">
        <v>115935.139</v>
      </c>
      <c r="G43" s="4">
        <v>126383.577</v>
      </c>
      <c r="H43" s="4">
        <v>130512</v>
      </c>
      <c r="I43" s="4">
        <v>144730.56</v>
      </c>
      <c r="J43" s="4">
        <v>144876.886</v>
      </c>
      <c r="K43" s="4">
        <v>148728.64000000001</v>
      </c>
      <c r="L43" s="4">
        <v>146858.788</v>
      </c>
      <c r="M43" s="4">
        <v>157068.40700000001</v>
      </c>
      <c r="N43" s="4">
        <v>159227.20600000001</v>
      </c>
      <c r="O43" s="4">
        <v>156594.84700000001</v>
      </c>
      <c r="P43" s="4">
        <v>155892.17199999999</v>
      </c>
    </row>
    <row r="44" spans="1:16" x14ac:dyDescent="0.25">
      <c r="A44" s="8" t="s">
        <v>57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2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8" t="s">
        <v>24</v>
      </c>
      <c r="B46" s="11">
        <v>100</v>
      </c>
      <c r="C46" s="11">
        <v>100</v>
      </c>
      <c r="D46" s="11">
        <v>100</v>
      </c>
      <c r="E46" s="11">
        <v>100</v>
      </c>
      <c r="F46" s="11">
        <v>100</v>
      </c>
      <c r="G46" s="11">
        <v>100</v>
      </c>
      <c r="H46" s="11">
        <v>100</v>
      </c>
      <c r="I46" s="11">
        <v>100</v>
      </c>
      <c r="J46" s="11">
        <v>100</v>
      </c>
      <c r="K46" s="11">
        <v>100</v>
      </c>
      <c r="L46" s="11">
        <v>100</v>
      </c>
      <c r="M46" s="11">
        <v>100</v>
      </c>
      <c r="N46" s="11">
        <v>100</v>
      </c>
      <c r="O46" s="11">
        <v>100</v>
      </c>
      <c r="P46" s="11">
        <v>100</v>
      </c>
    </row>
    <row r="47" spans="1:16" x14ac:dyDescent="0.25">
      <c r="A47" s="2" t="s">
        <v>25</v>
      </c>
      <c r="B47" s="5">
        <v>0.96501806852100003</v>
      </c>
      <c r="C47" s="5">
        <v>0.96971251467200004</v>
      </c>
      <c r="D47" s="5">
        <v>0.97116218950099997</v>
      </c>
      <c r="E47" s="5">
        <v>0.99137189469499998</v>
      </c>
      <c r="F47" s="5">
        <v>1.054442417377</v>
      </c>
      <c r="G47" s="5">
        <v>1.048063138287</v>
      </c>
      <c r="H47" s="5">
        <v>1.049591192531</v>
      </c>
      <c r="I47" s="5">
        <v>1.060486085735</v>
      </c>
      <c r="J47" s="5">
        <v>1.0684099698430001</v>
      </c>
      <c r="K47" s="5">
        <v>1.086812573927</v>
      </c>
      <c r="L47" s="5">
        <v>1.1048052867460001</v>
      </c>
      <c r="M47" s="5">
        <v>1.1894838245579999</v>
      </c>
      <c r="N47" s="5">
        <v>1.1958974544509999</v>
      </c>
      <c r="O47" s="5">
        <v>1.270695921345</v>
      </c>
      <c r="P47" s="5">
        <v>1.2922147712630001</v>
      </c>
    </row>
    <row r="48" spans="1:16" x14ac:dyDescent="0.25">
      <c r="A48" s="8" t="s">
        <v>26</v>
      </c>
      <c r="B48" s="11">
        <v>3.1810755546479998</v>
      </c>
      <c r="C48" s="11">
        <v>3.2412507679839999</v>
      </c>
      <c r="D48" s="11">
        <v>3.2440604478239998</v>
      </c>
      <c r="E48" s="11">
        <v>3.2733237725289999</v>
      </c>
      <c r="F48" s="11">
        <v>3.2381523935229999</v>
      </c>
      <c r="G48" s="11">
        <v>3.1768679924779999</v>
      </c>
      <c r="H48" s="11">
        <v>2.987467813441</v>
      </c>
      <c r="I48" s="11">
        <v>2.9832120497010002</v>
      </c>
      <c r="J48" s="11">
        <v>2.9625348729969998</v>
      </c>
      <c r="K48" s="11">
        <v>2.95525042462</v>
      </c>
      <c r="L48" s="11">
        <v>2.9760021000450001</v>
      </c>
      <c r="M48" s="11">
        <v>2.9473461521740001</v>
      </c>
      <c r="N48" s="11">
        <v>3.0531013000740002</v>
      </c>
      <c r="O48" s="11">
        <v>3.1015376332810001</v>
      </c>
      <c r="P48" s="11">
        <v>3.1366930918299998</v>
      </c>
    </row>
    <row r="49" spans="1:16" x14ac:dyDescent="0.25">
      <c r="A49" s="2" t="s">
        <v>27</v>
      </c>
      <c r="B49" s="5">
        <v>0.60551760699000001</v>
      </c>
      <c r="C49" s="5">
        <v>0.62484072883700004</v>
      </c>
      <c r="D49" s="5">
        <v>0.65477592974300003</v>
      </c>
      <c r="E49" s="5">
        <v>0.67226360071299995</v>
      </c>
      <c r="F49" s="5">
        <v>0.74502572973199999</v>
      </c>
      <c r="G49" s="5">
        <v>0.75662846285499996</v>
      </c>
      <c r="H49" s="5">
        <v>0.79377541921999994</v>
      </c>
      <c r="I49" s="5">
        <v>0.77099575602899995</v>
      </c>
      <c r="J49" s="5">
        <v>0.77110332348099997</v>
      </c>
      <c r="K49" s="5">
        <v>0.76045551081899998</v>
      </c>
      <c r="L49" s="5">
        <v>0.73534769214999995</v>
      </c>
      <c r="M49" s="5">
        <v>0.71523556665999999</v>
      </c>
      <c r="N49" s="5">
        <v>0.78507308566099998</v>
      </c>
      <c r="O49" s="5">
        <v>0.78845066613100001</v>
      </c>
      <c r="P49" s="5">
        <v>0.86141192333700001</v>
      </c>
    </row>
    <row r="50" spans="1:16" x14ac:dyDescent="0.25">
      <c r="A50" s="8" t="s">
        <v>28</v>
      </c>
      <c r="B50" s="11">
        <v>8.3406525304840002</v>
      </c>
      <c r="C50" s="11">
        <v>8.1188140440879994</v>
      </c>
      <c r="D50" s="11">
        <v>7.7806069440429999</v>
      </c>
      <c r="E50" s="11">
        <v>7.2805427550669997</v>
      </c>
      <c r="F50" s="11">
        <v>6.6475700457069999</v>
      </c>
      <c r="G50" s="11">
        <v>6.0212851404869996</v>
      </c>
      <c r="H50" s="11">
        <v>5.7204435768969999</v>
      </c>
      <c r="I50" s="11">
        <v>5.2532576863170002</v>
      </c>
      <c r="J50" s="11">
        <v>4.8837979934030002</v>
      </c>
      <c r="K50" s="11">
        <v>4.6321522353619997</v>
      </c>
      <c r="L50" s="11">
        <v>4.6097461312960002</v>
      </c>
      <c r="M50" s="11">
        <v>4.2792132057529999</v>
      </c>
      <c r="N50" s="11">
        <v>3.8545072679770001</v>
      </c>
      <c r="O50" s="11">
        <v>3.53147257533</v>
      </c>
      <c r="P50" s="11">
        <v>3.1006118274780001</v>
      </c>
    </row>
    <row r="51" spans="1:16" x14ac:dyDescent="0.25">
      <c r="A51" s="2" t="s">
        <v>29</v>
      </c>
      <c r="B51" s="5">
        <v>3.4761514660259998</v>
      </c>
      <c r="C51" s="5">
        <v>3.4415343439020001</v>
      </c>
      <c r="D51" s="5">
        <v>3.4377994337279998</v>
      </c>
      <c r="E51" s="5">
        <v>3.4489624488159998</v>
      </c>
      <c r="F51" s="5">
        <v>3.5110309979159999</v>
      </c>
      <c r="G51" s="5">
        <v>3.459940261796</v>
      </c>
      <c r="H51" s="5">
        <v>3.0869768748880002</v>
      </c>
      <c r="I51" s="5">
        <v>3.413726995952</v>
      </c>
      <c r="J51" s="5">
        <v>3.5171703806069998</v>
      </c>
      <c r="K51" s="5">
        <v>3.5613509711189999</v>
      </c>
      <c r="L51" s="5">
        <v>3.4406448052580001</v>
      </c>
      <c r="M51" s="5">
        <v>3.5230550714779998</v>
      </c>
      <c r="N51" s="5">
        <v>3.4629214971810001</v>
      </c>
      <c r="O51" s="5">
        <v>3.426465939596</v>
      </c>
      <c r="P51" s="5">
        <v>3.5284974966210001</v>
      </c>
    </row>
    <row r="52" spans="1:16" x14ac:dyDescent="0.25">
      <c r="A52" s="8" t="s">
        <v>30</v>
      </c>
      <c r="B52" s="11">
        <v>0.53931334405300002</v>
      </c>
      <c r="C52" s="11">
        <v>0.519467289168</v>
      </c>
      <c r="D52" s="11">
        <v>0.511384426828</v>
      </c>
      <c r="E52" s="11">
        <v>0.52065025500999995</v>
      </c>
      <c r="F52" s="11">
        <v>0.54387431795300001</v>
      </c>
      <c r="G52" s="11">
        <v>0.54818476142799999</v>
      </c>
      <c r="H52" s="11">
        <v>0.56011017229600002</v>
      </c>
      <c r="I52" s="11">
        <v>0.57127849148900001</v>
      </c>
      <c r="J52" s="11">
        <v>0.59119502200100005</v>
      </c>
      <c r="K52" s="11">
        <v>0.58674313319000004</v>
      </c>
      <c r="L52" s="11">
        <v>0.58444459383000003</v>
      </c>
      <c r="M52" s="11">
        <v>0.58346204625099995</v>
      </c>
      <c r="N52" s="11">
        <v>0.575440177665</v>
      </c>
      <c r="O52" s="11">
        <v>0.59436263817900004</v>
      </c>
      <c r="P52" s="11">
        <v>0.60915152167599995</v>
      </c>
    </row>
    <row r="53" spans="1:16" x14ac:dyDescent="0.25">
      <c r="A53" s="2" t="s">
        <v>31</v>
      </c>
      <c r="B53" s="5">
        <v>1.9756441555190001</v>
      </c>
      <c r="C53" s="5">
        <v>1.8265389891099999</v>
      </c>
      <c r="D53" s="5">
        <v>1.8001540732429999</v>
      </c>
      <c r="E53" s="5">
        <v>1.783127265239</v>
      </c>
      <c r="F53" s="5">
        <v>1.7716295770899999</v>
      </c>
      <c r="G53" s="5">
        <v>1.7933364901490001</v>
      </c>
      <c r="H53" s="5">
        <v>1.8807742860459999</v>
      </c>
      <c r="I53" s="5">
        <v>1.888111524775</v>
      </c>
      <c r="J53" s="5">
        <v>1.8785318961919999</v>
      </c>
      <c r="K53" s="5">
        <v>1.8452061629380001</v>
      </c>
      <c r="L53" s="5">
        <v>1.7958965687170001</v>
      </c>
      <c r="M53" s="5">
        <v>1.8377742385069999</v>
      </c>
      <c r="N53" s="5">
        <v>1.752814453042</v>
      </c>
      <c r="O53" s="5">
        <v>1.707662401044</v>
      </c>
      <c r="P53" s="5">
        <v>1.6231177295229999</v>
      </c>
    </row>
    <row r="54" spans="1:16" x14ac:dyDescent="0.25">
      <c r="A54" s="8" t="s">
        <v>32</v>
      </c>
      <c r="B54" s="11">
        <v>2.8698435001779998</v>
      </c>
      <c r="C54" s="11">
        <v>2.8861517505880001</v>
      </c>
      <c r="D54" s="11">
        <v>2.9159342521070002</v>
      </c>
      <c r="E54" s="11">
        <v>3.0121310750660002</v>
      </c>
      <c r="F54" s="11">
        <v>3.0492196240889999</v>
      </c>
      <c r="G54" s="11">
        <v>3.0604758430739998</v>
      </c>
      <c r="H54" s="11">
        <v>2.9386218153270001</v>
      </c>
      <c r="I54" s="11">
        <v>2.9109863207559998</v>
      </c>
      <c r="J54" s="11">
        <v>2.873325297509</v>
      </c>
      <c r="K54" s="11">
        <v>2.9756104111589998</v>
      </c>
      <c r="L54" s="11">
        <v>3.0448237047940001</v>
      </c>
      <c r="M54" s="11">
        <v>3.0313740598669998</v>
      </c>
      <c r="N54" s="11">
        <v>3.1089201724439999</v>
      </c>
      <c r="O54" s="11">
        <v>3.1749585834010001</v>
      </c>
      <c r="P54" s="11">
        <v>3.2053322101080002</v>
      </c>
    </row>
    <row r="55" spans="1:16" x14ac:dyDescent="0.25">
      <c r="A55" s="2" t="s">
        <v>33</v>
      </c>
      <c r="B55" s="5">
        <v>16.983131724006999</v>
      </c>
      <c r="C55" s="5">
        <v>17.063850373426</v>
      </c>
      <c r="D55" s="5">
        <v>16.917430587152001</v>
      </c>
      <c r="E55" s="5">
        <v>17.045850787664001</v>
      </c>
      <c r="F55" s="5">
        <v>16.896923163975</v>
      </c>
      <c r="G55" s="5">
        <v>17.013348674570999</v>
      </c>
      <c r="H55" s="5">
        <v>17.309655325472001</v>
      </c>
      <c r="I55" s="5">
        <v>17.048788536876</v>
      </c>
      <c r="J55" s="5">
        <v>17.033083744161001</v>
      </c>
      <c r="K55" s="5">
        <v>17.069120073874</v>
      </c>
      <c r="L55" s="5">
        <v>17.088354495600001</v>
      </c>
      <c r="M55" s="5">
        <v>16.997213216719</v>
      </c>
      <c r="N55" s="5">
        <v>17.117217133918</v>
      </c>
      <c r="O55" s="5">
        <v>17.393145463465</v>
      </c>
      <c r="P55" s="5">
        <v>17.535525539630999</v>
      </c>
    </row>
    <row r="56" spans="1:16" x14ac:dyDescent="0.25">
      <c r="A56" s="8" t="s">
        <v>34</v>
      </c>
      <c r="B56" s="11">
        <v>1.2176243856590001</v>
      </c>
      <c r="C56" s="11">
        <v>1.2080764684659999</v>
      </c>
      <c r="D56" s="11">
        <v>1.161260981186</v>
      </c>
      <c r="E56" s="11">
        <v>1.1512717180450001</v>
      </c>
      <c r="F56" s="11">
        <v>1.141465575997</v>
      </c>
      <c r="G56" s="11">
        <v>1.1506338224479999</v>
      </c>
      <c r="H56" s="11">
        <v>1.1948791856809999</v>
      </c>
      <c r="I56" s="11">
        <v>1.1793712283710001</v>
      </c>
      <c r="J56" s="11">
        <v>1.1852455213349999</v>
      </c>
      <c r="K56" s="11">
        <v>1.1855559890330001</v>
      </c>
      <c r="L56" s="11">
        <v>1.208575123026</v>
      </c>
      <c r="M56" s="11">
        <v>1.2050553498659999</v>
      </c>
      <c r="N56" s="11">
        <v>1.1766717824440001</v>
      </c>
      <c r="O56" s="11">
        <v>1.1884925464489999</v>
      </c>
      <c r="P56" s="11">
        <v>1.15361216529</v>
      </c>
    </row>
    <row r="57" spans="1:16" x14ac:dyDescent="0.25">
      <c r="A57" s="2" t="s">
        <v>35</v>
      </c>
      <c r="B57" s="5">
        <v>3.4903313695930001</v>
      </c>
      <c r="C57" s="5">
        <v>3.4553977747900002</v>
      </c>
      <c r="D57" s="5">
        <v>3.4060161223879999</v>
      </c>
      <c r="E57" s="5">
        <v>3.4285677410700002</v>
      </c>
      <c r="F57" s="5">
        <v>3.4286073246940001</v>
      </c>
      <c r="G57" s="5">
        <v>3.4925565735539998</v>
      </c>
      <c r="H57" s="5">
        <v>3.5291295603930002</v>
      </c>
      <c r="I57" s="5">
        <v>3.6033601147519998</v>
      </c>
      <c r="J57" s="5">
        <v>3.6849332148670002</v>
      </c>
      <c r="K57" s="5">
        <v>3.6998396974340002</v>
      </c>
      <c r="L57" s="5">
        <v>3.800997134787</v>
      </c>
      <c r="M57" s="5">
        <v>3.866634448104</v>
      </c>
      <c r="N57" s="5">
        <v>3.990167872897</v>
      </c>
      <c r="O57" s="5">
        <v>4.0498194080100003</v>
      </c>
      <c r="P57" s="5">
        <v>4.1641708060329998</v>
      </c>
    </row>
    <row r="58" spans="1:16" x14ac:dyDescent="0.25">
      <c r="A58" s="8" t="s">
        <v>36</v>
      </c>
      <c r="B58" s="11">
        <v>1.45483279844</v>
      </c>
      <c r="C58" s="11">
        <v>1.475461284861</v>
      </c>
      <c r="D58" s="11">
        <v>1.462570847991</v>
      </c>
      <c r="E58" s="11">
        <v>1.432310340725</v>
      </c>
      <c r="F58" s="11">
        <v>1.4373029177500001</v>
      </c>
      <c r="G58" s="11">
        <v>1.446145529906</v>
      </c>
      <c r="H58" s="11">
        <v>1.474437654863</v>
      </c>
      <c r="I58" s="11">
        <v>1.476342111506</v>
      </c>
      <c r="J58" s="11">
        <v>1.441792864772</v>
      </c>
      <c r="K58" s="11">
        <v>1.4135090837690001</v>
      </c>
      <c r="L58" s="11">
        <v>1.398815417175</v>
      </c>
      <c r="M58" s="11">
        <v>1.4259793168799999</v>
      </c>
      <c r="N58" s="11">
        <v>1.400160164478</v>
      </c>
      <c r="O58" s="11">
        <v>1.3921709134139999</v>
      </c>
      <c r="P58" s="11">
        <v>1.3650075069680001</v>
      </c>
    </row>
    <row r="59" spans="1:16" x14ac:dyDescent="0.25">
      <c r="A59" s="2" t="s">
        <v>37</v>
      </c>
      <c r="B59" s="5">
        <v>1.4296669688620001</v>
      </c>
      <c r="C59" s="5">
        <v>1.4677355767439999</v>
      </c>
      <c r="D59" s="5">
        <v>1.4240166284119999</v>
      </c>
      <c r="E59" s="5">
        <v>1.402621150653</v>
      </c>
      <c r="F59" s="5">
        <v>1.414682551579</v>
      </c>
      <c r="G59" s="5">
        <v>1.4497248030530001</v>
      </c>
      <c r="H59" s="5">
        <v>1.432981300507</v>
      </c>
      <c r="I59" s="5">
        <v>1.4374151672890001</v>
      </c>
      <c r="J59" s="5">
        <v>1.4424046908299999</v>
      </c>
      <c r="K59" s="5">
        <v>1.4438280926960001</v>
      </c>
      <c r="L59" s="5">
        <v>1.4766245637440001</v>
      </c>
      <c r="M59" s="5">
        <v>1.494833018682</v>
      </c>
      <c r="N59" s="5">
        <v>1.5302484505280001</v>
      </c>
      <c r="O59" s="5">
        <v>1.5516007463299999</v>
      </c>
      <c r="P59" s="5">
        <v>1.527492059739</v>
      </c>
    </row>
    <row r="60" spans="1:16" x14ac:dyDescent="0.25">
      <c r="A60" s="8" t="s">
        <v>38</v>
      </c>
      <c r="B60" s="11">
        <v>6.3297290063710001</v>
      </c>
      <c r="C60" s="11">
        <v>6.2773576412769998</v>
      </c>
      <c r="D60" s="11">
        <v>6.309157629665</v>
      </c>
      <c r="E60" s="11">
        <v>6.3598113594020003</v>
      </c>
      <c r="F60" s="11">
        <v>6.4059919794070002</v>
      </c>
      <c r="G60" s="11">
        <v>6.3777614273910004</v>
      </c>
      <c r="H60" s="11">
        <v>6.3766428861559996</v>
      </c>
      <c r="I60" s="11">
        <v>6.4475056036140002</v>
      </c>
      <c r="J60" s="11">
        <v>6.4073748884670003</v>
      </c>
      <c r="K60" s="11">
        <v>6.4499156333950003</v>
      </c>
      <c r="L60" s="11">
        <v>6.5115601944449999</v>
      </c>
      <c r="M60" s="11">
        <v>6.6129647693909996</v>
      </c>
      <c r="N60" s="11">
        <v>6.6843518520279996</v>
      </c>
      <c r="O60" s="11">
        <v>6.8253272019500004</v>
      </c>
      <c r="P60" s="11">
        <v>6.8677673226689997</v>
      </c>
    </row>
    <row r="61" spans="1:16" x14ac:dyDescent="0.25">
      <c r="A61" s="2" t="s">
        <v>39</v>
      </c>
      <c r="B61" s="5">
        <v>8.3477570812370008</v>
      </c>
      <c r="C61" s="5">
        <v>8.2282319221229994</v>
      </c>
      <c r="D61" s="5">
        <v>8.2364376811109992</v>
      </c>
      <c r="E61" s="5">
        <v>8.2597821650730001</v>
      </c>
      <c r="F61" s="5">
        <v>8.3107888907460001</v>
      </c>
      <c r="G61" s="5">
        <v>8.3188543822629999</v>
      </c>
      <c r="H61" s="5">
        <v>8.3432171919259996</v>
      </c>
      <c r="I61" s="5">
        <v>8.5477943084650008</v>
      </c>
      <c r="J61" s="5">
        <v>8.6277611293850001</v>
      </c>
      <c r="K61" s="5">
        <v>8.683787573459</v>
      </c>
      <c r="L61" s="5">
        <v>8.7271457261559995</v>
      </c>
      <c r="M61" s="5">
        <v>8.7513025801629993</v>
      </c>
      <c r="N61" s="5">
        <v>8.6808185913710005</v>
      </c>
      <c r="O61" s="5">
        <v>8.7053248236729992</v>
      </c>
      <c r="P61" s="5">
        <v>8.9255077630200006</v>
      </c>
    </row>
    <row r="62" spans="1:16" x14ac:dyDescent="0.25">
      <c r="A62" s="8" t="s">
        <v>40</v>
      </c>
      <c r="B62" s="11">
        <v>2.3446599287319998</v>
      </c>
      <c r="C62" s="11">
        <v>2.3065577885369999</v>
      </c>
      <c r="D62" s="11">
        <v>2.292723791287</v>
      </c>
      <c r="E62" s="11">
        <v>2.300212468787</v>
      </c>
      <c r="F62" s="11">
        <v>2.3029430300840001</v>
      </c>
      <c r="G62" s="11">
        <v>2.3235684869169999</v>
      </c>
      <c r="H62" s="11">
        <v>2.3226138466439998</v>
      </c>
      <c r="I62" s="11">
        <v>2.2976453050819998</v>
      </c>
      <c r="J62" s="11">
        <v>2.307611976429</v>
      </c>
      <c r="K62" s="11">
        <v>2.2813204433930001</v>
      </c>
      <c r="L62" s="11">
        <v>2.2979909416119999</v>
      </c>
      <c r="M62" s="11">
        <v>2.3859296302400002</v>
      </c>
      <c r="N62" s="11">
        <v>2.3635329891699999</v>
      </c>
      <c r="O62" s="11">
        <v>2.3981270377569999</v>
      </c>
      <c r="P62" s="11">
        <v>2.4245242731809999</v>
      </c>
    </row>
    <row r="63" spans="1:16" x14ac:dyDescent="0.25">
      <c r="A63" s="2" t="s">
        <v>41</v>
      </c>
      <c r="B63" s="5">
        <v>1.258495983884</v>
      </c>
      <c r="C63" s="5">
        <v>1.223957578546</v>
      </c>
      <c r="D63" s="5">
        <v>1.283211267187</v>
      </c>
      <c r="E63" s="5">
        <v>1.2071866877420001</v>
      </c>
      <c r="F63" s="5">
        <v>1.187876019088</v>
      </c>
      <c r="G63" s="5">
        <v>1.1780557813479999</v>
      </c>
      <c r="H63" s="5">
        <v>1.2334525298479999</v>
      </c>
      <c r="I63" s="5">
        <v>1.2191999868779999</v>
      </c>
      <c r="J63" s="5">
        <v>1.1742435895150001</v>
      </c>
      <c r="K63" s="5">
        <v>1.1387332134399999</v>
      </c>
      <c r="L63" s="5">
        <v>1.1642943754920001</v>
      </c>
      <c r="M63" s="5">
        <v>1.1465942979370001</v>
      </c>
      <c r="N63" s="5">
        <v>1.1252745446500001</v>
      </c>
      <c r="O63" s="5">
        <v>1.12974045899</v>
      </c>
      <c r="P63" s="5">
        <v>1.163556935103</v>
      </c>
    </row>
    <row r="64" spans="1:16" x14ac:dyDescent="0.25">
      <c r="A64" s="8" t="s">
        <v>42</v>
      </c>
      <c r="B64" s="11">
        <v>0.60597626227900003</v>
      </c>
      <c r="C64" s="11">
        <v>0.66570764196999999</v>
      </c>
      <c r="D64" s="11">
        <v>0.67629403618200001</v>
      </c>
      <c r="E64" s="11">
        <v>0.66156886265100001</v>
      </c>
      <c r="F64" s="11">
        <v>0.64313379057499998</v>
      </c>
      <c r="G64" s="11">
        <v>0.68245886960299995</v>
      </c>
      <c r="H64" s="11">
        <v>0.68167327366899999</v>
      </c>
      <c r="I64" s="11">
        <v>0.68132249298299996</v>
      </c>
      <c r="J64" s="11">
        <v>0.67696650261900004</v>
      </c>
      <c r="K64" s="11">
        <v>0.65323223935700003</v>
      </c>
      <c r="L64" s="11">
        <v>0.66246869160499999</v>
      </c>
      <c r="M64" s="11">
        <v>0.68034672266200003</v>
      </c>
      <c r="N64" s="11">
        <v>0.693270067037</v>
      </c>
      <c r="O64" s="11">
        <v>0.70318829179099995</v>
      </c>
      <c r="P64" s="11">
        <v>0.701431629487</v>
      </c>
    </row>
    <row r="65" spans="1:16" x14ac:dyDescent="0.25">
      <c r="A65" s="2" t="s">
        <v>43</v>
      </c>
      <c r="B65" s="5">
        <v>6.4008424009090001</v>
      </c>
      <c r="C65" s="5">
        <v>6.5118529099020002</v>
      </c>
      <c r="D65" s="5">
        <v>6.6336322809119999</v>
      </c>
      <c r="E65" s="5">
        <v>6.7964384103039999</v>
      </c>
      <c r="F65" s="5">
        <v>7.0478729063359999</v>
      </c>
      <c r="G65" s="5">
        <v>7.0845241305790001</v>
      </c>
      <c r="H65" s="5">
        <v>6.9804190839210003</v>
      </c>
      <c r="I65" s="5">
        <v>7.1429462016269998</v>
      </c>
      <c r="J65" s="5">
        <v>7.1916301126639999</v>
      </c>
      <c r="K65" s="5">
        <v>7.2180565474589997</v>
      </c>
      <c r="L65" s="5">
        <v>7.1918892382679998</v>
      </c>
      <c r="M65" s="5">
        <v>7.2354876193789996</v>
      </c>
      <c r="N65" s="5">
        <v>7.357835897727</v>
      </c>
      <c r="O65" s="5">
        <v>7.2773393728090001</v>
      </c>
      <c r="P65" s="5">
        <v>7.3493907700100003</v>
      </c>
    </row>
    <row r="66" spans="1:16" x14ac:dyDescent="0.25">
      <c r="A66" s="8" t="s">
        <v>44</v>
      </c>
      <c r="B66" s="11">
        <v>1.616070042244</v>
      </c>
      <c r="C66" s="11">
        <v>1.614912600529</v>
      </c>
      <c r="D66" s="11">
        <v>1.6008515836420001</v>
      </c>
      <c r="E66" s="11">
        <v>1.564981476177</v>
      </c>
      <c r="F66" s="11">
        <v>1.5420808510349999</v>
      </c>
      <c r="G66" s="11">
        <v>1.5735445166969999</v>
      </c>
      <c r="H66" s="11">
        <v>1.6449421711000001</v>
      </c>
      <c r="I66" s="11">
        <v>1.5892055228640001</v>
      </c>
      <c r="J66" s="11">
        <v>1.5794504608419999</v>
      </c>
      <c r="K66" s="11">
        <v>1.5532388514469999</v>
      </c>
      <c r="L66" s="11">
        <v>1.569532332051</v>
      </c>
      <c r="M66" s="11">
        <v>1.560061470323</v>
      </c>
      <c r="N66" s="11">
        <v>1.5720433162109999</v>
      </c>
      <c r="O66" s="11">
        <v>1.506660736423</v>
      </c>
      <c r="P66" s="11">
        <v>1.4253426385570001</v>
      </c>
    </row>
    <row r="67" spans="1:16" x14ac:dyDescent="0.25">
      <c r="A67" s="2" t="s">
        <v>45</v>
      </c>
      <c r="B67" s="5">
        <v>3.1523524413750001</v>
      </c>
      <c r="C67" s="5">
        <v>3.1102419119609999</v>
      </c>
      <c r="D67" s="5">
        <v>3.2078829484310001</v>
      </c>
      <c r="E67" s="5">
        <v>3.2100286027110001</v>
      </c>
      <c r="F67" s="5">
        <v>3.267879557853</v>
      </c>
      <c r="G67" s="5">
        <v>3.256109114879</v>
      </c>
      <c r="H67" s="5">
        <v>3.169411928358</v>
      </c>
      <c r="I67" s="5">
        <v>3.2744894114580001</v>
      </c>
      <c r="J67" s="5">
        <v>3.3164827213389998</v>
      </c>
      <c r="K67" s="5">
        <v>3.3972283849310001</v>
      </c>
      <c r="L67" s="5">
        <v>3.3194985254699998</v>
      </c>
      <c r="M67" s="5">
        <v>3.2645516374249999</v>
      </c>
      <c r="N67" s="5">
        <v>3.255316279289</v>
      </c>
      <c r="O67" s="5">
        <v>3.2494853838650002</v>
      </c>
      <c r="P67" s="5">
        <v>3.3820234855739999</v>
      </c>
    </row>
    <row r="68" spans="1:16" x14ac:dyDescent="0.25">
      <c r="A68" s="8" t="s">
        <v>46</v>
      </c>
      <c r="B68" s="11">
        <v>1.688868039286</v>
      </c>
      <c r="C68" s="11">
        <v>1.7464005654229999</v>
      </c>
      <c r="D68" s="11">
        <v>1.8228667955240001</v>
      </c>
      <c r="E68" s="11">
        <v>1.855151474628</v>
      </c>
      <c r="F68" s="11">
        <v>1.905522698001</v>
      </c>
      <c r="G68" s="11">
        <v>1.932605072778</v>
      </c>
      <c r="H68" s="11">
        <v>1.9805141046579999</v>
      </c>
      <c r="I68" s="11">
        <v>2.0024745389169998</v>
      </c>
      <c r="J68" s="11">
        <v>2.076293702064</v>
      </c>
      <c r="K68" s="11">
        <v>2.0626953941349999</v>
      </c>
      <c r="L68" s="11">
        <v>2.045627466704</v>
      </c>
      <c r="M68" s="11">
        <v>2.1521766144669998</v>
      </c>
      <c r="N68" s="11">
        <v>2.2317887950239998</v>
      </c>
      <c r="O68" s="11">
        <v>2.2674115152200001</v>
      </c>
      <c r="P68" s="11">
        <v>2.3103009285180001</v>
      </c>
    </row>
    <row r="69" spans="1:16" x14ac:dyDescent="0.25">
      <c r="A69" s="2" t="s">
        <v>47</v>
      </c>
      <c r="B69" s="5">
        <v>1.1484338908580001</v>
      </c>
      <c r="C69" s="5">
        <v>1.202554291824</v>
      </c>
      <c r="D69" s="5">
        <v>1.226289141661</v>
      </c>
      <c r="E69" s="5">
        <v>1.2515951407200001</v>
      </c>
      <c r="F69" s="5">
        <v>1.3532924083160001</v>
      </c>
      <c r="G69" s="5">
        <v>1.409581418326</v>
      </c>
      <c r="H69" s="5">
        <v>1.360377381458</v>
      </c>
      <c r="I69" s="5">
        <v>1.359694678139</v>
      </c>
      <c r="J69" s="5">
        <v>1.385161779897</v>
      </c>
      <c r="K69" s="5">
        <v>1.3979001720490001</v>
      </c>
      <c r="L69" s="5">
        <v>1.440121087614</v>
      </c>
      <c r="M69" s="5">
        <v>1.4548715964529999</v>
      </c>
      <c r="N69" s="5">
        <v>1.481553775679</v>
      </c>
      <c r="O69" s="5">
        <v>1.5471470826060001</v>
      </c>
      <c r="P69" s="5">
        <v>1.5842489191989999</v>
      </c>
    </row>
    <row r="70" spans="1:16" x14ac:dyDescent="0.25">
      <c r="A70" s="8" t="s">
        <v>48</v>
      </c>
      <c r="B70" s="11">
        <v>1.7857981457609999</v>
      </c>
      <c r="C70" s="11">
        <v>1.819555257248</v>
      </c>
      <c r="D70" s="11">
        <v>1.852304013628</v>
      </c>
      <c r="E70" s="11">
        <v>1.8565955163950001</v>
      </c>
      <c r="F70" s="11">
        <v>1.8542656329</v>
      </c>
      <c r="G70" s="11">
        <v>1.8748078036760001</v>
      </c>
      <c r="H70" s="11">
        <v>1.8745289252670001</v>
      </c>
      <c r="I70" s="11">
        <v>1.877018530388</v>
      </c>
      <c r="J70" s="11">
        <v>1.908346514652</v>
      </c>
      <c r="K70" s="11">
        <v>1.9266029816000001</v>
      </c>
      <c r="L70" s="11">
        <v>1.9683177952919999</v>
      </c>
      <c r="M70" s="11">
        <v>1.9637813784930001</v>
      </c>
      <c r="N70" s="11">
        <v>1.992382369203</v>
      </c>
      <c r="O70" s="11">
        <v>2.012666792643</v>
      </c>
      <c r="P70" s="11">
        <v>2.0599317986479999</v>
      </c>
    </row>
    <row r="71" spans="1:16" x14ac:dyDescent="0.25">
      <c r="A71" s="2" t="s">
        <v>49</v>
      </c>
      <c r="B71" s="5">
        <v>2.1358772195000002</v>
      </c>
      <c r="C71" s="5">
        <v>2.1811773181220002</v>
      </c>
      <c r="D71" s="5">
        <v>2.1405037106479998</v>
      </c>
      <c r="E71" s="5">
        <v>2.1171744341959999</v>
      </c>
      <c r="F71" s="5">
        <v>2.1440478750900001</v>
      </c>
      <c r="G71" s="5">
        <v>2.1966683629619999</v>
      </c>
      <c r="H71" s="5">
        <v>2.2205013871900001</v>
      </c>
      <c r="I71" s="5">
        <v>2.1784168400900001</v>
      </c>
      <c r="J71" s="5">
        <v>2.1428273490629999</v>
      </c>
      <c r="K71" s="5">
        <v>2.139793578091</v>
      </c>
      <c r="L71" s="5">
        <v>2.1358142713600001</v>
      </c>
      <c r="M71" s="5">
        <v>2.1245233834569999</v>
      </c>
      <c r="N71" s="5">
        <v>2.1839269893569999</v>
      </c>
      <c r="O71" s="5">
        <v>2.2423720242740002</v>
      </c>
      <c r="P71" s="5">
        <v>2.2146566048329999</v>
      </c>
    </row>
    <row r="72" spans="1:16" x14ac:dyDescent="0.25">
      <c r="A72" s="8" t="s">
        <v>50</v>
      </c>
      <c r="B72" s="11">
        <v>2.9105077349030002</v>
      </c>
      <c r="C72" s="11">
        <v>2.9460849010949999</v>
      </c>
      <c r="D72" s="11">
        <v>3.0333360091110002</v>
      </c>
      <c r="E72" s="11">
        <v>3.0838658731469999</v>
      </c>
      <c r="F72" s="11">
        <v>3.054463055122</v>
      </c>
      <c r="G72" s="11">
        <v>3.032177801884</v>
      </c>
      <c r="H72" s="11">
        <v>3.0067249768890001</v>
      </c>
      <c r="I72" s="11">
        <v>3.0064790492669999</v>
      </c>
      <c r="J72" s="11">
        <v>3.1696465310969999</v>
      </c>
      <c r="K72" s="11">
        <v>3.2138310631999998</v>
      </c>
      <c r="L72" s="11">
        <v>3.262341469361</v>
      </c>
      <c r="M72" s="11">
        <v>3.2320231367629999</v>
      </c>
      <c r="N72" s="11">
        <v>3.2435514597499999</v>
      </c>
      <c r="O72" s="11">
        <v>3.3347795947600001</v>
      </c>
      <c r="P72" s="11">
        <v>3.2964359530160001</v>
      </c>
    </row>
    <row r="73" spans="1:16" x14ac:dyDescent="0.25">
      <c r="A73" s="2" t="s">
        <v>51</v>
      </c>
      <c r="B73" s="5">
        <v>2.9850168411150002</v>
      </c>
      <c r="C73" s="5">
        <v>2.9978730092460002</v>
      </c>
      <c r="D73" s="5">
        <v>3.1546936321789998</v>
      </c>
      <c r="E73" s="5">
        <v>3.1964492839980001</v>
      </c>
      <c r="F73" s="5">
        <v>3.1855221375589999</v>
      </c>
      <c r="G73" s="5">
        <v>3.299388024367</v>
      </c>
      <c r="H73" s="5">
        <v>3.6336773413539998</v>
      </c>
      <c r="I73" s="5">
        <v>3.658007669431</v>
      </c>
      <c r="J73" s="5">
        <v>3.695608011265</v>
      </c>
      <c r="K73" s="5">
        <v>3.6550067031169999</v>
      </c>
      <c r="L73" s="5">
        <v>3.5392294295459998</v>
      </c>
      <c r="M73" s="5">
        <v>3.5043798758100002</v>
      </c>
      <c r="N73" s="5">
        <v>3.3737183336209999</v>
      </c>
      <c r="O73" s="5">
        <v>3.1129585624080001</v>
      </c>
      <c r="P73" s="5">
        <v>2.9008404983710001</v>
      </c>
    </row>
    <row r="74" spans="1:16" x14ac:dyDescent="0.25">
      <c r="A74" s="8" t="s">
        <v>52</v>
      </c>
      <c r="B74" s="11">
        <v>3.1178530168840002</v>
      </c>
      <c r="C74" s="11">
        <v>3.1424609279909999</v>
      </c>
      <c r="D74" s="11">
        <v>3.270153402359</v>
      </c>
      <c r="E74" s="11">
        <v>3.227312147863</v>
      </c>
      <c r="F74" s="11">
        <v>3.2551753974339999</v>
      </c>
      <c r="G74" s="11">
        <v>3.3559593823139999</v>
      </c>
      <c r="H74" s="11">
        <v>3.221876465507</v>
      </c>
      <c r="I74" s="11">
        <v>3.1229278399079998</v>
      </c>
      <c r="J74" s="11">
        <v>3.070548402819</v>
      </c>
      <c r="K74" s="11">
        <v>3.0223028192469998</v>
      </c>
      <c r="L74" s="11">
        <v>3.0253333890360001</v>
      </c>
      <c r="M74" s="11">
        <v>2.9796501971280001</v>
      </c>
      <c r="N74" s="11">
        <v>2.9606217189369999</v>
      </c>
      <c r="O74" s="11">
        <v>2.882056734506</v>
      </c>
      <c r="P74" s="11">
        <v>2.8253413228670001</v>
      </c>
    </row>
    <row r="75" spans="1:16" x14ac:dyDescent="0.25">
      <c r="A75" s="2" t="s">
        <v>53</v>
      </c>
      <c r="B75" s="5">
        <v>0.66289902796300004</v>
      </c>
      <c r="C75" s="5">
        <v>0.68800767840499999</v>
      </c>
      <c r="D75" s="5">
        <v>0.59395363305000004</v>
      </c>
      <c r="E75" s="5">
        <v>0.55909689532700002</v>
      </c>
      <c r="F75" s="5">
        <v>0.55434965380599999</v>
      </c>
      <c r="G75" s="5">
        <v>0.57799206230900002</v>
      </c>
      <c r="H75" s="5">
        <v>0.598888146304</v>
      </c>
      <c r="I75" s="5">
        <v>0.61878070495199999</v>
      </c>
      <c r="J75" s="5">
        <v>0.57833366034800004</v>
      </c>
      <c r="K75" s="5">
        <v>0.58271430614499997</v>
      </c>
      <c r="L75" s="5">
        <v>0.56037700133000001</v>
      </c>
      <c r="M75" s="5">
        <v>0.56346672798800002</v>
      </c>
      <c r="N75" s="5">
        <v>0.582991379275</v>
      </c>
      <c r="O75" s="5">
        <v>0.57139556593399998</v>
      </c>
      <c r="P75" s="5">
        <v>0.55218884731100004</v>
      </c>
    </row>
    <row r="76" spans="1:16" x14ac:dyDescent="0.25">
      <c r="A76" s="8" t="s">
        <v>54</v>
      </c>
      <c r="B76" s="11">
        <v>4.8856203796240001</v>
      </c>
      <c r="C76" s="11">
        <v>4.9335294094549997</v>
      </c>
      <c r="D76" s="11">
        <v>4.8615516874380003</v>
      </c>
      <c r="E76" s="11">
        <v>4.9137787062719998</v>
      </c>
      <c r="F76" s="11">
        <v>4.9500883905900004</v>
      </c>
      <c r="G76" s="11">
        <v>4.8901335260270002</v>
      </c>
      <c r="H76" s="11">
        <v>5.0480201010409997</v>
      </c>
      <c r="I76" s="11">
        <v>5.0036824282039998</v>
      </c>
      <c r="J76" s="11">
        <v>5.0203545459159997</v>
      </c>
      <c r="K76" s="11">
        <v>5.0530154359079997</v>
      </c>
      <c r="L76" s="11">
        <v>4.9950537946470002</v>
      </c>
      <c r="M76" s="11">
        <v>4.9242003681249997</v>
      </c>
      <c r="N76" s="11">
        <v>4.8516698144649997</v>
      </c>
      <c r="O76" s="11">
        <v>4.7192880076129997</v>
      </c>
      <c r="P76" s="11">
        <v>4.5783014141749998</v>
      </c>
    </row>
    <row r="77" spans="1:16" x14ac:dyDescent="0.25">
      <c r="A77" s="2" t="s">
        <v>55</v>
      </c>
      <c r="B77" s="5">
        <v>1.2870064785049999</v>
      </c>
      <c r="C77" s="5">
        <v>1.2950563020070001</v>
      </c>
      <c r="D77" s="5">
        <v>1.325377339069</v>
      </c>
      <c r="E77" s="5">
        <v>1.331257579156</v>
      </c>
      <c r="F77" s="5">
        <v>1.341453962653</v>
      </c>
      <c r="G77" s="5">
        <v>1.341122592963</v>
      </c>
      <c r="H77" s="5">
        <v>1.387440423448</v>
      </c>
      <c r="I77" s="5">
        <v>1.3666701871389999</v>
      </c>
      <c r="J77" s="5">
        <v>1.3639192267460001</v>
      </c>
      <c r="K77" s="5">
        <v>1.391359620632</v>
      </c>
      <c r="L77" s="5">
        <v>1.379489108472</v>
      </c>
      <c r="M77" s="5">
        <v>1.3890568103880001</v>
      </c>
      <c r="N77" s="5">
        <v>1.4013479853340001</v>
      </c>
      <c r="O77" s="5">
        <v>1.424072438791</v>
      </c>
      <c r="P77" s="5">
        <v>1.4375631382809999</v>
      </c>
    </row>
    <row r="78" spans="1:16" x14ac:dyDescent="0.25">
      <c r="A78" s="8" t="s">
        <v>56</v>
      </c>
      <c r="B78" s="11">
        <v>0.80743260559100005</v>
      </c>
      <c r="C78" s="11">
        <v>0.80964843770299999</v>
      </c>
      <c r="D78" s="11">
        <v>0.79160655276900005</v>
      </c>
      <c r="E78" s="11">
        <v>0.80471811016000006</v>
      </c>
      <c r="F78" s="11">
        <v>0.81332512602399998</v>
      </c>
      <c r="G78" s="11">
        <v>0.87749574863199997</v>
      </c>
      <c r="H78" s="11">
        <v>0.95623365769900004</v>
      </c>
      <c r="I78" s="11">
        <v>1.008406631046</v>
      </c>
      <c r="J78" s="11">
        <v>0.97391010287699997</v>
      </c>
      <c r="K78" s="11">
        <v>0.96383067905399999</v>
      </c>
      <c r="L78" s="11">
        <v>0.93883754437099998</v>
      </c>
      <c r="M78" s="11">
        <v>0.97797166791000001</v>
      </c>
      <c r="N78" s="11">
        <v>0.96086302910999999</v>
      </c>
      <c r="O78" s="11">
        <v>0.91982293801299997</v>
      </c>
      <c r="P78" s="11">
        <v>0.89780710768399996</v>
      </c>
    </row>
    <row r="79" spans="1:16" x14ac:dyDescent="0.25">
      <c r="A79" s="2" t="s">
        <v>58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8" t="s">
        <v>21</v>
      </c>
      <c r="B80" s="12">
        <v>80.245551386787</v>
      </c>
      <c r="C80" s="12">
        <v>83.391651100122999</v>
      </c>
      <c r="D80" s="12">
        <v>85.316169516596005</v>
      </c>
      <c r="E80" s="12">
        <v>89.151197792727004</v>
      </c>
      <c r="F80" s="12">
        <v>91.194049093794007</v>
      </c>
      <c r="G80" s="12">
        <v>92.236930183669003</v>
      </c>
      <c r="H80" s="12">
        <v>87.361522054505002</v>
      </c>
      <c r="I80" s="12">
        <v>91.832787964961994</v>
      </c>
      <c r="J80" s="12">
        <v>95.196630270000995</v>
      </c>
      <c r="K80" s="12">
        <v>98.663998724362003</v>
      </c>
      <c r="L80" s="12">
        <v>100</v>
      </c>
      <c r="M80" s="12">
        <v>102.804340128381</v>
      </c>
      <c r="N80" s="12">
        <v>106.18453819555</v>
      </c>
      <c r="O80" s="12">
        <v>109.28684176667799</v>
      </c>
      <c r="P80" s="12">
        <v>111.548768125549</v>
      </c>
    </row>
    <row r="81" spans="1:16" x14ac:dyDescent="0.25">
      <c r="A81" s="2" t="s">
        <v>22</v>
      </c>
      <c r="B81" s="6">
        <v>79.205689304792998</v>
      </c>
      <c r="C81" s="6">
        <v>82.438524366731997</v>
      </c>
      <c r="D81" s="6">
        <v>84.995035979110995</v>
      </c>
      <c r="E81" s="6">
        <v>91.388818842462996</v>
      </c>
      <c r="F81" s="6">
        <v>92.876169041020006</v>
      </c>
      <c r="G81" s="6">
        <v>96.257894078814005</v>
      </c>
      <c r="H81" s="6">
        <v>90.053720280888996</v>
      </c>
      <c r="I81" s="6">
        <v>93.826784623782004</v>
      </c>
      <c r="J81" s="6">
        <v>97.631421350116</v>
      </c>
      <c r="K81" s="6">
        <v>99.080304702717001</v>
      </c>
      <c r="L81" s="6">
        <v>100</v>
      </c>
      <c r="M81" s="6">
        <v>106.060499502659</v>
      </c>
      <c r="N81" s="6">
        <v>112.29480076227</v>
      </c>
      <c r="O81" s="6">
        <v>120.45503238267599</v>
      </c>
      <c r="P81" s="6">
        <v>125.020927766688</v>
      </c>
    </row>
    <row r="82" spans="1:16" x14ac:dyDescent="0.25">
      <c r="A82" s="8" t="s">
        <v>23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25">
      <c r="A83" s="2" t="s">
        <v>24</v>
      </c>
      <c r="B83" s="6">
        <v>80.287734937335003</v>
      </c>
      <c r="C83" s="6">
        <v>83.430316205468998</v>
      </c>
      <c r="D83" s="6">
        <v>85.329196827770005</v>
      </c>
      <c r="E83" s="6">
        <v>89.060425214673003</v>
      </c>
      <c r="F83" s="6">
        <v>91.125811110791005</v>
      </c>
      <c r="G83" s="6">
        <v>92.073813481862999</v>
      </c>
      <c r="H83" s="6">
        <v>87.252308864235005</v>
      </c>
      <c r="I83" s="6">
        <v>91.751898390218997</v>
      </c>
      <c r="J83" s="6">
        <v>95.097859266891007</v>
      </c>
      <c r="K83" s="6">
        <v>98.647110758059995</v>
      </c>
      <c r="L83" s="6">
        <v>100</v>
      </c>
      <c r="M83" s="6">
        <v>102.672248921358</v>
      </c>
      <c r="N83" s="6">
        <v>105.936665823116</v>
      </c>
      <c r="O83" s="6">
        <v>108.83378678224901</v>
      </c>
      <c r="P83" s="6">
        <v>111.002248941568</v>
      </c>
    </row>
    <row r="84" spans="1:16" x14ac:dyDescent="0.25">
      <c r="A84" s="8" t="s">
        <v>25</v>
      </c>
      <c r="B84" s="12">
        <v>70.129203602366999</v>
      </c>
      <c r="C84" s="12">
        <v>73.228669972936999</v>
      </c>
      <c r="D84" s="12">
        <v>75.007325375554004</v>
      </c>
      <c r="E84" s="12">
        <v>79.916346841069995</v>
      </c>
      <c r="F84" s="12">
        <v>86.971814586500997</v>
      </c>
      <c r="G84" s="12">
        <v>87.344956681092</v>
      </c>
      <c r="H84" s="12">
        <v>82.891760213782007</v>
      </c>
      <c r="I84" s="12">
        <v>88.071276223835994</v>
      </c>
      <c r="J84" s="12">
        <v>91.965074905383005</v>
      </c>
      <c r="K84" s="12">
        <v>97.040556955713996</v>
      </c>
      <c r="L84" s="12">
        <v>100</v>
      </c>
      <c r="M84" s="12">
        <v>110.54163189479701</v>
      </c>
      <c r="N84" s="12">
        <v>114.671237104632</v>
      </c>
      <c r="O84" s="12">
        <v>125.17558580481101</v>
      </c>
      <c r="P84" s="12">
        <v>129.83169744610899</v>
      </c>
    </row>
    <row r="85" spans="1:16" x14ac:dyDescent="0.25">
      <c r="A85" s="2" t="s">
        <v>26</v>
      </c>
      <c r="B85" s="6">
        <v>85.820285860452998</v>
      </c>
      <c r="C85" s="6">
        <v>90.866393027764005</v>
      </c>
      <c r="D85" s="6">
        <v>93.015079683367006</v>
      </c>
      <c r="E85" s="6">
        <v>97.958132167402994</v>
      </c>
      <c r="F85" s="6">
        <v>99.152908311340994</v>
      </c>
      <c r="G85" s="6">
        <v>98.288355035601001</v>
      </c>
      <c r="H85" s="6">
        <v>87.588467889979995</v>
      </c>
      <c r="I85" s="6">
        <v>91.974185386664004</v>
      </c>
      <c r="J85" s="6">
        <v>94.667515329127994</v>
      </c>
      <c r="K85" s="6">
        <v>97.959244031081994</v>
      </c>
      <c r="L85" s="6">
        <v>100</v>
      </c>
      <c r="M85" s="6">
        <v>101.683617020575</v>
      </c>
      <c r="N85" s="6">
        <v>108.68116394985201</v>
      </c>
      <c r="O85" s="6">
        <v>113.42467986580201</v>
      </c>
      <c r="P85" s="6">
        <v>116.99588095965601</v>
      </c>
    </row>
    <row r="86" spans="1:16" x14ac:dyDescent="0.25">
      <c r="A86" s="8" t="s">
        <v>27</v>
      </c>
      <c r="B86" s="12">
        <v>66.112449456063004</v>
      </c>
      <c r="C86" s="12">
        <v>70.892531711768001</v>
      </c>
      <c r="D86" s="12">
        <v>75.979709712214998</v>
      </c>
      <c r="E86" s="12">
        <v>81.420099328470997</v>
      </c>
      <c r="F86" s="12">
        <v>92.325133600059004</v>
      </c>
      <c r="G86" s="12">
        <v>94.738405665336998</v>
      </c>
      <c r="H86" s="12">
        <v>94.185021298010994</v>
      </c>
      <c r="I86" s="12">
        <v>96.199831755226</v>
      </c>
      <c r="J86" s="12">
        <v>99.721908587469997</v>
      </c>
      <c r="K86" s="12">
        <v>102.015332070959</v>
      </c>
      <c r="L86" s="12">
        <v>100</v>
      </c>
      <c r="M86" s="12">
        <v>99.864111795596003</v>
      </c>
      <c r="N86" s="12">
        <v>113.10027353077</v>
      </c>
      <c r="O86" s="12">
        <v>116.693195072308</v>
      </c>
      <c r="P86" s="12">
        <v>130.031904330754</v>
      </c>
    </row>
    <row r="87" spans="1:16" x14ac:dyDescent="0.25">
      <c r="A87" s="2" t="s">
        <v>28</v>
      </c>
      <c r="B87" s="6">
        <v>145.268758950842</v>
      </c>
      <c r="C87" s="6">
        <v>146.939810483912</v>
      </c>
      <c r="D87" s="6">
        <v>144.02375368577</v>
      </c>
      <c r="E87" s="6">
        <v>140.66029128105799</v>
      </c>
      <c r="F87" s="6">
        <v>131.409668792432</v>
      </c>
      <c r="G87" s="6">
        <v>120.267509132969</v>
      </c>
      <c r="H87" s="6">
        <v>108.27535738318301</v>
      </c>
      <c r="I87" s="6">
        <v>104.560284172743</v>
      </c>
      <c r="J87" s="6">
        <v>100.751477638083</v>
      </c>
      <c r="K87" s="6">
        <v>99.126594305837003</v>
      </c>
      <c r="L87" s="6">
        <v>100</v>
      </c>
      <c r="M87" s="6">
        <v>95.310334004241994</v>
      </c>
      <c r="N87" s="6">
        <v>88.580506763318994</v>
      </c>
      <c r="O87" s="6">
        <v>83.376290655462</v>
      </c>
      <c r="P87" s="6">
        <v>74.662438264928994</v>
      </c>
    </row>
    <row r="88" spans="1:16" x14ac:dyDescent="0.25">
      <c r="A88" s="8" t="s">
        <v>29</v>
      </c>
      <c r="B88" s="12">
        <v>81.116285842644004</v>
      </c>
      <c r="C88" s="12">
        <v>83.451886142088</v>
      </c>
      <c r="D88" s="12">
        <v>85.258630616773999</v>
      </c>
      <c r="E88" s="12">
        <v>89.275725809186</v>
      </c>
      <c r="F88" s="12">
        <v>92.989996244698006</v>
      </c>
      <c r="G88" s="12">
        <v>92.590172003842994</v>
      </c>
      <c r="H88" s="12">
        <v>78.283541309729998</v>
      </c>
      <c r="I88" s="12">
        <v>91.034079421938003</v>
      </c>
      <c r="J88" s="12">
        <v>97.212991402507001</v>
      </c>
      <c r="K88" s="12">
        <v>102.107890695221</v>
      </c>
      <c r="L88" s="12">
        <v>100</v>
      </c>
      <c r="M88" s="12">
        <v>105.131452892119</v>
      </c>
      <c r="N88" s="12">
        <v>106.622560067211</v>
      </c>
      <c r="O88" s="12">
        <v>108.385283745861</v>
      </c>
      <c r="P88" s="12">
        <v>113.836556714935</v>
      </c>
    </row>
    <row r="89" spans="1:16" x14ac:dyDescent="0.25">
      <c r="A89" s="2" t="s">
        <v>30</v>
      </c>
      <c r="B89" s="6">
        <v>74.087855842316998</v>
      </c>
      <c r="C89" s="6">
        <v>74.154711415180998</v>
      </c>
      <c r="D89" s="6">
        <v>74.662376677167998</v>
      </c>
      <c r="E89" s="6">
        <v>79.339142818384005</v>
      </c>
      <c r="F89" s="6">
        <v>84.800148532451004</v>
      </c>
      <c r="G89" s="6">
        <v>86.361413913603002</v>
      </c>
      <c r="H89" s="6">
        <v>83.619399113430006</v>
      </c>
      <c r="I89" s="6">
        <v>89.684953299105999</v>
      </c>
      <c r="J89" s="6">
        <v>96.196254692200995</v>
      </c>
      <c r="K89" s="6">
        <v>99.035076134365994</v>
      </c>
      <c r="L89" s="6">
        <v>100</v>
      </c>
      <c r="M89" s="6">
        <v>102.49963996806601</v>
      </c>
      <c r="N89" s="6">
        <v>104.30452167075001</v>
      </c>
      <c r="O89" s="6">
        <v>110.68069979225901</v>
      </c>
      <c r="P89" s="6">
        <v>115.69478025123099</v>
      </c>
    </row>
    <row r="90" spans="1:16" x14ac:dyDescent="0.25">
      <c r="A90" s="8" t="s">
        <v>31</v>
      </c>
      <c r="B90" s="12">
        <v>88.323568880183998</v>
      </c>
      <c r="C90" s="12">
        <v>84.853842964850998</v>
      </c>
      <c r="D90" s="12">
        <v>85.531485449512999</v>
      </c>
      <c r="E90" s="12">
        <v>88.427181843479005</v>
      </c>
      <c r="F90" s="12">
        <v>89.894476671025998</v>
      </c>
      <c r="G90" s="12">
        <v>91.942560824707002</v>
      </c>
      <c r="H90" s="12">
        <v>91.376030094664998</v>
      </c>
      <c r="I90" s="12">
        <v>96.463137013663996</v>
      </c>
      <c r="J90" s="12">
        <v>99.473636179398</v>
      </c>
      <c r="K90" s="12">
        <v>101.355645919404</v>
      </c>
      <c r="L90" s="12">
        <v>100</v>
      </c>
      <c r="M90" s="12">
        <v>105.066414939463</v>
      </c>
      <c r="N90" s="12">
        <v>103.39533033042601</v>
      </c>
      <c r="O90" s="12">
        <v>103.48667561853701</v>
      </c>
      <c r="P90" s="12">
        <v>100.32299265577301</v>
      </c>
    </row>
    <row r="91" spans="1:16" x14ac:dyDescent="0.25">
      <c r="A91" s="2" t="s">
        <v>32</v>
      </c>
      <c r="B91" s="6">
        <v>75.673752109578004</v>
      </c>
      <c r="C91" s="6">
        <v>79.082592791638007</v>
      </c>
      <c r="D91" s="6">
        <v>81.717154048417001</v>
      </c>
      <c r="E91" s="6">
        <v>88.104172969152998</v>
      </c>
      <c r="F91" s="6">
        <v>91.257372655940003</v>
      </c>
      <c r="G91" s="6">
        <v>92.547125633996998</v>
      </c>
      <c r="H91" s="6">
        <v>84.208993073187003</v>
      </c>
      <c r="I91" s="6">
        <v>87.718878665058995</v>
      </c>
      <c r="J91" s="6">
        <v>89.741512567810005</v>
      </c>
      <c r="K91" s="6">
        <v>96.404717731361998</v>
      </c>
      <c r="L91" s="6">
        <v>100</v>
      </c>
      <c r="M91" s="6">
        <v>102.21872338892599</v>
      </c>
      <c r="N91" s="6">
        <v>108.16673453390401</v>
      </c>
      <c r="O91" s="6">
        <v>113.48531114109799</v>
      </c>
      <c r="P91" s="6">
        <v>116.853755232758</v>
      </c>
    </row>
    <row r="92" spans="1:16" x14ac:dyDescent="0.25">
      <c r="A92" s="8" t="s">
        <v>33</v>
      </c>
      <c r="B92" s="12">
        <v>79.793357436142003</v>
      </c>
      <c r="C92" s="12">
        <v>83.310679954839998</v>
      </c>
      <c r="D92" s="12">
        <v>84.475703307939995</v>
      </c>
      <c r="E92" s="12">
        <v>88.838906033117993</v>
      </c>
      <c r="F92" s="12">
        <v>90.104979329074993</v>
      </c>
      <c r="G92" s="12">
        <v>91.669674395371004</v>
      </c>
      <c r="H92" s="12">
        <v>88.382260163224998</v>
      </c>
      <c r="I92" s="12">
        <v>91.539458285145002</v>
      </c>
      <c r="J92" s="12">
        <v>94.790273762195994</v>
      </c>
      <c r="K92" s="12">
        <v>98.536074898471995</v>
      </c>
      <c r="L92" s="12">
        <v>100</v>
      </c>
      <c r="M92" s="12">
        <v>102.124643236173</v>
      </c>
      <c r="N92" s="12">
        <v>106.115595378392</v>
      </c>
      <c r="O92" s="12">
        <v>110.774965800877</v>
      </c>
      <c r="P92" s="12">
        <v>113.90697517262601</v>
      </c>
    </row>
    <row r="93" spans="1:16" x14ac:dyDescent="0.25">
      <c r="A93" s="2" t="s">
        <v>34</v>
      </c>
      <c r="B93" s="6">
        <v>80.888893099352998</v>
      </c>
      <c r="C93" s="6">
        <v>83.395893101024001</v>
      </c>
      <c r="D93" s="6">
        <v>81.988669917272006</v>
      </c>
      <c r="E93" s="6">
        <v>84.837712437728996</v>
      </c>
      <c r="F93" s="6">
        <v>86.065793086431</v>
      </c>
      <c r="G93" s="6">
        <v>87.659626559800003</v>
      </c>
      <c r="H93" s="6">
        <v>86.263539417757997</v>
      </c>
      <c r="I93" s="6">
        <v>89.534814219002996</v>
      </c>
      <c r="J93" s="6">
        <v>93.262147827771997</v>
      </c>
      <c r="K93" s="6">
        <v>96.768227917180994</v>
      </c>
      <c r="L93" s="6">
        <v>100</v>
      </c>
      <c r="M93" s="6">
        <v>102.373233147148</v>
      </c>
      <c r="N93" s="6">
        <v>103.14020454771099</v>
      </c>
      <c r="O93" s="6">
        <v>107.025324225275</v>
      </c>
      <c r="P93" s="6">
        <v>105.954145765364</v>
      </c>
    </row>
    <row r="94" spans="1:16" x14ac:dyDescent="0.25">
      <c r="A94" s="8" t="s">
        <v>35</v>
      </c>
      <c r="B94" s="12">
        <v>73.725601443014</v>
      </c>
      <c r="C94" s="12">
        <v>75.844553085309002</v>
      </c>
      <c r="D94" s="12">
        <v>76.462204468918998</v>
      </c>
      <c r="E94" s="12">
        <v>80.334104464964994</v>
      </c>
      <c r="F94" s="12">
        <v>82.198068655135998</v>
      </c>
      <c r="G94" s="12">
        <v>84.602274383535004</v>
      </c>
      <c r="H94" s="12">
        <v>81.011558679478</v>
      </c>
      <c r="I94" s="12">
        <v>86.981157677373005</v>
      </c>
      <c r="J94" s="12">
        <v>92.194034314887006</v>
      </c>
      <c r="K94" s="12">
        <v>96.021776254325005</v>
      </c>
      <c r="L94" s="12">
        <v>100</v>
      </c>
      <c r="M94" s="12">
        <v>104.445239095375</v>
      </c>
      <c r="N94" s="12">
        <v>111.208997412965</v>
      </c>
      <c r="O94" s="12">
        <v>115.958304183967</v>
      </c>
      <c r="P94" s="12">
        <v>121.60817492234099</v>
      </c>
    </row>
    <row r="95" spans="1:16" x14ac:dyDescent="0.25">
      <c r="A95" s="2" t="s">
        <v>36</v>
      </c>
      <c r="B95" s="6">
        <v>83.502961623869993</v>
      </c>
      <c r="C95" s="6">
        <v>88.001747788453997</v>
      </c>
      <c r="D95" s="6">
        <v>89.218344486638003</v>
      </c>
      <c r="E95" s="6">
        <v>91.192995457484997</v>
      </c>
      <c r="F95" s="6">
        <v>93.633078806349999</v>
      </c>
      <c r="G95" s="6">
        <v>95.189209493484</v>
      </c>
      <c r="H95" s="6">
        <v>91.969310663542998</v>
      </c>
      <c r="I95" s="6">
        <v>96.837073527319006</v>
      </c>
      <c r="J95" s="6">
        <v>98.019662396167007</v>
      </c>
      <c r="K95" s="6">
        <v>99.683335936945994</v>
      </c>
      <c r="L95" s="6">
        <v>100</v>
      </c>
      <c r="M95" s="6">
        <v>104.666063571886</v>
      </c>
      <c r="N95" s="6">
        <v>106.038507741586</v>
      </c>
      <c r="O95" s="6">
        <v>108.316816139241</v>
      </c>
      <c r="P95" s="6">
        <v>108.319440317222</v>
      </c>
    </row>
    <row r="96" spans="1:16" x14ac:dyDescent="0.25">
      <c r="A96" s="8" t="s">
        <v>37</v>
      </c>
      <c r="B96" s="12">
        <v>77.734534195790999</v>
      </c>
      <c r="C96" s="12">
        <v>82.928082249529993</v>
      </c>
      <c r="D96" s="12">
        <v>82.289160125959</v>
      </c>
      <c r="E96" s="12">
        <v>84.597018876304006</v>
      </c>
      <c r="F96" s="12">
        <v>87.303230721104001</v>
      </c>
      <c r="G96" s="12">
        <v>90.396499146623</v>
      </c>
      <c r="H96" s="12">
        <v>84.673470900103993</v>
      </c>
      <c r="I96" s="12">
        <v>89.315573918984001</v>
      </c>
      <c r="J96" s="12">
        <v>92.894024427372003</v>
      </c>
      <c r="K96" s="12">
        <v>96.456115706675007</v>
      </c>
      <c r="L96" s="12">
        <v>100</v>
      </c>
      <c r="M96" s="12">
        <v>103.93831415137601</v>
      </c>
      <c r="N96" s="12">
        <v>109.783774908195</v>
      </c>
      <c r="O96" s="12">
        <v>114.359864344339</v>
      </c>
      <c r="P96" s="12">
        <v>114.826109516646</v>
      </c>
    </row>
    <row r="97" spans="1:16" x14ac:dyDescent="0.25">
      <c r="A97" s="2" t="s">
        <v>38</v>
      </c>
      <c r="B97" s="6">
        <v>78.045750866629007</v>
      </c>
      <c r="C97" s="6">
        <v>80.429561780498005</v>
      </c>
      <c r="D97" s="6">
        <v>82.676860402586996</v>
      </c>
      <c r="E97" s="6">
        <v>86.984914066626999</v>
      </c>
      <c r="F97" s="6">
        <v>89.648440260241998</v>
      </c>
      <c r="G97" s="6">
        <v>90.181891676033999</v>
      </c>
      <c r="H97" s="6">
        <v>85.444470757473994</v>
      </c>
      <c r="I97" s="6">
        <v>90.849329707156997</v>
      </c>
      <c r="J97" s="6">
        <v>93.576288511230999</v>
      </c>
      <c r="K97" s="6">
        <v>97.713224306898994</v>
      </c>
      <c r="L97" s="6">
        <v>100</v>
      </c>
      <c r="M97" s="6">
        <v>104.271164611255</v>
      </c>
      <c r="N97" s="6">
        <v>108.747815768724</v>
      </c>
      <c r="O97" s="6">
        <v>114.078067810823</v>
      </c>
      <c r="P97" s="6">
        <v>117.07449447738099</v>
      </c>
    </row>
    <row r="98" spans="1:16" x14ac:dyDescent="0.25">
      <c r="A98" s="8" t="s">
        <v>39</v>
      </c>
      <c r="B98" s="12">
        <v>76.797446598248001</v>
      </c>
      <c r="C98" s="12">
        <v>78.660768665427995</v>
      </c>
      <c r="D98" s="12">
        <v>80.531325373054003</v>
      </c>
      <c r="E98" s="12">
        <v>84.290985264200998</v>
      </c>
      <c r="F98" s="12">
        <v>86.778358286138996</v>
      </c>
      <c r="G98" s="12">
        <v>87.766226302332001</v>
      </c>
      <c r="H98" s="12">
        <v>83.413865906867997</v>
      </c>
      <c r="I98" s="12">
        <v>89.866306746795999</v>
      </c>
      <c r="J98" s="12">
        <v>94.014886357576998</v>
      </c>
      <c r="K98" s="12">
        <v>98.157012778077998</v>
      </c>
      <c r="L98" s="12">
        <v>100</v>
      </c>
      <c r="M98" s="12">
        <v>102.956447055038</v>
      </c>
      <c r="N98" s="12">
        <v>105.37431217963901</v>
      </c>
      <c r="O98" s="12">
        <v>108.561664427148</v>
      </c>
      <c r="P98" s="12">
        <v>113.525253929386</v>
      </c>
    </row>
    <row r="99" spans="1:16" x14ac:dyDescent="0.25">
      <c r="A99" s="2" t="s">
        <v>40</v>
      </c>
      <c r="B99" s="6">
        <v>81.918266720462</v>
      </c>
      <c r="C99" s="6">
        <v>83.741342125924007</v>
      </c>
      <c r="D99" s="6">
        <v>85.133616549929997</v>
      </c>
      <c r="E99" s="6">
        <v>89.146522227150001</v>
      </c>
      <c r="F99" s="6">
        <v>91.322183981763004</v>
      </c>
      <c r="G99" s="6">
        <v>93.098631331703999</v>
      </c>
      <c r="H99" s="6">
        <v>88.187214775344003</v>
      </c>
      <c r="I99" s="6">
        <v>91.738098158366</v>
      </c>
      <c r="J99" s="6">
        <v>95.496006969917005</v>
      </c>
      <c r="K99" s="6">
        <v>97.931487186853005</v>
      </c>
      <c r="L99" s="6">
        <v>100</v>
      </c>
      <c r="M99" s="6">
        <v>106.60127351631699</v>
      </c>
      <c r="N99" s="6">
        <v>108.95813377748</v>
      </c>
      <c r="O99" s="6">
        <v>113.576273073091</v>
      </c>
      <c r="P99" s="6">
        <v>117.11432019297</v>
      </c>
    </row>
    <row r="100" spans="1:16" x14ac:dyDescent="0.25">
      <c r="A100" s="8" t="s">
        <v>41</v>
      </c>
      <c r="B100" s="12">
        <v>86.783715614073003</v>
      </c>
      <c r="C100" s="12">
        <v>87.705626643616995</v>
      </c>
      <c r="D100" s="12">
        <v>94.044417884587006</v>
      </c>
      <c r="E100" s="12">
        <v>92.341388902085995</v>
      </c>
      <c r="F100" s="12">
        <v>92.971475270301994</v>
      </c>
      <c r="G100" s="12">
        <v>93.162082172903993</v>
      </c>
      <c r="H100" s="12">
        <v>92.435026200495003</v>
      </c>
      <c r="I100" s="12">
        <v>96.078720011108004</v>
      </c>
      <c r="J100" s="12">
        <v>95.910496495827005</v>
      </c>
      <c r="K100" s="12">
        <v>96.481391471623994</v>
      </c>
      <c r="L100" s="12">
        <v>100</v>
      </c>
      <c r="M100" s="12">
        <v>101.111383553541</v>
      </c>
      <c r="N100" s="12">
        <v>102.386334508825</v>
      </c>
      <c r="O100" s="12">
        <v>105.603818777406</v>
      </c>
      <c r="P100" s="12">
        <v>110.931942373589</v>
      </c>
    </row>
    <row r="101" spans="1:16" x14ac:dyDescent="0.25">
      <c r="A101" s="2" t="s">
        <v>42</v>
      </c>
      <c r="B101" s="6">
        <v>73.441148450818005</v>
      </c>
      <c r="C101" s="6">
        <v>83.838224770135994</v>
      </c>
      <c r="D101" s="6">
        <v>87.109968603978004</v>
      </c>
      <c r="E101" s="6">
        <v>88.939454744326</v>
      </c>
      <c r="F101" s="6">
        <v>88.466200835823003</v>
      </c>
      <c r="G101" s="6">
        <v>94.852166547864996</v>
      </c>
      <c r="H101" s="6">
        <v>89.781702550478997</v>
      </c>
      <c r="I101" s="6">
        <v>94.363149442852006</v>
      </c>
      <c r="J101" s="6">
        <v>97.179030511593993</v>
      </c>
      <c r="K101" s="6">
        <v>97.271726020030997</v>
      </c>
      <c r="L101" s="6">
        <v>100</v>
      </c>
      <c r="M101" s="6">
        <v>105.44306311708399</v>
      </c>
      <c r="N101" s="6">
        <v>110.86217408843299</v>
      </c>
      <c r="O101" s="6">
        <v>115.523413538491</v>
      </c>
      <c r="P101" s="6">
        <v>117.53081970291301</v>
      </c>
    </row>
    <row r="102" spans="1:16" x14ac:dyDescent="0.25">
      <c r="A102" s="8" t="s">
        <v>43</v>
      </c>
      <c r="B102" s="12">
        <v>71.456764840776998</v>
      </c>
      <c r="C102" s="12">
        <v>75.541478651500995</v>
      </c>
      <c r="D102" s="12">
        <v>78.705677441340001</v>
      </c>
      <c r="E102" s="12">
        <v>84.163378315984005</v>
      </c>
      <c r="F102" s="12">
        <v>89.301032582408993</v>
      </c>
      <c r="G102" s="12">
        <v>90.699276893176005</v>
      </c>
      <c r="H102" s="12">
        <v>84.686743876872995</v>
      </c>
      <c r="I102" s="12">
        <v>91.127498267237996</v>
      </c>
      <c r="J102" s="12">
        <v>95.094432866759007</v>
      </c>
      <c r="K102" s="12">
        <v>99.006033061018002</v>
      </c>
      <c r="L102" s="12">
        <v>100</v>
      </c>
      <c r="M102" s="12">
        <v>103.294664491137</v>
      </c>
      <c r="N102" s="12">
        <v>108.381063286021</v>
      </c>
      <c r="O102" s="12">
        <v>110.126890918735</v>
      </c>
      <c r="P102" s="12">
        <v>113.433185188756</v>
      </c>
    </row>
    <row r="103" spans="1:16" x14ac:dyDescent="0.25">
      <c r="A103" s="2" t="s">
        <v>44</v>
      </c>
      <c r="B103" s="6">
        <v>82.668321347854004</v>
      </c>
      <c r="C103" s="6">
        <v>85.842557145854002</v>
      </c>
      <c r="D103" s="6">
        <v>87.031899300923996</v>
      </c>
      <c r="E103" s="6">
        <v>88.802194688952</v>
      </c>
      <c r="F103" s="6">
        <v>89.531999742452996</v>
      </c>
      <c r="G103" s="6">
        <v>92.309181134509998</v>
      </c>
      <c r="H103" s="6">
        <v>91.444438222626999</v>
      </c>
      <c r="I103" s="6">
        <v>92.901956001428999</v>
      </c>
      <c r="J103" s="6">
        <v>95.698798028523996</v>
      </c>
      <c r="K103" s="6">
        <v>97.62304470158</v>
      </c>
      <c r="L103" s="6">
        <v>100</v>
      </c>
      <c r="M103" s="6">
        <v>102.052704708715</v>
      </c>
      <c r="N103" s="6">
        <v>106.106146428532</v>
      </c>
      <c r="O103" s="6">
        <v>104.474173607342</v>
      </c>
      <c r="P103" s="6">
        <v>100.804701605243</v>
      </c>
    </row>
    <row r="104" spans="1:16" x14ac:dyDescent="0.25">
      <c r="A104" s="8" t="s">
        <v>45</v>
      </c>
      <c r="B104" s="12">
        <v>76.245021740555003</v>
      </c>
      <c r="C104" s="12">
        <v>78.170984020451996</v>
      </c>
      <c r="D104" s="12">
        <v>82.460068413005004</v>
      </c>
      <c r="E104" s="12">
        <v>86.123403916331995</v>
      </c>
      <c r="F104" s="12">
        <v>89.708783732496002</v>
      </c>
      <c r="G104" s="12">
        <v>90.315564540753002</v>
      </c>
      <c r="H104" s="12">
        <v>83.307314755316995</v>
      </c>
      <c r="I104" s="12">
        <v>90.507833473871997</v>
      </c>
      <c r="J104" s="12">
        <v>95.011461723828006</v>
      </c>
      <c r="K104" s="12">
        <v>100.957045827069</v>
      </c>
      <c r="L104" s="12">
        <v>100</v>
      </c>
      <c r="M104" s="12">
        <v>100.972739033511</v>
      </c>
      <c r="N104" s="12">
        <v>103.888388617006</v>
      </c>
      <c r="O104" s="12">
        <v>106.538320986177</v>
      </c>
      <c r="P104" s="12">
        <v>113.093050047025</v>
      </c>
    </row>
    <row r="105" spans="1:16" x14ac:dyDescent="0.25">
      <c r="A105" s="2" t="s">
        <v>46</v>
      </c>
      <c r="B105" s="6">
        <v>66.285475576265995</v>
      </c>
      <c r="C105" s="6">
        <v>71.226434806057</v>
      </c>
      <c r="D105" s="6">
        <v>76.037187668724002</v>
      </c>
      <c r="E105" s="6">
        <v>80.767677329942003</v>
      </c>
      <c r="F105" s="6">
        <v>84.884615733665001</v>
      </c>
      <c r="G105" s="6">
        <v>86.986668834569997</v>
      </c>
      <c r="H105" s="6">
        <v>84.475023523255004</v>
      </c>
      <c r="I105" s="6">
        <v>89.816373418086997</v>
      </c>
      <c r="J105" s="6">
        <v>96.523482153776996</v>
      </c>
      <c r="K105" s="6">
        <v>99.470184242914002</v>
      </c>
      <c r="L105" s="6">
        <v>100</v>
      </c>
      <c r="M105" s="6">
        <v>108.020065569105</v>
      </c>
      <c r="N105" s="6">
        <v>115.577380346409</v>
      </c>
      <c r="O105" s="6">
        <v>120.633392644404</v>
      </c>
      <c r="P105" s="6">
        <v>125.364272318141</v>
      </c>
    </row>
    <row r="106" spans="1:16" x14ac:dyDescent="0.25">
      <c r="A106" s="8" t="s">
        <v>47</v>
      </c>
      <c r="B106" s="12">
        <v>64.025974354004006</v>
      </c>
      <c r="C106" s="12">
        <v>69.667395112785997</v>
      </c>
      <c r="D106" s="12">
        <v>72.659353742191996</v>
      </c>
      <c r="E106" s="12">
        <v>77.401543792260995</v>
      </c>
      <c r="F106" s="12">
        <v>85.631596841706994</v>
      </c>
      <c r="G106" s="12">
        <v>90.121266687005999</v>
      </c>
      <c r="H106" s="12">
        <v>82.420893964911997</v>
      </c>
      <c r="I106" s="12">
        <v>86.627832217212998</v>
      </c>
      <c r="J106" s="12">
        <v>91.468641865904004</v>
      </c>
      <c r="K106" s="12">
        <v>95.755012746397995</v>
      </c>
      <c r="L106" s="12">
        <v>100</v>
      </c>
      <c r="M106" s="12">
        <v>103.723874321602</v>
      </c>
      <c r="N106" s="12">
        <v>108.98449344500401</v>
      </c>
      <c r="O106" s="12">
        <v>116.92202631933201</v>
      </c>
      <c r="P106" s="12">
        <v>122.11139356733401</v>
      </c>
    </row>
    <row r="107" spans="1:16" x14ac:dyDescent="0.25">
      <c r="A107" s="2" t="s">
        <v>48</v>
      </c>
      <c r="B107" s="6">
        <v>72.842753604807996</v>
      </c>
      <c r="C107" s="6">
        <v>77.124776714717996</v>
      </c>
      <c r="D107" s="6">
        <v>80.299844944634003</v>
      </c>
      <c r="E107" s="6">
        <v>84.005330103329996</v>
      </c>
      <c r="F107" s="6">
        <v>85.845619145941995</v>
      </c>
      <c r="G107" s="6">
        <v>87.69961052168</v>
      </c>
      <c r="H107" s="6">
        <v>83.094801639005993</v>
      </c>
      <c r="I107" s="6">
        <v>87.496040471005998</v>
      </c>
      <c r="J107" s="6">
        <v>92.200389955754005</v>
      </c>
      <c r="K107" s="6">
        <v>96.556469777000004</v>
      </c>
      <c r="L107" s="6">
        <v>100</v>
      </c>
      <c r="M107" s="6">
        <v>102.435618375229</v>
      </c>
      <c r="N107" s="6">
        <v>107.231843223146</v>
      </c>
      <c r="O107" s="6">
        <v>111.28596667574701</v>
      </c>
      <c r="P107" s="6">
        <v>116.168772574755</v>
      </c>
    </row>
    <row r="108" spans="1:16" x14ac:dyDescent="0.25">
      <c r="A108" s="8" t="s">
        <v>49</v>
      </c>
      <c r="B108" s="12">
        <v>80.290101230896994</v>
      </c>
      <c r="C108" s="12">
        <v>85.202311732492007</v>
      </c>
      <c r="D108" s="12">
        <v>85.516547429100001</v>
      </c>
      <c r="E108" s="12">
        <v>88.283170447703995</v>
      </c>
      <c r="F108" s="12">
        <v>91.477102807056994</v>
      </c>
      <c r="G108" s="12">
        <v>94.697200896623997</v>
      </c>
      <c r="H108" s="12">
        <v>90.711947881699004</v>
      </c>
      <c r="I108" s="12">
        <v>93.582051231559007</v>
      </c>
      <c r="J108" s="12">
        <v>95.410118944778006</v>
      </c>
      <c r="K108" s="12">
        <v>98.830903476871995</v>
      </c>
      <c r="L108" s="12">
        <v>100</v>
      </c>
      <c r="M108" s="12">
        <v>102.129476607843</v>
      </c>
      <c r="N108" s="12">
        <v>108.323062897361</v>
      </c>
      <c r="O108" s="12">
        <v>114.26360524360599</v>
      </c>
      <c r="P108" s="12">
        <v>115.09983197799301</v>
      </c>
    </row>
    <row r="109" spans="1:16" x14ac:dyDescent="0.25">
      <c r="A109" s="2" t="s">
        <v>50</v>
      </c>
      <c r="B109" s="6">
        <v>71.628943734931994</v>
      </c>
      <c r="C109" s="6">
        <v>75.342448721259998</v>
      </c>
      <c r="D109" s="6">
        <v>79.339372593912998</v>
      </c>
      <c r="E109" s="6">
        <v>84.188123330110002</v>
      </c>
      <c r="F109" s="6">
        <v>85.319218119881</v>
      </c>
      <c r="G109" s="6">
        <v>85.577851367348003</v>
      </c>
      <c r="H109" s="6">
        <v>80.415768495481998</v>
      </c>
      <c r="I109" s="6">
        <v>84.555881973557007</v>
      </c>
      <c r="J109" s="6">
        <v>92.395784613898002</v>
      </c>
      <c r="K109" s="6">
        <v>97.180246711372007</v>
      </c>
      <c r="L109" s="6">
        <v>100</v>
      </c>
      <c r="M109" s="6">
        <v>101.718071861536</v>
      </c>
      <c r="N109" s="6">
        <v>105.326505609154</v>
      </c>
      <c r="O109" s="6">
        <v>111.25036872765099</v>
      </c>
      <c r="P109" s="6">
        <v>112.16232503961901</v>
      </c>
    </row>
    <row r="110" spans="1:16" x14ac:dyDescent="0.25">
      <c r="A110" s="8" t="s">
        <v>51</v>
      </c>
      <c r="B110" s="12">
        <v>67.715372991158006</v>
      </c>
      <c r="C110" s="12">
        <v>70.668912000248</v>
      </c>
      <c r="D110" s="12">
        <v>76.058215278247999</v>
      </c>
      <c r="E110" s="12">
        <v>80.434777704289999</v>
      </c>
      <c r="F110" s="12">
        <v>82.018782442632002</v>
      </c>
      <c r="G110" s="12">
        <v>85.834287832211004</v>
      </c>
      <c r="H110" s="12">
        <v>89.580724847644007</v>
      </c>
      <c r="I110" s="12">
        <v>94.831136177391997</v>
      </c>
      <c r="J110" s="12">
        <v>99.299697167705006</v>
      </c>
      <c r="K110" s="12">
        <v>101.87411080329601</v>
      </c>
      <c r="L110" s="12">
        <v>100</v>
      </c>
      <c r="M110" s="12">
        <v>101.66127121359401</v>
      </c>
      <c r="N110" s="12">
        <v>100.982566630615</v>
      </c>
      <c r="O110" s="12">
        <v>95.725658702667005</v>
      </c>
      <c r="P110" s="12">
        <v>90.980205027668006</v>
      </c>
    </row>
    <row r="111" spans="1:16" x14ac:dyDescent="0.25">
      <c r="A111" s="2" t="s">
        <v>52</v>
      </c>
      <c r="B111" s="6">
        <v>82.743064781011995</v>
      </c>
      <c r="C111" s="6">
        <v>86.660369344988993</v>
      </c>
      <c r="D111" s="6">
        <v>92.234318484743</v>
      </c>
      <c r="E111" s="6">
        <v>95.006320040879004</v>
      </c>
      <c r="F111" s="6">
        <v>98.048862804376995</v>
      </c>
      <c r="G111" s="6">
        <v>102.136174260882</v>
      </c>
      <c r="H111" s="6">
        <v>92.920721236728994</v>
      </c>
      <c r="I111" s="6">
        <v>94.711729585130001</v>
      </c>
      <c r="J111" s="6">
        <v>96.519140978538005</v>
      </c>
      <c r="K111" s="6">
        <v>98.548292903900006</v>
      </c>
      <c r="L111" s="6">
        <v>100</v>
      </c>
      <c r="M111" s="6">
        <v>101.1218756408</v>
      </c>
      <c r="N111" s="6">
        <v>103.670687932901</v>
      </c>
      <c r="O111" s="6">
        <v>103.679531411074</v>
      </c>
      <c r="P111" s="6">
        <v>103.664357125847</v>
      </c>
    </row>
    <row r="112" spans="1:16" x14ac:dyDescent="0.25">
      <c r="A112" s="8" t="s">
        <v>53</v>
      </c>
      <c r="B112" s="12">
        <v>94.976527089868</v>
      </c>
      <c r="C112" s="12">
        <v>102.43228759376601</v>
      </c>
      <c r="D112" s="12">
        <v>90.441945941417003</v>
      </c>
      <c r="E112" s="12">
        <v>88.856978633831005</v>
      </c>
      <c r="F112" s="12">
        <v>90.145672863396001</v>
      </c>
      <c r="G112" s="12">
        <v>94.968089719591006</v>
      </c>
      <c r="H112" s="12">
        <v>93.248604765148002</v>
      </c>
      <c r="I112" s="12">
        <v>101.31447977315</v>
      </c>
      <c r="J112" s="12">
        <v>98.145164613367996</v>
      </c>
      <c r="K112" s="12">
        <v>102.579303865388</v>
      </c>
      <c r="L112" s="12">
        <v>100</v>
      </c>
      <c r="M112" s="12">
        <v>103.23834850044599</v>
      </c>
      <c r="N112" s="12">
        <v>110.211808795591</v>
      </c>
      <c r="O112" s="12">
        <v>110.973760599817</v>
      </c>
      <c r="P112" s="12">
        <v>109.38029888186399</v>
      </c>
    </row>
    <row r="113" spans="1:16" x14ac:dyDescent="0.25">
      <c r="A113" s="2" t="s">
        <v>54</v>
      </c>
      <c r="B113" s="6">
        <v>78.528762686020997</v>
      </c>
      <c r="C113" s="6">
        <v>82.402699863001004</v>
      </c>
      <c r="D113" s="6">
        <v>83.048615266238002</v>
      </c>
      <c r="E113" s="6">
        <v>87.61131290726</v>
      </c>
      <c r="F113" s="6">
        <v>90.305497839889995</v>
      </c>
      <c r="G113" s="6">
        <v>90.139818445871001</v>
      </c>
      <c r="H113" s="6">
        <v>88.177510616795004</v>
      </c>
      <c r="I113" s="6">
        <v>91.910393882349993</v>
      </c>
      <c r="J113" s="6">
        <v>95.579545227143996</v>
      </c>
      <c r="K113" s="6">
        <v>99.791792813612005</v>
      </c>
      <c r="L113" s="6">
        <v>100</v>
      </c>
      <c r="M113" s="6">
        <v>101.215872084616</v>
      </c>
      <c r="N113" s="6">
        <v>102.895733449342</v>
      </c>
      <c r="O113" s="6">
        <v>102.825315982595</v>
      </c>
      <c r="P113" s="6">
        <v>101.740997033987</v>
      </c>
    </row>
    <row r="114" spans="1:16" x14ac:dyDescent="0.25">
      <c r="A114" s="8" t="s">
        <v>55</v>
      </c>
      <c r="B114" s="12">
        <v>74.905147401524005</v>
      </c>
      <c r="C114" s="12">
        <v>78.323892604026</v>
      </c>
      <c r="D114" s="12">
        <v>81.982078105583</v>
      </c>
      <c r="E114" s="12">
        <v>85.946576411392002</v>
      </c>
      <c r="F114" s="12">
        <v>88.613298694311993</v>
      </c>
      <c r="G114" s="12">
        <v>89.513045606836997</v>
      </c>
      <c r="H114" s="12">
        <v>87.755227362092</v>
      </c>
      <c r="I114" s="12">
        <v>90.899292624555997</v>
      </c>
      <c r="J114" s="12">
        <v>94.024518120512994</v>
      </c>
      <c r="K114" s="12">
        <v>99.495969745560998</v>
      </c>
      <c r="L114" s="12">
        <v>100</v>
      </c>
      <c r="M114" s="12">
        <v>103.38435129807399</v>
      </c>
      <c r="N114" s="12">
        <v>107.61529925284999</v>
      </c>
      <c r="O114" s="12">
        <v>112.35115610124799</v>
      </c>
      <c r="P114" s="12">
        <v>115.675245541767</v>
      </c>
    </row>
    <row r="115" spans="1:16" x14ac:dyDescent="0.25">
      <c r="A115" s="2" t="s">
        <v>56</v>
      </c>
      <c r="B115" s="6">
        <v>69.050215775987994</v>
      </c>
      <c r="C115" s="6">
        <v>71.949854985865997</v>
      </c>
      <c r="D115" s="6">
        <v>71.947646061195002</v>
      </c>
      <c r="E115" s="6">
        <v>76.337527720847007</v>
      </c>
      <c r="F115" s="6">
        <v>78.943276448665998</v>
      </c>
      <c r="G115" s="6">
        <v>86.057891884550003</v>
      </c>
      <c r="H115" s="6">
        <v>88.869043369744006</v>
      </c>
      <c r="I115" s="6">
        <v>98.550833743772998</v>
      </c>
      <c r="J115" s="6">
        <v>98.650470954452004</v>
      </c>
      <c r="K115" s="6">
        <v>101.273231262129</v>
      </c>
      <c r="L115" s="6">
        <v>100</v>
      </c>
      <c r="M115" s="6">
        <v>106.951997315952</v>
      </c>
      <c r="N115" s="6">
        <v>108.421980167779</v>
      </c>
      <c r="O115" s="6">
        <v>106.629537893231</v>
      </c>
      <c r="P115" s="6">
        <v>106.151068058658</v>
      </c>
    </row>
    <row r="116" spans="1:16" x14ac:dyDescent="0.25">
      <c r="A116" s="8" t="s">
        <v>59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25">
      <c r="A117" s="2" t="s">
        <v>21</v>
      </c>
      <c r="B117" s="7" t="s">
        <v>60</v>
      </c>
      <c r="C117" s="6">
        <v>3.9205908102890001</v>
      </c>
      <c r="D117" s="6">
        <v>2.3078070659160002</v>
      </c>
      <c r="E117" s="6">
        <v>4.4950778942139999</v>
      </c>
      <c r="F117" s="6">
        <v>2.2914457142979998</v>
      </c>
      <c r="G117" s="6">
        <v>1.143584587194</v>
      </c>
      <c r="H117" s="6">
        <v>-5.2857441368179998</v>
      </c>
      <c r="I117" s="6">
        <v>5.1181181432110003</v>
      </c>
      <c r="J117" s="6">
        <v>3.6630079295020002</v>
      </c>
      <c r="K117" s="6">
        <v>3.6423226794130001</v>
      </c>
      <c r="L117" s="6">
        <v>1.354091961517</v>
      </c>
      <c r="M117" s="6">
        <v>2.8043401283809999</v>
      </c>
      <c r="N117" s="6">
        <v>3.2879915993309998</v>
      </c>
      <c r="O117" s="6">
        <v>2.9216151653029998</v>
      </c>
      <c r="P117" s="6">
        <v>2.0697151846519999</v>
      </c>
    </row>
    <row r="118" spans="1:16" x14ac:dyDescent="0.25">
      <c r="A118" s="8" t="s">
        <v>22</v>
      </c>
      <c r="B118" s="9" t="s">
        <v>60</v>
      </c>
      <c r="C118" s="12">
        <v>4.0815692538180004</v>
      </c>
      <c r="D118" s="12">
        <v>3.1011127770870002</v>
      </c>
      <c r="E118" s="12">
        <v>7.522536804295</v>
      </c>
      <c r="F118" s="12">
        <v>1.627496905416</v>
      </c>
      <c r="G118" s="12">
        <v>3.6411116788209998</v>
      </c>
      <c r="H118" s="12">
        <v>-6.4453662292310003</v>
      </c>
      <c r="I118" s="12">
        <v>4.1897928604440002</v>
      </c>
      <c r="J118" s="12">
        <v>4.0549580182140001</v>
      </c>
      <c r="K118" s="12">
        <v>1.4840338618090001</v>
      </c>
      <c r="L118" s="12">
        <v>0.92823220522200001</v>
      </c>
      <c r="M118" s="12">
        <v>6.0604995026589998</v>
      </c>
      <c r="N118" s="12">
        <v>5.8780613789720002</v>
      </c>
      <c r="O118" s="12">
        <v>7.2667938007929997</v>
      </c>
      <c r="P118" s="12">
        <v>3.7905393354650001</v>
      </c>
    </row>
    <row r="119" spans="1:16" x14ac:dyDescent="0.25">
      <c r="A119" s="2" t="s">
        <v>23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8" t="s">
        <v>24</v>
      </c>
      <c r="B120" s="9" t="s">
        <v>60</v>
      </c>
      <c r="C120" s="12">
        <v>3.9141486188229999</v>
      </c>
      <c r="D120" s="12">
        <v>2.2760079413150001</v>
      </c>
      <c r="E120" s="12">
        <v>4.3727452333040002</v>
      </c>
      <c r="F120" s="12">
        <v>2.319083803092</v>
      </c>
      <c r="G120" s="12">
        <v>1.040322560114</v>
      </c>
      <c r="H120" s="12">
        <v>-5.2365644859250002</v>
      </c>
      <c r="I120" s="12">
        <v>5.1569861984800003</v>
      </c>
      <c r="J120" s="12">
        <v>3.6467483892720001</v>
      </c>
      <c r="K120" s="12">
        <v>3.7322096612169999</v>
      </c>
      <c r="L120" s="12">
        <v>1.3714433515019999</v>
      </c>
      <c r="M120" s="12">
        <v>2.6722489213579999</v>
      </c>
      <c r="N120" s="12">
        <v>3.179453977149</v>
      </c>
      <c r="O120" s="12">
        <v>2.73476698235</v>
      </c>
      <c r="P120" s="12">
        <v>1.9924531006699999</v>
      </c>
    </row>
    <row r="121" spans="1:16" x14ac:dyDescent="0.25">
      <c r="A121" s="2" t="s">
        <v>25</v>
      </c>
      <c r="B121" s="7" t="s">
        <v>60</v>
      </c>
      <c r="C121" s="6">
        <v>4.419651459532</v>
      </c>
      <c r="D121" s="6">
        <v>2.4289057868650001</v>
      </c>
      <c r="E121" s="6">
        <v>6.5447227199969999</v>
      </c>
      <c r="F121" s="6">
        <v>8.8285664001409998</v>
      </c>
      <c r="G121" s="6">
        <v>0.42903795484200002</v>
      </c>
      <c r="H121" s="6">
        <v>-5.098401369147</v>
      </c>
      <c r="I121" s="6">
        <v>6.2485294035210002</v>
      </c>
      <c r="J121" s="6">
        <v>4.4211902546420001</v>
      </c>
      <c r="K121" s="6">
        <v>5.5189234125590003</v>
      </c>
      <c r="L121" s="6">
        <v>3.0496970927699998</v>
      </c>
      <c r="M121" s="6">
        <v>10.541631894797</v>
      </c>
      <c r="N121" s="6">
        <v>3.7357917908839999</v>
      </c>
      <c r="O121" s="6">
        <v>9.1604040955750001</v>
      </c>
      <c r="P121" s="6">
        <v>3.7196643509689999</v>
      </c>
    </row>
    <row r="122" spans="1:16" x14ac:dyDescent="0.25">
      <c r="A122" s="8" t="s">
        <v>26</v>
      </c>
      <c r="B122" s="9" t="s">
        <v>60</v>
      </c>
      <c r="C122" s="12">
        <v>5.8798535995509997</v>
      </c>
      <c r="D122" s="12">
        <v>2.36466594965</v>
      </c>
      <c r="E122" s="12">
        <v>5.3142485077290003</v>
      </c>
      <c r="F122" s="12">
        <v>1.2196804058049999</v>
      </c>
      <c r="G122" s="12">
        <v>-0.87193940194399999</v>
      </c>
      <c r="H122" s="12">
        <v>-10.886220592200999</v>
      </c>
      <c r="I122" s="12">
        <v>5.0071859941570001</v>
      </c>
      <c r="J122" s="12">
        <v>2.9283542236779998</v>
      </c>
      <c r="K122" s="12">
        <v>3.4771470345550002</v>
      </c>
      <c r="L122" s="12">
        <v>2.0832704346619999</v>
      </c>
      <c r="M122" s="12">
        <v>1.6836170205750001</v>
      </c>
      <c r="N122" s="12">
        <v>6.88168569757</v>
      </c>
      <c r="O122" s="12">
        <v>4.3646164096459996</v>
      </c>
      <c r="P122" s="12">
        <v>3.1485220836229999</v>
      </c>
    </row>
    <row r="123" spans="1:16" x14ac:dyDescent="0.25">
      <c r="A123" s="2" t="s">
        <v>27</v>
      </c>
      <c r="B123" s="7" t="s">
        <v>60</v>
      </c>
      <c r="C123" s="6">
        <v>7.2302301533720001</v>
      </c>
      <c r="D123" s="6">
        <v>7.1759011529309999</v>
      </c>
      <c r="E123" s="6">
        <v>7.1603190336770002</v>
      </c>
      <c r="F123" s="6">
        <v>13.393540859726</v>
      </c>
      <c r="G123" s="6">
        <v>2.6138841842699998</v>
      </c>
      <c r="H123" s="6">
        <v>-0.58411830285699995</v>
      </c>
      <c r="I123" s="6">
        <v>2.1392047583020002</v>
      </c>
      <c r="J123" s="6">
        <v>3.6612089314310001</v>
      </c>
      <c r="K123" s="6">
        <v>2.2998190828620002</v>
      </c>
      <c r="L123" s="6">
        <v>-1.9755188068759999</v>
      </c>
      <c r="M123" s="6">
        <v>-0.13588820440400001</v>
      </c>
      <c r="N123" s="6">
        <v>13.254172592318</v>
      </c>
      <c r="O123" s="6">
        <v>3.1767576057719999</v>
      </c>
      <c r="P123" s="6">
        <v>11.430580206653</v>
      </c>
    </row>
    <row r="124" spans="1:16" x14ac:dyDescent="0.25">
      <c r="A124" s="8" t="s">
        <v>28</v>
      </c>
      <c r="B124" s="9" t="s">
        <v>60</v>
      </c>
      <c r="C124" s="12">
        <v>1.1503172086960001</v>
      </c>
      <c r="D124" s="12">
        <v>-1.9845246761499999</v>
      </c>
      <c r="E124" s="12">
        <v>-2.3353525502819998</v>
      </c>
      <c r="F124" s="12">
        <v>-6.5765699789019996</v>
      </c>
      <c r="G124" s="12">
        <v>-8.4789496555710002</v>
      </c>
      <c r="H124" s="12">
        <v>-9.9712314957209998</v>
      </c>
      <c r="I124" s="12">
        <v>-3.4311345630500001</v>
      </c>
      <c r="J124" s="12">
        <v>-3.6426895401010002</v>
      </c>
      <c r="K124" s="12">
        <v>-1.6127637731360001</v>
      </c>
      <c r="L124" s="12">
        <v>0.88110128294000001</v>
      </c>
      <c r="M124" s="12">
        <v>-4.6896659957580002</v>
      </c>
      <c r="N124" s="12">
        <v>-7.0609628129340001</v>
      </c>
      <c r="O124" s="12">
        <v>-5.875125688502</v>
      </c>
      <c r="P124" s="12">
        <v>-10.451235383619</v>
      </c>
    </row>
    <row r="125" spans="1:16" x14ac:dyDescent="0.25">
      <c r="A125" s="2" t="s">
        <v>29</v>
      </c>
      <c r="B125" s="7" t="s">
        <v>60</v>
      </c>
      <c r="C125" s="6">
        <v>2.8793235232379999</v>
      </c>
      <c r="D125" s="6">
        <v>2.1650133486619998</v>
      </c>
      <c r="E125" s="6">
        <v>4.7116581199479999</v>
      </c>
      <c r="F125" s="6">
        <v>4.1604483210260002</v>
      </c>
      <c r="G125" s="6">
        <v>-0.42996478868900001</v>
      </c>
      <c r="H125" s="6">
        <v>-15.451565089996</v>
      </c>
      <c r="I125" s="6">
        <v>16.287635815759</v>
      </c>
      <c r="J125" s="6">
        <v>6.7874712632950001</v>
      </c>
      <c r="K125" s="6">
        <v>5.0352316311790002</v>
      </c>
      <c r="L125" s="6">
        <v>-2.0643759075510002</v>
      </c>
      <c r="M125" s="6">
        <v>5.1314528921190004</v>
      </c>
      <c r="N125" s="6">
        <v>1.4183264228470001</v>
      </c>
      <c r="O125" s="6">
        <v>1.6532370612180001</v>
      </c>
      <c r="P125" s="6">
        <v>5.0295324057609996</v>
      </c>
    </row>
    <row r="126" spans="1:16" x14ac:dyDescent="0.25">
      <c r="A126" s="8" t="s">
        <v>30</v>
      </c>
      <c r="B126" s="9" t="s">
        <v>60</v>
      </c>
      <c r="C126" s="12">
        <v>9.0238234193999997E-2</v>
      </c>
      <c r="D126" s="12">
        <v>0.68460284221800005</v>
      </c>
      <c r="E126" s="12">
        <v>6.2638859749110001</v>
      </c>
      <c r="F126" s="12">
        <v>6.883116605593</v>
      </c>
      <c r="G126" s="12">
        <v>1.841111611443</v>
      </c>
      <c r="H126" s="12">
        <v>-3.1750462109340001</v>
      </c>
      <c r="I126" s="12">
        <v>7.2537643776270002</v>
      </c>
      <c r="J126" s="12">
        <v>7.2601937711659996</v>
      </c>
      <c r="K126" s="12">
        <v>2.9510727327669999</v>
      </c>
      <c r="L126" s="12">
        <v>0.97432536359599997</v>
      </c>
      <c r="M126" s="12">
        <v>2.499639968066</v>
      </c>
      <c r="N126" s="12">
        <v>1.760866382795</v>
      </c>
      <c r="O126" s="12">
        <v>6.1130409491129996</v>
      </c>
      <c r="P126" s="12">
        <v>4.5302211391720002</v>
      </c>
    </row>
    <row r="127" spans="1:16" x14ac:dyDescent="0.25">
      <c r="A127" s="2" t="s">
        <v>31</v>
      </c>
      <c r="B127" s="7" t="s">
        <v>60</v>
      </c>
      <c r="C127" s="6">
        <v>-3.9284258543039998</v>
      </c>
      <c r="D127" s="6">
        <v>0.79859964025800001</v>
      </c>
      <c r="E127" s="6">
        <v>3.3855326827860002</v>
      </c>
      <c r="F127" s="6">
        <v>1.6593255568680001</v>
      </c>
      <c r="G127" s="6">
        <v>2.278320347952</v>
      </c>
      <c r="H127" s="6">
        <v>-0.61617897626600004</v>
      </c>
      <c r="I127" s="6">
        <v>5.567222513091</v>
      </c>
      <c r="J127" s="6">
        <v>3.1208804305290001</v>
      </c>
      <c r="K127" s="6">
        <v>1.89196837704</v>
      </c>
      <c r="L127" s="6">
        <v>-1.3375139659040001</v>
      </c>
      <c r="M127" s="6">
        <v>5.0664149394629998</v>
      </c>
      <c r="N127" s="6">
        <v>-1.590503121287</v>
      </c>
      <c r="O127" s="6">
        <v>8.8345661084999999E-2</v>
      </c>
      <c r="P127" s="6">
        <v>-3.0570920786219999</v>
      </c>
    </row>
    <row r="128" spans="1:16" x14ac:dyDescent="0.25">
      <c r="A128" s="8" t="s">
        <v>32</v>
      </c>
      <c r="B128" s="9" t="s">
        <v>60</v>
      </c>
      <c r="C128" s="12">
        <v>4.5046539745030003</v>
      </c>
      <c r="D128" s="12">
        <v>3.3314047551780002</v>
      </c>
      <c r="E128" s="12">
        <v>7.8160075385779999</v>
      </c>
      <c r="F128" s="12">
        <v>3.5789447656369999</v>
      </c>
      <c r="G128" s="12">
        <v>1.4133137307379999</v>
      </c>
      <c r="H128" s="12">
        <v>-9.0096072716349997</v>
      </c>
      <c r="I128" s="12">
        <v>4.1680650293749997</v>
      </c>
      <c r="J128" s="12">
        <v>2.3058136783459999</v>
      </c>
      <c r="K128" s="12">
        <v>7.4248861790880003</v>
      </c>
      <c r="L128" s="12">
        <v>3.7293634100530002</v>
      </c>
      <c r="M128" s="12">
        <v>2.2187233889260001</v>
      </c>
      <c r="N128" s="12">
        <v>5.8189057227280001</v>
      </c>
      <c r="O128" s="12">
        <v>4.9170168907400003</v>
      </c>
      <c r="P128" s="12">
        <v>2.9681762844809998</v>
      </c>
    </row>
    <row r="129" spans="1:16" x14ac:dyDescent="0.25">
      <c r="A129" s="2" t="s">
        <v>33</v>
      </c>
      <c r="B129" s="7" t="s">
        <v>60</v>
      </c>
      <c r="C129" s="6">
        <v>4.4080392550380001</v>
      </c>
      <c r="D129" s="6">
        <v>1.3984081677539999</v>
      </c>
      <c r="E129" s="6">
        <v>5.165038649365</v>
      </c>
      <c r="F129" s="6">
        <v>1.4251338208569999</v>
      </c>
      <c r="G129" s="6">
        <v>1.7365245272200001</v>
      </c>
      <c r="H129" s="6">
        <v>-3.5861524040839998</v>
      </c>
      <c r="I129" s="6">
        <v>3.5722079477139999</v>
      </c>
      <c r="J129" s="6">
        <v>3.5512723561509998</v>
      </c>
      <c r="K129" s="6">
        <v>3.9516724528860001</v>
      </c>
      <c r="L129" s="6">
        <v>1.485674259946</v>
      </c>
      <c r="M129" s="6">
        <v>2.1246432361730001</v>
      </c>
      <c r="N129" s="6">
        <v>3.9079227263390002</v>
      </c>
      <c r="O129" s="6">
        <v>4.390844159966</v>
      </c>
      <c r="P129" s="6">
        <v>2.827362075091</v>
      </c>
    </row>
    <row r="130" spans="1:16" x14ac:dyDescent="0.25">
      <c r="A130" s="8" t="s">
        <v>34</v>
      </c>
      <c r="B130" s="9" t="s">
        <v>60</v>
      </c>
      <c r="C130" s="12">
        <v>3.0993130275520002</v>
      </c>
      <c r="D130" s="12">
        <v>-1.687401059483</v>
      </c>
      <c r="E130" s="12">
        <v>3.4749222341719999</v>
      </c>
      <c r="F130" s="12">
        <v>1.447564548141</v>
      </c>
      <c r="G130" s="12">
        <v>1.851877983357</v>
      </c>
      <c r="H130" s="12">
        <v>-1.5926227350390001</v>
      </c>
      <c r="I130" s="12">
        <v>3.7921870854419999</v>
      </c>
      <c r="J130" s="12">
        <v>4.1629992101750002</v>
      </c>
      <c r="K130" s="12">
        <v>3.7593816688459998</v>
      </c>
      <c r="L130" s="12">
        <v>3.3397036944659999</v>
      </c>
      <c r="M130" s="12">
        <v>2.3732331471479999</v>
      </c>
      <c r="N130" s="12">
        <v>0.74919134326900005</v>
      </c>
      <c r="O130" s="12">
        <v>3.7668334037159998</v>
      </c>
      <c r="P130" s="12">
        <v>-1.0008644847979999</v>
      </c>
    </row>
    <row r="131" spans="1:16" x14ac:dyDescent="0.25">
      <c r="A131" s="2" t="s">
        <v>35</v>
      </c>
      <c r="B131" s="7" t="s">
        <v>60</v>
      </c>
      <c r="C131" s="6">
        <v>2.8741056035099999</v>
      </c>
      <c r="D131" s="6">
        <v>0.81436485348599996</v>
      </c>
      <c r="E131" s="6">
        <v>5.0638090059509997</v>
      </c>
      <c r="F131" s="6">
        <v>2.3202651010870001</v>
      </c>
      <c r="G131" s="6">
        <v>2.9248932094570002</v>
      </c>
      <c r="H131" s="6">
        <v>-4.2442307020949999</v>
      </c>
      <c r="I131" s="6">
        <v>7.368823776757</v>
      </c>
      <c r="J131" s="6">
        <v>5.9931102053730001</v>
      </c>
      <c r="K131" s="6">
        <v>4.1518325647449998</v>
      </c>
      <c r="L131" s="6">
        <v>4.1430432771190002</v>
      </c>
      <c r="M131" s="6">
        <v>4.4452390953750003</v>
      </c>
      <c r="N131" s="6">
        <v>6.4758895438149997</v>
      </c>
      <c r="O131" s="6">
        <v>4.2706137825930002</v>
      </c>
      <c r="P131" s="6">
        <v>4.8723295654710004</v>
      </c>
    </row>
    <row r="132" spans="1:16" x14ac:dyDescent="0.25">
      <c r="A132" s="8" t="s">
        <v>36</v>
      </c>
      <c r="B132" s="9" t="s">
        <v>60</v>
      </c>
      <c r="C132" s="12">
        <v>5.3875767722449996</v>
      </c>
      <c r="D132" s="12">
        <v>1.3824687904020001</v>
      </c>
      <c r="E132" s="12">
        <v>2.2132790988319999</v>
      </c>
      <c r="F132" s="12">
        <v>2.675735495499</v>
      </c>
      <c r="G132" s="12">
        <v>1.661945443824</v>
      </c>
      <c r="H132" s="12">
        <v>-3.3826300765330002</v>
      </c>
      <c r="I132" s="12">
        <v>5.292812165989</v>
      </c>
      <c r="J132" s="12">
        <v>1.2212150014159999</v>
      </c>
      <c r="K132" s="12">
        <v>1.69728552426</v>
      </c>
      <c r="L132" s="12">
        <v>0.31767000981400001</v>
      </c>
      <c r="M132" s="12">
        <v>4.6660635718860002</v>
      </c>
      <c r="N132" s="12">
        <v>1.311259946981</v>
      </c>
      <c r="O132" s="12">
        <v>2.148567012285</v>
      </c>
      <c r="P132" s="12">
        <v>2.4226875149999999E-3</v>
      </c>
    </row>
    <row r="133" spans="1:16" x14ac:dyDescent="0.25">
      <c r="A133" s="2" t="s">
        <v>37</v>
      </c>
      <c r="B133" s="7" t="s">
        <v>60</v>
      </c>
      <c r="C133" s="6">
        <v>6.6811335624110004</v>
      </c>
      <c r="D133" s="6">
        <v>-0.77045327256999996</v>
      </c>
      <c r="E133" s="6">
        <v>2.8045720077979999</v>
      </c>
      <c r="F133" s="6">
        <v>3.1989446918420001</v>
      </c>
      <c r="G133" s="6">
        <v>3.5431316802019999</v>
      </c>
      <c r="H133" s="6">
        <v>-6.3310286355630003</v>
      </c>
      <c r="I133" s="6">
        <v>5.4823582516849996</v>
      </c>
      <c r="J133" s="6">
        <v>4.0065246757909998</v>
      </c>
      <c r="K133" s="6">
        <v>3.8345752606380001</v>
      </c>
      <c r="L133" s="6">
        <v>3.6740897841070002</v>
      </c>
      <c r="M133" s="6">
        <v>3.9383141513759998</v>
      </c>
      <c r="N133" s="6">
        <v>5.6239711068489999</v>
      </c>
      <c r="O133" s="6">
        <v>4.1682748110740002</v>
      </c>
      <c r="P133" s="6">
        <v>0.40770000470000001</v>
      </c>
    </row>
    <row r="134" spans="1:16" x14ac:dyDescent="0.25">
      <c r="A134" s="8" t="s">
        <v>38</v>
      </c>
      <c r="B134" s="9" t="s">
        <v>60</v>
      </c>
      <c r="C134" s="12">
        <v>3.0543762951839999</v>
      </c>
      <c r="D134" s="12">
        <v>2.7941201870799999</v>
      </c>
      <c r="E134" s="12">
        <v>5.210712698889</v>
      </c>
      <c r="F134" s="12">
        <v>3.0620553255649998</v>
      </c>
      <c r="G134" s="12">
        <v>0.59504818404399995</v>
      </c>
      <c r="H134" s="12">
        <v>-5.2531842374500002</v>
      </c>
      <c r="I134" s="12">
        <v>6.3255806979300004</v>
      </c>
      <c r="J134" s="12">
        <v>3.0016278742660001</v>
      </c>
      <c r="K134" s="12">
        <v>4.4209231435499996</v>
      </c>
      <c r="L134" s="12">
        <v>2.3402929432750001</v>
      </c>
      <c r="M134" s="12">
        <v>4.2711646112550001</v>
      </c>
      <c r="N134" s="12">
        <v>4.2932781792160002</v>
      </c>
      <c r="O134" s="12">
        <v>4.9014796337929996</v>
      </c>
      <c r="P134" s="12">
        <v>2.6266457032980002</v>
      </c>
    </row>
    <row r="135" spans="1:16" x14ac:dyDescent="0.25">
      <c r="A135" s="2" t="s">
        <v>39</v>
      </c>
      <c r="B135" s="7" t="s">
        <v>60</v>
      </c>
      <c r="C135" s="6">
        <v>2.4262812758969998</v>
      </c>
      <c r="D135" s="6">
        <v>2.3780046131789998</v>
      </c>
      <c r="E135" s="6">
        <v>4.668568254317</v>
      </c>
      <c r="F135" s="6">
        <v>2.9509359917219999</v>
      </c>
      <c r="G135" s="6">
        <v>1.1383806235830001</v>
      </c>
      <c r="H135" s="6">
        <v>-4.9590378655120002</v>
      </c>
      <c r="I135" s="6">
        <v>7.7354535361450001</v>
      </c>
      <c r="J135" s="6">
        <v>4.6163904592960003</v>
      </c>
      <c r="K135" s="6">
        <v>4.4058197387450004</v>
      </c>
      <c r="L135" s="6">
        <v>1.8775909838339999</v>
      </c>
      <c r="M135" s="6">
        <v>2.9564470550380002</v>
      </c>
      <c r="N135" s="6">
        <v>2.3484348904429999</v>
      </c>
      <c r="O135" s="6">
        <v>3.0247905600329998</v>
      </c>
      <c r="P135" s="6">
        <v>4.5721383588120004</v>
      </c>
    </row>
    <row r="136" spans="1:16" x14ac:dyDescent="0.25">
      <c r="A136" s="8" t="s">
        <v>40</v>
      </c>
      <c r="B136" s="9" t="s">
        <v>60</v>
      </c>
      <c r="C136" s="12">
        <v>2.2254809317230002</v>
      </c>
      <c r="D136" s="12">
        <v>1.662589097166</v>
      </c>
      <c r="E136" s="12">
        <v>4.7136558269749997</v>
      </c>
      <c r="F136" s="12">
        <v>2.4405458567070002</v>
      </c>
      <c r="G136" s="12">
        <v>1.945252809871</v>
      </c>
      <c r="H136" s="12">
        <v>-5.2754981315040004</v>
      </c>
      <c r="I136" s="12">
        <v>4.0265285529970001</v>
      </c>
      <c r="J136" s="12">
        <v>4.096344797844</v>
      </c>
      <c r="K136" s="12">
        <v>2.5503476995669998</v>
      </c>
      <c r="L136" s="12">
        <v>2.1122040240239999</v>
      </c>
      <c r="M136" s="12">
        <v>6.6012735163169998</v>
      </c>
      <c r="N136" s="12">
        <v>2.2109119182349999</v>
      </c>
      <c r="O136" s="12">
        <v>4.2384530053010003</v>
      </c>
      <c r="P136" s="12">
        <v>3.1151287360889999</v>
      </c>
    </row>
    <row r="137" spans="1:16" x14ac:dyDescent="0.25">
      <c r="A137" s="2" t="s">
        <v>41</v>
      </c>
      <c r="B137" s="7" t="s">
        <v>60</v>
      </c>
      <c r="C137" s="6">
        <v>1.0623087788079999</v>
      </c>
      <c r="D137" s="6">
        <v>7.2273484422239997</v>
      </c>
      <c r="E137" s="6">
        <v>-1.8108772650289999</v>
      </c>
      <c r="F137" s="6">
        <v>0.68234447814499999</v>
      </c>
      <c r="G137" s="6">
        <v>0.205016540878</v>
      </c>
      <c r="H137" s="6">
        <v>-0.78042048379700002</v>
      </c>
      <c r="I137" s="6">
        <v>3.941897309262</v>
      </c>
      <c r="J137" s="6">
        <v>-0.17508925520800001</v>
      </c>
      <c r="K137" s="6">
        <v>0.59523722288500003</v>
      </c>
      <c r="L137" s="6">
        <v>3.646929708109</v>
      </c>
      <c r="M137" s="6">
        <v>1.1113835535409999</v>
      </c>
      <c r="N137" s="6">
        <v>1.2609371076489999</v>
      </c>
      <c r="O137" s="6">
        <v>3.1424938533210001</v>
      </c>
      <c r="P137" s="6">
        <v>5.0453891325780003</v>
      </c>
    </row>
    <row r="138" spans="1:16" x14ac:dyDescent="0.25">
      <c r="A138" s="8" t="s">
        <v>42</v>
      </c>
      <c r="B138" s="9" t="s">
        <v>60</v>
      </c>
      <c r="C138" s="12">
        <v>14.157017610204001</v>
      </c>
      <c r="D138" s="12">
        <v>3.9024488445599999</v>
      </c>
      <c r="E138" s="12">
        <v>2.10020296146</v>
      </c>
      <c r="F138" s="12">
        <v>-0.53210794901299996</v>
      </c>
      <c r="G138" s="12">
        <v>7.2185373077039996</v>
      </c>
      <c r="H138" s="12">
        <v>-5.3456491105320003</v>
      </c>
      <c r="I138" s="12">
        <v>5.1028737061399996</v>
      </c>
      <c r="J138" s="12">
        <v>2.984089748348</v>
      </c>
      <c r="K138" s="12">
        <v>9.5386327635999996E-2</v>
      </c>
      <c r="L138" s="12">
        <v>2.804796513436</v>
      </c>
      <c r="M138" s="12">
        <v>5.4430631170839998</v>
      </c>
      <c r="N138" s="12">
        <v>5.1393717245600001</v>
      </c>
      <c r="O138" s="12">
        <v>4.2045354859630004</v>
      </c>
      <c r="P138" s="12">
        <v>1.7376617457320001</v>
      </c>
    </row>
    <row r="139" spans="1:16" x14ac:dyDescent="0.25">
      <c r="A139" s="2" t="s">
        <v>43</v>
      </c>
      <c r="B139" s="7" t="s">
        <v>60</v>
      </c>
      <c r="C139" s="6">
        <v>5.716343049991</v>
      </c>
      <c r="D139" s="6">
        <v>4.1886905661940004</v>
      </c>
      <c r="E139" s="6">
        <v>6.9343166237430003</v>
      </c>
      <c r="F139" s="6">
        <v>6.1043821781199998</v>
      </c>
      <c r="G139" s="6">
        <v>1.5657649977079999</v>
      </c>
      <c r="H139" s="6">
        <v>-6.6290859445160004</v>
      </c>
      <c r="I139" s="6">
        <v>7.6053867411990002</v>
      </c>
      <c r="J139" s="6">
        <v>4.3531696523559997</v>
      </c>
      <c r="K139" s="6">
        <v>4.1133850598170003</v>
      </c>
      <c r="L139" s="6">
        <v>1.0039458286039999</v>
      </c>
      <c r="M139" s="6">
        <v>3.294664491137</v>
      </c>
      <c r="N139" s="6">
        <v>4.9241641085149999</v>
      </c>
      <c r="O139" s="6">
        <v>1.610823496081</v>
      </c>
      <c r="P139" s="6">
        <v>3.0022587965919998</v>
      </c>
    </row>
    <row r="140" spans="1:16" x14ac:dyDescent="0.25">
      <c r="A140" s="8" t="s">
        <v>44</v>
      </c>
      <c r="B140" s="9" t="s">
        <v>60</v>
      </c>
      <c r="C140" s="12">
        <v>3.8397245114529999</v>
      </c>
      <c r="D140" s="12">
        <v>1.3854924580700001</v>
      </c>
      <c r="E140" s="12">
        <v>2.0340764733940002</v>
      </c>
      <c r="F140" s="12">
        <v>0.82183222617100005</v>
      </c>
      <c r="G140" s="12">
        <v>3.1018869231620001</v>
      </c>
      <c r="H140" s="12">
        <v>-0.93678971176500003</v>
      </c>
      <c r="I140" s="12">
        <v>1.5938834631509999</v>
      </c>
      <c r="J140" s="12">
        <v>3.0105308299989999</v>
      </c>
      <c r="K140" s="12">
        <v>2.0107323317499999</v>
      </c>
      <c r="L140" s="12">
        <v>2.434830122013</v>
      </c>
      <c r="M140" s="12">
        <v>2.0527047087149999</v>
      </c>
      <c r="N140" s="12">
        <v>3.9719101334809999</v>
      </c>
      <c r="O140" s="12">
        <v>-1.5380568196290001</v>
      </c>
      <c r="P140" s="12">
        <v>-3.5123245060450001</v>
      </c>
    </row>
    <row r="141" spans="1:16" x14ac:dyDescent="0.25">
      <c r="A141" s="2" t="s">
        <v>45</v>
      </c>
      <c r="B141" s="7" t="s">
        <v>60</v>
      </c>
      <c r="C141" s="6">
        <v>2.5260170905989998</v>
      </c>
      <c r="D141" s="6">
        <v>5.4867985177609997</v>
      </c>
      <c r="E141" s="6">
        <v>4.4425569537229999</v>
      </c>
      <c r="F141" s="6">
        <v>4.1630725832050004</v>
      </c>
      <c r="G141" s="6">
        <v>0.67638951617800003</v>
      </c>
      <c r="H141" s="6">
        <v>-7.759736454145</v>
      </c>
      <c r="I141" s="6">
        <v>8.6433211053600001</v>
      </c>
      <c r="J141" s="6">
        <v>4.9759540993279998</v>
      </c>
      <c r="K141" s="6">
        <v>6.2577545859920001</v>
      </c>
      <c r="L141" s="6">
        <v>-0.947973288272</v>
      </c>
      <c r="M141" s="6">
        <v>0.972739033511</v>
      </c>
      <c r="N141" s="6">
        <v>2.8875611490809998</v>
      </c>
      <c r="O141" s="6">
        <v>2.550749322853</v>
      </c>
      <c r="P141" s="6">
        <v>6.1524613868270004</v>
      </c>
    </row>
    <row r="142" spans="1:16" x14ac:dyDescent="0.25">
      <c r="A142" s="8" t="s">
        <v>46</v>
      </c>
      <c r="B142" s="9" t="s">
        <v>60</v>
      </c>
      <c r="C142" s="12">
        <v>7.4540601645170002</v>
      </c>
      <c r="D142" s="12">
        <v>6.7541677128249997</v>
      </c>
      <c r="E142" s="12">
        <v>6.2212843560540003</v>
      </c>
      <c r="F142" s="12">
        <v>5.0972598690749997</v>
      </c>
      <c r="G142" s="12">
        <v>2.476365219701</v>
      </c>
      <c r="H142" s="12">
        <v>-2.8873910737880002</v>
      </c>
      <c r="I142" s="12">
        <v>6.3229930837030004</v>
      </c>
      <c r="J142" s="12">
        <v>7.4675791066170003</v>
      </c>
      <c r="K142" s="12">
        <v>3.0528344226559998</v>
      </c>
      <c r="L142" s="12">
        <v>0.53263775584499995</v>
      </c>
      <c r="M142" s="12">
        <v>8.0200655691050002</v>
      </c>
      <c r="N142" s="12">
        <v>6.9962138399829996</v>
      </c>
      <c r="O142" s="12">
        <v>4.3745690401020001</v>
      </c>
      <c r="P142" s="12">
        <v>3.921699929042</v>
      </c>
    </row>
    <row r="143" spans="1:16" x14ac:dyDescent="0.25">
      <c r="A143" s="2" t="s">
        <v>47</v>
      </c>
      <c r="B143" s="7" t="s">
        <v>60</v>
      </c>
      <c r="C143" s="6">
        <v>8.8111439391619992</v>
      </c>
      <c r="D143" s="6">
        <v>4.2946325530939999</v>
      </c>
      <c r="E143" s="6">
        <v>6.5266064255060003</v>
      </c>
      <c r="F143" s="6">
        <v>10.632931394152999</v>
      </c>
      <c r="G143" s="6">
        <v>5.243006099254</v>
      </c>
      <c r="H143" s="6">
        <v>-8.5444568248659998</v>
      </c>
      <c r="I143" s="6">
        <v>5.104213324951</v>
      </c>
      <c r="J143" s="6">
        <v>5.5880535444459998</v>
      </c>
      <c r="K143" s="6">
        <v>4.6861643433799998</v>
      </c>
      <c r="L143" s="6">
        <v>4.4331749658310002</v>
      </c>
      <c r="M143" s="6">
        <v>3.723874321602</v>
      </c>
      <c r="N143" s="6">
        <v>5.0717534008529999</v>
      </c>
      <c r="O143" s="6">
        <v>7.2831763707129999</v>
      </c>
      <c r="P143" s="6">
        <v>4.4383145001519999</v>
      </c>
    </row>
    <row r="144" spans="1:16" x14ac:dyDescent="0.25">
      <c r="A144" s="8" t="s">
        <v>48</v>
      </c>
      <c r="B144" s="9" t="s">
        <v>60</v>
      </c>
      <c r="C144" s="12">
        <v>5.878447612155</v>
      </c>
      <c r="D144" s="12">
        <v>4.1167940643260001</v>
      </c>
      <c r="E144" s="12">
        <v>4.614560789315</v>
      </c>
      <c r="F144" s="12">
        <v>2.190681282186</v>
      </c>
      <c r="G144" s="12">
        <v>2.1596808249310002</v>
      </c>
      <c r="H144" s="12">
        <v>-5.2506605847880001</v>
      </c>
      <c r="I144" s="12">
        <v>5.2966476183679996</v>
      </c>
      <c r="J144" s="12">
        <v>5.3766427136860004</v>
      </c>
      <c r="K144" s="12">
        <v>4.7245785222130001</v>
      </c>
      <c r="L144" s="12">
        <v>3.56633815523</v>
      </c>
      <c r="M144" s="12">
        <v>2.4356183752290002</v>
      </c>
      <c r="N144" s="12">
        <v>4.6821846970729997</v>
      </c>
      <c r="O144" s="12">
        <v>3.780708538381</v>
      </c>
      <c r="P144" s="12">
        <v>4.3876205103509998</v>
      </c>
    </row>
    <row r="145" spans="1:16" x14ac:dyDescent="0.25">
      <c r="A145" s="2" t="s">
        <v>49</v>
      </c>
      <c r="B145" s="7" t="s">
        <v>60</v>
      </c>
      <c r="C145" s="6">
        <v>6.1180773548519998</v>
      </c>
      <c r="D145" s="6">
        <v>0.36881123319100001</v>
      </c>
      <c r="E145" s="6">
        <v>3.235190266419</v>
      </c>
      <c r="F145" s="6">
        <v>3.6178269801090002</v>
      </c>
      <c r="G145" s="6">
        <v>3.520113767003</v>
      </c>
      <c r="H145" s="6">
        <v>-4.2084169090439998</v>
      </c>
      <c r="I145" s="6">
        <v>3.1639749965499999</v>
      </c>
      <c r="J145" s="6">
        <v>1.9534383881970001</v>
      </c>
      <c r="K145" s="6">
        <v>3.585347728236</v>
      </c>
      <c r="L145" s="6">
        <v>1.182926070692</v>
      </c>
      <c r="M145" s="6">
        <v>2.1294766078429999</v>
      </c>
      <c r="N145" s="6">
        <v>6.0644453445110003</v>
      </c>
      <c r="O145" s="6">
        <v>5.4840974648899996</v>
      </c>
      <c r="P145" s="6">
        <v>0.73183997004500001</v>
      </c>
    </row>
    <row r="146" spans="1:16" x14ac:dyDescent="0.25">
      <c r="A146" s="8" t="s">
        <v>50</v>
      </c>
      <c r="B146" s="9" t="s">
        <v>60</v>
      </c>
      <c r="C146" s="12">
        <v>5.1843637399849998</v>
      </c>
      <c r="D146" s="12">
        <v>5.3050092484249998</v>
      </c>
      <c r="E146" s="12">
        <v>6.1114054443240002</v>
      </c>
      <c r="F146" s="12">
        <v>1.3435324901300001</v>
      </c>
      <c r="G146" s="12">
        <v>0.30313597940300002</v>
      </c>
      <c r="H146" s="12">
        <v>-6.0320314069440002</v>
      </c>
      <c r="I146" s="12">
        <v>5.1483851432790004</v>
      </c>
      <c r="J146" s="12">
        <v>9.2718595765970004</v>
      </c>
      <c r="K146" s="12">
        <v>5.1782255191260003</v>
      </c>
      <c r="L146" s="12">
        <v>2.9015704158509998</v>
      </c>
      <c r="M146" s="12">
        <v>1.718071861536</v>
      </c>
      <c r="N146" s="12">
        <v>3.547485399183</v>
      </c>
      <c r="O146" s="12">
        <v>5.6242852492219999</v>
      </c>
      <c r="P146" s="12">
        <v>0.81973329382899995</v>
      </c>
    </row>
    <row r="147" spans="1:16" x14ac:dyDescent="0.25">
      <c r="A147" s="2" t="s">
        <v>51</v>
      </c>
      <c r="B147" s="7" t="s">
        <v>60</v>
      </c>
      <c r="C147" s="6">
        <v>4.3616964340960003</v>
      </c>
      <c r="D147" s="6">
        <v>7.6261302536839999</v>
      </c>
      <c r="E147" s="6">
        <v>5.7542270878049999</v>
      </c>
      <c r="F147" s="6">
        <v>1.969303308285</v>
      </c>
      <c r="G147" s="6">
        <v>4.6519897954439999</v>
      </c>
      <c r="H147" s="6">
        <v>4.3647324513910002</v>
      </c>
      <c r="I147" s="6">
        <v>5.861094938311</v>
      </c>
      <c r="J147" s="6">
        <v>4.7121242773620002</v>
      </c>
      <c r="K147" s="6">
        <v>2.5925694730400002</v>
      </c>
      <c r="L147" s="6">
        <v>-1.8396340233240001</v>
      </c>
      <c r="M147" s="6">
        <v>1.661271213594</v>
      </c>
      <c r="N147" s="6">
        <v>-0.66761370862000002</v>
      </c>
      <c r="O147" s="6">
        <v>-5.2057578880689999</v>
      </c>
      <c r="P147" s="6">
        <v>-4.9573476320900003</v>
      </c>
    </row>
    <row r="148" spans="1:16" x14ac:dyDescent="0.25">
      <c r="A148" s="8" t="s">
        <v>52</v>
      </c>
      <c r="B148" s="9" t="s">
        <v>60</v>
      </c>
      <c r="C148" s="12">
        <v>4.7342995746470002</v>
      </c>
      <c r="D148" s="12">
        <v>6.4319471309480001</v>
      </c>
      <c r="E148" s="12">
        <v>3.0053906199720002</v>
      </c>
      <c r="F148" s="12">
        <v>3.2024635436770001</v>
      </c>
      <c r="G148" s="12">
        <v>4.1686474882019997</v>
      </c>
      <c r="H148" s="12">
        <v>-9.0227121691620003</v>
      </c>
      <c r="I148" s="12">
        <v>1.927458509322</v>
      </c>
      <c r="J148" s="12">
        <v>1.908328990849</v>
      </c>
      <c r="K148" s="12">
        <v>2.1023311073739999</v>
      </c>
      <c r="L148" s="12">
        <v>1.4730920783329999</v>
      </c>
      <c r="M148" s="12">
        <v>1.1218756407999999</v>
      </c>
      <c r="N148" s="12">
        <v>2.5205350236530002</v>
      </c>
      <c r="O148" s="12">
        <v>8.5303554450000003E-3</v>
      </c>
      <c r="P148" s="12">
        <v>-1.4635757916999999E-2</v>
      </c>
    </row>
    <row r="149" spans="1:16" x14ac:dyDescent="0.25">
      <c r="A149" s="2" t="s">
        <v>53</v>
      </c>
      <c r="B149" s="7" t="s">
        <v>60</v>
      </c>
      <c r="C149" s="6">
        <v>7.8501085819269996</v>
      </c>
      <c r="D149" s="6">
        <v>-11.705627135754</v>
      </c>
      <c r="E149" s="6">
        <v>-1.7524692675369999</v>
      </c>
      <c r="F149" s="6">
        <v>1.4503016525870001</v>
      </c>
      <c r="G149" s="6">
        <v>5.3495821851620002</v>
      </c>
      <c r="H149" s="6">
        <v>-1.810592336352</v>
      </c>
      <c r="I149" s="6">
        <v>8.6498613339220007</v>
      </c>
      <c r="J149" s="6">
        <v>-3.1281956605589998</v>
      </c>
      <c r="K149" s="6">
        <v>4.5179395943629999</v>
      </c>
      <c r="L149" s="6">
        <v>-2.5144485955690001</v>
      </c>
      <c r="M149" s="6">
        <v>3.238348500446</v>
      </c>
      <c r="N149" s="6">
        <v>6.7547189551519997</v>
      </c>
      <c r="O149" s="6">
        <v>0.691352235802</v>
      </c>
      <c r="P149" s="6">
        <v>-1.4358905288420001</v>
      </c>
    </row>
    <row r="150" spans="1:16" x14ac:dyDescent="0.25">
      <c r="A150" s="8" t="s">
        <v>54</v>
      </c>
      <c r="B150" s="9" t="s">
        <v>60</v>
      </c>
      <c r="C150" s="12">
        <v>4.9331442957649996</v>
      </c>
      <c r="D150" s="12">
        <v>0.78385223337400001</v>
      </c>
      <c r="E150" s="12">
        <v>5.4940080895929997</v>
      </c>
      <c r="F150" s="12">
        <v>3.0751564418189998</v>
      </c>
      <c r="G150" s="12">
        <v>-0.18346545668</v>
      </c>
      <c r="H150" s="12">
        <v>-2.1769600415319998</v>
      </c>
      <c r="I150" s="12">
        <v>4.2333733844869998</v>
      </c>
      <c r="J150" s="12">
        <v>3.992096203494</v>
      </c>
      <c r="K150" s="12">
        <v>4.4070596658080001</v>
      </c>
      <c r="L150" s="12">
        <v>0.208641593179</v>
      </c>
      <c r="M150" s="12">
        <v>1.215872084616</v>
      </c>
      <c r="N150" s="12">
        <v>1.6596817575430001</v>
      </c>
      <c r="O150" s="12">
        <v>-6.8435749847000002E-2</v>
      </c>
      <c r="P150" s="12">
        <v>-1.054525277405</v>
      </c>
    </row>
    <row r="151" spans="1:16" x14ac:dyDescent="0.25">
      <c r="A151" s="2" t="s">
        <v>55</v>
      </c>
      <c r="B151" s="7" t="s">
        <v>60</v>
      </c>
      <c r="C151" s="6">
        <v>4.5640991588680002</v>
      </c>
      <c r="D151" s="6">
        <v>4.6705869434389999</v>
      </c>
      <c r="E151" s="6">
        <v>4.835810944806</v>
      </c>
      <c r="F151" s="6">
        <v>3.1027673169379999</v>
      </c>
      <c r="G151" s="6">
        <v>1.015363298492</v>
      </c>
      <c r="H151" s="6">
        <v>-1.9637564925069999</v>
      </c>
      <c r="I151" s="6">
        <v>3.5827669267959998</v>
      </c>
      <c r="J151" s="6">
        <v>3.4381186098610002</v>
      </c>
      <c r="K151" s="6">
        <v>5.8191753963949999</v>
      </c>
      <c r="L151" s="6">
        <v>0.50658358899199996</v>
      </c>
      <c r="M151" s="6">
        <v>3.3843512980739998</v>
      </c>
      <c r="N151" s="6">
        <v>4.0924452314620003</v>
      </c>
      <c r="O151" s="6">
        <v>4.4007282247769997</v>
      </c>
      <c r="P151" s="6">
        <v>2.9586606456669999</v>
      </c>
    </row>
    <row r="152" spans="1:16" x14ac:dyDescent="0.25">
      <c r="A152" s="8" t="s">
        <v>56</v>
      </c>
      <c r="B152" s="9" t="s">
        <v>60</v>
      </c>
      <c r="C152" s="12">
        <v>4.1993195492469999</v>
      </c>
      <c r="D152" s="12">
        <v>-3.0700891220000002E-3</v>
      </c>
      <c r="E152" s="12">
        <v>6.1014944893659999</v>
      </c>
      <c r="F152" s="12">
        <v>3.4134570579069998</v>
      </c>
      <c r="G152" s="12">
        <v>9.0123133418590005</v>
      </c>
      <c r="H152" s="12">
        <v>3.2665818597620002</v>
      </c>
      <c r="I152" s="12">
        <v>10.894446487679</v>
      </c>
      <c r="J152" s="12">
        <v>0.101102351846</v>
      </c>
      <c r="K152" s="12">
        <v>2.6586394188510001</v>
      </c>
      <c r="L152" s="12">
        <v>-1.25722389447</v>
      </c>
      <c r="M152" s="12">
        <v>6.9519973159520001</v>
      </c>
      <c r="N152" s="12">
        <v>1.3744323516320001</v>
      </c>
      <c r="O152" s="12">
        <v>-1.6532093139920001</v>
      </c>
      <c r="P152" s="12">
        <v>-0.44872166195800001</v>
      </c>
    </row>
    <row r="153" spans="1:16" x14ac:dyDescent="0.25">
      <c r="A153" s="2" t="s">
        <v>61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8" t="s">
        <v>23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x14ac:dyDescent="0.25">
      <c r="A155" s="2" t="s">
        <v>24</v>
      </c>
      <c r="B155" s="7" t="s">
        <v>60</v>
      </c>
      <c r="C155" s="6">
        <v>3.9141486188229999</v>
      </c>
      <c r="D155" s="6">
        <v>2.2760079413150001</v>
      </c>
      <c r="E155" s="6">
        <v>4.3727452333040002</v>
      </c>
      <c r="F155" s="6">
        <v>2.319083803092</v>
      </c>
      <c r="G155" s="6">
        <v>1.040322560114</v>
      </c>
      <c r="H155" s="6">
        <v>-5.2365644859250002</v>
      </c>
      <c r="I155" s="6">
        <v>5.1569861984800003</v>
      </c>
      <c r="J155" s="6">
        <v>3.6467483892720001</v>
      </c>
      <c r="K155" s="6">
        <v>3.7322096612169999</v>
      </c>
      <c r="L155" s="6">
        <v>1.3714433515019999</v>
      </c>
      <c r="M155" s="6">
        <v>2.6722489213579999</v>
      </c>
      <c r="N155" s="6">
        <v>3.179453977149</v>
      </c>
      <c r="O155" s="6">
        <v>2.73476698235</v>
      </c>
      <c r="P155" s="6">
        <v>1.9924531006699999</v>
      </c>
    </row>
    <row r="156" spans="1:16" x14ac:dyDescent="0.25">
      <c r="A156" s="8" t="s">
        <v>25</v>
      </c>
      <c r="B156" s="9" t="s">
        <v>60</v>
      </c>
      <c r="C156" s="12">
        <v>4.2650435149999999E-2</v>
      </c>
      <c r="D156" s="12">
        <v>2.3553403385000001E-2</v>
      </c>
      <c r="E156" s="12">
        <v>6.3559872463999995E-2</v>
      </c>
      <c r="F156" s="12">
        <v>8.7523925995999993E-2</v>
      </c>
      <c r="G156" s="12">
        <v>4.5239581830000004E-3</v>
      </c>
      <c r="H156" s="12">
        <v>-5.3434465392000002E-2</v>
      </c>
      <c r="I156" s="12">
        <v>6.5584014282000003E-2</v>
      </c>
      <c r="J156" s="12">
        <v>4.6886107474000002E-2</v>
      </c>
      <c r="K156" s="12">
        <v>5.8964727968000001E-2</v>
      </c>
      <c r="L156" s="12">
        <v>3.3144491471000001E-2</v>
      </c>
      <c r="M156" s="12">
        <v>0.116464506483</v>
      </c>
      <c r="N156" s="12">
        <v>4.4436639072000003E-2</v>
      </c>
      <c r="O156" s="12">
        <v>0.109549039396</v>
      </c>
      <c r="P156" s="12">
        <v>4.7265623195000002E-2</v>
      </c>
    </row>
    <row r="157" spans="1:16" x14ac:dyDescent="0.25">
      <c r="A157" s="2" t="s">
        <v>26</v>
      </c>
      <c r="B157" s="7" t="s">
        <v>60</v>
      </c>
      <c r="C157" s="6">
        <v>0.18704258550399999</v>
      </c>
      <c r="D157" s="6">
        <v>7.6644753253000006E-2</v>
      </c>
      <c r="E157" s="6">
        <v>0.172397433938</v>
      </c>
      <c r="F157" s="6">
        <v>3.9924088672000001E-2</v>
      </c>
      <c r="G157" s="6">
        <v>-2.8234726613999998E-2</v>
      </c>
      <c r="H157" s="6">
        <v>-0.34584085758400002</v>
      </c>
      <c r="I157" s="6">
        <v>0.14958806993500001</v>
      </c>
      <c r="J157" s="6">
        <v>8.7359016058999997E-2</v>
      </c>
      <c r="K157" s="6">
        <v>0.10301169348399999</v>
      </c>
      <c r="L157" s="6">
        <v>6.1565858366000002E-2</v>
      </c>
      <c r="M157" s="6">
        <v>5.0104477889E-2</v>
      </c>
      <c r="N157" s="6">
        <v>0.20282709861199999</v>
      </c>
      <c r="O157" s="6">
        <v>0.13325616034599999</v>
      </c>
      <c r="P157" s="6">
        <v>9.7652597315999998E-2</v>
      </c>
    </row>
    <row r="158" spans="1:16" x14ac:dyDescent="0.25">
      <c r="A158" s="8" t="s">
        <v>27</v>
      </c>
      <c r="B158" s="9" t="s">
        <v>60</v>
      </c>
      <c r="C158" s="12">
        <v>4.3780316605000001E-2</v>
      </c>
      <c r="D158" s="12">
        <v>4.4837953064999998E-2</v>
      </c>
      <c r="E158" s="12">
        <v>4.6884045525000001E-2</v>
      </c>
      <c r="F158" s="12">
        <v>9.0039900046999993E-2</v>
      </c>
      <c r="G158" s="12">
        <v>1.9474109718E-2</v>
      </c>
      <c r="H158" s="12">
        <v>-4.4196053359999996E-3</v>
      </c>
      <c r="I158" s="12">
        <v>1.6980481538000001E-2</v>
      </c>
      <c r="J158" s="12">
        <v>2.8227765480999999E-2</v>
      </c>
      <c r="K158" s="12">
        <v>1.7733981382E-2</v>
      </c>
      <c r="L158" s="12">
        <v>-1.5022941634E-2</v>
      </c>
      <c r="M158" s="12">
        <v>-9.9925077500000008E-4</v>
      </c>
      <c r="N158" s="12">
        <v>9.4798556446999999E-2</v>
      </c>
      <c r="O158" s="12">
        <v>2.493986896E-2</v>
      </c>
      <c r="P158" s="12">
        <v>9.0124485781999997E-2</v>
      </c>
    </row>
    <row r="159" spans="1:16" x14ac:dyDescent="0.25">
      <c r="A159" s="2" t="s">
        <v>28</v>
      </c>
      <c r="B159" s="7" t="s">
        <v>60</v>
      </c>
      <c r="C159" s="6">
        <v>9.5943961376000003E-2</v>
      </c>
      <c r="D159" s="6">
        <v>-0.16111986811599999</v>
      </c>
      <c r="E159" s="6">
        <v>-0.18170460269499999</v>
      </c>
      <c r="F159" s="6">
        <v>-0.47880998913099998</v>
      </c>
      <c r="G159" s="6">
        <v>-0.56364411749400001</v>
      </c>
      <c r="H159" s="6">
        <v>-0.60039628037500004</v>
      </c>
      <c r="I159" s="6">
        <v>-0.19627611672699999</v>
      </c>
      <c r="J159" s="6">
        <v>-0.191359868254</v>
      </c>
      <c r="K159" s="6">
        <v>-7.8764124791000006E-2</v>
      </c>
      <c r="L159" s="6">
        <v>4.0813952772999998E-2</v>
      </c>
      <c r="M159" s="6">
        <v>-0.21618169680999999</v>
      </c>
      <c r="N159" s="6">
        <v>-0.302153653144</v>
      </c>
      <c r="O159" s="6">
        <v>-0.226457146666</v>
      </c>
      <c r="P159" s="6">
        <v>-0.36908251135600001</v>
      </c>
    </row>
    <row r="160" spans="1:16" x14ac:dyDescent="0.25">
      <c r="A160" s="8" t="s">
        <v>29</v>
      </c>
      <c r="B160" s="9" t="s">
        <v>60</v>
      </c>
      <c r="C160" s="12">
        <v>0.10008964686500001</v>
      </c>
      <c r="D160" s="12">
        <v>7.4509677944E-2</v>
      </c>
      <c r="E160" s="12">
        <v>0.16197735616699999</v>
      </c>
      <c r="F160" s="12">
        <v>0.14349230029500001</v>
      </c>
      <c r="G160" s="12">
        <v>-1.5096197011E-2</v>
      </c>
      <c r="H160" s="12">
        <v>-0.53461492162599999</v>
      </c>
      <c r="I160" s="12">
        <v>0.502795551098</v>
      </c>
      <c r="J160" s="12">
        <v>0.231705738858</v>
      </c>
      <c r="K160" s="12">
        <v>0.17709767552700001</v>
      </c>
      <c r="L160" s="12">
        <v>-7.3519671430999994E-2</v>
      </c>
      <c r="M160" s="12">
        <v>0.176555067367</v>
      </c>
      <c r="N160" s="12">
        <v>4.9968420970000003E-2</v>
      </c>
      <c r="O160" s="12">
        <v>5.7250301592000001E-2</v>
      </c>
      <c r="P160" s="12">
        <v>0.17233521480399999</v>
      </c>
    </row>
    <row r="161" spans="1:16" x14ac:dyDescent="0.25">
      <c r="A161" s="2" t="s">
        <v>30</v>
      </c>
      <c r="B161" s="7" t="s">
        <v>60</v>
      </c>
      <c r="C161" s="6">
        <v>4.8666683799999998E-4</v>
      </c>
      <c r="D161" s="6">
        <v>3.5562878260000002E-3</v>
      </c>
      <c r="E161" s="6">
        <v>3.2032537389999997E-2</v>
      </c>
      <c r="F161" s="6">
        <v>3.5836964159999998E-2</v>
      </c>
      <c r="G161" s="6">
        <v>1.0013333219E-2</v>
      </c>
      <c r="H161" s="6">
        <v>-1.7405119497E-2</v>
      </c>
      <c r="I161" s="6">
        <v>4.0629072152999997E-2</v>
      </c>
      <c r="J161" s="6">
        <v>4.1475925455E-2</v>
      </c>
      <c r="K161" s="6">
        <v>1.7446595092E-2</v>
      </c>
      <c r="L161" s="6">
        <v>5.7167871660000003E-3</v>
      </c>
      <c r="M161" s="6">
        <v>1.4609010659000001E-2</v>
      </c>
      <c r="N161" s="6">
        <v>1.0273987029E-2</v>
      </c>
      <c r="O161" s="6">
        <v>3.5176893697999999E-2</v>
      </c>
      <c r="P161" s="6">
        <v>2.6925941878000001E-2</v>
      </c>
    </row>
    <row r="162" spans="1:16" x14ac:dyDescent="0.25">
      <c r="A162" s="8" t="s">
        <v>31</v>
      </c>
      <c r="B162" s="9" t="s">
        <v>60</v>
      </c>
      <c r="C162" s="12">
        <v>-7.7611715794000002E-2</v>
      </c>
      <c r="D162" s="12">
        <v>1.4586733796E-2</v>
      </c>
      <c r="E162" s="12">
        <v>6.0944804489999997E-2</v>
      </c>
      <c r="F162" s="12">
        <v>2.9587886423999999E-2</v>
      </c>
      <c r="G162" s="12">
        <v>4.0363397145E-2</v>
      </c>
      <c r="H162" s="12">
        <v>-1.1050162426E-2</v>
      </c>
      <c r="I162" s="12">
        <v>0.104706889473</v>
      </c>
      <c r="J162" s="12">
        <v>5.8925703082999999E-2</v>
      </c>
      <c r="K162" s="12">
        <v>3.5541229429000003E-2</v>
      </c>
      <c r="L162" s="12">
        <v>-2.4679890129000001E-2</v>
      </c>
      <c r="M162" s="12">
        <v>9.0987572054999993E-2</v>
      </c>
      <c r="N162" s="12">
        <v>-2.9229856626E-2</v>
      </c>
      <c r="O162" s="12">
        <v>1.5485355160000001E-3</v>
      </c>
      <c r="P162" s="12">
        <v>-5.2204811992E-2</v>
      </c>
    </row>
    <row r="163" spans="1:16" x14ac:dyDescent="0.25">
      <c r="A163" s="2" t="s">
        <v>32</v>
      </c>
      <c r="B163" s="7" t="s">
        <v>60</v>
      </c>
      <c r="C163" s="6">
        <v>0.12927651929299999</v>
      </c>
      <c r="D163" s="6">
        <v>9.6149396661000003E-2</v>
      </c>
      <c r="E163" s="6">
        <v>0.22790964096499999</v>
      </c>
      <c r="F163" s="6">
        <v>0.107802507445</v>
      </c>
      <c r="G163" s="6">
        <v>4.3095039628000001E-2</v>
      </c>
      <c r="H163" s="6">
        <v>-0.27573685410400001</v>
      </c>
      <c r="I163" s="6">
        <v>0.12248366823</v>
      </c>
      <c r="J163" s="6">
        <v>6.7121920759000003E-2</v>
      </c>
      <c r="K163" s="6">
        <v>0.21334113289500001</v>
      </c>
      <c r="L163" s="6">
        <v>0.110971325899</v>
      </c>
      <c r="M163" s="6">
        <v>6.7556215690000004E-2</v>
      </c>
      <c r="N163" s="6">
        <v>0.176392798647</v>
      </c>
      <c r="O163" s="6">
        <v>0.15286612999900001</v>
      </c>
      <c r="P163" s="6">
        <v>9.4238367714999993E-2</v>
      </c>
    </row>
    <row r="164" spans="1:16" x14ac:dyDescent="0.25">
      <c r="A164" s="8" t="s">
        <v>33</v>
      </c>
      <c r="B164" s="9" t="s">
        <v>60</v>
      </c>
      <c r="C164" s="12">
        <v>0.74862311312899998</v>
      </c>
      <c r="D164" s="12">
        <v>0.238622277355</v>
      </c>
      <c r="E164" s="12">
        <v>0.873791828306</v>
      </c>
      <c r="F164" s="12">
        <v>0.242926184628</v>
      </c>
      <c r="G164" s="12">
        <v>0.29341921508800001</v>
      </c>
      <c r="H164" s="12">
        <v>-0.61012461250799999</v>
      </c>
      <c r="I164" s="12">
        <v>0.61833688325799996</v>
      </c>
      <c r="J164" s="12">
        <v>0.60544891436899995</v>
      </c>
      <c r="K164" s="12">
        <v>0.67309167819500004</v>
      </c>
      <c r="L164" s="12">
        <v>0.25359152333700002</v>
      </c>
      <c r="M164" s="12">
        <v>0.363066567964</v>
      </c>
      <c r="N164" s="12">
        <v>0.66423795814099995</v>
      </c>
      <c r="O164" s="12">
        <v>0.75159032887300004</v>
      </c>
      <c r="P164" s="12">
        <v>0.49176719849900002</v>
      </c>
    </row>
    <row r="165" spans="1:16" x14ac:dyDescent="0.25">
      <c r="A165" s="2" t="s">
        <v>34</v>
      </c>
      <c r="B165" s="7" t="s">
        <v>60</v>
      </c>
      <c r="C165" s="6">
        <v>3.7737991211000001E-2</v>
      </c>
      <c r="D165" s="6">
        <v>-2.0385095127999998E-2</v>
      </c>
      <c r="E165" s="6">
        <v>4.0352916032000002E-2</v>
      </c>
      <c r="F165" s="6">
        <v>1.6665401242999998E-2</v>
      </c>
      <c r="G165" s="6">
        <v>2.1138549688999999E-2</v>
      </c>
      <c r="H165" s="6">
        <v>-1.8325255852999999E-2</v>
      </c>
      <c r="I165" s="6">
        <v>4.5312054166000003E-2</v>
      </c>
      <c r="J165" s="6">
        <v>4.9097214921999997E-2</v>
      </c>
      <c r="K165" s="6">
        <v>4.4557902859999998E-2</v>
      </c>
      <c r="L165" s="6">
        <v>3.9594057166E-2</v>
      </c>
      <c r="M165" s="6">
        <v>2.8682305428000002E-2</v>
      </c>
      <c r="N165" s="6">
        <v>9.0281703630000001E-3</v>
      </c>
      <c r="O165" s="6">
        <v>4.4323265753000003E-2</v>
      </c>
      <c r="P165" s="6">
        <v>-1.1895199802E-2</v>
      </c>
    </row>
    <row r="166" spans="1:16" x14ac:dyDescent="0.25">
      <c r="A166" s="8" t="s">
        <v>35</v>
      </c>
      <c r="B166" s="9" t="s">
        <v>60</v>
      </c>
      <c r="C166" s="12">
        <v>0.100315809475</v>
      </c>
      <c r="D166" s="12">
        <v>2.8139545025999999E-2</v>
      </c>
      <c r="E166" s="12">
        <v>0.17247415115</v>
      </c>
      <c r="F166" s="12">
        <v>7.9551860762999999E-2</v>
      </c>
      <c r="G166" s="12">
        <v>0.10028310281900001</v>
      </c>
      <c r="H166" s="12">
        <v>-0.148232158383</v>
      </c>
      <c r="I166" s="12">
        <v>0.260055338159</v>
      </c>
      <c r="J166" s="12">
        <v>0.215953342774</v>
      </c>
      <c r="K166" s="12">
        <v>0.152992257204</v>
      </c>
      <c r="L166" s="12">
        <v>0.15328595984900001</v>
      </c>
      <c r="M166" s="12">
        <v>0.16896341065000001</v>
      </c>
      <c r="N166" s="12">
        <v>0.250398975922</v>
      </c>
      <c r="O166" s="12">
        <v>0.17040465912899999</v>
      </c>
      <c r="P166" s="12">
        <v>0.19732054836499999</v>
      </c>
    </row>
    <row r="167" spans="1:16" x14ac:dyDescent="0.25">
      <c r="A167" s="2" t="s">
        <v>36</v>
      </c>
      <c r="B167" s="7" t="s">
        <v>60</v>
      </c>
      <c r="C167" s="6">
        <v>7.8380233923999995E-2</v>
      </c>
      <c r="D167" s="6">
        <v>2.0397791778E-2</v>
      </c>
      <c r="E167" s="6">
        <v>3.2370774884000003E-2</v>
      </c>
      <c r="F167" s="6">
        <v>3.8324836192E-2</v>
      </c>
      <c r="G167" s="6">
        <v>2.3887190355999999E-2</v>
      </c>
      <c r="H167" s="6">
        <v>-4.8917753644999999E-2</v>
      </c>
      <c r="I167" s="6">
        <v>7.8039215576000007E-2</v>
      </c>
      <c r="J167" s="6">
        <v>1.8029311337999999E-2</v>
      </c>
      <c r="K167" s="6">
        <v>2.4471341583999998E-2</v>
      </c>
      <c r="L167" s="6">
        <v>4.4902944450000001E-3</v>
      </c>
      <c r="M167" s="6">
        <v>6.5269616619000007E-2</v>
      </c>
      <c r="N167" s="6">
        <v>1.8698295633999999E-2</v>
      </c>
      <c r="O167" s="6">
        <v>3.0083379412999999E-2</v>
      </c>
      <c r="P167" s="6">
        <v>3.3727950999999999E-5</v>
      </c>
    </row>
    <row r="168" spans="1:16" x14ac:dyDescent="0.25">
      <c r="A168" s="8" t="s">
        <v>37</v>
      </c>
      <c r="B168" s="9" t="s">
        <v>60</v>
      </c>
      <c r="C168" s="12">
        <v>9.5517959686999998E-2</v>
      </c>
      <c r="D168" s="12">
        <v>-1.1308216784E-2</v>
      </c>
      <c r="E168" s="12">
        <v>3.9937571747000002E-2</v>
      </c>
      <c r="F168" s="12">
        <v>4.4869074845000002E-2</v>
      </c>
      <c r="G168" s="12">
        <v>5.0124065659000003E-2</v>
      </c>
      <c r="H168" s="12">
        <v>-9.1782492418000003E-2</v>
      </c>
      <c r="I168" s="12">
        <v>7.8561168572999995E-2</v>
      </c>
      <c r="J168" s="12">
        <v>5.7590393370999998E-2</v>
      </c>
      <c r="K168" s="12">
        <v>5.5310093433000002E-2</v>
      </c>
      <c r="L168" s="12">
        <v>5.3047540454000001E-2</v>
      </c>
      <c r="M168" s="12">
        <v>5.8154114157000003E-2</v>
      </c>
      <c r="N168" s="12">
        <v>8.4068977066E-2</v>
      </c>
      <c r="O168" s="12">
        <v>6.3784960710000005E-2</v>
      </c>
      <c r="P168" s="12">
        <v>6.3258763159999998E-3</v>
      </c>
    </row>
    <row r="169" spans="1:16" x14ac:dyDescent="0.25">
      <c r="A169" s="2" t="s">
        <v>38</v>
      </c>
      <c r="B169" s="7" t="s">
        <v>60</v>
      </c>
      <c r="C169" s="6">
        <v>0.19333374232</v>
      </c>
      <c r="D169" s="6">
        <v>0.17539691706999999</v>
      </c>
      <c r="E169" s="6">
        <v>0.328752077802</v>
      </c>
      <c r="F169" s="6">
        <v>0.19474094242600001</v>
      </c>
      <c r="G169" s="6">
        <v>3.8118738942999997E-2</v>
      </c>
      <c r="H169" s="6">
        <v>-0.33503555800599999</v>
      </c>
      <c r="I169" s="6">
        <v>0.403359691583</v>
      </c>
      <c r="J169" s="6">
        <v>0.19353012539299999</v>
      </c>
      <c r="K169" s="6">
        <v>0.28326511933800003</v>
      </c>
      <c r="L169" s="6">
        <v>0.150946920416</v>
      </c>
      <c r="M169" s="6">
        <v>0.27811945466600002</v>
      </c>
      <c r="N169" s="6">
        <v>0.28391297344299998</v>
      </c>
      <c r="O169" s="6">
        <v>0.327632144678</v>
      </c>
      <c r="P169" s="6">
        <v>0.179277163686</v>
      </c>
    </row>
    <row r="170" spans="1:16" x14ac:dyDescent="0.25">
      <c r="A170" s="8" t="s">
        <v>39</v>
      </c>
      <c r="B170" s="9" t="s">
        <v>60</v>
      </c>
      <c r="C170" s="12">
        <v>0.20254006701899999</v>
      </c>
      <c r="D170" s="12">
        <v>0.19566773469099999</v>
      </c>
      <c r="E170" s="12">
        <v>0.38452371486699999</v>
      </c>
      <c r="F170" s="12">
        <v>0.24374088474700001</v>
      </c>
      <c r="G170" s="12">
        <v>9.4608410399000004E-2</v>
      </c>
      <c r="H170" s="12">
        <v>-0.41253513879300002</v>
      </c>
      <c r="I170" s="12">
        <v>0.64538568930100004</v>
      </c>
      <c r="J170" s="12">
        <v>0.39459956093600002</v>
      </c>
      <c r="K170" s="12">
        <v>0.38012360285000002</v>
      </c>
      <c r="L170" s="12">
        <v>0.16304601253500001</v>
      </c>
      <c r="M170" s="12">
        <v>0.25801344280999999</v>
      </c>
      <c r="N170" s="12">
        <v>0.20551864316099999</v>
      </c>
      <c r="O170" s="12">
        <v>0.262576581285</v>
      </c>
      <c r="P170" s="12">
        <v>0.398019495522</v>
      </c>
    </row>
    <row r="171" spans="1:16" x14ac:dyDescent="0.25">
      <c r="A171" s="2" t="s">
        <v>40</v>
      </c>
      <c r="B171" s="7" t="s">
        <v>60</v>
      </c>
      <c r="C171" s="6">
        <v>5.2179959627999997E-2</v>
      </c>
      <c r="D171" s="6">
        <v>3.8348578312000003E-2</v>
      </c>
      <c r="E171" s="6">
        <v>0.108071108584</v>
      </c>
      <c r="F171" s="6">
        <v>5.6137740101999997E-2</v>
      </c>
      <c r="G171" s="6">
        <v>4.4798064002000003E-2</v>
      </c>
      <c r="H171" s="6">
        <v>-0.122579812112</v>
      </c>
      <c r="I171" s="6">
        <v>9.3520709711000002E-2</v>
      </c>
      <c r="J171" s="6">
        <v>9.4119473928000005E-2</v>
      </c>
      <c r="K171" s="6">
        <v>5.8852128955999998E-2</v>
      </c>
      <c r="L171" s="6">
        <v>4.8186142206000003E-2</v>
      </c>
      <c r="M171" s="6">
        <v>0.15169666743599999</v>
      </c>
      <c r="N171" s="6">
        <v>5.2750802556000002E-2</v>
      </c>
      <c r="O171" s="6">
        <v>0.100177235011</v>
      </c>
      <c r="P171" s="6">
        <v>7.4704744480999993E-2</v>
      </c>
    </row>
    <row r="172" spans="1:16" x14ac:dyDescent="0.25">
      <c r="A172" s="8" t="s">
        <v>41</v>
      </c>
      <c r="B172" s="9" t="s">
        <v>60</v>
      </c>
      <c r="C172" s="12">
        <v>1.3369113318E-2</v>
      </c>
      <c r="D172" s="12">
        <v>8.8459678986999996E-2</v>
      </c>
      <c r="E172" s="12">
        <v>-2.3237381099999999E-2</v>
      </c>
      <c r="F172" s="12">
        <v>8.2371717050000008E-3</v>
      </c>
      <c r="G172" s="12">
        <v>2.4353423240000001E-3</v>
      </c>
      <c r="H172" s="12">
        <v>-9.1937886280000006E-3</v>
      </c>
      <c r="I172" s="12">
        <v>4.8621432084999999E-2</v>
      </c>
      <c r="J172" s="12">
        <v>-2.1346881770000002E-3</v>
      </c>
      <c r="K172" s="12">
        <v>6.9895349320000001E-3</v>
      </c>
      <c r="L172" s="12">
        <v>4.1528799856999997E-2</v>
      </c>
      <c r="M172" s="12">
        <v>1.2939776203999999E-2</v>
      </c>
      <c r="N172" s="12">
        <v>1.4457832977E-2</v>
      </c>
      <c r="O172" s="12">
        <v>3.5361683398999998E-2</v>
      </c>
      <c r="P172" s="12">
        <v>5.6999802343999997E-2</v>
      </c>
    </row>
    <row r="173" spans="1:16" x14ac:dyDescent="0.25">
      <c r="A173" s="2" t="s">
        <v>42</v>
      </c>
      <c r="B173" s="7" t="s">
        <v>60</v>
      </c>
      <c r="C173" s="6">
        <v>8.5788166163999993E-2</v>
      </c>
      <c r="D173" s="6">
        <v>2.5978900182000001E-2</v>
      </c>
      <c r="E173" s="6">
        <v>1.4203547376000001E-2</v>
      </c>
      <c r="F173" s="6">
        <v>-3.520260506E-3</v>
      </c>
      <c r="G173" s="6">
        <v>4.6424852611000003E-2</v>
      </c>
      <c r="H173" s="6">
        <v>-3.6481856493000002E-2</v>
      </c>
      <c r="I173" s="6">
        <v>3.4784926244000001E-2</v>
      </c>
      <c r="J173" s="6">
        <v>2.0331274666000002E-2</v>
      </c>
      <c r="K173" s="6">
        <v>6.4573348600000002E-4</v>
      </c>
      <c r="L173" s="6">
        <v>1.8321835073999999E-2</v>
      </c>
      <c r="M173" s="6">
        <v>3.6058589015000003E-2</v>
      </c>
      <c r="N173" s="6">
        <v>3.4965547093000003E-2</v>
      </c>
      <c r="O173" s="6">
        <v>2.9148785981999999E-2</v>
      </c>
      <c r="P173" s="6">
        <v>1.2219033947E-2</v>
      </c>
    </row>
    <row r="174" spans="1:16" x14ac:dyDescent="0.25">
      <c r="A174" s="8" t="s">
        <v>43</v>
      </c>
      <c r="B174" s="9" t="s">
        <v>60</v>
      </c>
      <c r="C174" s="12">
        <v>0.36589410972500003</v>
      </c>
      <c r="D174" s="12">
        <v>0.272761368522</v>
      </c>
      <c r="E174" s="12">
        <v>0.459997066013</v>
      </c>
      <c r="F174" s="12">
        <v>0.41488057506600001</v>
      </c>
      <c r="G174" s="12">
        <v>0.11035312705</v>
      </c>
      <c r="H174" s="12">
        <v>-0.46963919337600002</v>
      </c>
      <c r="I174" s="12">
        <v>0.53088786748899996</v>
      </c>
      <c r="J174" s="12">
        <v>0.31094456633299999</v>
      </c>
      <c r="K174" s="12">
        <v>0.295819438612</v>
      </c>
      <c r="L174" s="12">
        <v>7.2465377614000001E-2</v>
      </c>
      <c r="M174" s="12">
        <v>0.236948620975</v>
      </c>
      <c r="N174" s="12">
        <v>0.35628728443000002</v>
      </c>
      <c r="O174" s="12">
        <v>0.118521749444</v>
      </c>
      <c r="P174" s="12">
        <v>0.21848456147799999</v>
      </c>
    </row>
    <row r="175" spans="1:16" x14ac:dyDescent="0.25">
      <c r="A175" s="2" t="s">
        <v>44</v>
      </c>
      <c r="B175" s="7" t="s">
        <v>60</v>
      </c>
      <c r="C175" s="6">
        <v>6.2052637533999998E-2</v>
      </c>
      <c r="D175" s="6">
        <v>2.2374492284999999E-2</v>
      </c>
      <c r="E175" s="6">
        <v>3.2562545436999997E-2</v>
      </c>
      <c r="F175" s="6">
        <v>1.2861522105E-2</v>
      </c>
      <c r="G175" s="6">
        <v>4.7833604262999999E-2</v>
      </c>
      <c r="H175" s="6">
        <v>-1.4740803142000001E-2</v>
      </c>
      <c r="I175" s="6">
        <v>2.6218461243999999E-2</v>
      </c>
      <c r="J175" s="6">
        <v>4.7843522217999999E-2</v>
      </c>
      <c r="K175" s="6">
        <v>3.1758521079999998E-2</v>
      </c>
      <c r="L175" s="6">
        <v>3.7818727422000001E-2</v>
      </c>
      <c r="M175" s="6">
        <v>3.2217864084999999E-2</v>
      </c>
      <c r="N175" s="6">
        <v>6.1964239627999997E-2</v>
      </c>
      <c r="O175" s="6">
        <v>-2.4178919433000001E-2</v>
      </c>
      <c r="P175" s="6">
        <v>-5.2918814267999999E-2</v>
      </c>
    </row>
    <row r="176" spans="1:16" x14ac:dyDescent="0.25">
      <c r="A176" s="8" t="s">
        <v>45</v>
      </c>
      <c r="B176" s="9" t="s">
        <v>60</v>
      </c>
      <c r="C176" s="12">
        <v>7.9628961425000006E-2</v>
      </c>
      <c r="D176" s="12">
        <v>0.17065270712399999</v>
      </c>
      <c r="E176" s="12">
        <v>0.142512026993</v>
      </c>
      <c r="F176" s="12">
        <v>0.133635820672</v>
      </c>
      <c r="G176" s="12">
        <v>2.2103594731000001E-2</v>
      </c>
      <c r="H176" s="12">
        <v>-0.25266548597400001</v>
      </c>
      <c r="I176" s="12">
        <v>0.27394245012000001</v>
      </c>
      <c r="J176" s="12">
        <v>0.16293709010099999</v>
      </c>
      <c r="K176" s="12">
        <v>0.20753734958799999</v>
      </c>
      <c r="L176" s="12">
        <v>-3.2204817630999999E-2</v>
      </c>
      <c r="M176" s="12">
        <v>3.2290057874000001E-2</v>
      </c>
      <c r="N176" s="12">
        <v>9.4265924774000004E-2</v>
      </c>
      <c r="O176" s="12">
        <v>8.3034957950999994E-2</v>
      </c>
      <c r="P176" s="12">
        <v>0.19992333351300001</v>
      </c>
    </row>
    <row r="177" spans="1:16" x14ac:dyDescent="0.25">
      <c r="A177" s="2" t="s">
        <v>46</v>
      </c>
      <c r="B177" s="7" t="s">
        <v>60</v>
      </c>
      <c r="C177" s="6">
        <v>0.12588923974800001</v>
      </c>
      <c r="D177" s="6">
        <v>0.117954823126</v>
      </c>
      <c r="E177" s="6">
        <v>0.113405726782</v>
      </c>
      <c r="F177" s="6">
        <v>9.4561891627000003E-2</v>
      </c>
      <c r="G177" s="6">
        <v>4.7187701346999997E-2</v>
      </c>
      <c r="H177" s="6">
        <v>-5.5801866362999997E-2</v>
      </c>
      <c r="I177" s="6">
        <v>0.125227769859</v>
      </c>
      <c r="J177" s="6">
        <v>0.14953637028399999</v>
      </c>
      <c r="K177" s="6">
        <v>6.3385808852E-2</v>
      </c>
      <c r="L177" s="6">
        <v>1.0986694457E-2</v>
      </c>
      <c r="M177" s="6">
        <v>0.164060664129</v>
      </c>
      <c r="N177" s="6">
        <v>0.15057087816199999</v>
      </c>
      <c r="O177" s="6">
        <v>9.7631141667999993E-2</v>
      </c>
      <c r="P177" s="6">
        <v>8.8921075783E-2</v>
      </c>
    </row>
    <row r="178" spans="1:16" x14ac:dyDescent="0.25">
      <c r="A178" s="8" t="s">
        <v>47</v>
      </c>
      <c r="B178" s="9" t="s">
        <v>60</v>
      </c>
      <c r="C178" s="12">
        <v>0.10119016317</v>
      </c>
      <c r="D178" s="12">
        <v>5.1645288084999998E-2</v>
      </c>
      <c r="E178" s="12">
        <v>8.0035065914999995E-2</v>
      </c>
      <c r="F178" s="12">
        <v>0.13308125264500001</v>
      </c>
      <c r="G178" s="12">
        <v>7.0953203509000001E-2</v>
      </c>
      <c r="H178" s="12">
        <v>-0.1204410757</v>
      </c>
      <c r="I178" s="12">
        <v>6.9436563573999993E-2</v>
      </c>
      <c r="J178" s="12">
        <v>7.5980466654999995E-2</v>
      </c>
      <c r="K178" s="12">
        <v>6.4910957428000002E-2</v>
      </c>
      <c r="L178" s="12">
        <v>6.1971360475000001E-2</v>
      </c>
      <c r="M178" s="12">
        <v>5.3628299381999998E-2</v>
      </c>
      <c r="N178" s="12">
        <v>7.3787499670999998E-2</v>
      </c>
      <c r="O178" s="12">
        <v>0.10790417451000001</v>
      </c>
      <c r="P178" s="12">
        <v>6.8667253306000001E-2</v>
      </c>
    </row>
    <row r="179" spans="1:16" x14ac:dyDescent="0.25">
      <c r="A179" s="2" t="s">
        <v>48</v>
      </c>
      <c r="B179" s="7" t="s">
        <v>60</v>
      </c>
      <c r="C179" s="6">
        <v>0.104977208457</v>
      </c>
      <c r="D179" s="6">
        <v>7.4907342826999998E-2</v>
      </c>
      <c r="E179" s="6">
        <v>8.5475694712000005E-2</v>
      </c>
      <c r="F179" s="6">
        <v>4.0672090463999999E-2</v>
      </c>
      <c r="G179" s="6">
        <v>4.0046219316999997E-2</v>
      </c>
      <c r="H179" s="6">
        <v>-9.8439794388000004E-2</v>
      </c>
      <c r="I179" s="6">
        <v>9.9287191676000003E-2</v>
      </c>
      <c r="J179" s="6">
        <v>0.10092058004899999</v>
      </c>
      <c r="K179" s="6">
        <v>9.0161329560999995E-2</v>
      </c>
      <c r="L179" s="6">
        <v>6.8709177233000004E-2</v>
      </c>
      <c r="M179" s="6">
        <v>4.7940709904999997E-2</v>
      </c>
      <c r="N179" s="6">
        <v>9.1947871188000005E-2</v>
      </c>
      <c r="O179" s="6">
        <v>7.5326170349999999E-2</v>
      </c>
      <c r="P179" s="6">
        <v>8.8308180998999994E-2</v>
      </c>
    </row>
    <row r="180" spans="1:16" x14ac:dyDescent="0.25">
      <c r="A180" s="8" t="s">
        <v>49</v>
      </c>
      <c r="B180" s="9" t="s">
        <v>60</v>
      </c>
      <c r="C180" s="12">
        <v>0.130674620494</v>
      </c>
      <c r="D180" s="12">
        <v>8.0444269650000004E-3</v>
      </c>
      <c r="E180" s="12">
        <v>6.9249367699000003E-2</v>
      </c>
      <c r="F180" s="12">
        <v>7.6595707895999995E-2</v>
      </c>
      <c r="G180" s="12">
        <v>7.5472924422000001E-2</v>
      </c>
      <c r="H180" s="12">
        <v>-9.2444962822000001E-2</v>
      </c>
      <c r="I180" s="12">
        <v>7.0256108688999994E-2</v>
      </c>
      <c r="J180" s="12">
        <v>4.2554030808999999E-2</v>
      </c>
      <c r="K180" s="12">
        <v>7.6827811679999997E-2</v>
      </c>
      <c r="L180" s="12">
        <v>2.5312176094000001E-2</v>
      </c>
      <c r="M180" s="12">
        <v>4.5481665296E-2</v>
      </c>
      <c r="N180" s="12">
        <v>0.12884055942100001</v>
      </c>
      <c r="O180" s="12">
        <v>0.119768684658</v>
      </c>
      <c r="P180" s="12">
        <v>1.6410574750999999E-2</v>
      </c>
    </row>
    <row r="181" spans="1:16" x14ac:dyDescent="0.25">
      <c r="A181" s="2" t="s">
        <v>50</v>
      </c>
      <c r="B181" s="7" t="s">
        <v>60</v>
      </c>
      <c r="C181" s="6">
        <v>0.15089130765799999</v>
      </c>
      <c r="D181" s="6">
        <v>0.15629007647000001</v>
      </c>
      <c r="E181" s="6">
        <v>0.185379462005</v>
      </c>
      <c r="F181" s="6">
        <v>4.1432739958000002E-2</v>
      </c>
      <c r="G181" s="6">
        <v>9.2591764979999998E-3</v>
      </c>
      <c r="H181" s="6">
        <v>-0.18290191732399999</v>
      </c>
      <c r="I181" s="6">
        <v>0.15479778200899999</v>
      </c>
      <c r="J181" s="6">
        <v>0.27875651564800003</v>
      </c>
      <c r="K181" s="6">
        <v>0.164131445539</v>
      </c>
      <c r="L181" s="6">
        <v>9.3251571345000006E-2</v>
      </c>
      <c r="M181" s="6">
        <v>5.6049370812000003E-2</v>
      </c>
      <c r="N181" s="6">
        <v>0.114655548875</v>
      </c>
      <c r="O181" s="6">
        <v>0.18242658630200001</v>
      </c>
      <c r="P181" s="6">
        <v>2.7336298613999999E-2</v>
      </c>
    </row>
    <row r="182" spans="1:16" x14ac:dyDescent="0.25">
      <c r="A182" s="8" t="s">
        <v>51</v>
      </c>
      <c r="B182" s="9" t="s">
        <v>60</v>
      </c>
      <c r="C182" s="12">
        <v>0.13019737311599999</v>
      </c>
      <c r="D182" s="12">
        <v>0.228621700525</v>
      </c>
      <c r="E182" s="12">
        <v>0.18152823552</v>
      </c>
      <c r="F182" s="12">
        <v>6.2947781497000005E-2</v>
      </c>
      <c r="G182" s="12">
        <v>0.148190164771</v>
      </c>
      <c r="H182" s="12">
        <v>0.144009459797</v>
      </c>
      <c r="I182" s="12">
        <v>0.21297327872899999</v>
      </c>
      <c r="J182" s="12">
        <v>0.17236986745899999</v>
      </c>
      <c r="K182" s="12">
        <v>9.5811205142999997E-2</v>
      </c>
      <c r="L182" s="12">
        <v>-6.7238746865000004E-2</v>
      </c>
      <c r="M182" s="12">
        <v>5.8796199696000001E-2</v>
      </c>
      <c r="N182" s="12">
        <v>-2.3395720453E-2</v>
      </c>
      <c r="O182" s="12">
        <v>-0.17562760827400001</v>
      </c>
      <c r="P182" s="12">
        <v>-0.154320177581</v>
      </c>
    </row>
    <row r="183" spans="1:16" x14ac:dyDescent="0.25">
      <c r="A183" s="2" t="s">
        <v>52</v>
      </c>
      <c r="B183" s="7" t="s">
        <v>60</v>
      </c>
      <c r="C183" s="6">
        <v>0.14760850211599999</v>
      </c>
      <c r="D183" s="6">
        <v>0.202121425499</v>
      </c>
      <c r="E183" s="6">
        <v>9.8280883612999997E-2</v>
      </c>
      <c r="F183" s="6">
        <v>0.10335349497599999</v>
      </c>
      <c r="G183" s="6">
        <v>0.13569678744200001</v>
      </c>
      <c r="H183" s="6">
        <v>-0.30279855558000002</v>
      </c>
      <c r="I183" s="6">
        <v>6.2100332094000003E-2</v>
      </c>
      <c r="J183" s="6">
        <v>5.9595737332E-2</v>
      </c>
      <c r="K183" s="6">
        <v>6.4553094239000006E-2</v>
      </c>
      <c r="L183" s="6">
        <v>4.4521303413999999E-2</v>
      </c>
      <c r="M183" s="6">
        <v>3.3940478344999997E-2</v>
      </c>
      <c r="N183" s="6">
        <v>7.5103126800999995E-2</v>
      </c>
      <c r="O183" s="6">
        <v>2.52551556E-4</v>
      </c>
      <c r="P183" s="6">
        <v>-4.2181084699999998E-4</v>
      </c>
    </row>
    <row r="184" spans="1:16" x14ac:dyDescent="0.25">
      <c r="A184" s="8" t="s">
        <v>53</v>
      </c>
      <c r="B184" s="9" t="s">
        <v>60</v>
      </c>
      <c r="C184" s="12">
        <v>5.2038293483999999E-2</v>
      </c>
      <c r="D184" s="12">
        <v>-8.0535613499E-2</v>
      </c>
      <c r="E184" s="12">
        <v>-1.0408854883E-2</v>
      </c>
      <c r="F184" s="12">
        <v>8.1085915119999998E-3</v>
      </c>
      <c r="G184" s="12">
        <v>2.9655390324000001E-2</v>
      </c>
      <c r="H184" s="12">
        <v>-1.0465079985E-2</v>
      </c>
      <c r="I184" s="12">
        <v>5.1802994200999999E-2</v>
      </c>
      <c r="J184" s="12">
        <v>-1.9356671161E-2</v>
      </c>
      <c r="K184" s="12">
        <v>2.6128765427999998E-2</v>
      </c>
      <c r="L184" s="12">
        <v>-1.4652051687E-2</v>
      </c>
      <c r="M184" s="12">
        <v>1.8146960218999999E-2</v>
      </c>
      <c r="N184" s="12">
        <v>3.8060593880999999E-2</v>
      </c>
      <c r="O184" s="12">
        <v>4.0305239350000004E-3</v>
      </c>
      <c r="P184" s="12">
        <v>-8.2046148129999996E-3</v>
      </c>
    </row>
    <row r="185" spans="1:16" x14ac:dyDescent="0.25">
      <c r="A185" s="2" t="s">
        <v>54</v>
      </c>
      <c r="B185" s="7" t="s">
        <v>60</v>
      </c>
      <c r="C185" s="6">
        <v>0.24101470307</v>
      </c>
      <c r="D185" s="6">
        <v>3.867158046E-2</v>
      </c>
      <c r="E185" s="6">
        <v>0.26709404298799999</v>
      </c>
      <c r="F185" s="6">
        <v>0.15110638242300001</v>
      </c>
      <c r="G185" s="6">
        <v>-9.0817022719999994E-3</v>
      </c>
      <c r="H185" s="6">
        <v>-0.106456252839</v>
      </c>
      <c r="I185" s="6">
        <v>0.21370153940100001</v>
      </c>
      <c r="J185" s="6">
        <v>0.199751816251</v>
      </c>
      <c r="K185" s="6">
        <v>0.22125002027400001</v>
      </c>
      <c r="L185" s="6">
        <v>1.0542691909E-2</v>
      </c>
      <c r="M185" s="6">
        <v>6.0733464701000002E-2</v>
      </c>
      <c r="N185" s="6">
        <v>8.1726055214999996E-2</v>
      </c>
      <c r="O185" s="6">
        <v>-3.3202766180000002E-3</v>
      </c>
      <c r="P185" s="6">
        <v>-4.9766084953999999E-2</v>
      </c>
    </row>
    <row r="186" spans="1:16" x14ac:dyDescent="0.25">
      <c r="A186" s="8" t="s">
        <v>55</v>
      </c>
      <c r="B186" s="9" t="s">
        <v>60</v>
      </c>
      <c r="C186" s="12">
        <v>5.8740251860000002E-2</v>
      </c>
      <c r="D186" s="12">
        <v>6.0486730551999997E-2</v>
      </c>
      <c r="E186" s="12">
        <v>6.4092742423000004E-2</v>
      </c>
      <c r="F186" s="12">
        <v>4.1305825070000003E-2</v>
      </c>
      <c r="G186" s="12">
        <v>1.3620631203E-2</v>
      </c>
      <c r="H186" s="12">
        <v>-2.6336381991999998E-2</v>
      </c>
      <c r="I186" s="12">
        <v>4.9708756620000003E-2</v>
      </c>
      <c r="J186" s="12">
        <v>4.6987742038999997E-2</v>
      </c>
      <c r="K186" s="12">
        <v>7.9368852069999996E-2</v>
      </c>
      <c r="L186" s="12">
        <v>7.0483995020000001E-3</v>
      </c>
      <c r="M186" s="12">
        <v>4.6686757549000001E-2</v>
      </c>
      <c r="N186" s="12">
        <v>5.6846389199000001E-2</v>
      </c>
      <c r="O186" s="12">
        <v>6.1669516318000002E-2</v>
      </c>
      <c r="P186" s="12">
        <v>4.2133470812000001E-2</v>
      </c>
    </row>
    <row r="187" spans="1:16" x14ac:dyDescent="0.25">
      <c r="A187" s="2" t="s">
        <v>56</v>
      </c>
      <c r="B187" s="7" t="s">
        <v>60</v>
      </c>
      <c r="C187" s="6">
        <v>3.3906675253999999E-2</v>
      </c>
      <c r="D187" s="6">
        <v>-2.4856928999999998E-5</v>
      </c>
      <c r="E187" s="6">
        <v>4.8299830194999997E-2</v>
      </c>
      <c r="F187" s="6">
        <v>2.7468707128000001E-2</v>
      </c>
      <c r="G187" s="6">
        <v>7.3299408844999997E-2</v>
      </c>
      <c r="H187" s="6">
        <v>2.8664116944999998E-2</v>
      </c>
      <c r="I187" s="6">
        <v>0.104176364135</v>
      </c>
      <c r="J187" s="6">
        <v>1.0195228199999999E-3</v>
      </c>
      <c r="K187" s="6">
        <v>2.5892757898999998E-2</v>
      </c>
      <c r="L187" s="6">
        <v>-1.2117509598999999E-2</v>
      </c>
      <c r="M187" s="6">
        <v>6.5267960885999995E-2</v>
      </c>
      <c r="N187" s="6">
        <v>1.3441558994E-2</v>
      </c>
      <c r="O187" s="6">
        <v>-1.5885077091999999E-2</v>
      </c>
      <c r="P187" s="6">
        <v>-4.127444775E-3</v>
      </c>
    </row>
    <row r="188" spans="1:16" x14ac:dyDescent="0.25">
      <c r="A188" s="13" t="s">
        <v>62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1:16" x14ac:dyDescent="0.25">
      <c r="A189" s="2" t="s">
        <v>20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8" t="s">
        <v>21</v>
      </c>
      <c r="B190" s="10">
        <v>7868809.5530000003</v>
      </c>
      <c r="C190" s="10">
        <v>8828367.4340000004</v>
      </c>
      <c r="D190" s="10">
        <v>9562648.1129999999</v>
      </c>
      <c r="E190" s="10">
        <v>10630939.426000001</v>
      </c>
      <c r="F190" s="10">
        <v>11504075.512</v>
      </c>
      <c r="G190" s="10">
        <v>12353845.280999999</v>
      </c>
      <c r="H190" s="10">
        <v>12162762.846000001</v>
      </c>
      <c r="I190" s="10">
        <v>13366377.171</v>
      </c>
      <c r="J190" s="10">
        <v>14665576.471999999</v>
      </c>
      <c r="K190" s="10">
        <v>15817754.584000001</v>
      </c>
      <c r="L190" s="10">
        <v>16277187.078</v>
      </c>
      <c r="M190" s="10">
        <v>17473841.537</v>
      </c>
      <c r="N190" s="10">
        <v>18551459.265999999</v>
      </c>
      <c r="O190" s="10">
        <v>20116688.535999998</v>
      </c>
      <c r="P190" s="10">
        <v>21921241.895</v>
      </c>
    </row>
    <row r="191" spans="1:16" x14ac:dyDescent="0.25">
      <c r="A191" s="2" t="s">
        <v>22</v>
      </c>
      <c r="B191" s="4">
        <v>393207.946</v>
      </c>
      <c r="C191" s="4">
        <v>390348.75900000002</v>
      </c>
      <c r="D191" s="4">
        <v>395675.28600000002</v>
      </c>
      <c r="E191" s="4">
        <v>400003.88699999999</v>
      </c>
      <c r="F191" s="4">
        <v>436902.59299999999</v>
      </c>
      <c r="G191" s="4">
        <v>316395.98300000001</v>
      </c>
      <c r="H191" s="4">
        <v>503852.22499999998</v>
      </c>
      <c r="I191" s="4">
        <v>542155.97699999996</v>
      </c>
      <c r="J191" s="4">
        <v>504828.62599999999</v>
      </c>
      <c r="K191" s="4">
        <v>482814.88500000001</v>
      </c>
      <c r="L191" s="4">
        <v>634567.23300000001</v>
      </c>
      <c r="M191" s="4">
        <v>904345.10199999996</v>
      </c>
      <c r="N191" s="4">
        <v>1073095.155</v>
      </c>
      <c r="O191" s="4">
        <v>1258366.98</v>
      </c>
      <c r="P191" s="4">
        <v>1217105.773</v>
      </c>
    </row>
    <row r="192" spans="1:16" x14ac:dyDescent="0.25">
      <c r="A192" s="8" t="s">
        <v>23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x14ac:dyDescent="0.25">
      <c r="A193" s="2" t="s">
        <v>24</v>
      </c>
      <c r="B193" s="4">
        <v>7475601.6179999998</v>
      </c>
      <c r="C193" s="4">
        <v>8438018.6659999993</v>
      </c>
      <c r="D193" s="4">
        <v>9166972.8310000002</v>
      </c>
      <c r="E193" s="4">
        <v>10230935.507999999</v>
      </c>
      <c r="F193" s="4">
        <v>11067172.903999999</v>
      </c>
      <c r="G193" s="4">
        <v>12037449.288000001</v>
      </c>
      <c r="H193" s="4">
        <v>11658910.607000001</v>
      </c>
      <c r="I193" s="4">
        <v>12824221.200999999</v>
      </c>
      <c r="J193" s="4">
        <v>14160747.844000001</v>
      </c>
      <c r="K193" s="4">
        <v>15334939.688999999</v>
      </c>
      <c r="L193" s="4">
        <v>15642619.842</v>
      </c>
      <c r="M193" s="4">
        <v>16569496.43</v>
      </c>
      <c r="N193" s="4">
        <v>17478364.105</v>
      </c>
      <c r="O193" s="4">
        <v>18858321.566</v>
      </c>
      <c r="P193" s="4">
        <v>20704136.131000001</v>
      </c>
    </row>
    <row r="194" spans="1:16" x14ac:dyDescent="0.25">
      <c r="A194" s="8" t="s">
        <v>25</v>
      </c>
      <c r="B194" s="10">
        <v>77267.87</v>
      </c>
      <c r="C194" s="10">
        <v>86539.582999999999</v>
      </c>
      <c r="D194" s="10">
        <v>93441.676999999996</v>
      </c>
      <c r="E194" s="10">
        <v>105137.20699999999</v>
      </c>
      <c r="F194" s="10">
        <v>119896.79700000001</v>
      </c>
      <c r="G194" s="10">
        <v>126346.473</v>
      </c>
      <c r="H194" s="10">
        <v>126299.281</v>
      </c>
      <c r="I194" s="10">
        <v>138350.48000000001</v>
      </c>
      <c r="J194" s="10">
        <v>150419.495</v>
      </c>
      <c r="K194" s="10">
        <v>166978.11900000001</v>
      </c>
      <c r="L194" s="10">
        <v>172820.49100000001</v>
      </c>
      <c r="M194" s="10">
        <v>196717.68799999999</v>
      </c>
      <c r="N194" s="10">
        <v>218082.60200000001</v>
      </c>
      <c r="O194" s="10">
        <v>256544.22200000001</v>
      </c>
      <c r="P194" s="10">
        <v>283072.73</v>
      </c>
    </row>
    <row r="195" spans="1:16" x14ac:dyDescent="0.25">
      <c r="A195" s="2" t="s">
        <v>26</v>
      </c>
      <c r="B195" s="4">
        <v>270791.49</v>
      </c>
      <c r="C195" s="4">
        <v>303478.89399999997</v>
      </c>
      <c r="D195" s="4">
        <v>323708.54100000003</v>
      </c>
      <c r="E195" s="4">
        <v>360815.261</v>
      </c>
      <c r="F195" s="4">
        <v>379005.63500000001</v>
      </c>
      <c r="G195" s="4">
        <v>395576.58600000001</v>
      </c>
      <c r="H195" s="4">
        <v>369919.30499999999</v>
      </c>
      <c r="I195" s="4">
        <v>393693.17499999999</v>
      </c>
      <c r="J195" s="4">
        <v>418394.022</v>
      </c>
      <c r="K195" s="4">
        <v>456744.95500000002</v>
      </c>
      <c r="L195" s="4">
        <v>465524.69500000001</v>
      </c>
      <c r="M195" s="4">
        <v>497944.96399999998</v>
      </c>
      <c r="N195" s="4">
        <v>575047.80200000003</v>
      </c>
      <c r="O195" s="4">
        <v>633728.495</v>
      </c>
      <c r="P195" s="4">
        <v>695758.76</v>
      </c>
    </row>
    <row r="196" spans="1:16" x14ac:dyDescent="0.25">
      <c r="A196" s="8" t="s">
        <v>27</v>
      </c>
      <c r="B196" s="10">
        <v>48522.955000000002</v>
      </c>
      <c r="C196" s="10">
        <v>56078.576000000001</v>
      </c>
      <c r="D196" s="10">
        <v>63553.292000000001</v>
      </c>
      <c r="E196" s="10">
        <v>70927.388999999996</v>
      </c>
      <c r="F196" s="10">
        <v>84264.176999999996</v>
      </c>
      <c r="G196" s="10">
        <v>92207.467999999993</v>
      </c>
      <c r="H196" s="10">
        <v>96174.409</v>
      </c>
      <c r="I196" s="10">
        <v>100789.57399999999</v>
      </c>
      <c r="J196" s="10">
        <v>109045</v>
      </c>
      <c r="K196" s="10">
        <v>114898.751</v>
      </c>
      <c r="L196" s="10">
        <v>115027.644</v>
      </c>
      <c r="M196" s="10">
        <v>119095.47900000001</v>
      </c>
      <c r="N196" s="10">
        <v>141979.77299999999</v>
      </c>
      <c r="O196" s="10">
        <v>155461.554</v>
      </c>
      <c r="P196" s="10">
        <v>187236.70499999999</v>
      </c>
    </row>
    <row r="197" spans="1:16" x14ac:dyDescent="0.25">
      <c r="A197" s="2" t="s">
        <v>28</v>
      </c>
      <c r="B197" s="4">
        <v>328291.05900000001</v>
      </c>
      <c r="C197" s="4">
        <v>449778.397</v>
      </c>
      <c r="D197" s="4">
        <v>536654.99300000002</v>
      </c>
      <c r="E197" s="4">
        <v>609382.95200000005</v>
      </c>
      <c r="F197" s="4">
        <v>657079.799</v>
      </c>
      <c r="G197" s="4">
        <v>740140.02</v>
      </c>
      <c r="H197" s="4">
        <v>542318.29099999997</v>
      </c>
      <c r="I197" s="4">
        <v>620535.42299999995</v>
      </c>
      <c r="J197" s="4">
        <v>780750.71</v>
      </c>
      <c r="K197" s="4">
        <v>779041.23</v>
      </c>
      <c r="L197" s="4">
        <v>721085.06299999997</v>
      </c>
      <c r="M197" s="4">
        <v>697312.69</v>
      </c>
      <c r="N197" s="4">
        <v>436982.37900000002</v>
      </c>
      <c r="O197" s="4">
        <v>412672.26899999997</v>
      </c>
      <c r="P197" s="4">
        <v>494277.88199999998</v>
      </c>
    </row>
    <row r="198" spans="1:16" x14ac:dyDescent="0.25">
      <c r="A198" s="8" t="s">
        <v>29</v>
      </c>
      <c r="B198" s="10">
        <v>255441.59899999999</v>
      </c>
      <c r="C198" s="10">
        <v>285330.20600000001</v>
      </c>
      <c r="D198" s="10">
        <v>302737.81400000001</v>
      </c>
      <c r="E198" s="10">
        <v>336941.50900000002</v>
      </c>
      <c r="F198" s="10">
        <v>369675.95</v>
      </c>
      <c r="G198" s="10">
        <v>401229.64500000002</v>
      </c>
      <c r="H198" s="10">
        <v>361353.64500000002</v>
      </c>
      <c r="I198" s="10">
        <v>433984.97700000001</v>
      </c>
      <c r="J198" s="10">
        <v>493392.75900000002</v>
      </c>
      <c r="K198" s="10">
        <v>543684.55200000003</v>
      </c>
      <c r="L198" s="10">
        <v>538206.98699999996</v>
      </c>
      <c r="M198" s="10">
        <v>577088.03899999999</v>
      </c>
      <c r="N198" s="10">
        <v>628017.19400000002</v>
      </c>
      <c r="O198" s="10">
        <v>687515.12199999997</v>
      </c>
      <c r="P198" s="10">
        <v>774610.36699999997</v>
      </c>
    </row>
    <row r="199" spans="1:16" x14ac:dyDescent="0.25">
      <c r="A199" s="2" t="s">
        <v>30</v>
      </c>
      <c r="B199" s="4">
        <v>43028.6</v>
      </c>
      <c r="C199" s="4">
        <v>45411.35</v>
      </c>
      <c r="D199" s="4">
        <v>48371.749000000003</v>
      </c>
      <c r="E199" s="4">
        <v>53738.131999999998</v>
      </c>
      <c r="F199" s="4">
        <v>60492.714999999997</v>
      </c>
      <c r="G199" s="4">
        <v>65592.168999999994</v>
      </c>
      <c r="H199" s="4">
        <v>65811.816000000006</v>
      </c>
      <c r="I199" s="4">
        <v>72901.369000000006</v>
      </c>
      <c r="J199" s="4">
        <v>81585.710999999996</v>
      </c>
      <c r="K199" s="4">
        <v>87516.444000000003</v>
      </c>
      <c r="L199" s="4">
        <v>91422.445999999996</v>
      </c>
      <c r="M199" s="4">
        <v>96536.021999999997</v>
      </c>
      <c r="N199" s="4">
        <v>101300.735</v>
      </c>
      <c r="O199" s="4">
        <v>113923.569</v>
      </c>
      <c r="P199" s="4">
        <v>127814.09699999999</v>
      </c>
    </row>
    <row r="200" spans="1:16" x14ac:dyDescent="0.25">
      <c r="A200" s="8" t="s">
        <v>31</v>
      </c>
      <c r="B200" s="10">
        <v>149658.13200000001</v>
      </c>
      <c r="C200" s="10">
        <v>157105.24100000001</v>
      </c>
      <c r="D200" s="10">
        <v>167597.57199999999</v>
      </c>
      <c r="E200" s="10">
        <v>185859.755</v>
      </c>
      <c r="F200" s="10">
        <v>198100.75099999999</v>
      </c>
      <c r="G200" s="10">
        <v>219146.59899999999</v>
      </c>
      <c r="H200" s="10">
        <v>217703.31099999999</v>
      </c>
      <c r="I200" s="10">
        <v>240499.03200000001</v>
      </c>
      <c r="J200" s="10">
        <v>261927.503</v>
      </c>
      <c r="K200" s="10">
        <v>281695.95400000003</v>
      </c>
      <c r="L200" s="10">
        <v>280925.27299999999</v>
      </c>
      <c r="M200" s="10">
        <v>301920.337</v>
      </c>
      <c r="N200" s="10">
        <v>305893.89</v>
      </c>
      <c r="O200" s="10">
        <v>323888.71899999998</v>
      </c>
      <c r="P200" s="10">
        <v>332091.614</v>
      </c>
    </row>
    <row r="201" spans="1:16" x14ac:dyDescent="0.25">
      <c r="A201" s="2" t="s">
        <v>32</v>
      </c>
      <c r="B201" s="4">
        <v>234231.93700000001</v>
      </c>
      <c r="C201" s="4">
        <v>260457.239</v>
      </c>
      <c r="D201" s="4">
        <v>280959.109</v>
      </c>
      <c r="E201" s="4">
        <v>318850.35700000002</v>
      </c>
      <c r="F201" s="4">
        <v>347744.20799999998</v>
      </c>
      <c r="G201" s="4">
        <v>369944.07400000002</v>
      </c>
      <c r="H201" s="4">
        <v>353730.603</v>
      </c>
      <c r="I201" s="4">
        <v>382215.09</v>
      </c>
      <c r="J201" s="4">
        <v>407232.99800000002</v>
      </c>
      <c r="K201" s="4">
        <v>463972.50900000002</v>
      </c>
      <c r="L201" s="4">
        <v>476290.19699999999</v>
      </c>
      <c r="M201" s="4">
        <v>507314.25599999999</v>
      </c>
      <c r="N201" s="4">
        <v>584463.86800000002</v>
      </c>
      <c r="O201" s="4">
        <v>649476.27599999995</v>
      </c>
      <c r="P201" s="4">
        <v>706772.62199999997</v>
      </c>
    </row>
    <row r="202" spans="1:16" x14ac:dyDescent="0.25">
      <c r="A202" s="8" t="s">
        <v>33</v>
      </c>
      <c r="B202" s="10">
        <v>1379467.784</v>
      </c>
      <c r="C202" s="10">
        <v>1519472.541</v>
      </c>
      <c r="D202" s="10">
        <v>1647432.7990000001</v>
      </c>
      <c r="E202" s="10">
        <v>1804728.0490000001</v>
      </c>
      <c r="F202" s="10">
        <v>1925779.648</v>
      </c>
      <c r="G202" s="10">
        <v>2052359.4029999999</v>
      </c>
      <c r="H202" s="10">
        <v>2084223.8529999999</v>
      </c>
      <c r="I202" s="10">
        <v>2229200.7560000001</v>
      </c>
      <c r="J202" s="10">
        <v>2397052.3990000002</v>
      </c>
      <c r="K202" s="10">
        <v>2563863.36</v>
      </c>
      <c r="L202" s="10">
        <v>2673066.3309999998</v>
      </c>
      <c r="M202" s="10">
        <v>2791558.969</v>
      </c>
      <c r="N202" s="10">
        <v>2949560.287</v>
      </c>
      <c r="O202" s="10">
        <v>3182484.6540000001</v>
      </c>
      <c r="P202" s="10">
        <v>3409015.9670000002</v>
      </c>
    </row>
    <row r="203" spans="1:16" x14ac:dyDescent="0.25">
      <c r="A203" s="2" t="s">
        <v>34</v>
      </c>
      <c r="B203" s="4">
        <v>92395.953999999998</v>
      </c>
      <c r="C203" s="4">
        <v>101305.374</v>
      </c>
      <c r="D203" s="4">
        <v>104893.62300000001</v>
      </c>
      <c r="E203" s="4">
        <v>113919.84600000001</v>
      </c>
      <c r="F203" s="4">
        <v>122456.29399999999</v>
      </c>
      <c r="G203" s="4">
        <v>133623.02100000001</v>
      </c>
      <c r="H203" s="4">
        <v>138318.42000000001</v>
      </c>
      <c r="I203" s="4">
        <v>146770.242</v>
      </c>
      <c r="J203" s="4">
        <v>165643.39799999999</v>
      </c>
      <c r="K203" s="4">
        <v>180059.76199999999</v>
      </c>
      <c r="L203" s="4">
        <v>189052.81200000001</v>
      </c>
      <c r="M203" s="4">
        <v>199524.20199999999</v>
      </c>
      <c r="N203" s="4">
        <v>212090.34099999999</v>
      </c>
      <c r="O203" s="4">
        <v>234892.829</v>
      </c>
      <c r="P203" s="4">
        <v>249246.66099999999</v>
      </c>
    </row>
    <row r="204" spans="1:16" x14ac:dyDescent="0.25">
      <c r="A204" s="8" t="s">
        <v>35</v>
      </c>
      <c r="B204" s="10">
        <v>272618.07699999999</v>
      </c>
      <c r="C204" s="10">
        <v>301103.73700000002</v>
      </c>
      <c r="D204" s="10">
        <v>312731.70899999997</v>
      </c>
      <c r="E204" s="10">
        <v>360437.27600000001</v>
      </c>
      <c r="F204" s="10">
        <v>379998.59100000001</v>
      </c>
      <c r="G204" s="10">
        <v>419537.05300000001</v>
      </c>
      <c r="H204" s="10">
        <v>412105.016</v>
      </c>
      <c r="I204" s="10">
        <v>459867.97899999999</v>
      </c>
      <c r="J204" s="10">
        <v>515124.18099999998</v>
      </c>
      <c r="K204" s="10">
        <v>565796.76599999995</v>
      </c>
      <c r="L204" s="10">
        <v>594575.53200000001</v>
      </c>
      <c r="M204" s="10">
        <v>645935.054</v>
      </c>
      <c r="N204" s="10">
        <v>726188.071</v>
      </c>
      <c r="O204" s="10">
        <v>793875.25600000005</v>
      </c>
      <c r="P204" s="10">
        <v>914368.19799999997</v>
      </c>
    </row>
    <row r="205" spans="1:16" x14ac:dyDescent="0.25">
      <c r="A205" s="2" t="s">
        <v>36</v>
      </c>
      <c r="B205" s="4">
        <v>115494.114</v>
      </c>
      <c r="C205" s="4">
        <v>128340.89</v>
      </c>
      <c r="D205" s="4">
        <v>136625.41399999999</v>
      </c>
      <c r="E205" s="4">
        <v>145524.01</v>
      </c>
      <c r="F205" s="4">
        <v>158826.22099999999</v>
      </c>
      <c r="G205" s="4">
        <v>167978.87700000001</v>
      </c>
      <c r="H205" s="4">
        <v>171107.67800000001</v>
      </c>
      <c r="I205" s="4">
        <v>186370.38</v>
      </c>
      <c r="J205" s="4">
        <v>198139.14300000001</v>
      </c>
      <c r="K205" s="4">
        <v>212366.44099999999</v>
      </c>
      <c r="L205" s="4">
        <v>218811.378</v>
      </c>
      <c r="M205" s="4">
        <v>235994.739</v>
      </c>
      <c r="N205" s="4">
        <v>250630.94699999999</v>
      </c>
      <c r="O205" s="4">
        <v>268793.32299999997</v>
      </c>
      <c r="P205" s="4">
        <v>287625.17300000001</v>
      </c>
    </row>
    <row r="206" spans="1:16" x14ac:dyDescent="0.25">
      <c r="A206" s="8" t="s">
        <v>37</v>
      </c>
      <c r="B206" s="10">
        <v>102868.192</v>
      </c>
      <c r="C206" s="10">
        <v>124276.052</v>
      </c>
      <c r="D206" s="10">
        <v>119899.78200000001</v>
      </c>
      <c r="E206" s="10">
        <v>148799.174</v>
      </c>
      <c r="F206" s="10">
        <v>155257.261</v>
      </c>
      <c r="G206" s="10">
        <v>175038.76699999999</v>
      </c>
      <c r="H206" s="10">
        <v>161786.625</v>
      </c>
      <c r="I206" s="10">
        <v>184470.15400000001</v>
      </c>
      <c r="J206" s="10">
        <v>203655.511</v>
      </c>
      <c r="K206" s="10">
        <v>231618.44</v>
      </c>
      <c r="L206" s="10">
        <v>230982.76699999999</v>
      </c>
      <c r="M206" s="10">
        <v>252915.8</v>
      </c>
      <c r="N206" s="10">
        <v>283485.212</v>
      </c>
      <c r="O206" s="10">
        <v>294186.64299999998</v>
      </c>
      <c r="P206" s="10">
        <v>338705.67800000001</v>
      </c>
    </row>
    <row r="207" spans="1:16" x14ac:dyDescent="0.25">
      <c r="A207" s="2" t="s">
        <v>38</v>
      </c>
      <c r="B207" s="4">
        <v>512955.266</v>
      </c>
      <c r="C207" s="4">
        <v>554058.11899999995</v>
      </c>
      <c r="D207" s="4">
        <v>596725.42099999997</v>
      </c>
      <c r="E207" s="4">
        <v>655681.34100000001</v>
      </c>
      <c r="F207" s="4">
        <v>705499.37199999997</v>
      </c>
      <c r="G207" s="4">
        <v>750814.02300000004</v>
      </c>
      <c r="H207" s="4">
        <v>743570.73600000003</v>
      </c>
      <c r="I207" s="4">
        <v>821289.83900000004</v>
      </c>
      <c r="J207" s="4">
        <v>885831.32</v>
      </c>
      <c r="K207" s="4">
        <v>970346.14500000002</v>
      </c>
      <c r="L207" s="4">
        <v>1018578.607</v>
      </c>
      <c r="M207" s="4">
        <v>1106846.601</v>
      </c>
      <c r="N207" s="4">
        <v>1210082.9269999999</v>
      </c>
      <c r="O207" s="4">
        <v>1348094.7679999999</v>
      </c>
      <c r="P207" s="4">
        <v>1466415.6869999999</v>
      </c>
    </row>
    <row r="208" spans="1:16" x14ac:dyDescent="0.25">
      <c r="A208" s="8" t="s">
        <v>39</v>
      </c>
      <c r="B208" s="10">
        <v>650414.93400000001</v>
      </c>
      <c r="C208" s="10">
        <v>708799.83799999999</v>
      </c>
      <c r="D208" s="10">
        <v>764362.20600000001</v>
      </c>
      <c r="E208" s="10">
        <v>837804.87899999996</v>
      </c>
      <c r="F208" s="10">
        <v>909155.34499999997</v>
      </c>
      <c r="G208" s="10">
        <v>981146.43099999998</v>
      </c>
      <c r="H208" s="10">
        <v>975921.43299999996</v>
      </c>
      <c r="I208" s="10">
        <v>1085724.1529999999</v>
      </c>
      <c r="J208" s="10">
        <v>1190034.639</v>
      </c>
      <c r="K208" s="10">
        <v>1300309.612</v>
      </c>
      <c r="L208" s="10">
        <v>1365154.2290000001</v>
      </c>
      <c r="M208" s="10">
        <v>1455358.7620000001</v>
      </c>
      <c r="N208" s="10">
        <v>1558320.899</v>
      </c>
      <c r="O208" s="10">
        <v>1681586.1969999999</v>
      </c>
      <c r="P208" s="10">
        <v>1855140.233</v>
      </c>
    </row>
    <row r="209" spans="1:16" x14ac:dyDescent="0.25">
      <c r="A209" s="2" t="s">
        <v>40</v>
      </c>
      <c r="B209" s="4">
        <v>169880.527</v>
      </c>
      <c r="C209" s="4">
        <v>187708.53200000001</v>
      </c>
      <c r="D209" s="4">
        <v>202877.76199999999</v>
      </c>
      <c r="E209" s="4">
        <v>224728.02100000001</v>
      </c>
      <c r="F209" s="4">
        <v>245625.96400000001</v>
      </c>
      <c r="G209" s="4">
        <v>270330.44300000003</v>
      </c>
      <c r="H209" s="4">
        <v>268656.30800000002</v>
      </c>
      <c r="I209" s="4">
        <v>290183.88500000001</v>
      </c>
      <c r="J209" s="4">
        <v>328272.43099999998</v>
      </c>
      <c r="K209" s="4">
        <v>348282.35200000001</v>
      </c>
      <c r="L209" s="4">
        <v>359465.98700000002</v>
      </c>
      <c r="M209" s="4">
        <v>399387.29700000002</v>
      </c>
      <c r="N209" s="4">
        <v>421144.60200000001</v>
      </c>
      <c r="O209" s="4">
        <v>468599.85100000002</v>
      </c>
      <c r="P209" s="4">
        <v>526910.48</v>
      </c>
    </row>
    <row r="210" spans="1:16" x14ac:dyDescent="0.25">
      <c r="A210" s="8" t="s">
        <v>41</v>
      </c>
      <c r="B210" s="10">
        <v>103912.141</v>
      </c>
      <c r="C210" s="10">
        <v>111172.356</v>
      </c>
      <c r="D210" s="10">
        <v>124410.414</v>
      </c>
      <c r="E210" s="10">
        <v>127253.829</v>
      </c>
      <c r="F210" s="10">
        <v>134376.326</v>
      </c>
      <c r="G210" s="10">
        <v>140312.17199999999</v>
      </c>
      <c r="H210" s="10">
        <v>144051.976</v>
      </c>
      <c r="I210" s="10">
        <v>156265.66200000001</v>
      </c>
      <c r="J210" s="10">
        <v>163560.712</v>
      </c>
      <c r="K210" s="10">
        <v>171825.31</v>
      </c>
      <c r="L210" s="10">
        <v>182126.14300000001</v>
      </c>
      <c r="M210" s="10">
        <v>188477.23800000001</v>
      </c>
      <c r="N210" s="10">
        <v>198841.307</v>
      </c>
      <c r="O210" s="10">
        <v>217064.10800000001</v>
      </c>
      <c r="P210" s="10">
        <v>241632.61600000001</v>
      </c>
    </row>
    <row r="211" spans="1:16" x14ac:dyDescent="0.25">
      <c r="A211" s="2" t="s">
        <v>42</v>
      </c>
      <c r="B211" s="4">
        <v>47348.156999999999</v>
      </c>
      <c r="C211" s="4">
        <v>57282.239000000001</v>
      </c>
      <c r="D211" s="4">
        <v>62730.262999999999</v>
      </c>
      <c r="E211" s="4">
        <v>67060.706999999995</v>
      </c>
      <c r="F211" s="4">
        <v>70481.637000000002</v>
      </c>
      <c r="G211" s="4">
        <v>81399.736999999994</v>
      </c>
      <c r="H211" s="4">
        <v>79868.876999999993</v>
      </c>
      <c r="I211" s="4">
        <v>88014.111999999994</v>
      </c>
      <c r="J211" s="4">
        <v>95444.017999999996</v>
      </c>
      <c r="K211" s="4">
        <v>99032.581000000006</v>
      </c>
      <c r="L211" s="4">
        <v>103627.459</v>
      </c>
      <c r="M211" s="4">
        <v>112339.929</v>
      </c>
      <c r="N211" s="4">
        <v>123538.148</v>
      </c>
      <c r="O211" s="4">
        <v>136012.307</v>
      </c>
      <c r="P211" s="4">
        <v>150505.87899999999</v>
      </c>
    </row>
    <row r="212" spans="1:16" x14ac:dyDescent="0.25">
      <c r="A212" s="8" t="s">
        <v>43</v>
      </c>
      <c r="B212" s="10">
        <v>518414.397</v>
      </c>
      <c r="C212" s="10">
        <v>593341.64300000004</v>
      </c>
      <c r="D212" s="10">
        <v>648235.09400000004</v>
      </c>
      <c r="E212" s="10">
        <v>734544.28</v>
      </c>
      <c r="F212" s="10">
        <v>813097.65399999998</v>
      </c>
      <c r="G212" s="10">
        <v>873801.70700000005</v>
      </c>
      <c r="H212" s="10">
        <v>851460.08499999996</v>
      </c>
      <c r="I212" s="10">
        <v>943374.11199999996</v>
      </c>
      <c r="J212" s="10">
        <v>1018557.233</v>
      </c>
      <c r="K212" s="10">
        <v>1108967.1740000001</v>
      </c>
      <c r="L212" s="10">
        <v>1124999.8929999999</v>
      </c>
      <c r="M212" s="10">
        <v>1206653.9450000001</v>
      </c>
      <c r="N212" s="10">
        <v>1316271.3570000001</v>
      </c>
      <c r="O212" s="10">
        <v>1404656.1159999999</v>
      </c>
      <c r="P212" s="10">
        <v>1559139.2679999999</v>
      </c>
    </row>
    <row r="213" spans="1:16" x14ac:dyDescent="0.25">
      <c r="A213" s="2" t="s">
        <v>44</v>
      </c>
      <c r="B213" s="4">
        <v>125575.372</v>
      </c>
      <c r="C213" s="4">
        <v>142950.12400000001</v>
      </c>
      <c r="D213" s="4">
        <v>140574.391</v>
      </c>
      <c r="E213" s="4">
        <v>170626.628</v>
      </c>
      <c r="F213" s="4">
        <v>173610.81400000001</v>
      </c>
      <c r="G213" s="4">
        <v>192561.53400000001</v>
      </c>
      <c r="H213" s="4">
        <v>190446.28</v>
      </c>
      <c r="I213" s="4">
        <v>208793.74100000001</v>
      </c>
      <c r="J213" s="4">
        <v>226500.467</v>
      </c>
      <c r="K213" s="4">
        <v>248833.70199999999</v>
      </c>
      <c r="L213" s="4">
        <v>245515.976</v>
      </c>
      <c r="M213" s="4">
        <v>265236.80699999997</v>
      </c>
      <c r="N213" s="4">
        <v>287630.63900000002</v>
      </c>
      <c r="O213" s="4">
        <v>280602.18400000001</v>
      </c>
      <c r="P213" s="4">
        <v>305450.05599999998</v>
      </c>
    </row>
    <row r="214" spans="1:16" x14ac:dyDescent="0.25">
      <c r="A214" s="8" t="s">
        <v>45</v>
      </c>
      <c r="B214" s="10">
        <v>244703.25700000001</v>
      </c>
      <c r="C214" s="10">
        <v>265601.902</v>
      </c>
      <c r="D214" s="10">
        <v>296863.07299999997</v>
      </c>
      <c r="E214" s="10">
        <v>324953.26</v>
      </c>
      <c r="F214" s="10">
        <v>355837.97200000001</v>
      </c>
      <c r="G214" s="10">
        <v>385126.95699999999</v>
      </c>
      <c r="H214" s="10">
        <v>373642.29399999999</v>
      </c>
      <c r="I214" s="10">
        <v>416421.45400000003</v>
      </c>
      <c r="J214" s="10">
        <v>462331.62699999998</v>
      </c>
      <c r="K214" s="10">
        <v>515088.62300000002</v>
      </c>
      <c r="L214" s="10">
        <v>519256.53499999997</v>
      </c>
      <c r="M214" s="10">
        <v>538526.01399999997</v>
      </c>
      <c r="N214" s="10">
        <v>580124.57299999997</v>
      </c>
      <c r="O214" s="10">
        <v>625813.35600000003</v>
      </c>
      <c r="P214" s="10">
        <v>715143.32400000002</v>
      </c>
    </row>
    <row r="215" spans="1:16" x14ac:dyDescent="0.25">
      <c r="A215" s="2" t="s">
        <v>46</v>
      </c>
      <c r="B215" s="4">
        <v>129222.791</v>
      </c>
      <c r="C215" s="4">
        <v>147980.64000000001</v>
      </c>
      <c r="D215" s="4">
        <v>168791.83499999999</v>
      </c>
      <c r="E215" s="4">
        <v>188519.43900000001</v>
      </c>
      <c r="F215" s="4">
        <v>207403.04399999999</v>
      </c>
      <c r="G215" s="4">
        <v>228284.80300000001</v>
      </c>
      <c r="H215" s="4">
        <v>233711.41899999999</v>
      </c>
      <c r="I215" s="4">
        <v>256123.88399999999</v>
      </c>
      <c r="J215" s="4">
        <v>288201.125</v>
      </c>
      <c r="K215" s="4">
        <v>311704.96100000001</v>
      </c>
      <c r="L215" s="4">
        <v>319989.728</v>
      </c>
      <c r="M215" s="4">
        <v>352241.87099999998</v>
      </c>
      <c r="N215" s="4">
        <v>395929.33799999999</v>
      </c>
      <c r="O215" s="4">
        <v>442796.147</v>
      </c>
      <c r="P215" s="4">
        <v>484806.25300000003</v>
      </c>
    </row>
    <row r="216" spans="1:16" x14ac:dyDescent="0.25">
      <c r="A216" s="8" t="s">
        <v>47</v>
      </c>
      <c r="B216" s="10">
        <v>100756.515</v>
      </c>
      <c r="C216" s="10">
        <v>114922.814</v>
      </c>
      <c r="D216" s="10">
        <v>123869.973</v>
      </c>
      <c r="E216" s="10">
        <v>138303.36199999999</v>
      </c>
      <c r="F216" s="10">
        <v>158761.48199999999</v>
      </c>
      <c r="G216" s="10">
        <v>175082.242</v>
      </c>
      <c r="H216" s="10">
        <v>167709.174</v>
      </c>
      <c r="I216" s="10">
        <v>180777.622</v>
      </c>
      <c r="J216" s="10">
        <v>194651.851</v>
      </c>
      <c r="K216" s="10">
        <v>213551.94399999999</v>
      </c>
      <c r="L216" s="10">
        <v>225272.66699999999</v>
      </c>
      <c r="M216" s="10">
        <v>245411.913</v>
      </c>
      <c r="N216" s="10">
        <v>266852.39399999997</v>
      </c>
      <c r="O216" s="10">
        <v>301645.95899999997</v>
      </c>
      <c r="P216" s="10">
        <v>327104.26699999999</v>
      </c>
    </row>
    <row r="217" spans="1:16" x14ac:dyDescent="0.25">
      <c r="A217" s="2" t="s">
        <v>48</v>
      </c>
      <c r="B217" s="4">
        <v>135417.18599999999</v>
      </c>
      <c r="C217" s="4">
        <v>155113.845</v>
      </c>
      <c r="D217" s="4">
        <v>171877.09599999999</v>
      </c>
      <c r="E217" s="4">
        <v>193076.79699999999</v>
      </c>
      <c r="F217" s="4">
        <v>208802.94500000001</v>
      </c>
      <c r="G217" s="4">
        <v>225361.59400000001</v>
      </c>
      <c r="H217" s="4">
        <v>223032.48199999999</v>
      </c>
      <c r="I217" s="4">
        <v>244786.34</v>
      </c>
      <c r="J217" s="4">
        <v>271023.71999999997</v>
      </c>
      <c r="K217" s="4">
        <v>297155.56400000001</v>
      </c>
      <c r="L217" s="4">
        <v>307896.46999999997</v>
      </c>
      <c r="M217" s="4">
        <v>328143.28899999999</v>
      </c>
      <c r="N217" s="4">
        <v>364046.016</v>
      </c>
      <c r="O217" s="4">
        <v>398157.60200000001</v>
      </c>
      <c r="P217" s="4">
        <v>450391.10200000001</v>
      </c>
    </row>
    <row r="218" spans="1:16" x14ac:dyDescent="0.25">
      <c r="A218" s="8" t="s">
        <v>49</v>
      </c>
      <c r="B218" s="10">
        <v>160242.73300000001</v>
      </c>
      <c r="C218" s="10">
        <v>185355.02900000001</v>
      </c>
      <c r="D218" s="10">
        <v>193845.41200000001</v>
      </c>
      <c r="E218" s="10">
        <v>208519.55900000001</v>
      </c>
      <c r="F218" s="10">
        <v>232728.36300000001</v>
      </c>
      <c r="G218" s="10">
        <v>260205.20600000001</v>
      </c>
      <c r="H218" s="10">
        <v>261437.516</v>
      </c>
      <c r="I218" s="10">
        <v>277104.76899999997</v>
      </c>
      <c r="J218" s="10">
        <v>299879.73300000001</v>
      </c>
      <c r="K218" s="10">
        <v>325175.66499999998</v>
      </c>
      <c r="L218" s="10">
        <v>334097.30699999997</v>
      </c>
      <c r="M218" s="10">
        <v>347538.66200000001</v>
      </c>
      <c r="N218" s="10">
        <v>384772.08899999998</v>
      </c>
      <c r="O218" s="10">
        <v>429903.35499999998</v>
      </c>
      <c r="P218" s="10">
        <v>457553.234</v>
      </c>
    </row>
    <row r="219" spans="1:16" x14ac:dyDescent="0.25">
      <c r="A219" s="2" t="s">
        <v>50</v>
      </c>
      <c r="B219" s="4">
        <v>215321.97099999999</v>
      </c>
      <c r="C219" s="4">
        <v>244591.94899999999</v>
      </c>
      <c r="D219" s="4">
        <v>274112.42300000001</v>
      </c>
      <c r="E219" s="4">
        <v>315218.31300000002</v>
      </c>
      <c r="F219" s="4">
        <v>339339.33799999999</v>
      </c>
      <c r="G219" s="4">
        <v>360308.272</v>
      </c>
      <c r="H219" s="4">
        <v>354073.91700000002</v>
      </c>
      <c r="I219" s="4">
        <v>385750.83500000002</v>
      </c>
      <c r="J219" s="4">
        <v>446699.109</v>
      </c>
      <c r="K219" s="4">
        <v>488557.57500000001</v>
      </c>
      <c r="L219" s="4">
        <v>510315.674</v>
      </c>
      <c r="M219" s="4">
        <v>531146.55500000005</v>
      </c>
      <c r="N219" s="4">
        <v>577553.44799999997</v>
      </c>
      <c r="O219" s="4">
        <v>653758.39800000004</v>
      </c>
      <c r="P219" s="4">
        <v>712851.29700000002</v>
      </c>
    </row>
    <row r="220" spans="1:16" x14ac:dyDescent="0.25">
      <c r="A220" s="8" t="s">
        <v>51</v>
      </c>
      <c r="B220" s="10">
        <v>174628.451</v>
      </c>
      <c r="C220" s="10">
        <v>219781.98699999999</v>
      </c>
      <c r="D220" s="10">
        <v>260510.67199999999</v>
      </c>
      <c r="E220" s="10">
        <v>306835.94900000002</v>
      </c>
      <c r="F220" s="10">
        <v>341289.31300000002</v>
      </c>
      <c r="G220" s="10">
        <v>414905.27100000001</v>
      </c>
      <c r="H220" s="10">
        <v>379235.26799999998</v>
      </c>
      <c r="I220" s="10">
        <v>449415.17099999997</v>
      </c>
      <c r="J220" s="10">
        <v>559158.19400000002</v>
      </c>
      <c r="K220" s="10">
        <v>592703.43799999997</v>
      </c>
      <c r="L220" s="10">
        <v>553628.20499999996</v>
      </c>
      <c r="M220" s="10">
        <v>572364.82999999996</v>
      </c>
      <c r="N220" s="10">
        <v>462797.837</v>
      </c>
      <c r="O220" s="10">
        <v>448911.75</v>
      </c>
      <c r="P220" s="10">
        <v>489406.64899999998</v>
      </c>
    </row>
    <row r="221" spans="1:16" x14ac:dyDescent="0.25">
      <c r="A221" s="2" t="s">
        <v>52</v>
      </c>
      <c r="B221" s="4">
        <v>259340.87100000001</v>
      </c>
      <c r="C221" s="4">
        <v>292431.745</v>
      </c>
      <c r="D221" s="4">
        <v>325281.01799999998</v>
      </c>
      <c r="E221" s="4">
        <v>359094.86700000003</v>
      </c>
      <c r="F221" s="4">
        <v>383429.08500000002</v>
      </c>
      <c r="G221" s="4">
        <v>429771.34700000001</v>
      </c>
      <c r="H221" s="4">
        <v>387891.00400000002</v>
      </c>
      <c r="I221" s="4">
        <v>406896.61599999998</v>
      </c>
      <c r="J221" s="4">
        <v>429862.78200000001</v>
      </c>
      <c r="K221" s="4">
        <v>462474.73700000002</v>
      </c>
      <c r="L221" s="4">
        <v>473241.40100000001</v>
      </c>
      <c r="M221" s="4">
        <v>497726.21600000001</v>
      </c>
      <c r="N221" s="4">
        <v>537307.54200000002</v>
      </c>
      <c r="O221" s="4">
        <v>561036.84499999997</v>
      </c>
      <c r="P221" s="4">
        <v>607890.09</v>
      </c>
    </row>
    <row r="222" spans="1:16" x14ac:dyDescent="0.25">
      <c r="A222" s="8" t="s">
        <v>53</v>
      </c>
      <c r="B222" s="10">
        <v>49095.694000000003</v>
      </c>
      <c r="C222" s="10">
        <v>57789.546000000002</v>
      </c>
      <c r="D222" s="10">
        <v>54034.75</v>
      </c>
      <c r="E222" s="10">
        <v>56021.512000000002</v>
      </c>
      <c r="F222" s="10">
        <v>59806.396999999997</v>
      </c>
      <c r="G222" s="10">
        <v>67699.513999999996</v>
      </c>
      <c r="H222" s="10">
        <v>69236.59</v>
      </c>
      <c r="I222" s="10">
        <v>78454.865999999995</v>
      </c>
      <c r="J222" s="10">
        <v>80052.248999999996</v>
      </c>
      <c r="K222" s="10">
        <v>88109.739000000001</v>
      </c>
      <c r="L222" s="10">
        <v>87657.644</v>
      </c>
      <c r="M222" s="10">
        <v>93850.195000000007</v>
      </c>
      <c r="N222" s="10">
        <v>104777.62699999999</v>
      </c>
      <c r="O222" s="10">
        <v>110303.66499999999</v>
      </c>
      <c r="P222" s="10">
        <v>115400.274</v>
      </c>
    </row>
    <row r="223" spans="1:16" x14ac:dyDescent="0.25">
      <c r="A223" s="2" t="s">
        <v>54</v>
      </c>
      <c r="B223" s="4">
        <v>349344.701</v>
      </c>
      <c r="C223" s="4">
        <v>402187.89199999999</v>
      </c>
      <c r="D223" s="4">
        <v>425100.61200000002</v>
      </c>
      <c r="E223" s="4">
        <v>490348.098</v>
      </c>
      <c r="F223" s="4">
        <v>532290.02800000005</v>
      </c>
      <c r="G223" s="4">
        <v>580223.99899999995</v>
      </c>
      <c r="H223" s="4">
        <v>578093.72499999998</v>
      </c>
      <c r="I223" s="4">
        <v>639238.48100000003</v>
      </c>
      <c r="J223" s="4">
        <v>701765.66299999994</v>
      </c>
      <c r="K223" s="4">
        <v>777750.647</v>
      </c>
      <c r="L223" s="4">
        <v>781357.27599999995</v>
      </c>
      <c r="M223" s="4">
        <v>819101.47</v>
      </c>
      <c r="N223" s="4">
        <v>854562.17700000003</v>
      </c>
      <c r="O223" s="4">
        <v>883870.75399999996</v>
      </c>
      <c r="P223" s="4">
        <v>940216.54099999997</v>
      </c>
    </row>
    <row r="224" spans="1:16" x14ac:dyDescent="0.25">
      <c r="A224" s="8" t="s">
        <v>55</v>
      </c>
      <c r="B224" s="10">
        <v>100397.54</v>
      </c>
      <c r="C224" s="10">
        <v>110902.208</v>
      </c>
      <c r="D224" s="10">
        <v>123611.23</v>
      </c>
      <c r="E224" s="10">
        <v>135527.402</v>
      </c>
      <c r="F224" s="10">
        <v>147321.32800000001</v>
      </c>
      <c r="G224" s="10">
        <v>159011.74600000001</v>
      </c>
      <c r="H224" s="10">
        <v>164626.32</v>
      </c>
      <c r="I224" s="10">
        <v>175773.5</v>
      </c>
      <c r="J224" s="10">
        <v>188610.929</v>
      </c>
      <c r="K224" s="10">
        <v>209189.06700000001</v>
      </c>
      <c r="L224" s="10">
        <v>215788.23699999999</v>
      </c>
      <c r="M224" s="10">
        <v>231946.60200000001</v>
      </c>
      <c r="N224" s="10">
        <v>250347.01500000001</v>
      </c>
      <c r="O224" s="10">
        <v>275345.56</v>
      </c>
      <c r="P224" s="10">
        <v>300411.27899999998</v>
      </c>
    </row>
    <row r="225" spans="1:16" x14ac:dyDescent="0.25">
      <c r="A225" s="2" t="s">
        <v>56</v>
      </c>
      <c r="B225" s="4">
        <v>58551.351000000002</v>
      </c>
      <c r="C225" s="4">
        <v>67368.178</v>
      </c>
      <c r="D225" s="4">
        <v>70551.111999999994</v>
      </c>
      <c r="E225" s="4">
        <v>81756.347999999998</v>
      </c>
      <c r="F225" s="4">
        <v>89738.45</v>
      </c>
      <c r="G225" s="4">
        <v>102382.13499999999</v>
      </c>
      <c r="H225" s="4">
        <v>111392.95</v>
      </c>
      <c r="I225" s="4">
        <v>130183.52800000001</v>
      </c>
      <c r="J225" s="4">
        <v>147947.212</v>
      </c>
      <c r="K225" s="4">
        <v>157643.57</v>
      </c>
      <c r="L225" s="4">
        <v>146858.788</v>
      </c>
      <c r="M225" s="4">
        <v>157339.995</v>
      </c>
      <c r="N225" s="4">
        <v>169741.06899999999</v>
      </c>
      <c r="O225" s="4">
        <v>182719.71299999999</v>
      </c>
      <c r="P225" s="4">
        <v>197171.14799999999</v>
      </c>
    </row>
    <row r="226" spans="1:16" x14ac:dyDescent="0.25">
      <c r="A226" s="8" t="s">
        <v>57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x14ac:dyDescent="0.25">
      <c r="A227" s="2" t="s">
        <v>23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8" t="s">
        <v>24</v>
      </c>
      <c r="B228" s="11">
        <v>100</v>
      </c>
      <c r="C228" s="11">
        <v>100</v>
      </c>
      <c r="D228" s="11">
        <v>100</v>
      </c>
      <c r="E228" s="11">
        <v>100</v>
      </c>
      <c r="F228" s="11">
        <v>100</v>
      </c>
      <c r="G228" s="11">
        <v>100</v>
      </c>
      <c r="H228" s="11">
        <v>100</v>
      </c>
      <c r="I228" s="11">
        <v>100</v>
      </c>
      <c r="J228" s="11">
        <v>100</v>
      </c>
      <c r="K228" s="11">
        <v>100</v>
      </c>
      <c r="L228" s="11">
        <v>100</v>
      </c>
      <c r="M228" s="11">
        <v>100</v>
      </c>
      <c r="N228" s="11">
        <v>100</v>
      </c>
      <c r="O228" s="11">
        <v>100</v>
      </c>
      <c r="P228" s="11">
        <v>100</v>
      </c>
    </row>
    <row r="229" spans="1:16" x14ac:dyDescent="0.25">
      <c r="A229" s="2" t="s">
        <v>25</v>
      </c>
      <c r="B229" s="5">
        <v>1.0336006912669999</v>
      </c>
      <c r="C229" s="5">
        <v>1.025591272377</v>
      </c>
      <c r="D229" s="5">
        <v>1.019329703738</v>
      </c>
      <c r="E229" s="5">
        <v>1.0276402086380001</v>
      </c>
      <c r="F229" s="5">
        <v>1.083355234801</v>
      </c>
      <c r="G229" s="5">
        <v>1.0496116741770001</v>
      </c>
      <c r="H229" s="5">
        <v>1.083285439415</v>
      </c>
      <c r="I229" s="5">
        <v>1.0788216908579999</v>
      </c>
      <c r="J229" s="5">
        <v>1.0622284688429999</v>
      </c>
      <c r="K229" s="5">
        <v>1.088873659671</v>
      </c>
      <c r="L229" s="5">
        <v>1.1048052867460001</v>
      </c>
      <c r="M229" s="5">
        <v>1.187227921084</v>
      </c>
      <c r="N229" s="5">
        <v>1.247728910382</v>
      </c>
      <c r="O229" s="5">
        <v>1.3603767498720001</v>
      </c>
      <c r="P229" s="5">
        <v>1.3672279210730001</v>
      </c>
    </row>
    <row r="230" spans="1:16" x14ac:dyDescent="0.25">
      <c r="A230" s="8" t="s">
        <v>26</v>
      </c>
      <c r="B230" s="11">
        <v>3.6223370885359998</v>
      </c>
      <c r="C230" s="11">
        <v>3.596565805464</v>
      </c>
      <c r="D230" s="11">
        <v>3.5312479590349999</v>
      </c>
      <c r="E230" s="11">
        <v>3.526708390624</v>
      </c>
      <c r="F230" s="11">
        <v>3.4245930581150001</v>
      </c>
      <c r="G230" s="11">
        <v>3.2862160125100002</v>
      </c>
      <c r="H230" s="11">
        <v>3.1728462243969999</v>
      </c>
      <c r="I230" s="11">
        <v>3.0699187797019998</v>
      </c>
      <c r="J230" s="11">
        <v>2.9546039983850001</v>
      </c>
      <c r="K230" s="11">
        <v>2.9784594153159998</v>
      </c>
      <c r="L230" s="11">
        <v>2.9760021000450001</v>
      </c>
      <c r="M230" s="11">
        <v>3.0051906894310001</v>
      </c>
      <c r="N230" s="11">
        <v>3.2900550563280002</v>
      </c>
      <c r="O230" s="11">
        <v>3.3604713589280002</v>
      </c>
      <c r="P230" s="11">
        <v>3.3604819616610002</v>
      </c>
    </row>
    <row r="231" spans="1:16" x14ac:dyDescent="0.25">
      <c r="A231" s="2" t="s">
        <v>27</v>
      </c>
      <c r="B231" s="5">
        <v>0.649084280831</v>
      </c>
      <c r="C231" s="5">
        <v>0.66459412120000005</v>
      </c>
      <c r="D231" s="5">
        <v>0.69328548444100002</v>
      </c>
      <c r="E231" s="5">
        <v>0.69326396344200003</v>
      </c>
      <c r="F231" s="5">
        <v>0.76138845693400004</v>
      </c>
      <c r="G231" s="5">
        <v>0.76600503805999998</v>
      </c>
      <c r="H231" s="5">
        <v>0.82490047519800003</v>
      </c>
      <c r="I231" s="5">
        <v>0.78593134366799999</v>
      </c>
      <c r="J231" s="5">
        <v>0.77005113855100005</v>
      </c>
      <c r="K231" s="5">
        <v>0.74926118609000003</v>
      </c>
      <c r="L231" s="5">
        <v>0.73534769214999995</v>
      </c>
      <c r="M231" s="5">
        <v>0.71876341869000004</v>
      </c>
      <c r="N231" s="5">
        <v>0.81231728637199996</v>
      </c>
      <c r="O231" s="5">
        <v>0.82436580294799999</v>
      </c>
      <c r="P231" s="5">
        <v>0.90434444506800005</v>
      </c>
    </row>
    <row r="232" spans="1:16" x14ac:dyDescent="0.25">
      <c r="A232" s="8" t="s">
        <v>28</v>
      </c>
      <c r="B232" s="11">
        <v>4.3915001865469998</v>
      </c>
      <c r="C232" s="11">
        <v>5.33037926086</v>
      </c>
      <c r="D232" s="11">
        <v>5.8542225759109998</v>
      </c>
      <c r="E232" s="11">
        <v>5.9562779134269999</v>
      </c>
      <c r="F232" s="11">
        <v>5.9371964701350004</v>
      </c>
      <c r="G232" s="11">
        <v>6.1486449686469999</v>
      </c>
      <c r="H232" s="11">
        <v>4.6515348584489997</v>
      </c>
      <c r="I232" s="11">
        <v>4.8387766654529996</v>
      </c>
      <c r="J232" s="11">
        <v>5.5134850122400003</v>
      </c>
      <c r="K232" s="11">
        <v>5.0801714633339996</v>
      </c>
      <c r="L232" s="11">
        <v>4.6097461312960002</v>
      </c>
      <c r="M232" s="11">
        <v>4.208412083891</v>
      </c>
      <c r="N232" s="11">
        <v>2.5001331725029998</v>
      </c>
      <c r="O232" s="11">
        <v>2.188276764482</v>
      </c>
      <c r="P232" s="11">
        <v>2.3873388335189998</v>
      </c>
    </row>
    <row r="233" spans="1:16" x14ac:dyDescent="0.25">
      <c r="A233" s="2" t="s">
        <v>29</v>
      </c>
      <c r="B233" s="5">
        <v>3.4170039021999998</v>
      </c>
      <c r="C233" s="5">
        <v>3.3814834654219998</v>
      </c>
      <c r="D233" s="5">
        <v>3.3024840324190001</v>
      </c>
      <c r="E233" s="5">
        <v>3.293359720003</v>
      </c>
      <c r="F233" s="5">
        <v>3.340292531857</v>
      </c>
      <c r="G233" s="5">
        <v>3.3331782788900002</v>
      </c>
      <c r="H233" s="5">
        <v>3.099377439115</v>
      </c>
      <c r="I233" s="5">
        <v>3.3841039560840001</v>
      </c>
      <c r="J233" s="5">
        <v>3.4842281243579998</v>
      </c>
      <c r="K233" s="5">
        <v>3.5453973933129999</v>
      </c>
      <c r="L233" s="5">
        <v>3.4406448052580001</v>
      </c>
      <c r="M233" s="5">
        <v>3.4828339016699998</v>
      </c>
      <c r="N233" s="5">
        <v>3.5931119767689998</v>
      </c>
      <c r="O233" s="5">
        <v>3.6456856438359999</v>
      </c>
      <c r="P233" s="5">
        <v>3.7413315006180001</v>
      </c>
    </row>
    <row r="234" spans="1:16" x14ac:dyDescent="0.25">
      <c r="A234" s="8" t="s">
        <v>30</v>
      </c>
      <c r="B234" s="11">
        <v>0.57558711925499995</v>
      </c>
      <c r="C234" s="11">
        <v>0.53817551012300002</v>
      </c>
      <c r="D234" s="11">
        <v>0.52767418308900005</v>
      </c>
      <c r="E234" s="11">
        <v>0.52525140010899996</v>
      </c>
      <c r="F234" s="11">
        <v>0.546595915007</v>
      </c>
      <c r="G234" s="11">
        <v>0.54490089578500001</v>
      </c>
      <c r="H234" s="11">
        <v>0.56447654689500004</v>
      </c>
      <c r="I234" s="11">
        <v>0.56846624724700001</v>
      </c>
      <c r="J234" s="11">
        <v>0.576139847265</v>
      </c>
      <c r="K234" s="11">
        <v>0.57069962957099996</v>
      </c>
      <c r="L234" s="11">
        <v>0.58444459383000003</v>
      </c>
      <c r="M234" s="11">
        <v>0.58261288994399996</v>
      </c>
      <c r="N234" s="11">
        <v>0.57957789637199997</v>
      </c>
      <c r="O234" s="11">
        <v>0.60410237783499998</v>
      </c>
      <c r="P234" s="11">
        <v>0.617336053971</v>
      </c>
    </row>
    <row r="235" spans="1:16" x14ac:dyDescent="0.25">
      <c r="A235" s="2" t="s">
        <v>31</v>
      </c>
      <c r="B235" s="5">
        <v>2.0019543529399999</v>
      </c>
      <c r="C235" s="5">
        <v>1.8618735892710001</v>
      </c>
      <c r="D235" s="5">
        <v>1.828276085135</v>
      </c>
      <c r="E235" s="5">
        <v>1.81664477168</v>
      </c>
      <c r="F235" s="5">
        <v>1.7899851454239999</v>
      </c>
      <c r="G235" s="5">
        <v>1.820540163924</v>
      </c>
      <c r="H235" s="5">
        <v>1.86726975048</v>
      </c>
      <c r="I235" s="5">
        <v>1.875349997716</v>
      </c>
      <c r="J235" s="5">
        <v>1.849672813085</v>
      </c>
      <c r="K235" s="5">
        <v>1.8369550824</v>
      </c>
      <c r="L235" s="5">
        <v>1.7958965687170001</v>
      </c>
      <c r="M235" s="5">
        <v>1.822145520689</v>
      </c>
      <c r="N235" s="5">
        <v>1.7501288344970001</v>
      </c>
      <c r="O235" s="5">
        <v>1.717484336379</v>
      </c>
      <c r="P235" s="5">
        <v>1.603986816445</v>
      </c>
    </row>
    <row r="236" spans="1:16" x14ac:dyDescent="0.25">
      <c r="A236" s="8" t="s">
        <v>32</v>
      </c>
      <c r="B236" s="11">
        <v>3.133285439342</v>
      </c>
      <c r="C236" s="11">
        <v>3.086710865543</v>
      </c>
      <c r="D236" s="11">
        <v>3.064906094735</v>
      </c>
      <c r="E236" s="11">
        <v>3.1165317849049998</v>
      </c>
      <c r="F236" s="11">
        <v>3.1421232054149999</v>
      </c>
      <c r="G236" s="11">
        <v>3.0732762826159998</v>
      </c>
      <c r="H236" s="11">
        <v>3.033993611613</v>
      </c>
      <c r="I236" s="11">
        <v>2.9804156058240001</v>
      </c>
      <c r="J236" s="11">
        <v>2.8757873700330001</v>
      </c>
      <c r="K236" s="11">
        <v>3.0255906994720001</v>
      </c>
      <c r="L236" s="11">
        <v>3.0448237047940001</v>
      </c>
      <c r="M236" s="11">
        <v>3.0617361133649998</v>
      </c>
      <c r="N236" s="11">
        <v>3.3439277525570001</v>
      </c>
      <c r="O236" s="11">
        <v>3.443977099059</v>
      </c>
      <c r="P236" s="11">
        <v>3.4136783951190002</v>
      </c>
    </row>
    <row r="237" spans="1:16" x14ac:dyDescent="0.25">
      <c r="A237" s="2" t="s">
        <v>33</v>
      </c>
      <c r="B237" s="5">
        <v>18.452933348916002</v>
      </c>
      <c r="C237" s="5">
        <v>18.007456503059998</v>
      </c>
      <c r="D237" s="5">
        <v>17.971393930925998</v>
      </c>
      <c r="E237" s="5">
        <v>17.639912279661999</v>
      </c>
      <c r="F237" s="5">
        <v>17.400827335984999</v>
      </c>
      <c r="G237" s="5">
        <v>17.049786494601999</v>
      </c>
      <c r="H237" s="5">
        <v>17.876660378103001</v>
      </c>
      <c r="I237" s="5">
        <v>17.382737875936002</v>
      </c>
      <c r="J237" s="5">
        <v>16.927442147878001</v>
      </c>
      <c r="K237" s="5">
        <v>16.719096468564</v>
      </c>
      <c r="L237" s="5">
        <v>17.088354495600001</v>
      </c>
      <c r="M237" s="5">
        <v>16.847578807196999</v>
      </c>
      <c r="N237" s="5">
        <v>16.875494006652001</v>
      </c>
      <c r="O237" s="5">
        <v>16.875757701245998</v>
      </c>
      <c r="P237" s="5">
        <v>16.465386169363999</v>
      </c>
    </row>
    <row r="238" spans="1:16" x14ac:dyDescent="0.25">
      <c r="A238" s="8" t="s">
        <v>34</v>
      </c>
      <c r="B238" s="11">
        <v>1.2359667986789999</v>
      </c>
      <c r="C238" s="11">
        <v>1.200582482807</v>
      </c>
      <c r="D238" s="11">
        <v>1.144255851237</v>
      </c>
      <c r="E238" s="11">
        <v>1.1134841570539999</v>
      </c>
      <c r="F238" s="11">
        <v>1.106482161815</v>
      </c>
      <c r="G238" s="11">
        <v>1.110060925725</v>
      </c>
      <c r="H238" s="11">
        <v>1.1863751654200001</v>
      </c>
      <c r="I238" s="11">
        <v>1.144476843464</v>
      </c>
      <c r="J238" s="11">
        <v>1.1697362302100001</v>
      </c>
      <c r="K238" s="11">
        <v>1.174179785847</v>
      </c>
      <c r="L238" s="11">
        <v>1.208575123026</v>
      </c>
      <c r="M238" s="11">
        <v>1.204165756291</v>
      </c>
      <c r="N238" s="11">
        <v>1.2134450325320001</v>
      </c>
      <c r="O238" s="11">
        <v>1.245565933203</v>
      </c>
      <c r="P238" s="11">
        <v>1.203849604847</v>
      </c>
    </row>
    <row r="239" spans="1:16" x14ac:dyDescent="0.25">
      <c r="A239" s="2" t="s">
        <v>35</v>
      </c>
      <c r="B239" s="5">
        <v>3.646771068479</v>
      </c>
      <c r="C239" s="5">
        <v>3.568417526892</v>
      </c>
      <c r="D239" s="5">
        <v>3.4115047002479999</v>
      </c>
      <c r="E239" s="5">
        <v>3.5230138604449999</v>
      </c>
      <c r="F239" s="5">
        <v>3.4335651416689998</v>
      </c>
      <c r="G239" s="5">
        <v>3.4852653827440001</v>
      </c>
      <c r="H239" s="5">
        <v>3.534678580969</v>
      </c>
      <c r="I239" s="5">
        <v>3.5859329918929999</v>
      </c>
      <c r="J239" s="5">
        <v>3.6376905137689999</v>
      </c>
      <c r="K239" s="5">
        <v>3.6895923784160001</v>
      </c>
      <c r="L239" s="5">
        <v>3.800997134787</v>
      </c>
      <c r="M239" s="5">
        <v>3.8983384723180001</v>
      </c>
      <c r="N239" s="5">
        <v>4.1547828311480002</v>
      </c>
      <c r="O239" s="5">
        <v>4.2096814036270001</v>
      </c>
      <c r="P239" s="5">
        <v>4.4163552259049998</v>
      </c>
    </row>
    <row r="240" spans="1:16" x14ac:dyDescent="0.25">
      <c r="A240" s="8" t="s">
        <v>36</v>
      </c>
      <c r="B240" s="11">
        <v>1.544947415629</v>
      </c>
      <c r="C240" s="11">
        <v>1.5209837176250001</v>
      </c>
      <c r="D240" s="11">
        <v>1.490409282528</v>
      </c>
      <c r="E240" s="11">
        <v>1.422392017682</v>
      </c>
      <c r="F240" s="11">
        <v>1.4351110475790001</v>
      </c>
      <c r="G240" s="11">
        <v>1.3954690315289999</v>
      </c>
      <c r="H240" s="11">
        <v>1.4676129165730001</v>
      </c>
      <c r="I240" s="11">
        <v>1.4532686007119999</v>
      </c>
      <c r="J240" s="11">
        <v>1.3992138351929999</v>
      </c>
      <c r="K240" s="11">
        <v>1.384853447792</v>
      </c>
      <c r="L240" s="11">
        <v>1.398815417175</v>
      </c>
      <c r="M240" s="11">
        <v>1.4242722462749999</v>
      </c>
      <c r="N240" s="11">
        <v>1.4339496848469999</v>
      </c>
      <c r="O240" s="11">
        <v>1.4253300436059999</v>
      </c>
      <c r="P240" s="11">
        <v>1.389216005827</v>
      </c>
    </row>
    <row r="241" spans="1:16" x14ac:dyDescent="0.25">
      <c r="A241" s="2" t="s">
        <v>37</v>
      </c>
      <c r="B241" s="5">
        <v>1.376052353463</v>
      </c>
      <c r="C241" s="5">
        <v>1.472810821108</v>
      </c>
      <c r="D241" s="5">
        <v>1.3079539364899999</v>
      </c>
      <c r="E241" s="5">
        <v>1.454404378599</v>
      </c>
      <c r="F241" s="5">
        <v>1.402862884196</v>
      </c>
      <c r="G241" s="5">
        <v>1.454118416719</v>
      </c>
      <c r="H241" s="5">
        <v>1.3876650268070001</v>
      </c>
      <c r="I241" s="5">
        <v>1.4384511239219999</v>
      </c>
      <c r="J241" s="5">
        <v>1.438169178941</v>
      </c>
      <c r="K241" s="5">
        <v>1.5103968107950001</v>
      </c>
      <c r="L241" s="5">
        <v>1.4766245637440001</v>
      </c>
      <c r="M241" s="5">
        <v>1.5263940039970001</v>
      </c>
      <c r="N241" s="5">
        <v>1.62192073753</v>
      </c>
      <c r="O241" s="5">
        <v>1.5599831722590001</v>
      </c>
      <c r="P241" s="5">
        <v>1.635932433292</v>
      </c>
    </row>
    <row r="242" spans="1:16" x14ac:dyDescent="0.25">
      <c r="A242" s="8" t="s">
        <v>38</v>
      </c>
      <c r="B242" s="11">
        <v>6.8617255468089997</v>
      </c>
      <c r="C242" s="11">
        <v>6.5662111086869999</v>
      </c>
      <c r="D242" s="11">
        <v>6.509514449329</v>
      </c>
      <c r="E242" s="11">
        <v>6.4088112029179998</v>
      </c>
      <c r="F242" s="11">
        <v>6.3747027187500001</v>
      </c>
      <c r="G242" s="11">
        <v>6.2373182643309999</v>
      </c>
      <c r="H242" s="11">
        <v>6.3777033812540003</v>
      </c>
      <c r="I242" s="11">
        <v>6.4042083033940003</v>
      </c>
      <c r="J242" s="11">
        <v>6.2555405248270004</v>
      </c>
      <c r="K242" s="11">
        <v>6.3276815212780004</v>
      </c>
      <c r="L242" s="11">
        <v>6.5115601944449999</v>
      </c>
      <c r="M242" s="11">
        <v>6.680025586028</v>
      </c>
      <c r="N242" s="11">
        <v>6.9233191374810001</v>
      </c>
      <c r="O242" s="11">
        <v>7.1485405701770004</v>
      </c>
      <c r="P242" s="11">
        <v>7.082718533735</v>
      </c>
    </row>
    <row r="243" spans="1:16" x14ac:dyDescent="0.25">
      <c r="A243" s="2" t="s">
        <v>39</v>
      </c>
      <c r="B243" s="5">
        <v>8.7005028790450005</v>
      </c>
      <c r="C243" s="5">
        <v>8.4000743072069994</v>
      </c>
      <c r="D243" s="5">
        <v>8.3382182983589992</v>
      </c>
      <c r="E243" s="5">
        <v>8.1889371538399995</v>
      </c>
      <c r="F243" s="5">
        <v>8.2148833571710007</v>
      </c>
      <c r="G243" s="5">
        <v>8.1507835050910007</v>
      </c>
      <c r="H243" s="5">
        <v>8.3706056757489993</v>
      </c>
      <c r="I243" s="5">
        <v>8.4661995140520006</v>
      </c>
      <c r="J243" s="5">
        <v>8.4037555933480004</v>
      </c>
      <c r="K243" s="5">
        <v>8.4793917574569999</v>
      </c>
      <c r="L243" s="5">
        <v>8.7271457261559995</v>
      </c>
      <c r="M243" s="5">
        <v>8.7833614506530004</v>
      </c>
      <c r="N243" s="5">
        <v>8.9157136768550007</v>
      </c>
      <c r="O243" s="5">
        <v>8.9169451857890003</v>
      </c>
      <c r="P243" s="5">
        <v>8.9602397379060008</v>
      </c>
    </row>
    <row r="244" spans="1:16" x14ac:dyDescent="0.25">
      <c r="A244" s="8" t="s">
        <v>40</v>
      </c>
      <c r="B244" s="11">
        <v>2.2724662934280002</v>
      </c>
      <c r="C244" s="11">
        <v>2.2245569656809998</v>
      </c>
      <c r="D244" s="11">
        <v>2.2131380308440001</v>
      </c>
      <c r="E244" s="11">
        <v>2.1965539790989999</v>
      </c>
      <c r="F244" s="11">
        <v>2.2194101974430001</v>
      </c>
      <c r="G244" s="11">
        <v>2.2457452283469999</v>
      </c>
      <c r="H244" s="11">
        <v>2.3043002648869999</v>
      </c>
      <c r="I244" s="11">
        <v>2.2627797856249998</v>
      </c>
      <c r="J244" s="11">
        <v>2.3181856962379999</v>
      </c>
      <c r="K244" s="11">
        <v>2.2711687105610001</v>
      </c>
      <c r="L244" s="11">
        <v>2.2979909416119999</v>
      </c>
      <c r="M244" s="11">
        <v>2.4103767950180002</v>
      </c>
      <c r="N244" s="11">
        <v>2.409519560698</v>
      </c>
      <c r="O244" s="11">
        <v>2.4848438889960001</v>
      </c>
      <c r="P244" s="11">
        <v>2.5449527411630002</v>
      </c>
    </row>
    <row r="245" spans="1:16" x14ac:dyDescent="0.25">
      <c r="A245" s="2" t="s">
        <v>41</v>
      </c>
      <c r="B245" s="5">
        <v>1.390017102434</v>
      </c>
      <c r="C245" s="5">
        <v>1.317517303534</v>
      </c>
      <c r="D245" s="5">
        <v>1.3571591875919999</v>
      </c>
      <c r="E245" s="5">
        <v>1.243814203506</v>
      </c>
      <c r="F245" s="5">
        <v>1.2141883673959999</v>
      </c>
      <c r="G245" s="5">
        <v>1.1656304308580001</v>
      </c>
      <c r="H245" s="5">
        <v>1.235552624561</v>
      </c>
      <c r="I245" s="5">
        <v>1.218519702294</v>
      </c>
      <c r="J245" s="5">
        <v>1.155028772504</v>
      </c>
      <c r="K245" s="5">
        <v>1.1204824634770001</v>
      </c>
      <c r="L245" s="5">
        <v>1.1642943754920001</v>
      </c>
      <c r="M245" s="5">
        <v>1.13749526907</v>
      </c>
      <c r="N245" s="5">
        <v>1.1376425494139999</v>
      </c>
      <c r="O245" s="5">
        <v>1.151025594936</v>
      </c>
      <c r="P245" s="5">
        <v>1.167074126982</v>
      </c>
    </row>
    <row r="246" spans="1:16" x14ac:dyDescent="0.25">
      <c r="A246" s="8" t="s">
        <v>42</v>
      </c>
      <c r="B246" s="11">
        <v>0.63336918444099999</v>
      </c>
      <c r="C246" s="11">
        <v>0.67885887987899995</v>
      </c>
      <c r="D246" s="11">
        <v>0.68430728612900005</v>
      </c>
      <c r="E246" s="11">
        <v>0.65546994160600003</v>
      </c>
      <c r="F246" s="11">
        <v>0.63685312962399998</v>
      </c>
      <c r="G246" s="11">
        <v>0.67622080934700002</v>
      </c>
      <c r="H246" s="11">
        <v>0.68504579623499995</v>
      </c>
      <c r="I246" s="11">
        <v>0.68631155545800004</v>
      </c>
      <c r="J246" s="11">
        <v>0.67400407839599996</v>
      </c>
      <c r="K246" s="11">
        <v>0.64579700349900004</v>
      </c>
      <c r="L246" s="11">
        <v>0.66246869160499999</v>
      </c>
      <c r="M246" s="11">
        <v>0.67799241500499996</v>
      </c>
      <c r="N246" s="11">
        <v>0.70680612474899995</v>
      </c>
      <c r="O246" s="11">
        <v>0.72123230333099997</v>
      </c>
      <c r="P246" s="11">
        <v>0.72693628967500001</v>
      </c>
    </row>
    <row r="247" spans="1:16" x14ac:dyDescent="0.25">
      <c r="A247" s="2" t="s">
        <v>43</v>
      </c>
      <c r="B247" s="5">
        <v>6.9347515222289999</v>
      </c>
      <c r="C247" s="5">
        <v>7.0317649970460003</v>
      </c>
      <c r="D247" s="5">
        <v>7.0714193873019999</v>
      </c>
      <c r="E247" s="5">
        <v>7.1796394320500001</v>
      </c>
      <c r="F247" s="5">
        <v>7.3469318773010004</v>
      </c>
      <c r="G247" s="5">
        <v>7.2590271086009999</v>
      </c>
      <c r="H247" s="5">
        <v>7.3030844278779998</v>
      </c>
      <c r="I247" s="5">
        <v>7.3561902685089997</v>
      </c>
      <c r="J247" s="5">
        <v>7.1928209175170004</v>
      </c>
      <c r="K247" s="5">
        <v>7.2316370099289999</v>
      </c>
      <c r="L247" s="5">
        <v>7.1918892382679998</v>
      </c>
      <c r="M247" s="5">
        <v>7.2823815141130002</v>
      </c>
      <c r="N247" s="5">
        <v>7.5308612928110001</v>
      </c>
      <c r="O247" s="5">
        <v>7.448468364929</v>
      </c>
      <c r="P247" s="5">
        <v>7.5305690521689996</v>
      </c>
    </row>
    <row r="248" spans="1:16" x14ac:dyDescent="0.25">
      <c r="A248" s="8" t="s">
        <v>44</v>
      </c>
      <c r="B248" s="11">
        <v>1.679802889678</v>
      </c>
      <c r="C248" s="11">
        <v>1.6941195517380001</v>
      </c>
      <c r="D248" s="11">
        <v>1.5334875928139999</v>
      </c>
      <c r="E248" s="11">
        <v>1.667751965268</v>
      </c>
      <c r="F248" s="11">
        <v>1.568700656491</v>
      </c>
      <c r="G248" s="11">
        <v>1.5996871878159999</v>
      </c>
      <c r="H248" s="11">
        <v>1.6334826333229999</v>
      </c>
      <c r="I248" s="11">
        <v>1.6281202400320001</v>
      </c>
      <c r="J248" s="11">
        <v>1.5994950937279999</v>
      </c>
      <c r="K248" s="11">
        <v>1.6226584978259999</v>
      </c>
      <c r="L248" s="11">
        <v>1.569532332051</v>
      </c>
      <c r="M248" s="11">
        <v>1.600753578243</v>
      </c>
      <c r="N248" s="11">
        <v>1.6456382146070001</v>
      </c>
      <c r="O248" s="11">
        <v>1.4879488772</v>
      </c>
      <c r="P248" s="11">
        <v>1.475309349143</v>
      </c>
    </row>
    <row r="249" spans="1:16" x14ac:dyDescent="0.25">
      <c r="A249" s="2" t="s">
        <v>45</v>
      </c>
      <c r="B249" s="5">
        <v>3.2733587141779998</v>
      </c>
      <c r="C249" s="5">
        <v>3.1476809013259999</v>
      </c>
      <c r="D249" s="5">
        <v>3.2383980892370001</v>
      </c>
      <c r="E249" s="5">
        <v>3.1761832507490002</v>
      </c>
      <c r="F249" s="5">
        <v>3.2152562816780001</v>
      </c>
      <c r="G249" s="5">
        <v>3.199406683141</v>
      </c>
      <c r="H249" s="5">
        <v>3.2047787876139999</v>
      </c>
      <c r="I249" s="5">
        <v>3.2471480916709998</v>
      </c>
      <c r="J249" s="5">
        <v>3.264881432063</v>
      </c>
      <c r="K249" s="5">
        <v>3.3589217398060001</v>
      </c>
      <c r="L249" s="5">
        <v>3.3194985254699998</v>
      </c>
      <c r="M249" s="5">
        <v>3.250104891691</v>
      </c>
      <c r="N249" s="5">
        <v>3.319101087006</v>
      </c>
      <c r="O249" s="5">
        <v>3.3184997604889999</v>
      </c>
      <c r="P249" s="5">
        <v>3.4541084905699999</v>
      </c>
    </row>
    <row r="250" spans="1:16" x14ac:dyDescent="0.25">
      <c r="A250" s="8" t="s">
        <v>46</v>
      </c>
      <c r="B250" s="11">
        <v>1.728593865795</v>
      </c>
      <c r="C250" s="11">
        <v>1.753736817344</v>
      </c>
      <c r="D250" s="11">
        <v>1.8413039736429999</v>
      </c>
      <c r="E250" s="11">
        <v>1.8426412604460001</v>
      </c>
      <c r="F250" s="11">
        <v>1.8740381649319999</v>
      </c>
      <c r="G250" s="11">
        <v>1.8964549510299999</v>
      </c>
      <c r="H250" s="11">
        <v>2.0045733849239999</v>
      </c>
      <c r="I250" s="11">
        <v>1.997188601051</v>
      </c>
      <c r="J250" s="11">
        <v>2.035211192057</v>
      </c>
      <c r="K250" s="11">
        <v>2.0326454966340002</v>
      </c>
      <c r="L250" s="11">
        <v>2.045627466704</v>
      </c>
      <c r="M250" s="11">
        <v>2.1258453598039999</v>
      </c>
      <c r="N250" s="11">
        <v>2.2652539769829998</v>
      </c>
      <c r="O250" s="11">
        <v>2.3480146175800001</v>
      </c>
      <c r="P250" s="11">
        <v>2.341591312637</v>
      </c>
    </row>
    <row r="251" spans="1:16" x14ac:dyDescent="0.25">
      <c r="A251" s="2" t="s">
        <v>47</v>
      </c>
      <c r="B251" s="5">
        <v>1.34780476741</v>
      </c>
      <c r="C251" s="5">
        <v>1.3619644438930001</v>
      </c>
      <c r="D251" s="5">
        <v>1.3512636645010001</v>
      </c>
      <c r="E251" s="5">
        <v>1.3518154023340001</v>
      </c>
      <c r="F251" s="5">
        <v>1.4345260833739999</v>
      </c>
      <c r="G251" s="5">
        <v>1.454479581273</v>
      </c>
      <c r="H251" s="5">
        <v>1.438463503608</v>
      </c>
      <c r="I251" s="5">
        <v>1.4096577029249999</v>
      </c>
      <c r="J251" s="5">
        <v>1.3745873674489999</v>
      </c>
      <c r="K251" s="5">
        <v>1.392584179207</v>
      </c>
      <c r="L251" s="5">
        <v>1.440121087614</v>
      </c>
      <c r="M251" s="5">
        <v>1.4811066470050001</v>
      </c>
      <c r="N251" s="5">
        <v>1.526758410552</v>
      </c>
      <c r="O251" s="5">
        <v>1.599537678601</v>
      </c>
      <c r="P251" s="5">
        <v>1.5798981659039999</v>
      </c>
    </row>
    <row r="252" spans="1:16" x14ac:dyDescent="0.25">
      <c r="A252" s="8" t="s">
        <v>48</v>
      </c>
      <c r="B252" s="11">
        <v>1.811455357304</v>
      </c>
      <c r="C252" s="11">
        <v>1.838273309646</v>
      </c>
      <c r="D252" s="11">
        <v>1.87496024226</v>
      </c>
      <c r="E252" s="11">
        <v>1.8871861409840001</v>
      </c>
      <c r="F252" s="11">
        <v>1.886687294138</v>
      </c>
      <c r="G252" s="11">
        <v>1.8721706618080001</v>
      </c>
      <c r="H252" s="11">
        <v>1.912978746626</v>
      </c>
      <c r="I252" s="11">
        <v>1.9087813299800001</v>
      </c>
      <c r="J252" s="11">
        <v>1.9139082411870001</v>
      </c>
      <c r="K252" s="11">
        <v>1.9377680644749999</v>
      </c>
      <c r="L252" s="11">
        <v>1.9683177952919999</v>
      </c>
      <c r="M252" s="11">
        <v>1.980405924744</v>
      </c>
      <c r="N252" s="11">
        <v>2.0828380380049998</v>
      </c>
      <c r="O252" s="11">
        <v>2.1113098565350001</v>
      </c>
      <c r="P252" s="11">
        <v>2.175367758163</v>
      </c>
    </row>
    <row r="253" spans="1:16" x14ac:dyDescent="0.25">
      <c r="A253" s="2" t="s">
        <v>49</v>
      </c>
      <c r="B253" s="5">
        <v>2.1435429706979998</v>
      </c>
      <c r="C253" s="5">
        <v>2.1966653113349999</v>
      </c>
      <c r="D253" s="5">
        <v>2.1146065944960002</v>
      </c>
      <c r="E253" s="5">
        <v>2.0381279780030002</v>
      </c>
      <c r="F253" s="5">
        <v>2.1028709411039999</v>
      </c>
      <c r="G253" s="5">
        <v>2.1616307556069998</v>
      </c>
      <c r="H253" s="5">
        <v>2.242383742466</v>
      </c>
      <c r="I253" s="5">
        <v>2.1607921811140001</v>
      </c>
      <c r="J253" s="5">
        <v>2.1176828816079998</v>
      </c>
      <c r="K253" s="5">
        <v>2.1204887113659998</v>
      </c>
      <c r="L253" s="5">
        <v>2.1358142713600001</v>
      </c>
      <c r="M253" s="5">
        <v>2.0974606166709999</v>
      </c>
      <c r="N253" s="5">
        <v>2.201419347306</v>
      </c>
      <c r="O253" s="5">
        <v>2.279648024324</v>
      </c>
      <c r="P253" s="5">
        <v>2.2099605175749999</v>
      </c>
    </row>
    <row r="254" spans="1:16" x14ac:dyDescent="0.25">
      <c r="A254" s="8" t="s">
        <v>50</v>
      </c>
      <c r="B254" s="11">
        <v>2.880329664459</v>
      </c>
      <c r="C254" s="11">
        <v>2.8986893568459999</v>
      </c>
      <c r="D254" s="11">
        <v>2.9902174693160002</v>
      </c>
      <c r="E254" s="11">
        <v>3.0810311799300001</v>
      </c>
      <c r="F254" s="11">
        <v>3.0661790589479998</v>
      </c>
      <c r="G254" s="11">
        <v>2.9932277460079999</v>
      </c>
      <c r="H254" s="11">
        <v>3.0369382606589999</v>
      </c>
      <c r="I254" s="11">
        <v>3.0079864418579998</v>
      </c>
      <c r="J254" s="11">
        <v>3.1544881239400002</v>
      </c>
      <c r="K254" s="11">
        <v>3.18591129087</v>
      </c>
      <c r="L254" s="11">
        <v>3.262341469361</v>
      </c>
      <c r="M254" s="11">
        <v>3.2055684808759999</v>
      </c>
      <c r="N254" s="11">
        <v>3.3043907572259998</v>
      </c>
      <c r="O254" s="11">
        <v>3.4666839024459999</v>
      </c>
      <c r="P254" s="11">
        <v>3.443038108374</v>
      </c>
    </row>
    <row r="255" spans="1:16" x14ac:dyDescent="0.25">
      <c r="A255" s="2" t="s">
        <v>51</v>
      </c>
      <c r="B255" s="5">
        <v>2.3359785596320002</v>
      </c>
      <c r="C255" s="5">
        <v>2.604663436994</v>
      </c>
      <c r="D255" s="5">
        <v>2.8418396869140001</v>
      </c>
      <c r="E255" s="5">
        <v>2.9990996303330002</v>
      </c>
      <c r="F255" s="5">
        <v>3.0837985089819999</v>
      </c>
      <c r="G255" s="5">
        <v>3.4467872808700002</v>
      </c>
      <c r="H255" s="5">
        <v>3.2527504565680001</v>
      </c>
      <c r="I255" s="5">
        <v>3.5044246660759999</v>
      </c>
      <c r="J255" s="5">
        <v>3.948648758949</v>
      </c>
      <c r="K255" s="5">
        <v>3.8650522924790001</v>
      </c>
      <c r="L255" s="5">
        <v>3.5392294295459998</v>
      </c>
      <c r="M255" s="5">
        <v>3.4543284548090001</v>
      </c>
      <c r="N255" s="5">
        <v>2.6478326817069999</v>
      </c>
      <c r="O255" s="5">
        <v>2.3804438185489998</v>
      </c>
      <c r="P255" s="5">
        <v>2.363811008116</v>
      </c>
    </row>
    <row r="256" spans="1:16" x14ac:dyDescent="0.25">
      <c r="A256" s="8" t="s">
        <v>52</v>
      </c>
      <c r="B256" s="11">
        <v>3.4691638780690002</v>
      </c>
      <c r="C256" s="11">
        <v>3.4656446800520002</v>
      </c>
      <c r="D256" s="11">
        <v>3.5484016806510001</v>
      </c>
      <c r="E256" s="11">
        <v>3.5098927827200002</v>
      </c>
      <c r="F256" s="11">
        <v>3.4645621634900001</v>
      </c>
      <c r="G256" s="11">
        <v>3.5702858364560002</v>
      </c>
      <c r="H256" s="11">
        <v>3.3269918354730001</v>
      </c>
      <c r="I256" s="11">
        <v>3.1728758387939999</v>
      </c>
      <c r="J256" s="11">
        <v>3.0355937887989999</v>
      </c>
      <c r="K256" s="11">
        <v>3.0158236444300002</v>
      </c>
      <c r="L256" s="11">
        <v>3.0253333890360001</v>
      </c>
      <c r="M256" s="11">
        <v>3.00387050447</v>
      </c>
      <c r="N256" s="11">
        <v>3.0741294709970002</v>
      </c>
      <c r="O256" s="11">
        <v>2.9750094303810002</v>
      </c>
      <c r="P256" s="11">
        <v>2.93608043414</v>
      </c>
    </row>
    <row r="257" spans="1:16" x14ac:dyDescent="0.25">
      <c r="A257" s="2" t="s">
        <v>53</v>
      </c>
      <c r="B257" s="5">
        <v>0.65674572440800005</v>
      </c>
      <c r="C257" s="5">
        <v>0.68487103771000002</v>
      </c>
      <c r="D257" s="5">
        <v>0.58945031251000002</v>
      </c>
      <c r="E257" s="5">
        <v>0.54756978925499999</v>
      </c>
      <c r="F257" s="5">
        <v>0.54039453001000004</v>
      </c>
      <c r="G257" s="5">
        <v>0.56240747005699998</v>
      </c>
      <c r="H257" s="5">
        <v>0.593851281083</v>
      </c>
      <c r="I257" s="5">
        <v>0.61177099778900002</v>
      </c>
      <c r="J257" s="5">
        <v>0.56531088528600004</v>
      </c>
      <c r="K257" s="5">
        <v>0.57456853947200004</v>
      </c>
      <c r="L257" s="5">
        <v>0.56037700133000001</v>
      </c>
      <c r="M257" s="5">
        <v>0.56640342328100002</v>
      </c>
      <c r="N257" s="5">
        <v>0.59947044454800003</v>
      </c>
      <c r="O257" s="5">
        <v>0.58490711707300003</v>
      </c>
      <c r="P257" s="5">
        <v>0.55737787498000002</v>
      </c>
    </row>
    <row r="258" spans="1:16" x14ac:dyDescent="0.25">
      <c r="A258" s="8" t="s">
        <v>54</v>
      </c>
      <c r="B258" s="11">
        <v>4.6731315932999999</v>
      </c>
      <c r="C258" s="11">
        <v>4.7663783160440003</v>
      </c>
      <c r="D258" s="11">
        <v>4.6373063369669998</v>
      </c>
      <c r="E258" s="11">
        <v>4.7927982501360002</v>
      </c>
      <c r="F258" s="11">
        <v>4.8096296372819998</v>
      </c>
      <c r="G258" s="11">
        <v>4.8201573698709996</v>
      </c>
      <c r="H258" s="11">
        <v>4.9583854314220002</v>
      </c>
      <c r="I258" s="11">
        <v>4.9846183326139997</v>
      </c>
      <c r="J258" s="11">
        <v>4.9557104662190001</v>
      </c>
      <c r="K258" s="11">
        <v>5.0717554993569998</v>
      </c>
      <c r="L258" s="11">
        <v>4.9950537946470002</v>
      </c>
      <c r="M258" s="11">
        <v>4.943430076227</v>
      </c>
      <c r="N258" s="11">
        <v>4.8892572088910002</v>
      </c>
      <c r="O258" s="11">
        <v>4.6869004269900003</v>
      </c>
      <c r="P258" s="11">
        <v>4.5412015022069996</v>
      </c>
    </row>
    <row r="259" spans="1:16" x14ac:dyDescent="0.25">
      <c r="A259" s="2" t="s">
        <v>55</v>
      </c>
      <c r="B259" s="5">
        <v>1.3430028127539999</v>
      </c>
      <c r="C259" s="5">
        <v>1.3143157462649999</v>
      </c>
      <c r="D259" s="5">
        <v>1.348441107865</v>
      </c>
      <c r="E259" s="5">
        <v>1.3246823997079999</v>
      </c>
      <c r="F259" s="5">
        <v>1.331155926431</v>
      </c>
      <c r="G259" s="5">
        <v>1.3209754175949999</v>
      </c>
      <c r="H259" s="5">
        <v>1.412021461947</v>
      </c>
      <c r="I259" s="5">
        <v>1.3706368382530001</v>
      </c>
      <c r="J259" s="5">
        <v>1.3319277419369999</v>
      </c>
      <c r="K259" s="5">
        <v>1.364133614103</v>
      </c>
      <c r="L259" s="5">
        <v>1.379489108472</v>
      </c>
      <c r="M259" s="5">
        <v>1.3998409847869999</v>
      </c>
      <c r="N259" s="5">
        <v>1.4323252078740001</v>
      </c>
      <c r="O259" s="5">
        <v>1.460074583183</v>
      </c>
      <c r="P259" s="5">
        <v>1.4509722941309999</v>
      </c>
    </row>
    <row r="260" spans="1:16" x14ac:dyDescent="0.25">
      <c r="A260" s="8" t="s">
        <v>56</v>
      </c>
      <c r="B260" s="11">
        <v>0.78323262784699998</v>
      </c>
      <c r="C260" s="11">
        <v>0.79838858702000004</v>
      </c>
      <c r="D260" s="11">
        <v>0.76962278933999995</v>
      </c>
      <c r="E260" s="11">
        <v>0.79910921084499997</v>
      </c>
      <c r="F260" s="11">
        <v>0.81085251652300006</v>
      </c>
      <c r="G260" s="11">
        <v>0.85053014596800003</v>
      </c>
      <c r="H260" s="11">
        <v>0.95543189029300002</v>
      </c>
      <c r="I260" s="11">
        <v>1.015137886033</v>
      </c>
      <c r="J260" s="11">
        <v>1.0447697651979999</v>
      </c>
      <c r="K260" s="11">
        <v>1.028002543193</v>
      </c>
      <c r="L260" s="11">
        <v>0.93883754437099998</v>
      </c>
      <c r="M260" s="11">
        <v>0.94957620266099996</v>
      </c>
      <c r="N260" s="11">
        <v>0.97114963379999997</v>
      </c>
      <c r="O260" s="11">
        <v>0.96890761121299995</v>
      </c>
      <c r="P260" s="11">
        <v>0.95232733571899997</v>
      </c>
    </row>
    <row r="261" spans="1:16" x14ac:dyDescent="0.25">
      <c r="A261" s="15" t="s">
        <v>63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x14ac:dyDescent="0.25">
      <c r="A262" s="8" t="s">
        <v>64</v>
      </c>
      <c r="B262" s="12">
        <v>60.243294481878003</v>
      </c>
      <c r="C262" s="12">
        <v>65.039691471612002</v>
      </c>
      <c r="D262" s="12">
        <v>68.860071834636003</v>
      </c>
      <c r="E262" s="12">
        <v>73.259694974742999</v>
      </c>
      <c r="F262" s="12">
        <v>77.500743618089004</v>
      </c>
      <c r="G262" s="12">
        <v>82.284486372852001</v>
      </c>
      <c r="H262" s="12">
        <v>85.532800509751993</v>
      </c>
      <c r="I262" s="12">
        <v>89.420395736214005</v>
      </c>
      <c r="J262" s="12">
        <v>94.645116069354003</v>
      </c>
      <c r="K262" s="12">
        <v>98.493317367979998</v>
      </c>
      <c r="L262" s="12">
        <v>100</v>
      </c>
      <c r="M262" s="12">
        <v>104.42334194356501</v>
      </c>
      <c r="N262" s="12">
        <v>107.334030907998</v>
      </c>
      <c r="O262" s="12">
        <v>113.086108958582</v>
      </c>
      <c r="P262" s="12">
        <v>120.73161798520999</v>
      </c>
    </row>
    <row r="263" spans="1:16" x14ac:dyDescent="0.25">
      <c r="A263" s="2" t="s">
        <v>65</v>
      </c>
      <c r="B263" s="6">
        <v>78.232690241450001</v>
      </c>
      <c r="C263" s="6">
        <v>74.618231336685994</v>
      </c>
      <c r="D263" s="6">
        <v>73.361418488552999</v>
      </c>
      <c r="E263" s="6">
        <v>68.975285134979998</v>
      </c>
      <c r="F263" s="6">
        <v>74.131482638364005</v>
      </c>
      <c r="G263" s="6">
        <v>51.798473613520002</v>
      </c>
      <c r="H263" s="6">
        <v>88.170616804559998</v>
      </c>
      <c r="I263" s="6">
        <v>91.058349390808999</v>
      </c>
      <c r="J263" s="6">
        <v>81.484821514513001</v>
      </c>
      <c r="K263" s="6">
        <v>76.791946213551</v>
      </c>
      <c r="L263" s="6">
        <v>100</v>
      </c>
      <c r="M263" s="6">
        <v>134.37017408934199</v>
      </c>
      <c r="N263" s="6">
        <v>150.591667523756</v>
      </c>
      <c r="O263" s="6">
        <v>164.62838668244601</v>
      </c>
      <c r="P263" s="6">
        <v>153.41504866700299</v>
      </c>
    </row>
    <row r="264" spans="1:16" x14ac:dyDescent="0.25">
      <c r="A264" s="8" t="s">
        <v>66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x14ac:dyDescent="0.25">
      <c r="A265" s="2" t="s">
        <v>67</v>
      </c>
      <c r="B265" s="6">
        <v>59.523361936568001</v>
      </c>
      <c r="C265" s="6">
        <v>64.655742173788994</v>
      </c>
      <c r="D265" s="6">
        <v>68.678182820518003</v>
      </c>
      <c r="E265" s="6">
        <v>73.438042440957005</v>
      </c>
      <c r="F265" s="6">
        <v>77.640048345248005</v>
      </c>
      <c r="G265" s="6">
        <v>83.577398466844997</v>
      </c>
      <c r="H265" s="6">
        <v>85.422357595565003</v>
      </c>
      <c r="I265" s="6">
        <v>89.352447037382007</v>
      </c>
      <c r="J265" s="6">
        <v>95.193206938203005</v>
      </c>
      <c r="K265" s="6">
        <v>99.377533027319998</v>
      </c>
      <c r="L265" s="6">
        <v>100</v>
      </c>
      <c r="M265" s="6">
        <v>103.168411583132</v>
      </c>
      <c r="N265" s="6">
        <v>105.47389670216</v>
      </c>
      <c r="O265" s="6">
        <v>110.771951192209</v>
      </c>
      <c r="P265" s="6">
        <v>119.238319271477</v>
      </c>
    </row>
    <row r="266" spans="1:16" x14ac:dyDescent="0.25">
      <c r="A266" s="8" t="s">
        <v>68</v>
      </c>
      <c r="B266" s="12">
        <v>63.753612549895003</v>
      </c>
      <c r="C266" s="12">
        <v>68.381467578458995</v>
      </c>
      <c r="D266" s="12">
        <v>72.084470034521004</v>
      </c>
      <c r="E266" s="12">
        <v>76.124697159345004</v>
      </c>
      <c r="F266" s="12">
        <v>79.768938937721003</v>
      </c>
      <c r="G266" s="12">
        <v>83.700885875555002</v>
      </c>
      <c r="H266" s="12">
        <v>88.164608127690997</v>
      </c>
      <c r="I266" s="12">
        <v>90.897334054500007</v>
      </c>
      <c r="J266" s="12">
        <v>94.642447472731007</v>
      </c>
      <c r="K266" s="12">
        <v>99.565997553325005</v>
      </c>
      <c r="L266" s="12">
        <v>100</v>
      </c>
      <c r="M266" s="12">
        <v>102.972748579369</v>
      </c>
      <c r="N266" s="12">
        <v>110.045246535272</v>
      </c>
      <c r="O266" s="12">
        <v>118.58980926011699</v>
      </c>
      <c r="P266" s="12">
        <v>126.16011130292399</v>
      </c>
    </row>
    <row r="267" spans="1:16" x14ac:dyDescent="0.25">
      <c r="A267" s="2" t="s">
        <v>69</v>
      </c>
      <c r="B267" s="6">
        <v>67.780119608337998</v>
      </c>
      <c r="C267" s="6">
        <v>71.743486720014999</v>
      </c>
      <c r="D267" s="6">
        <v>74.758068419430003</v>
      </c>
      <c r="E267" s="6">
        <v>79.122805584087004</v>
      </c>
      <c r="F267" s="6">
        <v>82.110271007224995</v>
      </c>
      <c r="G267" s="6">
        <v>86.454138408001995</v>
      </c>
      <c r="H267" s="6">
        <v>90.722987393121002</v>
      </c>
      <c r="I267" s="6">
        <v>91.949466079641994</v>
      </c>
      <c r="J267" s="6">
        <v>94.938369300657001</v>
      </c>
      <c r="K267" s="6">
        <v>100.157992178981</v>
      </c>
      <c r="L267" s="6">
        <v>100</v>
      </c>
      <c r="M267" s="6">
        <v>105.19319208717501</v>
      </c>
      <c r="N267" s="6">
        <v>113.659814414644</v>
      </c>
      <c r="O267" s="6">
        <v>120.01981383674899</v>
      </c>
      <c r="P267" s="6">
        <v>127.74543422635401</v>
      </c>
    </row>
    <row r="268" spans="1:16" x14ac:dyDescent="0.25">
      <c r="A268" s="8" t="s">
        <v>70</v>
      </c>
      <c r="B268" s="12">
        <v>63.806036569756998</v>
      </c>
      <c r="C268" s="12">
        <v>68.769246573428006</v>
      </c>
      <c r="D268" s="12">
        <v>72.717375646283998</v>
      </c>
      <c r="E268" s="12">
        <v>75.73212102526</v>
      </c>
      <c r="F268" s="12">
        <v>79.345228287769004</v>
      </c>
      <c r="G268" s="12">
        <v>84.613137671236004</v>
      </c>
      <c r="H268" s="12">
        <v>88.771888958611996</v>
      </c>
      <c r="I268" s="12">
        <v>91.083366167704995</v>
      </c>
      <c r="J268" s="12">
        <v>95.063314024033005</v>
      </c>
      <c r="K268" s="12">
        <v>97.914640905911</v>
      </c>
      <c r="L268" s="12">
        <v>100</v>
      </c>
      <c r="M268" s="12">
        <v>103.67728293573001</v>
      </c>
      <c r="N268" s="12">
        <v>109.134131735054</v>
      </c>
      <c r="O268" s="12">
        <v>115.817783421614</v>
      </c>
      <c r="P268" s="12">
        <v>125.18112270215001</v>
      </c>
    </row>
    <row r="269" spans="1:16" x14ac:dyDescent="0.25">
      <c r="A269" s="2" t="s">
        <v>71</v>
      </c>
      <c r="B269" s="6">
        <v>31.340096484418002</v>
      </c>
      <c r="C269" s="6">
        <v>42.449503746139001</v>
      </c>
      <c r="D269" s="6">
        <v>51.674293693529997</v>
      </c>
      <c r="E269" s="6">
        <v>60.080327100885</v>
      </c>
      <c r="F269" s="6">
        <v>69.343266457821002</v>
      </c>
      <c r="G269" s="6">
        <v>85.345194353997002</v>
      </c>
      <c r="H269" s="6">
        <v>69.460535482140997</v>
      </c>
      <c r="I269" s="6">
        <v>82.302556155153994</v>
      </c>
      <c r="J269" s="6">
        <v>107.46683634945499</v>
      </c>
      <c r="K269" s="6">
        <v>108.98927360975701</v>
      </c>
      <c r="L269" s="6">
        <v>100</v>
      </c>
      <c r="M269" s="6">
        <v>101.461453100442</v>
      </c>
      <c r="N269" s="6">
        <v>68.413099170682003</v>
      </c>
      <c r="O269" s="6">
        <v>68.639832755186006</v>
      </c>
      <c r="P269" s="6">
        <v>91.808419073164004</v>
      </c>
    </row>
    <row r="270" spans="1:16" x14ac:dyDescent="0.25">
      <c r="A270" s="8" t="s">
        <v>72</v>
      </c>
      <c r="B270" s="12">
        <v>58.510557436055997</v>
      </c>
      <c r="C270" s="12">
        <v>63.527572663230004</v>
      </c>
      <c r="D270" s="12">
        <v>65.974937314585006</v>
      </c>
      <c r="E270" s="12">
        <v>70.124825793325996</v>
      </c>
      <c r="F270" s="12">
        <v>73.864478500629005</v>
      </c>
      <c r="G270" s="12">
        <v>80.515369658794995</v>
      </c>
      <c r="H270" s="12">
        <v>85.765504134956004</v>
      </c>
      <c r="I270" s="12">
        <v>88.577080083897997</v>
      </c>
      <c r="J270" s="12">
        <v>94.301615494860002</v>
      </c>
      <c r="K270" s="12">
        <v>98.932357244822995</v>
      </c>
      <c r="L270" s="12">
        <v>100</v>
      </c>
      <c r="M270" s="12">
        <v>101.990583216281</v>
      </c>
      <c r="N270" s="12">
        <v>109.43924711707101</v>
      </c>
      <c r="O270" s="12">
        <v>117.858960024783</v>
      </c>
      <c r="P270" s="12">
        <v>126.43060690798499</v>
      </c>
    </row>
    <row r="271" spans="1:16" x14ac:dyDescent="0.25">
      <c r="A271" s="2" t="s">
        <v>73</v>
      </c>
      <c r="B271" s="6">
        <v>63.526854662864999</v>
      </c>
      <c r="C271" s="6">
        <v>66.984269755469001</v>
      </c>
      <c r="D271" s="6">
        <v>70.865873332586006</v>
      </c>
      <c r="E271" s="6">
        <v>74.087036820151994</v>
      </c>
      <c r="F271" s="6">
        <v>78.028566280093003</v>
      </c>
      <c r="G271" s="6">
        <v>83.076733423456005</v>
      </c>
      <c r="H271" s="6">
        <v>86.088273036578002</v>
      </c>
      <c r="I271" s="6">
        <v>88.912589930224996</v>
      </c>
      <c r="J271" s="6">
        <v>92.769048562630005</v>
      </c>
      <c r="K271" s="6">
        <v>96.660221616919998</v>
      </c>
      <c r="L271" s="6">
        <v>100</v>
      </c>
      <c r="M271" s="6">
        <v>103.018262815135</v>
      </c>
      <c r="N271" s="6">
        <v>106.232309709085</v>
      </c>
      <c r="O271" s="6">
        <v>112.58715607971899</v>
      </c>
      <c r="P271" s="6">
        <v>120.840399936474</v>
      </c>
    </row>
    <row r="272" spans="1:16" x14ac:dyDescent="0.25">
      <c r="A272" s="8" t="s">
        <v>74</v>
      </c>
      <c r="B272" s="12">
        <v>60.31605094351</v>
      </c>
      <c r="C272" s="12">
        <v>65.906514706668005</v>
      </c>
      <c r="D272" s="12">
        <v>69.751073581751996</v>
      </c>
      <c r="E272" s="12">
        <v>74.818459929091006</v>
      </c>
      <c r="F272" s="12">
        <v>78.444464365013005</v>
      </c>
      <c r="G272" s="12">
        <v>84.845209775729003</v>
      </c>
      <c r="H272" s="12">
        <v>84.808998898092</v>
      </c>
      <c r="I272" s="12">
        <v>88.748524199279004</v>
      </c>
      <c r="J272" s="12">
        <v>93.730794361758996</v>
      </c>
      <c r="K272" s="12">
        <v>98.933153399076005</v>
      </c>
      <c r="L272" s="12">
        <v>100</v>
      </c>
      <c r="M272" s="12">
        <v>102.291051372862</v>
      </c>
      <c r="N272" s="12">
        <v>105.312292230861</v>
      </c>
      <c r="O272" s="12">
        <v>111.409076505052</v>
      </c>
      <c r="P272" s="12">
        <v>117.83291417973101</v>
      </c>
    </row>
    <row r="273" spans="1:16" x14ac:dyDescent="0.25">
      <c r="A273" s="2" t="s">
        <v>75</v>
      </c>
      <c r="B273" s="6">
        <v>64.987405496136006</v>
      </c>
      <c r="C273" s="6">
        <v>69.148679326004</v>
      </c>
      <c r="D273" s="6">
        <v>72.186874909744006</v>
      </c>
      <c r="E273" s="6">
        <v>75.983411008580006</v>
      </c>
      <c r="F273" s="6">
        <v>80.005584264228006</v>
      </c>
      <c r="G273" s="6">
        <v>83.926960917589</v>
      </c>
      <c r="H273" s="6">
        <v>88.194706063262998</v>
      </c>
      <c r="I273" s="6">
        <v>91.483572310170004</v>
      </c>
      <c r="J273" s="6">
        <v>95.274775349370003</v>
      </c>
      <c r="K273" s="6">
        <v>101.046742724236</v>
      </c>
      <c r="L273" s="6">
        <v>100</v>
      </c>
      <c r="M273" s="6">
        <v>104.20173995830299</v>
      </c>
      <c r="N273" s="6">
        <v>113.446814581718</v>
      </c>
      <c r="O273" s="6">
        <v>120.157807764358</v>
      </c>
      <c r="P273" s="6">
        <v>126.988794822486</v>
      </c>
    </row>
    <row r="274" spans="1:16" x14ac:dyDescent="0.25">
      <c r="A274" s="8" t="s">
        <v>76</v>
      </c>
      <c r="B274" s="12">
        <v>64.674798992828997</v>
      </c>
      <c r="C274" s="12">
        <v>68.231110762707999</v>
      </c>
      <c r="D274" s="12">
        <v>72.956863725220998</v>
      </c>
      <c r="E274" s="12">
        <v>75.997416778170006</v>
      </c>
      <c r="F274" s="12">
        <v>79.955448841337997</v>
      </c>
      <c r="G274" s="12">
        <v>83.756397808025994</v>
      </c>
      <c r="H274" s="12">
        <v>88.220501605576004</v>
      </c>
      <c r="I274" s="12">
        <v>91.102670554260996</v>
      </c>
      <c r="J274" s="12">
        <v>94.602805194910005</v>
      </c>
      <c r="K274" s="12">
        <v>97.339672713108996</v>
      </c>
      <c r="L274" s="12">
        <v>100</v>
      </c>
      <c r="M274" s="12">
        <v>102.260171852789</v>
      </c>
      <c r="N274" s="12">
        <v>103.984432617175</v>
      </c>
      <c r="O274" s="12">
        <v>107.476857037774</v>
      </c>
      <c r="P274" s="12">
        <v>111.961570159598</v>
      </c>
    </row>
    <row r="275" spans="1:16" x14ac:dyDescent="0.25">
      <c r="A275" s="2" t="s">
        <v>77</v>
      </c>
      <c r="B275" s="6">
        <v>60.420027691502</v>
      </c>
      <c r="C275" s="6">
        <v>64.254667227604003</v>
      </c>
      <c r="D275" s="6">
        <v>67.672481739996002</v>
      </c>
      <c r="E275" s="6">
        <v>71.027625799700004</v>
      </c>
      <c r="F275" s="6">
        <v>75.260551297334004</v>
      </c>
      <c r="G275" s="6">
        <v>80.630346946011002</v>
      </c>
      <c r="H275" s="6">
        <v>84.814402022785004</v>
      </c>
      <c r="I275" s="6">
        <v>86.708751308367994</v>
      </c>
      <c r="J275" s="6">
        <v>93.947575435749002</v>
      </c>
      <c r="K275" s="6">
        <v>98.423939086269996</v>
      </c>
      <c r="L275" s="6">
        <v>100</v>
      </c>
      <c r="M275" s="6">
        <v>103.092250802622</v>
      </c>
      <c r="N275" s="6">
        <v>108.77015827578801</v>
      </c>
      <c r="O275" s="6">
        <v>116.091404335452</v>
      </c>
      <c r="P275" s="6">
        <v>124.43090308561401</v>
      </c>
    </row>
    <row r="276" spans="1:16" x14ac:dyDescent="0.25">
      <c r="A276" s="8" t="s">
        <v>78</v>
      </c>
      <c r="B276" s="12">
        <v>62.191250979769997</v>
      </c>
      <c r="C276" s="12">
        <v>66.770513447233995</v>
      </c>
      <c r="D276" s="12">
        <v>68.788853334134998</v>
      </c>
      <c r="E276" s="12">
        <v>75.461026569271993</v>
      </c>
      <c r="F276" s="12">
        <v>77.752317005131005</v>
      </c>
      <c r="G276" s="12">
        <v>83.402919185894007</v>
      </c>
      <c r="H276" s="12">
        <v>85.556671287335007</v>
      </c>
      <c r="I276" s="12">
        <v>88.920307028414001</v>
      </c>
      <c r="J276" s="12">
        <v>93.972782045900999</v>
      </c>
      <c r="K276" s="12">
        <v>99.102290485091999</v>
      </c>
      <c r="L276" s="12">
        <v>100</v>
      </c>
      <c r="M276" s="12">
        <v>104.01432910205401</v>
      </c>
      <c r="N276" s="12">
        <v>109.82523771217799</v>
      </c>
      <c r="O276" s="12">
        <v>115.144547446967</v>
      </c>
      <c r="P276" s="12">
        <v>126.459455908934</v>
      </c>
    </row>
    <row r="277" spans="1:16" x14ac:dyDescent="0.25">
      <c r="A277" s="2" t="s">
        <v>79</v>
      </c>
      <c r="B277" s="6">
        <v>63.210331999716999</v>
      </c>
      <c r="C277" s="6">
        <v>66.650566915124003</v>
      </c>
      <c r="D277" s="6">
        <v>69.985396826037999</v>
      </c>
      <c r="E277" s="6">
        <v>72.929505842544003</v>
      </c>
      <c r="F277" s="6">
        <v>77.521648177860996</v>
      </c>
      <c r="G277" s="6">
        <v>80.648640737963007</v>
      </c>
      <c r="H277" s="6">
        <v>85.026962623944002</v>
      </c>
      <c r="I277" s="6">
        <v>87.955972172141003</v>
      </c>
      <c r="J277" s="6">
        <v>92.381960972868001</v>
      </c>
      <c r="K277" s="6">
        <v>97.362882790293995</v>
      </c>
      <c r="L277" s="6">
        <v>100</v>
      </c>
      <c r="M277" s="6">
        <v>103.044906451827</v>
      </c>
      <c r="N277" s="6">
        <v>108.01925720545201</v>
      </c>
      <c r="O277" s="6">
        <v>113.410349621487</v>
      </c>
      <c r="P277" s="6">
        <v>121.353018788748</v>
      </c>
    </row>
    <row r="278" spans="1:16" x14ac:dyDescent="0.25">
      <c r="A278" s="8" t="s">
        <v>80</v>
      </c>
      <c r="B278" s="12">
        <v>57.291148262329003</v>
      </c>
      <c r="C278" s="12">
        <v>64.879313569255999</v>
      </c>
      <c r="D278" s="12">
        <v>63.080653539277002</v>
      </c>
      <c r="E278" s="12">
        <v>76.149294078563997</v>
      </c>
      <c r="F278" s="12">
        <v>76.991366034113</v>
      </c>
      <c r="G278" s="12">
        <v>83.830692608803005</v>
      </c>
      <c r="H278" s="12">
        <v>82.720980448798997</v>
      </c>
      <c r="I278" s="12">
        <v>89.416844062194997</v>
      </c>
      <c r="J278" s="12">
        <v>94.913679311682003</v>
      </c>
      <c r="K278" s="12">
        <v>103.959404660758</v>
      </c>
      <c r="L278" s="12">
        <v>100</v>
      </c>
      <c r="M278" s="12">
        <v>105.346645996077</v>
      </c>
      <c r="N278" s="12">
        <v>111.792500276864</v>
      </c>
      <c r="O278" s="12">
        <v>111.37038972612</v>
      </c>
      <c r="P278" s="12">
        <v>127.703337338998</v>
      </c>
    </row>
    <row r="279" spans="1:16" x14ac:dyDescent="0.25">
      <c r="A279" s="2" t="s">
        <v>81</v>
      </c>
      <c r="B279" s="6">
        <v>64.526138926486993</v>
      </c>
      <c r="C279" s="6">
        <v>67.630884961910994</v>
      </c>
      <c r="D279" s="6">
        <v>70.859162136280005</v>
      </c>
      <c r="E279" s="6">
        <v>74.003853655214002</v>
      </c>
      <c r="F279" s="6">
        <v>77.260825311887999</v>
      </c>
      <c r="G279" s="6">
        <v>81.736960511516997</v>
      </c>
      <c r="H279" s="6">
        <v>85.436564129179999</v>
      </c>
      <c r="I279" s="6">
        <v>88.752413479815004</v>
      </c>
      <c r="J279" s="6">
        <v>92.937431328087001</v>
      </c>
      <c r="K279" s="6">
        <v>97.494202266981006</v>
      </c>
      <c r="L279" s="6">
        <v>100</v>
      </c>
      <c r="M279" s="6">
        <v>104.214622802034</v>
      </c>
      <c r="N279" s="6">
        <v>109.244615440334</v>
      </c>
      <c r="O279" s="6">
        <v>116.017556917848</v>
      </c>
      <c r="P279" s="6">
        <v>122.970306674173</v>
      </c>
    </row>
    <row r="280" spans="1:16" x14ac:dyDescent="0.25">
      <c r="A280" s="8" t="s">
        <v>82</v>
      </c>
      <c r="B280" s="12">
        <v>62.038602328708002</v>
      </c>
      <c r="C280" s="12">
        <v>66.006044042970998</v>
      </c>
      <c r="D280" s="12">
        <v>69.526863780607997</v>
      </c>
      <c r="E280" s="12">
        <v>72.808156708173001</v>
      </c>
      <c r="F280" s="12">
        <v>76.744091251255</v>
      </c>
      <c r="G280" s="12">
        <v>81.888833428126006</v>
      </c>
      <c r="H280" s="12">
        <v>85.702775665152004</v>
      </c>
      <c r="I280" s="12">
        <v>88.499514189069004</v>
      </c>
      <c r="J280" s="12">
        <v>92.721672895069005</v>
      </c>
      <c r="K280" s="12">
        <v>97.038421000037999</v>
      </c>
      <c r="L280" s="12">
        <v>100</v>
      </c>
      <c r="M280" s="12">
        <v>103.546351063036</v>
      </c>
      <c r="N280" s="12">
        <v>108.327924778126</v>
      </c>
      <c r="O280" s="12">
        <v>113.46473990468201</v>
      </c>
      <c r="P280" s="12">
        <v>119.70231330076</v>
      </c>
    </row>
    <row r="281" spans="1:16" x14ac:dyDescent="0.25">
      <c r="A281" s="2" t="s">
        <v>83</v>
      </c>
      <c r="B281" s="6">
        <v>57.690598118223001</v>
      </c>
      <c r="C281" s="6">
        <v>62.357155038042002</v>
      </c>
      <c r="D281" s="6">
        <v>66.294203805525001</v>
      </c>
      <c r="E281" s="6">
        <v>70.128575742397004</v>
      </c>
      <c r="F281" s="6">
        <v>74.823872226277004</v>
      </c>
      <c r="G281" s="6">
        <v>80.778141406809993</v>
      </c>
      <c r="H281" s="6">
        <v>84.748810706995997</v>
      </c>
      <c r="I281" s="6">
        <v>87.996572188518996</v>
      </c>
      <c r="J281" s="6">
        <v>95.629392184352994</v>
      </c>
      <c r="K281" s="6">
        <v>98.935309240790005</v>
      </c>
      <c r="L281" s="6">
        <v>100</v>
      </c>
      <c r="M281" s="6">
        <v>104.225515332494</v>
      </c>
      <c r="N281" s="6">
        <v>107.526071525717</v>
      </c>
      <c r="O281" s="6">
        <v>114.77749162510401</v>
      </c>
      <c r="P281" s="6">
        <v>125.161002031737</v>
      </c>
    </row>
    <row r="282" spans="1:16" x14ac:dyDescent="0.25">
      <c r="A282" s="8" t="s">
        <v>84</v>
      </c>
      <c r="B282" s="12">
        <v>65.743945269365994</v>
      </c>
      <c r="C282" s="12">
        <v>69.598048641538</v>
      </c>
      <c r="D282" s="12">
        <v>72.635916770201007</v>
      </c>
      <c r="E282" s="12">
        <v>75.666242175468994</v>
      </c>
      <c r="F282" s="12">
        <v>79.359833880053998</v>
      </c>
      <c r="G282" s="12">
        <v>82.695879539282004</v>
      </c>
      <c r="H282" s="12">
        <v>85.567798978341997</v>
      </c>
      <c r="I282" s="12">
        <v>89.302590497932997</v>
      </c>
      <c r="J282" s="12">
        <v>93.635506246209999</v>
      </c>
      <c r="K282" s="12">
        <v>97.784785502453005</v>
      </c>
      <c r="L282" s="12">
        <v>100</v>
      </c>
      <c r="M282" s="12">
        <v>102.349697974637</v>
      </c>
      <c r="N282" s="12">
        <v>106.63317082160199</v>
      </c>
      <c r="O282" s="12">
        <v>112.858975713069</v>
      </c>
      <c r="P282" s="12">
        <v>119.59875204065</v>
      </c>
    </row>
    <row r="283" spans="1:16" x14ac:dyDescent="0.25">
      <c r="A283" s="2" t="s">
        <v>85</v>
      </c>
      <c r="B283" s="6">
        <v>62.214092451715999</v>
      </c>
      <c r="C283" s="6">
        <v>65.933034176953996</v>
      </c>
      <c r="D283" s="6">
        <v>69.491934554845997</v>
      </c>
      <c r="E283" s="6">
        <v>72.761026263383002</v>
      </c>
      <c r="F283" s="6">
        <v>76.881837803248004</v>
      </c>
      <c r="G283" s="6">
        <v>82.813453750316995</v>
      </c>
      <c r="H283" s="6">
        <v>85.844977697779996</v>
      </c>
      <c r="I283" s="6">
        <v>90.006740628482007</v>
      </c>
      <c r="J283" s="6">
        <v>94.776638820084997</v>
      </c>
      <c r="K283" s="6">
        <v>98.246395657597006</v>
      </c>
      <c r="L283" s="6">
        <v>100</v>
      </c>
      <c r="M283" s="6">
        <v>102.811402174253</v>
      </c>
      <c r="N283" s="6">
        <v>107.53326839691201</v>
      </c>
      <c r="O283" s="6">
        <v>113.61439096109601</v>
      </c>
      <c r="P283" s="6">
        <v>123.573927599608</v>
      </c>
    </row>
    <row r="284" spans="1:16" x14ac:dyDescent="0.25">
      <c r="A284" s="8" t="s">
        <v>86</v>
      </c>
      <c r="B284" s="12">
        <v>64.488343712252004</v>
      </c>
      <c r="C284" s="12">
        <v>69.817913728421999</v>
      </c>
      <c r="D284" s="12">
        <v>73.210605127918001</v>
      </c>
      <c r="E284" s="12">
        <v>77.578671870592999</v>
      </c>
      <c r="F284" s="12">
        <v>80.934510840862004</v>
      </c>
      <c r="G284" s="12">
        <v>85.636041314116994</v>
      </c>
      <c r="H284" s="12">
        <v>89.370950661943994</v>
      </c>
      <c r="I284" s="12">
        <v>92.019956865159003</v>
      </c>
      <c r="J284" s="12">
        <v>95.208969224496002</v>
      </c>
      <c r="K284" s="12">
        <v>99.564507574931</v>
      </c>
      <c r="L284" s="12">
        <v>100</v>
      </c>
      <c r="M284" s="12">
        <v>103.83705603215201</v>
      </c>
      <c r="N284" s="12">
        <v>107.954199728978</v>
      </c>
      <c r="O284" s="12">
        <v>113.376789498009</v>
      </c>
      <c r="P284" s="12">
        <v>122.17780017937601</v>
      </c>
    </row>
    <row r="285" spans="1:16" x14ac:dyDescent="0.25">
      <c r="A285" s="2" t="s">
        <v>87</v>
      </c>
      <c r="B285" s="6">
        <v>61.870780826797002</v>
      </c>
      <c r="C285" s="6">
        <v>67.826925688021007</v>
      </c>
      <c r="D285" s="6">
        <v>65.788198186800997</v>
      </c>
      <c r="E285" s="6">
        <v>78.260632135768006</v>
      </c>
      <c r="F285" s="6">
        <v>78.980291291105004</v>
      </c>
      <c r="G285" s="6">
        <v>84.965942875940001</v>
      </c>
      <c r="H285" s="6">
        <v>84.827260241331999</v>
      </c>
      <c r="I285" s="6">
        <v>91.540411498059001</v>
      </c>
      <c r="J285" s="6">
        <v>96.401293506059005</v>
      </c>
      <c r="K285" s="6">
        <v>103.81906060973201</v>
      </c>
      <c r="L285" s="6">
        <v>100</v>
      </c>
      <c r="M285" s="6">
        <v>105.859421019584</v>
      </c>
      <c r="N285" s="6">
        <v>110.411636414011</v>
      </c>
      <c r="O285" s="6">
        <v>109.39622731060101</v>
      </c>
      <c r="P285" s="6">
        <v>123.418329346687</v>
      </c>
    </row>
    <row r="286" spans="1:16" x14ac:dyDescent="0.25">
      <c r="A286" s="8" t="s">
        <v>88</v>
      </c>
      <c r="B286" s="12">
        <v>61.808227067158001</v>
      </c>
      <c r="C286" s="12">
        <v>65.434024285649002</v>
      </c>
      <c r="D286" s="12">
        <v>69.331487337170998</v>
      </c>
      <c r="E286" s="12">
        <v>72.663738937331004</v>
      </c>
      <c r="F286" s="12">
        <v>76.389796114720994</v>
      </c>
      <c r="G286" s="12">
        <v>82.121967593920004</v>
      </c>
      <c r="H286" s="12">
        <v>86.375569284880996</v>
      </c>
      <c r="I286" s="12">
        <v>88.606372299857995</v>
      </c>
      <c r="J286" s="12">
        <v>93.712091967600003</v>
      </c>
      <c r="K286" s="12">
        <v>98.256966653877996</v>
      </c>
      <c r="L286" s="12">
        <v>100</v>
      </c>
      <c r="M286" s="12">
        <v>102.71185644923</v>
      </c>
      <c r="N286" s="12">
        <v>107.540556787752</v>
      </c>
      <c r="O286" s="12">
        <v>113.124587457914</v>
      </c>
      <c r="P286" s="12">
        <v>121.77978442599</v>
      </c>
    </row>
    <row r="287" spans="1:16" x14ac:dyDescent="0.25">
      <c r="A287" s="2" t="s">
        <v>89</v>
      </c>
      <c r="B287" s="6">
        <v>60.923480059775002</v>
      </c>
      <c r="C287" s="6">
        <v>64.927346994649994</v>
      </c>
      <c r="D287" s="6">
        <v>69.372820460908997</v>
      </c>
      <c r="E287" s="6">
        <v>72.942812993320004</v>
      </c>
      <c r="F287" s="6">
        <v>76.357218876901996</v>
      </c>
      <c r="G287" s="6">
        <v>82.014051059498996</v>
      </c>
      <c r="H287" s="6">
        <v>86.460068176628994</v>
      </c>
      <c r="I287" s="6">
        <v>89.116583122993006</v>
      </c>
      <c r="J287" s="6">
        <v>93.309670002736993</v>
      </c>
      <c r="K287" s="6">
        <v>97.929774579866006</v>
      </c>
      <c r="L287" s="6">
        <v>100</v>
      </c>
      <c r="M287" s="6">
        <v>101.90617608612099</v>
      </c>
      <c r="N287" s="6">
        <v>107.05545457754501</v>
      </c>
      <c r="O287" s="6">
        <v>114.709729077121</v>
      </c>
      <c r="P287" s="6">
        <v>120.85326595033</v>
      </c>
    </row>
    <row r="288" spans="1:16" x14ac:dyDescent="0.25">
      <c r="A288" s="8" t="s">
        <v>90</v>
      </c>
      <c r="B288" s="12">
        <v>69.856760261971004</v>
      </c>
      <c r="C288" s="12">
        <v>73.226483438594002</v>
      </c>
      <c r="D288" s="12">
        <v>75.677366647495006</v>
      </c>
      <c r="E288" s="12">
        <v>79.318522147527005</v>
      </c>
      <c r="F288" s="12">
        <v>82.300524100562995</v>
      </c>
      <c r="G288" s="12">
        <v>86.239516175123001</v>
      </c>
      <c r="H288" s="12">
        <v>90.325629834924001</v>
      </c>
      <c r="I288" s="12">
        <v>92.635771299636005</v>
      </c>
      <c r="J288" s="12">
        <v>94.466495988629006</v>
      </c>
      <c r="K288" s="12">
        <v>98.999616016645007</v>
      </c>
      <c r="L288" s="12">
        <v>100</v>
      </c>
      <c r="M288" s="12">
        <v>105.02880153087099</v>
      </c>
      <c r="N288" s="12">
        <v>108.692078227046</v>
      </c>
      <c r="O288" s="12">
        <v>114.522989867091</v>
      </c>
      <c r="P288" s="12">
        <v>118.910860307107</v>
      </c>
    </row>
    <row r="289" spans="1:16" x14ac:dyDescent="0.25">
      <c r="A289" s="2" t="s">
        <v>91</v>
      </c>
      <c r="B289" s="6">
        <v>60.378555729113998</v>
      </c>
      <c r="C289" s="6">
        <v>65.320866008310006</v>
      </c>
      <c r="D289" s="6">
        <v>69.518211563395994</v>
      </c>
      <c r="E289" s="6">
        <v>74.648061299152999</v>
      </c>
      <c r="F289" s="6">
        <v>78.997577332079999</v>
      </c>
      <c r="G289" s="6">
        <v>83.459836839321</v>
      </c>
      <c r="H289" s="6">
        <v>87.174517482415993</v>
      </c>
      <c r="I289" s="6">
        <v>90.864464005976004</v>
      </c>
      <c r="J289" s="6">
        <v>95.470640088284995</v>
      </c>
      <c r="K289" s="6">
        <v>99.953447423194007</v>
      </c>
      <c r="L289" s="6">
        <v>100</v>
      </c>
      <c r="M289" s="6">
        <v>104.041791913981</v>
      </c>
      <c r="N289" s="6">
        <v>110.26249150949801</v>
      </c>
      <c r="O289" s="6">
        <v>116.20100914600199</v>
      </c>
      <c r="P289" s="6">
        <v>125.920283113754</v>
      </c>
    </row>
    <row r="290" spans="1:16" x14ac:dyDescent="0.25">
      <c r="A290" s="8" t="s">
        <v>92</v>
      </c>
      <c r="B290" s="12">
        <v>59.736993730995998</v>
      </c>
      <c r="C290" s="12">
        <v>65.114846386758003</v>
      </c>
      <c r="D290" s="12">
        <v>67.847272381644004</v>
      </c>
      <c r="E290" s="12">
        <v>70.696172469868003</v>
      </c>
      <c r="F290" s="12">
        <v>76.148953308374999</v>
      </c>
      <c r="G290" s="12">
        <v>82.244310541249007</v>
      </c>
      <c r="H290" s="12">
        <v>86.264168543387996</v>
      </c>
      <c r="I290" s="12">
        <v>88.629533782804003</v>
      </c>
      <c r="J290" s="12">
        <v>94.076186243633998</v>
      </c>
      <c r="K290" s="12">
        <v>98.480965222753994</v>
      </c>
      <c r="L290" s="12">
        <v>100</v>
      </c>
      <c r="M290" s="12">
        <v>101.854223806208</v>
      </c>
      <c r="N290" s="12">
        <v>106.31869928226</v>
      </c>
      <c r="O290" s="12">
        <v>112.61336520089399</v>
      </c>
      <c r="P290" s="12">
        <v>118.985479372699</v>
      </c>
    </row>
    <row r="291" spans="1:16" x14ac:dyDescent="0.25">
      <c r="A291" s="2" t="s">
        <v>93</v>
      </c>
      <c r="B291" s="6">
        <v>58.906184325913003</v>
      </c>
      <c r="C291" s="6">
        <v>63.615584068349001</v>
      </c>
      <c r="D291" s="6">
        <v>67.701929958950004</v>
      </c>
      <c r="E291" s="6">
        <v>73.370538104087004</v>
      </c>
      <c r="F291" s="6">
        <v>77.937852275777999</v>
      </c>
      <c r="G291" s="6">
        <v>82.503799043274995</v>
      </c>
      <c r="H291" s="6">
        <v>86.280730060682004</v>
      </c>
      <c r="I291" s="6">
        <v>89.397246689881001</v>
      </c>
      <c r="J291" s="6">
        <v>94.737958261350002</v>
      </c>
      <c r="K291" s="6">
        <v>98.514202615027003</v>
      </c>
      <c r="L291" s="6">
        <v>100</v>
      </c>
      <c r="M291" s="6">
        <v>102.323960689282</v>
      </c>
      <c r="N291" s="6">
        <v>107.452270671902</v>
      </c>
      <c r="O291" s="6">
        <v>115.153439418899</v>
      </c>
      <c r="P291" s="6">
        <v>124.541196334947</v>
      </c>
    </row>
    <row r="292" spans="1:16" x14ac:dyDescent="0.25">
      <c r="A292" s="8" t="s">
        <v>94</v>
      </c>
      <c r="B292" s="12">
        <v>46.581076316169998</v>
      </c>
      <c r="C292" s="12">
        <v>56.175310666046002</v>
      </c>
      <c r="D292" s="12">
        <v>61.867302603869</v>
      </c>
      <c r="E292" s="12">
        <v>68.903957600591994</v>
      </c>
      <c r="F292" s="12">
        <v>75.160760147098003</v>
      </c>
      <c r="G292" s="12">
        <v>87.311195857005998</v>
      </c>
      <c r="H292" s="12">
        <v>76.467332282867005</v>
      </c>
      <c r="I292" s="12">
        <v>85.600946654321007</v>
      </c>
      <c r="J292" s="12">
        <v>101.711149367331</v>
      </c>
      <c r="K292" s="12">
        <v>105.088551963703</v>
      </c>
      <c r="L292" s="12">
        <v>100</v>
      </c>
      <c r="M292" s="12">
        <v>101.694905346599</v>
      </c>
      <c r="N292" s="12">
        <v>82.780245159135006</v>
      </c>
      <c r="O292" s="12">
        <v>84.706044490405006</v>
      </c>
      <c r="P292" s="12">
        <v>97.163857110191998</v>
      </c>
    </row>
    <row r="293" spans="1:16" x14ac:dyDescent="0.25">
      <c r="A293" s="2" t="s">
        <v>95</v>
      </c>
      <c r="B293" s="6">
        <v>66.230286037644007</v>
      </c>
      <c r="C293" s="6">
        <v>71.305207617223999</v>
      </c>
      <c r="D293" s="6">
        <v>74.521818813937998</v>
      </c>
      <c r="E293" s="6">
        <v>79.868213340099999</v>
      </c>
      <c r="F293" s="6">
        <v>82.634187417516998</v>
      </c>
      <c r="G293" s="6">
        <v>88.915021905979998</v>
      </c>
      <c r="H293" s="6">
        <v>88.209305766361993</v>
      </c>
      <c r="I293" s="6">
        <v>90.781546957019998</v>
      </c>
      <c r="J293" s="6">
        <v>94.109543250390999</v>
      </c>
      <c r="K293" s="6">
        <v>99.164488720427997</v>
      </c>
      <c r="L293" s="6">
        <v>100</v>
      </c>
      <c r="M293" s="6">
        <v>104.007023658801</v>
      </c>
      <c r="N293" s="6">
        <v>109.51767738479801</v>
      </c>
      <c r="O293" s="6">
        <v>114.344591302783</v>
      </c>
      <c r="P293" s="6">
        <v>123.911859207677</v>
      </c>
    </row>
    <row r="294" spans="1:16" x14ac:dyDescent="0.25">
      <c r="A294" s="8" t="s">
        <v>96</v>
      </c>
      <c r="B294" s="12">
        <v>58.970841418112002</v>
      </c>
      <c r="C294" s="12">
        <v>64.360975358763</v>
      </c>
      <c r="D294" s="12">
        <v>68.1574689901</v>
      </c>
      <c r="E294" s="12">
        <v>71.923943342922996</v>
      </c>
      <c r="F294" s="12">
        <v>75.685548186903006</v>
      </c>
      <c r="G294" s="12">
        <v>81.323873268867004</v>
      </c>
      <c r="H294" s="12">
        <v>84.703924771771995</v>
      </c>
      <c r="I294" s="12">
        <v>88.340239508921002</v>
      </c>
      <c r="J294" s="12">
        <v>93.049669727123003</v>
      </c>
      <c r="K294" s="12">
        <v>97.988333915471003</v>
      </c>
      <c r="L294" s="12">
        <v>100</v>
      </c>
      <c r="M294" s="12">
        <v>103.70610826271999</v>
      </c>
      <c r="N294" s="12">
        <v>108.455263648886</v>
      </c>
      <c r="O294" s="12">
        <v>113.391329032158</v>
      </c>
      <c r="P294" s="12">
        <v>120.358825310249</v>
      </c>
    </row>
    <row r="295" spans="1:16" x14ac:dyDescent="0.25">
      <c r="A295" s="2" t="s">
        <v>97</v>
      </c>
      <c r="B295" s="6">
        <v>56.934530641241999</v>
      </c>
      <c r="C295" s="6">
        <v>62.465164779252</v>
      </c>
      <c r="D295" s="6">
        <v>65.510312937305997</v>
      </c>
      <c r="E295" s="6">
        <v>71.629949646528004</v>
      </c>
      <c r="F295" s="6">
        <v>75.437012048343007</v>
      </c>
      <c r="G295" s="6">
        <v>82.381434173616995</v>
      </c>
      <c r="H295" s="6">
        <v>83.905563952129995</v>
      </c>
      <c r="I295" s="6">
        <v>89.012013043818996</v>
      </c>
      <c r="J295" s="6">
        <v>93.967461385836003</v>
      </c>
      <c r="K295" s="6">
        <v>99.746093404378001</v>
      </c>
      <c r="L295" s="6">
        <v>100</v>
      </c>
      <c r="M295" s="6">
        <v>103.571299014961</v>
      </c>
      <c r="N295" s="6">
        <v>106.291035771514</v>
      </c>
      <c r="O295" s="6">
        <v>110.01174425119</v>
      </c>
      <c r="P295" s="6">
        <v>118.272080758993</v>
      </c>
    </row>
    <row r="296" spans="1:16" x14ac:dyDescent="0.25">
      <c r="A296" s="8" t="s">
        <v>98</v>
      </c>
      <c r="B296" s="12">
        <v>62.113162474684998</v>
      </c>
      <c r="C296" s="12">
        <v>65.617270765555006</v>
      </c>
      <c r="D296" s="12">
        <v>69.873297361238002</v>
      </c>
      <c r="E296" s="12">
        <v>73.075326528633994</v>
      </c>
      <c r="F296" s="12">
        <v>77.044023395923006</v>
      </c>
      <c r="G296" s="12">
        <v>82.321846951663005</v>
      </c>
      <c r="H296" s="12">
        <v>86.935770514176994</v>
      </c>
      <c r="I296" s="12">
        <v>89.611785381717993</v>
      </c>
      <c r="J296" s="12">
        <v>92.960397271774994</v>
      </c>
      <c r="K296" s="12">
        <v>97.432921926781006</v>
      </c>
      <c r="L296" s="12">
        <v>100</v>
      </c>
      <c r="M296" s="12">
        <v>103.96937676660001</v>
      </c>
      <c r="N296" s="12">
        <v>107.805429201268</v>
      </c>
      <c r="O296" s="12">
        <v>113.57239004119</v>
      </c>
      <c r="P296" s="12">
        <v>120.350538389994</v>
      </c>
    </row>
    <row r="297" spans="1:16" x14ac:dyDescent="0.25">
      <c r="A297" s="2" t="s">
        <v>99</v>
      </c>
      <c r="B297" s="6">
        <v>57.739356653446997</v>
      </c>
      <c r="C297" s="6">
        <v>63.756569188656002</v>
      </c>
      <c r="D297" s="6">
        <v>66.770915986277004</v>
      </c>
      <c r="E297" s="6">
        <v>72.926177999486995</v>
      </c>
      <c r="F297" s="6">
        <v>77.404012945548999</v>
      </c>
      <c r="G297" s="6">
        <v>81.009049933758007</v>
      </c>
      <c r="H297" s="6">
        <v>85.350734032120002</v>
      </c>
      <c r="I297" s="6">
        <v>89.948887090604998</v>
      </c>
      <c r="J297" s="6">
        <v>102.119265594927</v>
      </c>
      <c r="K297" s="6">
        <v>105.994090983418</v>
      </c>
      <c r="L297" s="6">
        <v>100</v>
      </c>
      <c r="M297" s="6">
        <v>100.17291064777901</v>
      </c>
      <c r="N297" s="6">
        <v>106.603056892175</v>
      </c>
      <c r="O297" s="6">
        <v>116.683094303863</v>
      </c>
      <c r="P297" s="6">
        <v>126.479184599468</v>
      </c>
    </row>
    <row r="298" spans="1:16" x14ac:dyDescent="0.25">
      <c r="A298" s="13" t="s">
        <v>100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1:16" x14ac:dyDescent="0.25">
      <c r="A299" s="2" t="s">
        <v>64</v>
      </c>
      <c r="B299" s="7" t="s">
        <v>60</v>
      </c>
      <c r="C299" s="6">
        <v>7.9617109771059997</v>
      </c>
      <c r="D299" s="6">
        <v>5.8739214110380003</v>
      </c>
      <c r="E299" s="6">
        <v>6.3892224084120004</v>
      </c>
      <c r="F299" s="6">
        <v>5.7890612905339998</v>
      </c>
      <c r="G299" s="6">
        <v>6.1725120707699999</v>
      </c>
      <c r="H299" s="6">
        <v>3.9476628950210002</v>
      </c>
      <c r="I299" s="6">
        <v>4.5451513376069999</v>
      </c>
      <c r="J299" s="6">
        <v>5.8428731947830004</v>
      </c>
      <c r="K299" s="6">
        <v>4.0659269684939998</v>
      </c>
      <c r="L299" s="6">
        <v>1.5297308206110001</v>
      </c>
      <c r="M299" s="6">
        <v>4.4233419435650001</v>
      </c>
      <c r="N299" s="6">
        <v>2.7873930390070001</v>
      </c>
      <c r="O299" s="6">
        <v>5.3590440999220004</v>
      </c>
      <c r="P299" s="6">
        <v>6.7607852962989998</v>
      </c>
    </row>
    <row r="300" spans="1:16" x14ac:dyDescent="0.25">
      <c r="A300" s="8" t="s">
        <v>65</v>
      </c>
      <c r="B300" s="9" t="s">
        <v>60</v>
      </c>
      <c r="C300" s="12">
        <v>-4.620138836602</v>
      </c>
      <c r="D300" s="12">
        <v>-1.6843240929450001</v>
      </c>
      <c r="E300" s="12">
        <v>-5.9788011790660001</v>
      </c>
      <c r="F300" s="12">
        <v>7.4754276017760004</v>
      </c>
      <c r="G300" s="12">
        <v>-30.126213897260001</v>
      </c>
      <c r="H300" s="12">
        <v>70.218561771569995</v>
      </c>
      <c r="I300" s="12">
        <v>3.275164324471</v>
      </c>
      <c r="J300" s="12">
        <v>-10.513618949107</v>
      </c>
      <c r="K300" s="12">
        <v>-5.7592017921109999</v>
      </c>
      <c r="L300" s="12">
        <v>30.221989324127001</v>
      </c>
      <c r="M300" s="12">
        <v>34.370174089342001</v>
      </c>
      <c r="N300" s="12">
        <v>12.07224262702</v>
      </c>
      <c r="O300" s="12">
        <v>9.3210463696310004</v>
      </c>
      <c r="P300" s="12">
        <v>-6.8113028630189998</v>
      </c>
    </row>
    <row r="301" spans="1:16" x14ac:dyDescent="0.25">
      <c r="A301" s="2" t="s">
        <v>66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x14ac:dyDescent="0.25">
      <c r="A302" s="8" t="s">
        <v>67</v>
      </c>
      <c r="B302" s="9" t="s">
        <v>60</v>
      </c>
      <c r="C302" s="12">
        <v>8.6224636348499999</v>
      </c>
      <c r="D302" s="12">
        <v>6.2213200428770001</v>
      </c>
      <c r="E302" s="12">
        <v>6.9306720489069997</v>
      </c>
      <c r="F302" s="12">
        <v>5.7218381163540002</v>
      </c>
      <c r="G302" s="12">
        <v>7.6472777234690001</v>
      </c>
      <c r="H302" s="12">
        <v>2.2074857109270001</v>
      </c>
      <c r="I302" s="12">
        <v>4.6007737932310002</v>
      </c>
      <c r="J302" s="12">
        <v>6.5367654658380001</v>
      </c>
      <c r="K302" s="12">
        <v>4.3956141658650001</v>
      </c>
      <c r="L302" s="12">
        <v>0.62636589349500005</v>
      </c>
      <c r="M302" s="12">
        <v>3.1684115831319999</v>
      </c>
      <c r="N302" s="12">
        <v>2.2346812203950002</v>
      </c>
      <c r="O302" s="12">
        <v>5.0230954347020003</v>
      </c>
      <c r="P302" s="12">
        <v>7.6430612516499998</v>
      </c>
    </row>
    <row r="303" spans="1:16" x14ac:dyDescent="0.25">
      <c r="A303" s="2" t="s">
        <v>68</v>
      </c>
      <c r="B303" s="7" t="s">
        <v>60</v>
      </c>
      <c r="C303" s="6">
        <v>7.2589690896999999</v>
      </c>
      <c r="D303" s="6">
        <v>5.4152134886740004</v>
      </c>
      <c r="E303" s="6">
        <v>5.6048509795369998</v>
      </c>
      <c r="F303" s="6">
        <v>4.7872003625159998</v>
      </c>
      <c r="G303" s="6">
        <v>4.9291704141929999</v>
      </c>
      <c r="H303" s="6">
        <v>5.3329450524249999</v>
      </c>
      <c r="I303" s="6">
        <v>3.0995724756710001</v>
      </c>
      <c r="J303" s="6">
        <v>4.1201576010860004</v>
      </c>
      <c r="K303" s="6">
        <v>5.2022641130579999</v>
      </c>
      <c r="L303" s="6">
        <v>0.43589423833399998</v>
      </c>
      <c r="M303" s="6">
        <v>2.9727485793690001</v>
      </c>
      <c r="N303" s="6">
        <v>6.8683200686359998</v>
      </c>
      <c r="O303" s="6">
        <v>7.7645904697089998</v>
      </c>
      <c r="P303" s="6">
        <v>6.3836025119180002</v>
      </c>
    </row>
    <row r="304" spans="1:16" x14ac:dyDescent="0.25">
      <c r="A304" s="8" t="s">
        <v>69</v>
      </c>
      <c r="B304" s="9" t="s">
        <v>60</v>
      </c>
      <c r="C304" s="12">
        <v>5.8473887838780003</v>
      </c>
      <c r="D304" s="12">
        <v>4.2018890316549999</v>
      </c>
      <c r="E304" s="12">
        <v>5.838483065358</v>
      </c>
      <c r="F304" s="12">
        <v>3.7757324213730001</v>
      </c>
      <c r="G304" s="12">
        <v>5.2902850611650001</v>
      </c>
      <c r="H304" s="12">
        <v>4.93770346189</v>
      </c>
      <c r="I304" s="12">
        <v>1.3518940698090001</v>
      </c>
      <c r="J304" s="12">
        <v>3.250593340505</v>
      </c>
      <c r="K304" s="12">
        <v>5.4979066069630003</v>
      </c>
      <c r="L304" s="12">
        <v>-0.157742957445</v>
      </c>
      <c r="M304" s="12">
        <v>5.1931920871750004</v>
      </c>
      <c r="N304" s="12">
        <v>8.0486409428970003</v>
      </c>
      <c r="O304" s="12">
        <v>5.5956447358809998</v>
      </c>
      <c r="P304" s="12">
        <v>6.4369541516810003</v>
      </c>
    </row>
    <row r="305" spans="1:16" x14ac:dyDescent="0.25">
      <c r="A305" s="2" t="s">
        <v>70</v>
      </c>
      <c r="B305" s="7" t="s">
        <v>60</v>
      </c>
      <c r="C305" s="6">
        <v>7.7785900370799999</v>
      </c>
      <c r="D305" s="6">
        <v>5.7411259677539999</v>
      </c>
      <c r="E305" s="6">
        <v>4.145839082038</v>
      </c>
      <c r="F305" s="6">
        <v>4.770904622233</v>
      </c>
      <c r="G305" s="6">
        <v>6.6392264502170004</v>
      </c>
      <c r="H305" s="6">
        <v>4.9150184023839998</v>
      </c>
      <c r="I305" s="6">
        <v>2.6038391614840002</v>
      </c>
      <c r="J305" s="6">
        <v>4.3695660621499997</v>
      </c>
      <c r="K305" s="6">
        <v>2.999397728925</v>
      </c>
      <c r="L305" s="6">
        <v>2.129772498571</v>
      </c>
      <c r="M305" s="6">
        <v>3.6772829357300001</v>
      </c>
      <c r="N305" s="6">
        <v>5.2633022826289997</v>
      </c>
      <c r="O305" s="6">
        <v>6.124254236783</v>
      </c>
      <c r="P305" s="6">
        <v>8.0845436718909998</v>
      </c>
    </row>
    <row r="306" spans="1:16" x14ac:dyDescent="0.25">
      <c r="A306" s="8" t="s">
        <v>71</v>
      </c>
      <c r="B306" s="9" t="s">
        <v>60</v>
      </c>
      <c r="C306" s="12">
        <v>35.447903829028</v>
      </c>
      <c r="D306" s="12">
        <v>21.731207984333999</v>
      </c>
      <c r="E306" s="12">
        <v>16.267340695954999</v>
      </c>
      <c r="F306" s="12">
        <v>15.417591421201999</v>
      </c>
      <c r="G306" s="12">
        <v>23.076397628180999</v>
      </c>
      <c r="H306" s="12">
        <v>-18.612247581239998</v>
      </c>
      <c r="I306" s="12">
        <v>18.488225844896998</v>
      </c>
      <c r="J306" s="12">
        <v>30.575332492544</v>
      </c>
      <c r="K306" s="12">
        <v>1.416657744861</v>
      </c>
      <c r="L306" s="12">
        <v>-8.2478516573509992</v>
      </c>
      <c r="M306" s="12">
        <v>1.4614531004419999</v>
      </c>
      <c r="N306" s="12">
        <v>-32.572324680826</v>
      </c>
      <c r="O306" s="12">
        <v>0.33141837930500001</v>
      </c>
      <c r="P306" s="12">
        <v>33.753850188727</v>
      </c>
    </row>
    <row r="307" spans="1:16" x14ac:dyDescent="0.25">
      <c r="A307" s="2" t="s">
        <v>72</v>
      </c>
      <c r="B307" s="7" t="s">
        <v>60</v>
      </c>
      <c r="C307" s="6">
        <v>8.5745469655739992</v>
      </c>
      <c r="D307" s="6">
        <v>3.8524447712319998</v>
      </c>
      <c r="E307" s="6">
        <v>6.290098403509</v>
      </c>
      <c r="F307" s="6">
        <v>5.3328513333130001</v>
      </c>
      <c r="G307" s="6">
        <v>9.0041807553129996</v>
      </c>
      <c r="H307" s="6">
        <v>6.5206612084250004</v>
      </c>
      <c r="I307" s="6">
        <v>3.2782130499900002</v>
      </c>
      <c r="J307" s="6">
        <v>6.4627727686889997</v>
      </c>
      <c r="K307" s="6">
        <v>4.91056460238</v>
      </c>
      <c r="L307" s="6">
        <v>1.079164375448</v>
      </c>
      <c r="M307" s="6">
        <v>1.990583216281</v>
      </c>
      <c r="N307" s="6">
        <v>7.3032859170869999</v>
      </c>
      <c r="O307" s="6">
        <v>7.6935040486029997</v>
      </c>
      <c r="P307" s="6">
        <v>7.2728003720709999</v>
      </c>
    </row>
    <row r="308" spans="1:16" x14ac:dyDescent="0.25">
      <c r="A308" s="8" t="s">
        <v>73</v>
      </c>
      <c r="B308" s="9" t="s">
        <v>60</v>
      </c>
      <c r="C308" s="12">
        <v>5.4424465227379999</v>
      </c>
      <c r="D308" s="12">
        <v>5.7947986762969999</v>
      </c>
      <c r="E308" s="12">
        <v>4.5454368034790003</v>
      </c>
      <c r="F308" s="12">
        <v>5.3201337630890002</v>
      </c>
      <c r="G308" s="12">
        <v>6.4696397537820003</v>
      </c>
      <c r="H308" s="12">
        <v>3.6250096615760001</v>
      </c>
      <c r="I308" s="12">
        <v>3.2807219775999998</v>
      </c>
      <c r="J308" s="12">
        <v>4.337359462177</v>
      </c>
      <c r="K308" s="12">
        <v>4.1944733880319998</v>
      </c>
      <c r="L308" s="12">
        <v>3.4551735214470001</v>
      </c>
      <c r="M308" s="12">
        <v>3.0182628151349999</v>
      </c>
      <c r="N308" s="12">
        <v>3.119880695055</v>
      </c>
      <c r="O308" s="12">
        <v>5.9820278670739997</v>
      </c>
      <c r="P308" s="12">
        <v>7.3305376422429998</v>
      </c>
    </row>
    <row r="309" spans="1:16" x14ac:dyDescent="0.25">
      <c r="A309" s="2" t="s">
        <v>74</v>
      </c>
      <c r="B309" s="7" t="s">
        <v>60</v>
      </c>
      <c r="C309" s="6">
        <v>9.2686170193630009</v>
      </c>
      <c r="D309" s="6">
        <v>5.8333518199150003</v>
      </c>
      <c r="E309" s="6">
        <v>7.2649582108580004</v>
      </c>
      <c r="F309" s="6">
        <v>4.84640346695</v>
      </c>
      <c r="G309" s="6">
        <v>8.1595883948319994</v>
      </c>
      <c r="H309" s="6">
        <v>-4.2678753147000002E-2</v>
      </c>
      <c r="I309" s="6">
        <v>4.6451736871940001</v>
      </c>
      <c r="J309" s="6">
        <v>5.6139188875889996</v>
      </c>
      <c r="K309" s="6">
        <v>5.5503200124800003</v>
      </c>
      <c r="L309" s="6">
        <v>1.078350951395</v>
      </c>
      <c r="M309" s="6">
        <v>2.2910513728619999</v>
      </c>
      <c r="N309" s="6">
        <v>2.95357298361</v>
      </c>
      <c r="O309" s="6">
        <v>5.7892427797749999</v>
      </c>
      <c r="P309" s="6">
        <v>5.7659913143499999</v>
      </c>
    </row>
    <row r="310" spans="1:16" x14ac:dyDescent="0.25">
      <c r="A310" s="8" t="s">
        <v>75</v>
      </c>
      <c r="B310" s="9" t="s">
        <v>60</v>
      </c>
      <c r="C310" s="12">
        <v>6.4032004326059999</v>
      </c>
      <c r="D310" s="12">
        <v>4.3937145486410003</v>
      </c>
      <c r="E310" s="12">
        <v>5.2593163280480004</v>
      </c>
      <c r="F310" s="12">
        <v>5.2934886737240001</v>
      </c>
      <c r="G310" s="12">
        <v>4.9013786842810001</v>
      </c>
      <c r="H310" s="12">
        <v>5.0850705172849997</v>
      </c>
      <c r="I310" s="12">
        <v>3.729097123526</v>
      </c>
      <c r="J310" s="12">
        <v>4.1441353277569997</v>
      </c>
      <c r="K310" s="12">
        <v>6.0582324688779998</v>
      </c>
      <c r="L310" s="12">
        <v>-1.0358995213660001</v>
      </c>
      <c r="M310" s="12">
        <v>4.2017399583030004</v>
      </c>
      <c r="N310" s="12">
        <v>8.8722843084140006</v>
      </c>
      <c r="O310" s="12">
        <v>5.9155413110400001</v>
      </c>
      <c r="P310" s="12">
        <v>5.6850130551019999</v>
      </c>
    </row>
    <row r="311" spans="1:16" x14ac:dyDescent="0.25">
      <c r="A311" s="2" t="s">
        <v>76</v>
      </c>
      <c r="B311" s="7" t="s">
        <v>60</v>
      </c>
      <c r="C311" s="6">
        <v>5.4987596795979998</v>
      </c>
      <c r="D311" s="6">
        <v>6.926097068752</v>
      </c>
      <c r="E311" s="6">
        <v>4.1676038383460003</v>
      </c>
      <c r="F311" s="6">
        <v>5.2081139477690002</v>
      </c>
      <c r="G311" s="6">
        <v>4.7538335682790001</v>
      </c>
      <c r="H311" s="6">
        <v>5.3298660333769998</v>
      </c>
      <c r="I311" s="6">
        <v>3.267005850376</v>
      </c>
      <c r="J311" s="6">
        <v>3.8419671117809999</v>
      </c>
      <c r="K311" s="6">
        <v>2.893008841081</v>
      </c>
      <c r="L311" s="6">
        <v>2.7330349617379999</v>
      </c>
      <c r="M311" s="6">
        <v>2.260171852789</v>
      </c>
      <c r="N311" s="6">
        <v>1.686150857313</v>
      </c>
      <c r="O311" s="6">
        <v>3.3586031415459998</v>
      </c>
      <c r="P311" s="6">
        <v>4.1727244780220003</v>
      </c>
    </row>
    <row r="312" spans="1:16" x14ac:dyDescent="0.25">
      <c r="A312" s="8" t="s">
        <v>77</v>
      </c>
      <c r="B312" s="9" t="s">
        <v>60</v>
      </c>
      <c r="C312" s="12">
        <v>6.3466365088099996</v>
      </c>
      <c r="D312" s="12">
        <v>5.3191692679460001</v>
      </c>
      <c r="E312" s="12">
        <v>4.957914906379</v>
      </c>
      <c r="F312" s="12">
        <v>5.9595480631309998</v>
      </c>
      <c r="G312" s="12">
        <v>7.1349406244209996</v>
      </c>
      <c r="H312" s="12">
        <v>5.1891815367919998</v>
      </c>
      <c r="I312" s="12">
        <v>2.2335231286239998</v>
      </c>
      <c r="J312" s="12">
        <v>8.3484354441189996</v>
      </c>
      <c r="K312" s="12">
        <v>4.7647463276820003</v>
      </c>
      <c r="L312" s="12">
        <v>1.6012983511550001</v>
      </c>
      <c r="M312" s="12">
        <v>3.0922508026219999</v>
      </c>
      <c r="N312" s="12">
        <v>5.5075987079150002</v>
      </c>
      <c r="O312" s="12">
        <v>6.7309326158199996</v>
      </c>
      <c r="P312" s="12">
        <v>7.1835626400599999</v>
      </c>
    </row>
    <row r="313" spans="1:16" x14ac:dyDescent="0.25">
      <c r="A313" s="2" t="s">
        <v>78</v>
      </c>
      <c r="B313" s="7" t="s">
        <v>60</v>
      </c>
      <c r="C313" s="6">
        <v>7.3631940109289999</v>
      </c>
      <c r="D313" s="6">
        <v>3.0228012077459998</v>
      </c>
      <c r="E313" s="6">
        <v>9.6994976827529999</v>
      </c>
      <c r="F313" s="6">
        <v>3.0363891667380001</v>
      </c>
      <c r="G313" s="6">
        <v>7.2674389631249996</v>
      </c>
      <c r="H313" s="6">
        <v>2.5823461845989999</v>
      </c>
      <c r="I313" s="6">
        <v>3.9314710243720001</v>
      </c>
      <c r="J313" s="6">
        <v>5.6820260594379999</v>
      </c>
      <c r="K313" s="6">
        <v>5.4585043961829998</v>
      </c>
      <c r="L313" s="6">
        <v>0.90584133879600004</v>
      </c>
      <c r="M313" s="6">
        <v>4.014329102054</v>
      </c>
      <c r="N313" s="6">
        <v>5.5866423984939999</v>
      </c>
      <c r="O313" s="6">
        <v>4.843431114376</v>
      </c>
      <c r="P313" s="6">
        <v>9.8266993208500004</v>
      </c>
    </row>
    <row r="314" spans="1:16" x14ac:dyDescent="0.25">
      <c r="A314" s="8" t="s">
        <v>79</v>
      </c>
      <c r="B314" s="9" t="s">
        <v>60</v>
      </c>
      <c r="C314" s="12">
        <v>5.4425199276320004</v>
      </c>
      <c r="D314" s="12">
        <v>5.003453181667</v>
      </c>
      <c r="E314" s="12">
        <v>4.2067476216850004</v>
      </c>
      <c r="F314" s="12">
        <v>6.296686481369</v>
      </c>
      <c r="G314" s="12">
        <v>4.0337023703719996</v>
      </c>
      <c r="H314" s="12">
        <v>5.4288849085589996</v>
      </c>
      <c r="I314" s="12">
        <v>3.4448008699920001</v>
      </c>
      <c r="J314" s="12">
        <v>5.0320503445350004</v>
      </c>
      <c r="K314" s="12">
        <v>5.3916606283000004</v>
      </c>
      <c r="L314" s="12">
        <v>2.708544708342</v>
      </c>
      <c r="M314" s="12">
        <v>3.0449064518269999</v>
      </c>
      <c r="N314" s="12">
        <v>4.8273620937789996</v>
      </c>
      <c r="O314" s="12">
        <v>4.990862329095</v>
      </c>
      <c r="P314" s="12">
        <v>7.0034782484760001</v>
      </c>
    </row>
    <row r="315" spans="1:16" x14ac:dyDescent="0.25">
      <c r="A315" s="2" t="s">
        <v>80</v>
      </c>
      <c r="B315" s="7" t="s">
        <v>60</v>
      </c>
      <c r="C315" s="6">
        <v>13.244917473432</v>
      </c>
      <c r="D315" s="6">
        <v>-2.7723166769619998</v>
      </c>
      <c r="E315" s="6">
        <v>20.717351209987001</v>
      </c>
      <c r="F315" s="6">
        <v>1.1058171526580001</v>
      </c>
      <c r="G315" s="6">
        <v>8.8832383772219998</v>
      </c>
      <c r="H315" s="6">
        <v>-1.323754015946</v>
      </c>
      <c r="I315" s="6">
        <v>8.0945167442020001</v>
      </c>
      <c r="J315" s="6">
        <v>6.147427039209</v>
      </c>
      <c r="K315" s="6">
        <v>9.5304759173560001</v>
      </c>
      <c r="L315" s="6">
        <v>-3.8086065168209999</v>
      </c>
      <c r="M315" s="6">
        <v>5.3466459960770001</v>
      </c>
      <c r="N315" s="6">
        <v>6.1187085927989999</v>
      </c>
      <c r="O315" s="6">
        <v>-0.37758396108699999</v>
      </c>
      <c r="P315" s="6">
        <v>14.665430957945</v>
      </c>
    </row>
    <row r="316" spans="1:16" x14ac:dyDescent="0.25">
      <c r="A316" s="8" t="s">
        <v>81</v>
      </c>
      <c r="B316" s="9" t="s">
        <v>60</v>
      </c>
      <c r="C316" s="12">
        <v>4.8116098174740003</v>
      </c>
      <c r="D316" s="12">
        <v>4.7733770986249997</v>
      </c>
      <c r="E316" s="12">
        <v>4.4379462360649997</v>
      </c>
      <c r="F316" s="12">
        <v>4.4010838568599997</v>
      </c>
      <c r="G316" s="12">
        <v>5.7935379043130002</v>
      </c>
      <c r="H316" s="12">
        <v>4.5262309663959996</v>
      </c>
      <c r="I316" s="12">
        <v>3.881065893078</v>
      </c>
      <c r="J316" s="12">
        <v>4.7153848376459999</v>
      </c>
      <c r="K316" s="12">
        <v>4.9030523802700001</v>
      </c>
      <c r="L316" s="12">
        <v>2.570201791238</v>
      </c>
      <c r="M316" s="12">
        <v>4.2146228020340004</v>
      </c>
      <c r="N316" s="12">
        <v>4.8265708813770001</v>
      </c>
      <c r="O316" s="12">
        <v>6.1997943333079997</v>
      </c>
      <c r="P316" s="12">
        <v>5.9928427567630003</v>
      </c>
    </row>
    <row r="317" spans="1:16" x14ac:dyDescent="0.25">
      <c r="A317" s="2" t="s">
        <v>82</v>
      </c>
      <c r="B317" s="7" t="s">
        <v>60</v>
      </c>
      <c r="C317" s="6">
        <v>6.395117822355</v>
      </c>
      <c r="D317" s="6">
        <v>5.334086883536</v>
      </c>
      <c r="E317" s="6">
        <v>4.7194605784589996</v>
      </c>
      <c r="F317" s="6">
        <v>5.405897801888</v>
      </c>
      <c r="G317" s="6">
        <v>6.7037632383029999</v>
      </c>
      <c r="H317" s="6">
        <v>4.6574631452939999</v>
      </c>
      <c r="I317" s="6">
        <v>3.2632998198849998</v>
      </c>
      <c r="J317" s="6">
        <v>4.770826986666</v>
      </c>
      <c r="K317" s="6">
        <v>4.6555977369540003</v>
      </c>
      <c r="L317" s="6">
        <v>3.0519653653069998</v>
      </c>
      <c r="M317" s="6">
        <v>3.546351063036</v>
      </c>
      <c r="N317" s="6">
        <v>4.6178099623989999</v>
      </c>
      <c r="O317" s="6">
        <v>4.7419122419980004</v>
      </c>
      <c r="P317" s="6">
        <v>5.4973672008749999</v>
      </c>
    </row>
    <row r="318" spans="1:16" x14ac:dyDescent="0.25">
      <c r="A318" s="8" t="s">
        <v>83</v>
      </c>
      <c r="B318" s="9" t="s">
        <v>60</v>
      </c>
      <c r="C318" s="12">
        <v>8.0889383574359996</v>
      </c>
      <c r="D318" s="12">
        <v>6.3137081303359999</v>
      </c>
      <c r="E318" s="12">
        <v>5.7838720683940004</v>
      </c>
      <c r="F318" s="12">
        <v>6.6952685608889997</v>
      </c>
      <c r="G318" s="12">
        <v>7.9577132315829999</v>
      </c>
      <c r="H318" s="12">
        <v>4.9155244612390003</v>
      </c>
      <c r="I318" s="12">
        <v>3.8322207172340002</v>
      </c>
      <c r="J318" s="12">
        <v>8.6739969592020003</v>
      </c>
      <c r="K318" s="12">
        <v>3.4570093785220002</v>
      </c>
      <c r="L318" s="12">
        <v>1.0761484119069999</v>
      </c>
      <c r="M318" s="12">
        <v>4.225515332494</v>
      </c>
      <c r="N318" s="12">
        <v>3.1667449018539999</v>
      </c>
      <c r="O318" s="12">
        <v>6.7438715062260002</v>
      </c>
      <c r="P318" s="12">
        <v>9.0466434312300006</v>
      </c>
    </row>
    <row r="319" spans="1:16" x14ac:dyDescent="0.25">
      <c r="A319" s="2" t="s">
        <v>84</v>
      </c>
      <c r="B319" s="7" t="s">
        <v>60</v>
      </c>
      <c r="C319" s="6">
        <v>5.8622940202039997</v>
      </c>
      <c r="D319" s="6">
        <v>4.3648754353869998</v>
      </c>
      <c r="E319" s="6">
        <v>4.1719379888260004</v>
      </c>
      <c r="F319" s="6">
        <v>4.8814261134040002</v>
      </c>
      <c r="G319" s="6">
        <v>4.2036953659330001</v>
      </c>
      <c r="H319" s="6">
        <v>3.4728688479519998</v>
      </c>
      <c r="I319" s="6">
        <v>4.364716124738</v>
      </c>
      <c r="J319" s="6">
        <v>4.8519485539189997</v>
      </c>
      <c r="K319" s="6">
        <v>4.4313096843119997</v>
      </c>
      <c r="L319" s="6">
        <v>2.2653979207139998</v>
      </c>
      <c r="M319" s="6">
        <v>2.3496979746369999</v>
      </c>
      <c r="N319" s="6">
        <v>4.1851348188899999</v>
      </c>
      <c r="O319" s="6">
        <v>5.8385255202459998</v>
      </c>
      <c r="P319" s="6">
        <v>5.9718567220710002</v>
      </c>
    </row>
    <row r="320" spans="1:16" x14ac:dyDescent="0.25">
      <c r="A320" s="8" t="s">
        <v>85</v>
      </c>
      <c r="B320" s="9" t="s">
        <v>60</v>
      </c>
      <c r="C320" s="12">
        <v>5.977651652034</v>
      </c>
      <c r="D320" s="12">
        <v>5.3977500388359996</v>
      </c>
      <c r="E320" s="12">
        <v>4.7042750061260001</v>
      </c>
      <c r="F320" s="12">
        <v>5.6634873798349998</v>
      </c>
      <c r="G320" s="12">
        <v>7.7152369357359998</v>
      </c>
      <c r="H320" s="12">
        <v>3.6606660031390001</v>
      </c>
      <c r="I320" s="12">
        <v>4.8479981500529998</v>
      </c>
      <c r="J320" s="12">
        <v>5.2994899696360003</v>
      </c>
      <c r="K320" s="12">
        <v>3.6609832134890001</v>
      </c>
      <c r="L320" s="12">
        <v>1.784904505316</v>
      </c>
      <c r="M320" s="12">
        <v>2.8114021742530002</v>
      </c>
      <c r="N320" s="12">
        <v>4.592745671006</v>
      </c>
      <c r="O320" s="12">
        <v>5.6551080933750004</v>
      </c>
      <c r="P320" s="12">
        <v>8.7660872485090007</v>
      </c>
    </row>
    <row r="321" spans="1:16" x14ac:dyDescent="0.25">
      <c r="A321" s="2" t="s">
        <v>86</v>
      </c>
      <c r="B321" s="7" t="s">
        <v>60</v>
      </c>
      <c r="C321" s="6">
        <v>8.2643927714299998</v>
      </c>
      <c r="D321" s="6">
        <v>4.8593422781050002</v>
      </c>
      <c r="E321" s="6">
        <v>5.9664398826409997</v>
      </c>
      <c r="F321" s="6">
        <v>4.3257236677969999</v>
      </c>
      <c r="G321" s="6">
        <v>5.8090552774199997</v>
      </c>
      <c r="H321" s="6">
        <v>4.3613755266050003</v>
      </c>
      <c r="I321" s="6">
        <v>2.9640573179479999</v>
      </c>
      <c r="J321" s="6">
        <v>3.465566022825</v>
      </c>
      <c r="K321" s="6">
        <v>4.5747143214679999</v>
      </c>
      <c r="L321" s="6">
        <v>0.43739725699100002</v>
      </c>
      <c r="M321" s="6">
        <v>3.8370560321520002</v>
      </c>
      <c r="N321" s="6">
        <v>3.9650042616299999</v>
      </c>
      <c r="O321" s="6">
        <v>5.0230466092509998</v>
      </c>
      <c r="P321" s="6">
        <v>7.7626211858129999</v>
      </c>
    </row>
    <row r="322" spans="1:16" x14ac:dyDescent="0.25">
      <c r="A322" s="8" t="s">
        <v>87</v>
      </c>
      <c r="B322" s="9" t="s">
        <v>60</v>
      </c>
      <c r="C322" s="12">
        <v>9.6267491401120004</v>
      </c>
      <c r="D322" s="12">
        <v>-3.0057790184940001</v>
      </c>
      <c r="E322" s="12">
        <v>18.958467160861002</v>
      </c>
      <c r="F322" s="12">
        <v>0.91956726606600003</v>
      </c>
      <c r="G322" s="12">
        <v>7.5786648630769999</v>
      </c>
      <c r="H322" s="12">
        <v>-0.16322143898300001</v>
      </c>
      <c r="I322" s="12">
        <v>7.9139079084109998</v>
      </c>
      <c r="J322" s="12">
        <v>5.3100941195819997</v>
      </c>
      <c r="K322" s="12">
        <v>7.6946759051600004</v>
      </c>
      <c r="L322" s="12">
        <v>-3.6785736523739998</v>
      </c>
      <c r="M322" s="12">
        <v>5.8594210195840004</v>
      </c>
      <c r="N322" s="12">
        <v>4.3002458832499997</v>
      </c>
      <c r="O322" s="12">
        <v>-0.91965768861800001</v>
      </c>
      <c r="P322" s="12">
        <v>12.817719934961</v>
      </c>
    </row>
    <row r="323" spans="1:16" x14ac:dyDescent="0.25">
      <c r="A323" s="2" t="s">
        <v>88</v>
      </c>
      <c r="B323" s="7" t="s">
        <v>60</v>
      </c>
      <c r="C323" s="6">
        <v>5.8662048574070003</v>
      </c>
      <c r="D323" s="6">
        <v>5.9563248540359996</v>
      </c>
      <c r="E323" s="6">
        <v>4.806260082024</v>
      </c>
      <c r="F323" s="6">
        <v>5.1278082189019996</v>
      </c>
      <c r="G323" s="6">
        <v>7.5038444540300002</v>
      </c>
      <c r="H323" s="6">
        <v>5.1796149259290001</v>
      </c>
      <c r="I323" s="6">
        <v>2.5826782196010001</v>
      </c>
      <c r="J323" s="6">
        <v>5.7622488487209997</v>
      </c>
      <c r="K323" s="6">
        <v>4.8498273711030002</v>
      </c>
      <c r="L323" s="6">
        <v>1.773953955104</v>
      </c>
      <c r="M323" s="6">
        <v>2.7118564492299999</v>
      </c>
      <c r="N323" s="6">
        <v>4.7012102647649998</v>
      </c>
      <c r="O323" s="6">
        <v>5.192488152338</v>
      </c>
      <c r="P323" s="6">
        <v>7.6510307463410001</v>
      </c>
    </row>
    <row r="324" spans="1:16" x14ac:dyDescent="0.25">
      <c r="A324" s="8" t="s">
        <v>89</v>
      </c>
      <c r="B324" s="9" t="s">
        <v>60</v>
      </c>
      <c r="C324" s="12">
        <v>6.571960319645</v>
      </c>
      <c r="D324" s="12">
        <v>6.8468429283349996</v>
      </c>
      <c r="E324" s="12">
        <v>5.1460968556450002</v>
      </c>
      <c r="F324" s="12">
        <v>4.680935301871</v>
      </c>
      <c r="G324" s="12">
        <v>7.4083790187760004</v>
      </c>
      <c r="H324" s="12">
        <v>5.4210431745459999</v>
      </c>
      <c r="I324" s="12">
        <v>3.0725339481999998</v>
      </c>
      <c r="J324" s="12">
        <v>4.705170163399</v>
      </c>
      <c r="K324" s="12">
        <v>4.951367395248</v>
      </c>
      <c r="L324" s="12">
        <v>2.1139897738100002</v>
      </c>
      <c r="M324" s="12">
        <v>1.906176086121</v>
      </c>
      <c r="N324" s="12">
        <v>5.0529601729660003</v>
      </c>
      <c r="O324" s="12">
        <v>7.1498220523010003</v>
      </c>
      <c r="P324" s="12">
        <v>5.3557243336170002</v>
      </c>
    </row>
    <row r="325" spans="1:16" x14ac:dyDescent="0.25">
      <c r="A325" s="2" t="s">
        <v>90</v>
      </c>
      <c r="B325" s="7" t="s">
        <v>60</v>
      </c>
      <c r="C325" s="6">
        <v>4.8237610275460003</v>
      </c>
      <c r="D325" s="6">
        <v>3.346990178705</v>
      </c>
      <c r="E325" s="6">
        <v>4.8114193996630004</v>
      </c>
      <c r="F325" s="6">
        <v>3.759527878608</v>
      </c>
      <c r="G325" s="6">
        <v>4.786108129454</v>
      </c>
      <c r="H325" s="6">
        <v>4.7380990073079996</v>
      </c>
      <c r="I325" s="6">
        <v>2.5575702809199998</v>
      </c>
      <c r="J325" s="6">
        <v>1.9762610742140001</v>
      </c>
      <c r="K325" s="6">
        <v>4.7986537243439997</v>
      </c>
      <c r="L325" s="6">
        <v>1.010492791393</v>
      </c>
      <c r="M325" s="6">
        <v>5.0288015308710001</v>
      </c>
      <c r="N325" s="6">
        <v>3.4878782227160001</v>
      </c>
      <c r="O325" s="6">
        <v>5.3646150990550003</v>
      </c>
      <c r="P325" s="6">
        <v>3.8314319641050001</v>
      </c>
    </row>
    <row r="326" spans="1:16" x14ac:dyDescent="0.25">
      <c r="A326" s="8" t="s">
        <v>91</v>
      </c>
      <c r="B326" s="9" t="s">
        <v>60</v>
      </c>
      <c r="C326" s="12">
        <v>8.1855390867069993</v>
      </c>
      <c r="D326" s="12">
        <v>6.4257347025250002</v>
      </c>
      <c r="E326" s="12">
        <v>7.3791451482879999</v>
      </c>
      <c r="F326" s="12">
        <v>5.8266965775520001</v>
      </c>
      <c r="G326" s="12">
        <v>5.6486029799160002</v>
      </c>
      <c r="H326" s="12">
        <v>4.4508601787069999</v>
      </c>
      <c r="I326" s="12">
        <v>4.2328270119809996</v>
      </c>
      <c r="J326" s="12">
        <v>5.0692821805520003</v>
      </c>
      <c r="K326" s="12">
        <v>4.6954826434220003</v>
      </c>
      <c r="L326" s="12">
        <v>4.6574258323000002E-2</v>
      </c>
      <c r="M326" s="12">
        <v>4.0417919139810001</v>
      </c>
      <c r="N326" s="12">
        <v>5.9790392697770001</v>
      </c>
      <c r="O326" s="12">
        <v>5.3858003344609999</v>
      </c>
      <c r="P326" s="12">
        <v>8.3641906719930006</v>
      </c>
    </row>
    <row r="327" spans="1:16" x14ac:dyDescent="0.25">
      <c r="A327" s="2" t="s">
        <v>92</v>
      </c>
      <c r="B327" s="7" t="s">
        <v>60</v>
      </c>
      <c r="C327" s="6">
        <v>9.0025498771820001</v>
      </c>
      <c r="D327" s="6">
        <v>4.1963179620459998</v>
      </c>
      <c r="E327" s="6">
        <v>4.1989898609320004</v>
      </c>
      <c r="F327" s="6">
        <v>7.7129788615230002</v>
      </c>
      <c r="G327" s="6">
        <v>8.0045187334219996</v>
      </c>
      <c r="H327" s="6">
        <v>4.8877034480369996</v>
      </c>
      <c r="I327" s="6">
        <v>2.7420020146909998</v>
      </c>
      <c r="J327" s="6">
        <v>6.1454147713080003</v>
      </c>
      <c r="K327" s="6">
        <v>4.6821402471739999</v>
      </c>
      <c r="L327" s="6">
        <v>1.54246536253</v>
      </c>
      <c r="M327" s="6">
        <v>1.8542238062080001</v>
      </c>
      <c r="N327" s="6">
        <v>4.3832011174580003</v>
      </c>
      <c r="O327" s="6">
        <v>5.9205633262340003</v>
      </c>
      <c r="P327" s="6">
        <v>5.6583995695690001</v>
      </c>
    </row>
    <row r="328" spans="1:16" x14ac:dyDescent="0.25">
      <c r="A328" s="8" t="s">
        <v>93</v>
      </c>
      <c r="B328" s="9" t="s">
        <v>60</v>
      </c>
      <c r="C328" s="12">
        <v>7.9947458765619999</v>
      </c>
      <c r="D328" s="12">
        <v>6.4234981890769998</v>
      </c>
      <c r="E328" s="12">
        <v>8.3728900321960005</v>
      </c>
      <c r="F328" s="12">
        <v>6.224997512232</v>
      </c>
      <c r="G328" s="12">
        <v>5.8584457156210004</v>
      </c>
      <c r="H328" s="12">
        <v>4.5778873957380002</v>
      </c>
      <c r="I328" s="12">
        <v>3.612065668669</v>
      </c>
      <c r="J328" s="12">
        <v>5.9741342929680004</v>
      </c>
      <c r="K328" s="12">
        <v>3.9859887451440001</v>
      </c>
      <c r="L328" s="12">
        <v>1.5082062743569999</v>
      </c>
      <c r="M328" s="12">
        <v>2.3239606892819999</v>
      </c>
      <c r="N328" s="12">
        <v>5.011836864088</v>
      </c>
      <c r="O328" s="12">
        <v>7.1670600340419996</v>
      </c>
      <c r="P328" s="12">
        <v>8.1523895103970005</v>
      </c>
    </row>
    <row r="329" spans="1:16" x14ac:dyDescent="0.25">
      <c r="A329" s="2" t="s">
        <v>94</v>
      </c>
      <c r="B329" s="7" t="s">
        <v>60</v>
      </c>
      <c r="C329" s="6">
        <v>20.596849855411001</v>
      </c>
      <c r="D329" s="6">
        <v>10.132550884606999</v>
      </c>
      <c r="E329" s="6">
        <v>11.373786637795</v>
      </c>
      <c r="F329" s="6">
        <v>9.0804690534240002</v>
      </c>
      <c r="G329" s="6">
        <v>16.165929783212</v>
      </c>
      <c r="H329" s="6">
        <v>-12.419785879349</v>
      </c>
      <c r="I329" s="6">
        <v>11.944465824526</v>
      </c>
      <c r="J329" s="6">
        <v>18.820122139614998</v>
      </c>
      <c r="K329" s="6">
        <v>3.3205824704369999</v>
      </c>
      <c r="L329" s="6">
        <v>-4.8421563230410003</v>
      </c>
      <c r="M329" s="6">
        <v>1.6949053465990001</v>
      </c>
      <c r="N329" s="6">
        <v>-18.599417663057</v>
      </c>
      <c r="O329" s="6">
        <v>2.326399647123</v>
      </c>
      <c r="P329" s="6">
        <v>14.707111747140999</v>
      </c>
    </row>
    <row r="330" spans="1:16" x14ac:dyDescent="0.25">
      <c r="A330" s="8" t="s">
        <v>95</v>
      </c>
      <c r="B330" s="9" t="s">
        <v>60</v>
      </c>
      <c r="C330" s="12">
        <v>7.6625391240129996</v>
      </c>
      <c r="D330" s="12">
        <v>4.5110466741520003</v>
      </c>
      <c r="E330" s="12">
        <v>7.1742673639119996</v>
      </c>
      <c r="F330" s="12">
        <v>3.4631725961350002</v>
      </c>
      <c r="G330" s="12">
        <v>7.6007699533949999</v>
      </c>
      <c r="H330" s="12">
        <v>-0.79369731288400003</v>
      </c>
      <c r="I330" s="12">
        <v>2.9160655650899998</v>
      </c>
      <c r="J330" s="12">
        <v>3.6659391747829999</v>
      </c>
      <c r="K330" s="12">
        <v>5.3713420503889999</v>
      </c>
      <c r="L330" s="12">
        <v>0.84255088727100003</v>
      </c>
      <c r="M330" s="12">
        <v>4.0070236588009998</v>
      </c>
      <c r="N330" s="12">
        <v>5.2983476808979999</v>
      </c>
      <c r="O330" s="12">
        <v>4.4074290409080001</v>
      </c>
      <c r="P330" s="12">
        <v>8.3670489315579992</v>
      </c>
    </row>
    <row r="331" spans="1:16" x14ac:dyDescent="0.25">
      <c r="A331" s="2" t="s">
        <v>96</v>
      </c>
      <c r="B331" s="7" t="s">
        <v>60</v>
      </c>
      <c r="C331" s="6">
        <v>9.1403375143220007</v>
      </c>
      <c r="D331" s="6">
        <v>5.8987509281430004</v>
      </c>
      <c r="E331" s="6">
        <v>5.5261358859590004</v>
      </c>
      <c r="F331" s="6">
        <v>5.2299758177119999</v>
      </c>
      <c r="G331" s="6">
        <v>7.4496719876300004</v>
      </c>
      <c r="H331" s="6">
        <v>4.156284455033</v>
      </c>
      <c r="I331" s="6">
        <v>4.2929707766750003</v>
      </c>
      <c r="J331" s="6">
        <v>5.3310136404220003</v>
      </c>
      <c r="K331" s="6">
        <v>5.3075569239859997</v>
      </c>
      <c r="L331" s="6">
        <v>2.0529648828039999</v>
      </c>
      <c r="M331" s="6">
        <v>3.7061082627199999</v>
      </c>
      <c r="N331" s="6">
        <v>4.5794365112369997</v>
      </c>
      <c r="O331" s="6">
        <v>4.551245570941</v>
      </c>
      <c r="P331" s="6">
        <v>6.1446464536230003</v>
      </c>
    </row>
    <row r="332" spans="1:16" x14ac:dyDescent="0.25">
      <c r="A332" s="8" t="s">
        <v>97</v>
      </c>
      <c r="B332" s="9" t="s">
        <v>60</v>
      </c>
      <c r="C332" s="12">
        <v>9.7140242937280004</v>
      </c>
      <c r="D332" s="12">
        <v>4.8749541745630003</v>
      </c>
      <c r="E332" s="12">
        <v>9.3414859963779993</v>
      </c>
      <c r="F332" s="12">
        <v>5.3149030825820001</v>
      </c>
      <c r="G332" s="12">
        <v>9.2055901164589997</v>
      </c>
      <c r="H332" s="12">
        <v>1.8500889111750001</v>
      </c>
      <c r="I332" s="12">
        <v>6.0859481197249998</v>
      </c>
      <c r="J332" s="12">
        <v>5.5671680400910004</v>
      </c>
      <c r="K332" s="12">
        <v>6.1496095917869997</v>
      </c>
      <c r="L332" s="12">
        <v>0.25455292228100002</v>
      </c>
      <c r="M332" s="12">
        <v>3.5712990149610002</v>
      </c>
      <c r="N332" s="12">
        <v>2.6259560152470001</v>
      </c>
      <c r="O332" s="12">
        <v>3.5004913186420001</v>
      </c>
      <c r="P332" s="12">
        <v>7.5085951632060004</v>
      </c>
    </row>
    <row r="333" spans="1:16" x14ac:dyDescent="0.25">
      <c r="A333" s="2" t="s">
        <v>98</v>
      </c>
      <c r="B333" s="7" t="s">
        <v>60</v>
      </c>
      <c r="C333" s="6">
        <v>5.6414907102790002</v>
      </c>
      <c r="D333" s="6">
        <v>6.4861377896830001</v>
      </c>
      <c r="E333" s="6">
        <v>4.5826221007459997</v>
      </c>
      <c r="F333" s="6">
        <v>5.4309669977789996</v>
      </c>
      <c r="G333" s="6">
        <v>6.8503997105880003</v>
      </c>
      <c r="H333" s="6">
        <v>5.6047376648669998</v>
      </c>
      <c r="I333" s="6">
        <v>3.078151664975</v>
      </c>
      <c r="J333" s="6">
        <v>3.7367985425049999</v>
      </c>
      <c r="K333" s="6">
        <v>4.8112150832690004</v>
      </c>
      <c r="L333" s="6">
        <v>2.6347132185439999</v>
      </c>
      <c r="M333" s="6">
        <v>3.9693767665999999</v>
      </c>
      <c r="N333" s="6">
        <v>3.6895983740279998</v>
      </c>
      <c r="O333" s="6">
        <v>5.3494159641580001</v>
      </c>
      <c r="P333" s="6">
        <v>5.9681304112260003</v>
      </c>
    </row>
    <row r="334" spans="1:16" x14ac:dyDescent="0.25">
      <c r="A334" s="8" t="s">
        <v>99</v>
      </c>
      <c r="B334" s="9" t="s">
        <v>60</v>
      </c>
      <c r="C334" s="12">
        <v>10.421336301553</v>
      </c>
      <c r="D334" s="12">
        <v>4.7278999418890004</v>
      </c>
      <c r="E334" s="12">
        <v>9.2184777193639995</v>
      </c>
      <c r="F334" s="12">
        <v>6.140229844616</v>
      </c>
      <c r="G334" s="12">
        <v>4.6574290544150001</v>
      </c>
      <c r="H334" s="12">
        <v>5.3595050206270001</v>
      </c>
      <c r="I334" s="12">
        <v>5.3873620545019998</v>
      </c>
      <c r="J334" s="12">
        <v>13.530326942303001</v>
      </c>
      <c r="K334" s="12">
        <v>3.7944117262470001</v>
      </c>
      <c r="L334" s="12">
        <v>-5.6551180615870003</v>
      </c>
      <c r="M334" s="12">
        <v>0.172910647779</v>
      </c>
      <c r="N334" s="12">
        <v>6.4190470285980004</v>
      </c>
      <c r="O334" s="12">
        <v>9.4556738854910005</v>
      </c>
      <c r="P334" s="12">
        <v>8.3954666732559993</v>
      </c>
    </row>
    <row r="336" spans="1:16" x14ac:dyDescent="0.25">
      <c r="A336" s="2" t="s">
        <v>101</v>
      </c>
    </row>
    <row r="337" spans="1:1" ht="15.75" x14ac:dyDescent="0.25">
      <c r="A337" s="2" t="s">
        <v>102</v>
      </c>
    </row>
    <row r="338" spans="1:1" ht="15.75" x14ac:dyDescent="0.25">
      <c r="A338" s="2" t="s">
        <v>103</v>
      </c>
    </row>
    <row r="339" spans="1:1" x14ac:dyDescent="0.25">
      <c r="A339" s="2" t="s">
        <v>104</v>
      </c>
    </row>
    <row r="341" spans="1:1" x14ac:dyDescent="0.25">
      <c r="A341" s="2" t="s">
        <v>105</v>
      </c>
    </row>
    <row r="342" spans="1:1" x14ac:dyDescent="0.25">
      <c r="A342" t="s">
        <v>106</v>
      </c>
    </row>
    <row r="343" spans="1:1" x14ac:dyDescent="0.25">
      <c r="A343" s="2"/>
    </row>
    <row r="344" spans="1:1" x14ac:dyDescent="0.25">
      <c r="A344" s="2" t="s">
        <v>107</v>
      </c>
    </row>
    <row r="345" spans="1:1" x14ac:dyDescent="0.25">
      <c r="A345" s="2" t="s">
        <v>108</v>
      </c>
    </row>
    <row r="346" spans="1:1" x14ac:dyDescent="0.25">
      <c r="A346" s="2" t="s">
        <v>109</v>
      </c>
    </row>
    <row r="347" spans="1:1" x14ac:dyDescent="0.25">
      <c r="A347" s="2"/>
    </row>
  </sheetData>
  <mergeCells count="16">
    <mergeCell ref="P5"/>
    <mergeCell ref="G5"/>
    <mergeCell ref="H5"/>
    <mergeCell ref="I5"/>
    <mergeCell ref="J5"/>
    <mergeCell ref="K5"/>
    <mergeCell ref="A5"/>
    <mergeCell ref="L5"/>
    <mergeCell ref="M5"/>
    <mergeCell ref="N5"/>
    <mergeCell ref="O5"/>
    <mergeCell ref="B5"/>
    <mergeCell ref="C5"/>
    <mergeCell ref="D5"/>
    <mergeCell ref="E5"/>
    <mergeCell ref="F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"/>
  <sheetViews>
    <sheetView topLeftCell="H1" workbookViewId="0">
      <selection activeCell="M11" sqref="M11"/>
    </sheetView>
  </sheetViews>
  <sheetFormatPr defaultRowHeight="15" x14ac:dyDescent="0.25"/>
  <cols>
    <col min="1" max="11" width="12.85546875" customWidth="1"/>
    <col min="12" max="12" width="9.7109375" bestFit="1" customWidth="1"/>
    <col min="13" max="16" width="12.85546875" customWidth="1"/>
    <col min="18" max="18" width="19.85546875" bestFit="1" customWidth="1"/>
    <col min="19" max="19" width="32.7109375" bestFit="1" customWidth="1"/>
    <col min="20" max="25" width="14.28515625" bestFit="1" customWidth="1"/>
  </cols>
  <sheetData>
    <row r="1" spans="1:2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17" t="s">
        <v>141</v>
      </c>
      <c r="M1" s="17" t="s">
        <v>142</v>
      </c>
      <c r="N1" s="17" t="s">
        <v>143</v>
      </c>
      <c r="O1" s="17" t="s">
        <v>144</v>
      </c>
      <c r="P1" s="17" t="s">
        <v>145</v>
      </c>
      <c r="S1" s="3" t="s">
        <v>3</v>
      </c>
      <c r="T1" s="3" t="s">
        <v>14</v>
      </c>
      <c r="U1" s="3">
        <v>2014</v>
      </c>
      <c r="V1" s="3">
        <f>U1+1</f>
        <v>2015</v>
      </c>
      <c r="W1" s="3">
        <f t="shared" ref="W1:Y1" si="0">V1+1</f>
        <v>2016</v>
      </c>
      <c r="X1" s="3">
        <f t="shared" si="0"/>
        <v>2017</v>
      </c>
      <c r="Y1" s="17">
        <f t="shared" si="0"/>
        <v>2018</v>
      </c>
    </row>
    <row r="2" spans="1:25" ht="15.75" thickBot="1" x14ac:dyDescent="0.3">
      <c r="A2" s="8" t="s">
        <v>25</v>
      </c>
      <c r="B2" s="10">
        <v>121197.63400000001</v>
      </c>
      <c r="C2" s="10">
        <v>126554.147</v>
      </c>
      <c r="D2" s="10">
        <v>129628.02800000001</v>
      </c>
      <c r="E2" s="10">
        <v>138111.823</v>
      </c>
      <c r="F2" s="10">
        <v>150305.117</v>
      </c>
      <c r="G2" s="10">
        <v>150949.98300000001</v>
      </c>
      <c r="H2" s="10">
        <v>143253.94699999999</v>
      </c>
      <c r="I2" s="10">
        <v>152205.212</v>
      </c>
      <c r="J2" s="10">
        <v>158934.49400000001</v>
      </c>
      <c r="K2" s="10">
        <v>167705.967</v>
      </c>
      <c r="L2" s="10">
        <v>172820.49100000001</v>
      </c>
      <c r="M2" s="10">
        <v>191038.59099999999</v>
      </c>
      <c r="N2" s="10">
        <v>198175.39499999999</v>
      </c>
      <c r="O2" s="10">
        <v>216329.06200000001</v>
      </c>
      <c r="P2" s="10">
        <v>224375.777</v>
      </c>
      <c r="S2" s="8" t="s">
        <v>25</v>
      </c>
      <c r="T2">
        <f>L2*$R$4</f>
        <v>210386.653949161</v>
      </c>
      <c r="U2">
        <f>M2*$R$4</f>
        <v>232564.84056426099</v>
      </c>
      <c r="V2">
        <f>N2*$R$4</f>
        <v>241252.97878654499</v>
      </c>
      <c r="W2">
        <f>O2*$R$4</f>
        <v>263352.72653600201</v>
      </c>
      <c r="X2">
        <f>P2*$R$4</f>
        <v>273148.564022267</v>
      </c>
      <c r="Y2" s="23">
        <f>X2*(1+$R$7)</f>
        <v>278884.68386673456</v>
      </c>
    </row>
    <row r="3" spans="1:25" x14ac:dyDescent="0.25">
      <c r="A3" s="2" t="s">
        <v>26</v>
      </c>
      <c r="B3" s="4">
        <v>399514.62400000001</v>
      </c>
      <c r="C3" s="4">
        <v>423005.49900000001</v>
      </c>
      <c r="D3" s="4">
        <v>433008.16600000003</v>
      </c>
      <c r="E3" s="4">
        <v>456019.29599999997</v>
      </c>
      <c r="F3" s="4">
        <v>461581.27399999998</v>
      </c>
      <c r="G3" s="4">
        <v>457556.565</v>
      </c>
      <c r="H3" s="4">
        <v>407745.94799999997</v>
      </c>
      <c r="I3" s="4">
        <v>428162.54599999997</v>
      </c>
      <c r="J3" s="4">
        <v>440700.66200000001</v>
      </c>
      <c r="K3" s="4">
        <v>456024.47200000001</v>
      </c>
      <c r="L3" s="4">
        <v>465524.69500000001</v>
      </c>
      <c r="M3" s="4">
        <v>473362.348</v>
      </c>
      <c r="N3" s="4">
        <v>505937.65700000001</v>
      </c>
      <c r="O3" s="4">
        <v>528019.89500000002</v>
      </c>
      <c r="P3" s="4">
        <v>544644.71799999999</v>
      </c>
      <c r="R3" s="18" t="s">
        <v>138</v>
      </c>
      <c r="S3" s="2" t="s">
        <v>26</v>
      </c>
      <c r="T3">
        <f t="shared" ref="T3:T33" si="1">L3*$R$4</f>
        <v>566716.26347684499</v>
      </c>
      <c r="U3">
        <f t="shared" ref="U3:U17" si="2">M3*$R$4</f>
        <v>576257.59494710795</v>
      </c>
      <c r="V3">
        <f t="shared" ref="V3:V17" si="3">N3*$R$4</f>
        <v>615913.83143974701</v>
      </c>
      <c r="W3">
        <f>O3*$R$4</f>
        <v>642796.10759604501</v>
      </c>
      <c r="X3">
        <f t="shared" ref="X3:X33" si="4">P3*$R$4</f>
        <v>663034.68499637803</v>
      </c>
      <c r="Y3" s="23">
        <f t="shared" ref="Y3:Y33" si="5">X3*(1+$R$7)</f>
        <v>676958.41338130191</v>
      </c>
    </row>
    <row r="4" spans="1:25" ht="15.75" thickBot="1" x14ac:dyDescent="0.3">
      <c r="A4" s="8" t="s">
        <v>27</v>
      </c>
      <c r="B4" s="10">
        <v>76047.592999999993</v>
      </c>
      <c r="C4" s="10">
        <v>81546.009000000005</v>
      </c>
      <c r="D4" s="10">
        <v>87397.67</v>
      </c>
      <c r="E4" s="10">
        <v>93655.622000000003</v>
      </c>
      <c r="F4" s="10">
        <v>106199.42600000001</v>
      </c>
      <c r="G4" s="10">
        <v>108975.356</v>
      </c>
      <c r="H4" s="10">
        <v>108338.811</v>
      </c>
      <c r="I4" s="10">
        <v>110656.4</v>
      </c>
      <c r="J4" s="10">
        <v>114707.762</v>
      </c>
      <c r="K4" s="10">
        <v>117345.833</v>
      </c>
      <c r="L4" s="10">
        <v>115027.644</v>
      </c>
      <c r="M4" s="10">
        <v>114871.33500000001</v>
      </c>
      <c r="N4" s="10">
        <v>130096.58</v>
      </c>
      <c r="O4" s="10">
        <v>134229.43299999999</v>
      </c>
      <c r="P4" s="10">
        <v>149572.636</v>
      </c>
      <c r="R4" s="19">
        <v>1.217371</v>
      </c>
      <c r="S4" s="8" t="s">
        <v>27</v>
      </c>
      <c r="T4">
        <f t="shared" si="1"/>
        <v>140031.31800392401</v>
      </c>
      <c r="U4">
        <f t="shared" si="2"/>
        <v>139841.03196028501</v>
      </c>
      <c r="V4">
        <f t="shared" si="3"/>
        <v>158375.80369117999</v>
      </c>
      <c r="W4">
        <f t="shared" ref="W4:W17" si="6">O4*$R$4</f>
        <v>163407.01908064299</v>
      </c>
      <c r="X4">
        <f t="shared" si="4"/>
        <v>182085.389459956</v>
      </c>
      <c r="Y4" s="23">
        <f t="shared" si="5"/>
        <v>185909.18263861505</v>
      </c>
    </row>
    <row r="5" spans="1:25" ht="15.75" thickBot="1" x14ac:dyDescent="0.3">
      <c r="A5" s="2" t="s">
        <v>28</v>
      </c>
      <c r="B5" s="4">
        <v>1047511.322</v>
      </c>
      <c r="C5" s="4">
        <v>1059561.0249999999</v>
      </c>
      <c r="D5" s="4">
        <v>1038533.775</v>
      </c>
      <c r="E5" s="4">
        <v>1014280.35</v>
      </c>
      <c r="F5" s="4">
        <v>947575.49300000002</v>
      </c>
      <c r="G5" s="4">
        <v>867231.04399999999</v>
      </c>
      <c r="H5" s="4">
        <v>780757.429</v>
      </c>
      <c r="I5" s="4">
        <v>753968.59100000001</v>
      </c>
      <c r="J5" s="4">
        <v>726503.85600000003</v>
      </c>
      <c r="K5" s="4">
        <v>714787.06499999994</v>
      </c>
      <c r="L5" s="4">
        <v>721085.06299999997</v>
      </c>
      <c r="M5" s="4">
        <v>687268.58200000005</v>
      </c>
      <c r="N5" s="4">
        <v>638740.80299999996</v>
      </c>
      <c r="O5" s="4">
        <v>601213.978</v>
      </c>
      <c r="P5" s="4">
        <v>538379.68999999994</v>
      </c>
      <c r="S5" s="2" t="s">
        <v>28</v>
      </c>
      <c r="T5">
        <f t="shared" si="1"/>
        <v>877828.04422937299</v>
      </c>
      <c r="U5">
        <f t="shared" si="2"/>
        <v>836660.84093792201</v>
      </c>
      <c r="V5">
        <f t="shared" si="3"/>
        <v>777584.53008891293</v>
      </c>
      <c r="W5">
        <f t="shared" si="6"/>
        <v>731900.46161183796</v>
      </c>
      <c r="X5">
        <f t="shared" si="4"/>
        <v>655407.82159498997</v>
      </c>
      <c r="Y5" s="23">
        <f t="shared" si="5"/>
        <v>669171.3858484847</v>
      </c>
    </row>
    <row r="6" spans="1:25" x14ac:dyDescent="0.25">
      <c r="A6" s="8" t="s">
        <v>29</v>
      </c>
      <c r="B6" s="10">
        <v>436573.51799999998</v>
      </c>
      <c r="C6" s="10">
        <v>449143.88199999998</v>
      </c>
      <c r="D6" s="10">
        <v>458867.90700000001</v>
      </c>
      <c r="E6" s="10">
        <v>480488.19400000002</v>
      </c>
      <c r="F6" s="10">
        <v>500478.65700000001</v>
      </c>
      <c r="G6" s="10">
        <v>498326.77500000002</v>
      </c>
      <c r="H6" s="10">
        <v>421327.489</v>
      </c>
      <c r="I6" s="10">
        <v>489951.77600000001</v>
      </c>
      <c r="J6" s="10">
        <v>523207.11200000002</v>
      </c>
      <c r="K6" s="10">
        <v>549551.80200000003</v>
      </c>
      <c r="L6" s="10">
        <v>538206.98699999996</v>
      </c>
      <c r="M6" s="10">
        <v>565824.82499999995</v>
      </c>
      <c r="N6" s="10">
        <v>573850.06799999997</v>
      </c>
      <c r="O6" s="10">
        <v>583337.17000000004</v>
      </c>
      <c r="P6" s="10">
        <v>612676.30200000003</v>
      </c>
      <c r="R6" s="18" t="s">
        <v>146</v>
      </c>
      <c r="S6" s="8" t="s">
        <v>29</v>
      </c>
      <c r="T6">
        <f t="shared" si="1"/>
        <v>655197.57797117694</v>
      </c>
      <c r="U6">
        <f t="shared" si="2"/>
        <v>688818.7330350749</v>
      </c>
      <c r="V6">
        <f t="shared" si="3"/>
        <v>698588.43113122799</v>
      </c>
      <c r="W6">
        <f t="shared" si="6"/>
        <v>710137.75398007</v>
      </c>
      <c r="X6">
        <f t="shared" si="4"/>
        <v>745854.36244204198</v>
      </c>
      <c r="Y6" s="23">
        <f>X6*(1+$R$7)</f>
        <v>761517.30405332474</v>
      </c>
    </row>
    <row r="7" spans="1:25" x14ac:dyDescent="0.25">
      <c r="A7" s="2" t="s">
        <v>30</v>
      </c>
      <c r="B7" s="4">
        <v>67732.929999999993</v>
      </c>
      <c r="C7" s="4">
        <v>67794.051000000007</v>
      </c>
      <c r="D7" s="4">
        <v>68258.171000000002</v>
      </c>
      <c r="E7" s="4">
        <v>72533.785000000003</v>
      </c>
      <c r="F7" s="4">
        <v>77526.37</v>
      </c>
      <c r="G7" s="4">
        <v>78953.717000000004</v>
      </c>
      <c r="H7" s="4">
        <v>76446.899999999994</v>
      </c>
      <c r="I7" s="4">
        <v>81992.178</v>
      </c>
      <c r="J7" s="4">
        <v>87944.968999999997</v>
      </c>
      <c r="K7" s="4">
        <v>90540.289000000004</v>
      </c>
      <c r="L7" s="4">
        <v>91422.445999999996</v>
      </c>
      <c r="M7" s="4">
        <v>93707.678</v>
      </c>
      <c r="N7" s="4">
        <v>95357.744999999995</v>
      </c>
      <c r="O7" s="4">
        <v>101187.003</v>
      </c>
      <c r="P7" s="4">
        <v>105770.99800000001</v>
      </c>
      <c r="R7" s="21">
        <v>2.1000000000000001E-2</v>
      </c>
      <c r="S7" s="2" t="s">
        <v>30</v>
      </c>
      <c r="T7">
        <f t="shared" si="1"/>
        <v>111295.034509466</v>
      </c>
      <c r="U7">
        <f t="shared" si="2"/>
        <v>114077.009674538</v>
      </c>
      <c r="V7">
        <f t="shared" si="3"/>
        <v>116085.75338839499</v>
      </c>
      <c r="W7">
        <f t="shared" si="6"/>
        <v>123182.12302911299</v>
      </c>
      <c r="X7">
        <f t="shared" si="4"/>
        <v>128762.54560625801</v>
      </c>
      <c r="Y7" s="23">
        <f t="shared" si="5"/>
        <v>131466.55906398941</v>
      </c>
    </row>
    <row r="8" spans="1:25" x14ac:dyDescent="0.25">
      <c r="A8" s="8" t="s">
        <v>31</v>
      </c>
      <c r="B8" s="10">
        <v>248123.22700000001</v>
      </c>
      <c r="C8" s="10">
        <v>238375.89</v>
      </c>
      <c r="D8" s="10">
        <v>240279.55900000001</v>
      </c>
      <c r="E8" s="10">
        <v>248414.302</v>
      </c>
      <c r="F8" s="10">
        <v>252536.304</v>
      </c>
      <c r="G8" s="10">
        <v>258289.89</v>
      </c>
      <c r="H8" s="10">
        <v>256698.36199999999</v>
      </c>
      <c r="I8" s="10">
        <v>270989.33100000001</v>
      </c>
      <c r="J8" s="10">
        <v>279446.58399999997</v>
      </c>
      <c r="K8" s="10">
        <v>284733.625</v>
      </c>
      <c r="L8" s="10">
        <v>280925.27299999999</v>
      </c>
      <c r="M8" s="10">
        <v>295158.11300000001</v>
      </c>
      <c r="N8" s="10">
        <v>290463.614</v>
      </c>
      <c r="O8" s="10">
        <v>290720.22600000002</v>
      </c>
      <c r="P8" s="10">
        <v>281832.641</v>
      </c>
      <c r="S8" s="8" t="s">
        <v>31</v>
      </c>
      <c r="T8">
        <f t="shared" si="1"/>
        <v>341990.28051728295</v>
      </c>
      <c r="U8">
        <f t="shared" si="2"/>
        <v>359316.927180923</v>
      </c>
      <c r="V8">
        <f t="shared" si="3"/>
        <v>353601.980238794</v>
      </c>
      <c r="W8">
        <f t="shared" si="6"/>
        <v>353914.37224584603</v>
      </c>
      <c r="X8">
        <f t="shared" si="4"/>
        <v>343094.88400681101</v>
      </c>
      <c r="Y8" s="23">
        <f t="shared" si="5"/>
        <v>350299.87657095399</v>
      </c>
    </row>
    <row r="9" spans="1:25" x14ac:dyDescent="0.25">
      <c r="A9" s="2" t="s">
        <v>32</v>
      </c>
      <c r="B9" s="4">
        <v>360426.663</v>
      </c>
      <c r="C9" s="4">
        <v>376662.63699999999</v>
      </c>
      <c r="D9" s="4">
        <v>389210.79399999999</v>
      </c>
      <c r="E9" s="4">
        <v>419631.53899999999</v>
      </c>
      <c r="F9" s="4">
        <v>434649.92</v>
      </c>
      <c r="G9" s="4">
        <v>440792.88699999999</v>
      </c>
      <c r="H9" s="4">
        <v>401079.179</v>
      </c>
      <c r="I9" s="4">
        <v>417796.42</v>
      </c>
      <c r="J9" s="4">
        <v>427430.027</v>
      </c>
      <c r="K9" s="4">
        <v>459166.22</v>
      </c>
      <c r="L9" s="4">
        <v>476290.19699999999</v>
      </c>
      <c r="M9" s="4">
        <v>486857.75900000002</v>
      </c>
      <c r="N9" s="4">
        <v>515187.55300000001</v>
      </c>
      <c r="O9" s="4">
        <v>540519.41200000001</v>
      </c>
      <c r="P9" s="4">
        <v>556562.98100000003</v>
      </c>
      <c r="S9" s="2" t="s">
        <v>32</v>
      </c>
      <c r="T9">
        <f t="shared" si="1"/>
        <v>579821.87341208698</v>
      </c>
      <c r="U9">
        <f t="shared" si="2"/>
        <v>592686.51693158899</v>
      </c>
      <c r="V9">
        <f t="shared" si="3"/>
        <v>627174.38658316305</v>
      </c>
      <c r="W9">
        <f t="shared" si="6"/>
        <v>658012.65710585203</v>
      </c>
      <c r="X9">
        <f t="shared" si="4"/>
        <v>677543.63274295104</v>
      </c>
      <c r="Y9" s="23">
        <f t="shared" si="5"/>
        <v>691772.04903055297</v>
      </c>
    </row>
    <row r="10" spans="1:25" x14ac:dyDescent="0.25">
      <c r="A10" s="8" t="s">
        <v>33</v>
      </c>
      <c r="B10" s="10">
        <v>2132929.372</v>
      </c>
      <c r="C10" s="10">
        <v>2226949.736</v>
      </c>
      <c r="D10" s="10">
        <v>2258091.5830000001</v>
      </c>
      <c r="E10" s="10">
        <v>2374722.8859999999</v>
      </c>
      <c r="F10" s="10">
        <v>2408565.8650000002</v>
      </c>
      <c r="G10" s="10">
        <v>2450391.202</v>
      </c>
      <c r="H10" s="10">
        <v>2362516.4389999998</v>
      </c>
      <c r="I10" s="10">
        <v>2446910.4389999998</v>
      </c>
      <c r="J10" s="10">
        <v>2533806.8930000002</v>
      </c>
      <c r="K10" s="10">
        <v>2633934.642</v>
      </c>
      <c r="L10" s="10">
        <v>2673066.3309999998</v>
      </c>
      <c r="M10" s="10">
        <v>2729859.4539999999</v>
      </c>
      <c r="N10" s="10">
        <v>2836540.2519999999</v>
      </c>
      <c r="O10" s="10">
        <v>2961088.3139999998</v>
      </c>
      <c r="P10" s="10">
        <v>3044809.0019999999</v>
      </c>
      <c r="S10" s="8" t="s">
        <v>33</v>
      </c>
      <c r="T10">
        <f t="shared" si="1"/>
        <v>3254113.4324358008</v>
      </c>
      <c r="U10">
        <f t="shared" si="2"/>
        <v>3323251.7333754338</v>
      </c>
      <c r="V10">
        <f t="shared" si="3"/>
        <v>3453121.8431174918</v>
      </c>
      <c r="W10">
        <f t="shared" si="6"/>
        <v>3604743.0419024937</v>
      </c>
      <c r="X10">
        <f t="shared" si="4"/>
        <v>3706662.1795737417</v>
      </c>
      <c r="Y10" s="23">
        <f t="shared" si="5"/>
        <v>3784502.08534479</v>
      </c>
    </row>
    <row r="11" spans="1:25" x14ac:dyDescent="0.25">
      <c r="A11" s="2" t="s">
        <v>34</v>
      </c>
      <c r="B11" s="4">
        <v>152922.72700000001</v>
      </c>
      <c r="C11" s="4">
        <v>157662.28099999999</v>
      </c>
      <c r="D11" s="4">
        <v>155001.886</v>
      </c>
      <c r="E11" s="4">
        <v>160388.08100000001</v>
      </c>
      <c r="F11" s="4">
        <v>162709.802</v>
      </c>
      <c r="G11" s="4">
        <v>165722.989</v>
      </c>
      <c r="H11" s="4">
        <v>163083.647</v>
      </c>
      <c r="I11" s="4">
        <v>169268.084</v>
      </c>
      <c r="J11" s="4">
        <v>176314.71299999999</v>
      </c>
      <c r="K11" s="4">
        <v>182943.05600000001</v>
      </c>
      <c r="L11" s="4">
        <v>189052.81200000001</v>
      </c>
      <c r="M11" s="4">
        <v>193539.476</v>
      </c>
      <c r="N11" s="4">
        <v>194989.45699999999</v>
      </c>
      <c r="O11" s="4">
        <v>202334.38500000001</v>
      </c>
      <c r="P11" s="4">
        <v>200309.29199999999</v>
      </c>
      <c r="S11" s="2" t="s">
        <v>34</v>
      </c>
      <c r="T11">
        <f t="shared" si="1"/>
        <v>230147.410797252</v>
      </c>
      <c r="U11">
        <f t="shared" si="2"/>
        <v>235609.345437596</v>
      </c>
      <c r="V11">
        <f t="shared" si="3"/>
        <v>237374.51025754699</v>
      </c>
      <c r="W11">
        <f t="shared" si="6"/>
        <v>246316.01260183501</v>
      </c>
      <c r="X11">
        <f t="shared" si="4"/>
        <v>243850.72311133199</v>
      </c>
      <c r="Y11" s="23">
        <f t="shared" si="5"/>
        <v>248971.58829666994</v>
      </c>
    </row>
    <row r="12" spans="1:25" x14ac:dyDescent="0.25">
      <c r="A12" s="8" t="s">
        <v>35</v>
      </c>
      <c r="B12" s="10">
        <v>438354.38699999999</v>
      </c>
      <c r="C12" s="10">
        <v>450953.15500000003</v>
      </c>
      <c r="D12" s="10">
        <v>454625.55900000001</v>
      </c>
      <c r="E12" s="10">
        <v>477646.929</v>
      </c>
      <c r="F12" s="10">
        <v>488729.60399999999</v>
      </c>
      <c r="G12" s="10">
        <v>503024.42300000001</v>
      </c>
      <c r="H12" s="10">
        <v>481674.90600000002</v>
      </c>
      <c r="I12" s="10">
        <v>517168.68099999998</v>
      </c>
      <c r="J12" s="10">
        <v>548163.17000000004</v>
      </c>
      <c r="K12" s="10">
        <v>570921.98699999996</v>
      </c>
      <c r="L12" s="10">
        <v>594575.53200000001</v>
      </c>
      <c r="M12" s="10">
        <v>621005.83600000001</v>
      </c>
      <c r="N12" s="10">
        <v>661221.48800000001</v>
      </c>
      <c r="O12" s="10">
        <v>689459.70400000003</v>
      </c>
      <c r="P12" s="10">
        <v>723052.45299999998</v>
      </c>
      <c r="S12" s="8" t="s">
        <v>35</v>
      </c>
      <c r="T12">
        <f t="shared" si="1"/>
        <v>723819.00996637205</v>
      </c>
      <c r="U12">
        <f t="shared" si="2"/>
        <v>755994.49557715596</v>
      </c>
      <c r="V12">
        <f t="shared" si="3"/>
        <v>804951.86406804796</v>
      </c>
      <c r="W12">
        <f t="shared" si="6"/>
        <v>839328.24931818398</v>
      </c>
      <c r="X12">
        <f t="shared" si="4"/>
        <v>880223.08776106301</v>
      </c>
      <c r="Y12" s="23">
        <f t="shared" si="5"/>
        <v>898707.77260404523</v>
      </c>
    </row>
    <row r="13" spans="1:25" x14ac:dyDescent="0.25">
      <c r="A13" s="2" t="s">
        <v>36</v>
      </c>
      <c r="B13" s="4">
        <v>182713.981</v>
      </c>
      <c r="C13" s="4">
        <v>192557.837</v>
      </c>
      <c r="D13" s="4">
        <v>195219.889</v>
      </c>
      <c r="E13" s="4">
        <v>199540.65</v>
      </c>
      <c r="F13" s="4">
        <v>204879.83</v>
      </c>
      <c r="G13" s="4">
        <v>208284.821</v>
      </c>
      <c r="H13" s="4">
        <v>201239.31599999999</v>
      </c>
      <c r="I13" s="4">
        <v>211890.535</v>
      </c>
      <c r="J13" s="4">
        <v>214478.174</v>
      </c>
      <c r="K13" s="4">
        <v>218118.481</v>
      </c>
      <c r="L13" s="4">
        <v>218811.378</v>
      </c>
      <c r="M13" s="4">
        <v>229021.25599999999</v>
      </c>
      <c r="N13" s="4">
        <v>232024.32000000001</v>
      </c>
      <c r="O13" s="4">
        <v>237009.51800000001</v>
      </c>
      <c r="P13" s="4">
        <v>237015.26</v>
      </c>
      <c r="S13" s="2" t="s">
        <v>36</v>
      </c>
      <c r="T13">
        <f t="shared" si="1"/>
        <v>266374.62604723801</v>
      </c>
      <c r="U13">
        <f t="shared" si="2"/>
        <v>278803.835437976</v>
      </c>
      <c r="V13">
        <f t="shared" si="3"/>
        <v>282459.67846272001</v>
      </c>
      <c r="W13">
        <f t="shared" si="6"/>
        <v>288528.51393717801</v>
      </c>
      <c r="X13">
        <f t="shared" si="4"/>
        <v>288535.50408146001</v>
      </c>
      <c r="Y13" s="23">
        <f t="shared" si="5"/>
        <v>294594.74966717063</v>
      </c>
    </row>
    <row r="14" spans="1:25" x14ac:dyDescent="0.25">
      <c r="A14" s="8" t="s">
        <v>37</v>
      </c>
      <c r="B14" s="10">
        <v>179553.378</v>
      </c>
      <c r="C14" s="10">
        <v>191549.579</v>
      </c>
      <c r="D14" s="10">
        <v>190073.77900000001</v>
      </c>
      <c r="E14" s="10">
        <v>195404.535</v>
      </c>
      <c r="F14" s="10">
        <v>201655.41800000001</v>
      </c>
      <c r="G14" s="10">
        <v>208800.33499999999</v>
      </c>
      <c r="H14" s="10">
        <v>195581.12599999999</v>
      </c>
      <c r="I14" s="10">
        <v>206303.584</v>
      </c>
      <c r="J14" s="10">
        <v>214569.18799999999</v>
      </c>
      <c r="K14" s="10">
        <v>222797.005</v>
      </c>
      <c r="L14" s="10">
        <v>230982.76699999999</v>
      </c>
      <c r="M14" s="10">
        <v>240079.59400000001</v>
      </c>
      <c r="N14" s="10">
        <v>253581.601</v>
      </c>
      <c r="O14" s="10">
        <v>264151.57900000003</v>
      </c>
      <c r="P14" s="10">
        <v>265228.52500000002</v>
      </c>
      <c r="S14" s="8" t="s">
        <v>37</v>
      </c>
      <c r="T14">
        <f t="shared" si="1"/>
        <v>281191.72204555699</v>
      </c>
      <c r="U14">
        <f t="shared" si="2"/>
        <v>292265.93542737403</v>
      </c>
      <c r="V14">
        <f t="shared" si="3"/>
        <v>308702.887190971</v>
      </c>
      <c r="W14">
        <f t="shared" si="6"/>
        <v>321570.47187880904</v>
      </c>
      <c r="X14">
        <f t="shared" si="4"/>
        <v>322881.51470777503</v>
      </c>
      <c r="Y14" s="23">
        <f t="shared" si="5"/>
        <v>329662.02651663829</v>
      </c>
    </row>
    <row r="15" spans="1:25" x14ac:dyDescent="0.25">
      <c r="A15" s="2" t="s">
        <v>38</v>
      </c>
      <c r="B15" s="4">
        <v>794957.32200000004</v>
      </c>
      <c r="C15" s="4">
        <v>819238.31</v>
      </c>
      <c r="D15" s="4">
        <v>842128.81299999997</v>
      </c>
      <c r="E15" s="4">
        <v>886009.72600000002</v>
      </c>
      <c r="F15" s="4">
        <v>913139.83400000003</v>
      </c>
      <c r="G15" s="4">
        <v>918573.45600000001</v>
      </c>
      <c r="H15" s="4">
        <v>870319.1</v>
      </c>
      <c r="I15" s="4">
        <v>925371.83700000006</v>
      </c>
      <c r="J15" s="4">
        <v>953148.05599999998</v>
      </c>
      <c r="K15" s="4">
        <v>995285.99899999995</v>
      </c>
      <c r="L15" s="4">
        <v>1018578.607</v>
      </c>
      <c r="M15" s="4">
        <v>1062083.7760000001</v>
      </c>
      <c r="N15" s="4">
        <v>1107681.987</v>
      </c>
      <c r="O15" s="4">
        <v>1161974.794</v>
      </c>
      <c r="P15" s="4">
        <v>1192495.7549999999</v>
      </c>
      <c r="S15" s="2" t="s">
        <v>38</v>
      </c>
      <c r="T15">
        <f t="shared" si="1"/>
        <v>1239988.0573821969</v>
      </c>
      <c r="U15">
        <f t="shared" si="2"/>
        <v>1292949.9884728962</v>
      </c>
      <c r="V15">
        <f t="shared" si="3"/>
        <v>1348459.9281961769</v>
      </c>
      <c r="W15">
        <f t="shared" si="6"/>
        <v>1414554.4169465739</v>
      </c>
      <c r="X15">
        <f t="shared" si="4"/>
        <v>1451709.7497601048</v>
      </c>
      <c r="Y15" s="23">
        <f t="shared" si="5"/>
        <v>1482195.6545050668</v>
      </c>
    </row>
    <row r="16" spans="1:25" x14ac:dyDescent="0.25">
      <c r="A16" s="8" t="s">
        <v>39</v>
      </c>
      <c r="B16" s="10">
        <v>1048403.59</v>
      </c>
      <c r="C16" s="10">
        <v>1073840.81</v>
      </c>
      <c r="D16" s="10">
        <v>1099376.794</v>
      </c>
      <c r="E16" s="10">
        <v>1150701.95</v>
      </c>
      <c r="F16" s="10">
        <v>1184658.4280000001</v>
      </c>
      <c r="G16" s="10">
        <v>1198144.3500000001</v>
      </c>
      <c r="H16" s="10">
        <v>1138727.9180000001</v>
      </c>
      <c r="I16" s="10">
        <v>1226813.6869999999</v>
      </c>
      <c r="J16" s="10">
        <v>1283448.1969999999</v>
      </c>
      <c r="K16" s="10">
        <v>1339994.611</v>
      </c>
      <c r="L16" s="10">
        <v>1365154.2290000001</v>
      </c>
      <c r="M16" s="10">
        <v>1405514.291</v>
      </c>
      <c r="N16" s="10">
        <v>1438521.879</v>
      </c>
      <c r="O16" s="10">
        <v>1482034.1529999999</v>
      </c>
      <c r="P16" s="10">
        <v>1549794.8049999999</v>
      </c>
      <c r="S16" s="8" t="s">
        <v>39</v>
      </c>
      <c r="T16">
        <f t="shared" si="1"/>
        <v>1661899.168911959</v>
      </c>
      <c r="U16">
        <f t="shared" si="2"/>
        <v>1711032.337948961</v>
      </c>
      <c r="V16">
        <f t="shared" si="3"/>
        <v>1751214.8183601089</v>
      </c>
      <c r="W16">
        <f t="shared" si="6"/>
        <v>1804185.3988717629</v>
      </c>
      <c r="X16">
        <f t="shared" si="4"/>
        <v>1886675.2515576549</v>
      </c>
      <c r="Y16" s="23">
        <f t="shared" si="5"/>
        <v>1926295.4318403655</v>
      </c>
    </row>
    <row r="17" spans="1:25" x14ac:dyDescent="0.25">
      <c r="A17" s="2" t="s">
        <v>40</v>
      </c>
      <c r="B17" s="4">
        <v>294468.30599999998</v>
      </c>
      <c r="C17" s="4">
        <v>301021.64199999999</v>
      </c>
      <c r="D17" s="4">
        <v>306026.39500000002</v>
      </c>
      <c r="E17" s="4">
        <v>320451.42599999998</v>
      </c>
      <c r="F17" s="4">
        <v>328272.19</v>
      </c>
      <c r="G17" s="4">
        <v>334657.91399999999</v>
      </c>
      <c r="H17" s="4">
        <v>317003.04200000002</v>
      </c>
      <c r="I17" s="4">
        <v>329767.26</v>
      </c>
      <c r="J17" s="4">
        <v>343275.66399999999</v>
      </c>
      <c r="K17" s="4">
        <v>352030.38699999999</v>
      </c>
      <c r="L17" s="4">
        <v>359465.98700000002</v>
      </c>
      <c r="M17" s="4">
        <v>383195.32</v>
      </c>
      <c r="N17" s="4">
        <v>391667.43099999998</v>
      </c>
      <c r="O17" s="4">
        <v>408268.071</v>
      </c>
      <c r="P17" s="4">
        <v>420986.147</v>
      </c>
      <c r="S17" s="2" t="s">
        <v>40</v>
      </c>
      <c r="T17">
        <f t="shared" si="1"/>
        <v>437603.46806017699</v>
      </c>
      <c r="U17">
        <f t="shared" si="2"/>
        <v>466490.86990371998</v>
      </c>
      <c r="V17">
        <f t="shared" si="3"/>
        <v>476804.57214390096</v>
      </c>
      <c r="W17">
        <f t="shared" si="6"/>
        <v>497013.70986134099</v>
      </c>
      <c r="X17">
        <f t="shared" si="4"/>
        <v>512496.32675953698</v>
      </c>
      <c r="Y17" s="23">
        <f t="shared" si="5"/>
        <v>523258.74962148722</v>
      </c>
    </row>
    <row r="18" spans="1:25" x14ac:dyDescent="0.25">
      <c r="A18" s="8" t="s">
        <v>41</v>
      </c>
      <c r="B18" s="10">
        <v>158055.834</v>
      </c>
      <c r="C18" s="10">
        <v>159734.875</v>
      </c>
      <c r="D18" s="10">
        <v>171279.47099999999</v>
      </c>
      <c r="E18" s="10">
        <v>168177.81</v>
      </c>
      <c r="F18" s="10">
        <v>169325.36199999999</v>
      </c>
      <c r="G18" s="10">
        <v>169672.50700000001</v>
      </c>
      <c r="H18" s="10">
        <v>168348.348</v>
      </c>
      <c r="I18" s="10">
        <v>174984.467</v>
      </c>
      <c r="J18" s="10">
        <v>174678.08799999999</v>
      </c>
      <c r="K18" s="10">
        <v>175717.837</v>
      </c>
      <c r="L18" s="10">
        <v>182126.14300000001</v>
      </c>
      <c r="M18" s="10">
        <v>184150.26300000001</v>
      </c>
      <c r="N18" s="10">
        <v>186472.28200000001</v>
      </c>
      <c r="O18" s="10">
        <v>192332.16200000001</v>
      </c>
      <c r="P18" s="10">
        <v>202036.068</v>
      </c>
      <c r="S18" s="8" t="s">
        <v>41</v>
      </c>
      <c r="T18">
        <f t="shared" si="1"/>
        <v>221715.08483005301</v>
      </c>
      <c r="U18">
        <f t="shared" ref="U18:U33" si="7">M18*$R$4</f>
        <v>224179.18981857301</v>
      </c>
      <c r="V18">
        <f t="shared" ref="V18:V33" si="8">N18*$R$4</f>
        <v>227005.94841062202</v>
      </c>
      <c r="W18">
        <f t="shared" ref="W18:W33" si="9">O18*$R$4</f>
        <v>234139.596386102</v>
      </c>
      <c r="X18">
        <f t="shared" si="4"/>
        <v>245952.850137228</v>
      </c>
      <c r="Y18" s="23">
        <f t="shared" si="5"/>
        <v>251117.85999010978</v>
      </c>
    </row>
    <row r="19" spans="1:25" x14ac:dyDescent="0.25">
      <c r="A19" s="2" t="s">
        <v>42</v>
      </c>
      <c r="B19" s="4">
        <v>76105.195999999996</v>
      </c>
      <c r="C19" s="4">
        <v>86879.422000000006</v>
      </c>
      <c r="D19" s="4">
        <v>90269.846999999994</v>
      </c>
      <c r="E19" s="4">
        <v>92165.697</v>
      </c>
      <c r="F19" s="4">
        <v>91675.275999999998</v>
      </c>
      <c r="G19" s="4">
        <v>98292.89</v>
      </c>
      <c r="H19" s="4">
        <v>93038.497000000003</v>
      </c>
      <c r="I19" s="4">
        <v>97786.134000000005</v>
      </c>
      <c r="J19" s="4">
        <v>100704.16</v>
      </c>
      <c r="K19" s="4">
        <v>100800.21799999999</v>
      </c>
      <c r="L19" s="4">
        <v>103627.459</v>
      </c>
      <c r="M19" s="4">
        <v>109267.967</v>
      </c>
      <c r="N19" s="4">
        <v>114883.65399999999</v>
      </c>
      <c r="O19" s="4">
        <v>119713.978</v>
      </c>
      <c r="P19" s="4">
        <v>121794.202</v>
      </c>
      <c r="S19" s="2" t="s">
        <v>42</v>
      </c>
      <c r="T19">
        <f t="shared" si="1"/>
        <v>126153.063390289</v>
      </c>
      <c r="U19">
        <f t="shared" si="7"/>
        <v>133019.65425475701</v>
      </c>
      <c r="V19">
        <f t="shared" si="8"/>
        <v>139856.02875363399</v>
      </c>
      <c r="W19">
        <f t="shared" si="9"/>
        <v>145736.325111838</v>
      </c>
      <c r="X19">
        <f t="shared" si="4"/>
        <v>148268.729482942</v>
      </c>
      <c r="Y19" s="23">
        <f t="shared" si="5"/>
        <v>151382.37280208376</v>
      </c>
    </row>
    <row r="20" spans="1:25" x14ac:dyDescent="0.25">
      <c r="A20" s="8" t="s">
        <v>43</v>
      </c>
      <c r="B20" s="10">
        <v>803888.52800000005</v>
      </c>
      <c r="C20" s="10">
        <v>849841.554</v>
      </c>
      <c r="D20" s="10">
        <v>885438.78700000001</v>
      </c>
      <c r="E20" s="10">
        <v>946837.91599999997</v>
      </c>
      <c r="F20" s="10">
        <v>1004636.5209999999</v>
      </c>
      <c r="G20" s="10">
        <v>1020366.768</v>
      </c>
      <c r="H20" s="10">
        <v>952725.77800000005</v>
      </c>
      <c r="I20" s="10">
        <v>1025184.258</v>
      </c>
      <c r="J20" s="10">
        <v>1069812.2679999999</v>
      </c>
      <c r="K20" s="10">
        <v>1113817.7660000001</v>
      </c>
      <c r="L20" s="10">
        <v>1124999.8929999999</v>
      </c>
      <c r="M20" s="10">
        <v>1162064.865</v>
      </c>
      <c r="N20" s="10">
        <v>1219286.8459999999</v>
      </c>
      <c r="O20" s="10">
        <v>1238927.405</v>
      </c>
      <c r="P20" s="10">
        <v>1276123.2120000001</v>
      </c>
      <c r="S20" s="8" t="s">
        <v>43</v>
      </c>
      <c r="T20">
        <f t="shared" si="1"/>
        <v>1369542.2447413029</v>
      </c>
      <c r="U20">
        <f t="shared" si="7"/>
        <v>1414664.0667699149</v>
      </c>
      <c r="V20">
        <f t="shared" si="8"/>
        <v>1484324.4470018658</v>
      </c>
      <c r="W20">
        <f t="shared" si="9"/>
        <v>1508234.293952255</v>
      </c>
      <c r="X20">
        <f t="shared" si="4"/>
        <v>1553515.3907156521</v>
      </c>
      <c r="Y20" s="23">
        <f t="shared" si="5"/>
        <v>1586139.2139206808</v>
      </c>
    </row>
    <row r="21" spans="1:25" x14ac:dyDescent="0.25">
      <c r="A21" s="2" t="s">
        <v>44</v>
      </c>
      <c r="B21" s="4">
        <v>202963.93599999999</v>
      </c>
      <c r="C21" s="4">
        <v>210757.19200000001</v>
      </c>
      <c r="D21" s="4">
        <v>213677.217</v>
      </c>
      <c r="E21" s="4">
        <v>218023.57500000001</v>
      </c>
      <c r="F21" s="4">
        <v>219815.36300000001</v>
      </c>
      <c r="G21" s="4">
        <v>226633.78700000001</v>
      </c>
      <c r="H21" s="4">
        <v>224510.70499999999</v>
      </c>
      <c r="I21" s="4">
        <v>228089.144</v>
      </c>
      <c r="J21" s="4">
        <v>234955.83799999999</v>
      </c>
      <c r="K21" s="4">
        <v>239680.171</v>
      </c>
      <c r="L21" s="4">
        <v>245515.976</v>
      </c>
      <c r="M21" s="4">
        <v>250555.69399999999</v>
      </c>
      <c r="N21" s="4">
        <v>260507.541</v>
      </c>
      <c r="O21" s="4">
        <v>256500.78700000001</v>
      </c>
      <c r="P21" s="4">
        <v>247491.647</v>
      </c>
      <c r="S21" s="2" t="s">
        <v>44</v>
      </c>
      <c r="T21">
        <f t="shared" si="1"/>
        <v>298884.029219096</v>
      </c>
      <c r="U21">
        <f t="shared" si="7"/>
        <v>305019.235760474</v>
      </c>
      <c r="V21">
        <f t="shared" si="8"/>
        <v>317134.32569471101</v>
      </c>
      <c r="W21">
        <f t="shared" si="9"/>
        <v>312256.619570977</v>
      </c>
      <c r="X21">
        <f t="shared" si="4"/>
        <v>301289.15380003699</v>
      </c>
      <c r="Y21" s="23">
        <f t="shared" si="5"/>
        <v>307616.22602983774</v>
      </c>
    </row>
    <row r="22" spans="1:25" x14ac:dyDescent="0.25">
      <c r="A22" s="8" t="s">
        <v>45</v>
      </c>
      <c r="B22" s="10">
        <v>395907.25799999997</v>
      </c>
      <c r="C22" s="10">
        <v>405907.94300000003</v>
      </c>
      <c r="D22" s="10">
        <v>428179.29399999999</v>
      </c>
      <c r="E22" s="10">
        <v>447201.40299999999</v>
      </c>
      <c r="F22" s="10">
        <v>465818.72200000001</v>
      </c>
      <c r="G22" s="10">
        <v>468969.47100000002</v>
      </c>
      <c r="H22" s="10">
        <v>432578.67599999998</v>
      </c>
      <c r="I22" s="10">
        <v>469967.84</v>
      </c>
      <c r="J22" s="10">
        <v>493353.22399999999</v>
      </c>
      <c r="K22" s="10">
        <v>524226.05800000002</v>
      </c>
      <c r="L22" s="10">
        <v>519256.53499999997</v>
      </c>
      <c r="M22" s="10">
        <v>524307.54599999997</v>
      </c>
      <c r="N22" s="10">
        <v>539447.24699999997</v>
      </c>
      <c r="O22" s="10">
        <v>553207.19400000002</v>
      </c>
      <c r="P22" s="10">
        <v>587243.05299999996</v>
      </c>
      <c r="S22" s="8" t="s">
        <v>45</v>
      </c>
      <c r="T22">
        <f t="shared" si="1"/>
        <v>632127.84726948501</v>
      </c>
      <c r="U22">
        <f t="shared" si="7"/>
        <v>638276.80158156599</v>
      </c>
      <c r="V22">
        <f t="shared" si="8"/>
        <v>656707.43452763697</v>
      </c>
      <c r="W22">
        <f t="shared" si="9"/>
        <v>673458.39496697404</v>
      </c>
      <c r="X22">
        <f t="shared" si="4"/>
        <v>714892.66267366288</v>
      </c>
      <c r="Y22" s="23">
        <f t="shared" si="5"/>
        <v>729905.40858980978</v>
      </c>
    </row>
    <row r="23" spans="1:25" x14ac:dyDescent="0.25">
      <c r="A23" s="2" t="s">
        <v>46</v>
      </c>
      <c r="B23" s="4">
        <v>212106.71299999999</v>
      </c>
      <c r="C23" s="4">
        <v>227917.27499999999</v>
      </c>
      <c r="D23" s="4">
        <v>243311.19</v>
      </c>
      <c r="E23" s="4">
        <v>258448.27100000001</v>
      </c>
      <c r="F23" s="4">
        <v>271622.05099999998</v>
      </c>
      <c r="G23" s="4">
        <v>278348.40500000003</v>
      </c>
      <c r="H23" s="4">
        <v>270311.39799999999</v>
      </c>
      <c r="I23" s="4">
        <v>287403.16899999999</v>
      </c>
      <c r="J23" s="4">
        <v>308865.228</v>
      </c>
      <c r="K23" s="4">
        <v>318294.37199999997</v>
      </c>
      <c r="L23" s="4">
        <v>319989.728</v>
      </c>
      <c r="M23" s="4">
        <v>345653.114</v>
      </c>
      <c r="N23" s="4">
        <v>369835.745</v>
      </c>
      <c r="O23" s="4">
        <v>386014.46500000003</v>
      </c>
      <c r="P23" s="4">
        <v>401152.79399999999</v>
      </c>
      <c r="S23" s="2" t="s">
        <v>46</v>
      </c>
      <c r="T23">
        <f t="shared" si="1"/>
        <v>389546.21516508801</v>
      </c>
      <c r="U23">
        <f t="shared" si="7"/>
        <v>420788.07704329398</v>
      </c>
      <c r="V23">
        <f t="shared" si="8"/>
        <v>450227.31072639499</v>
      </c>
      <c r="W23">
        <f t="shared" si="9"/>
        <v>469922.81527151505</v>
      </c>
      <c r="X23">
        <f t="shared" si="4"/>
        <v>488351.77798457397</v>
      </c>
      <c r="Y23" s="23">
        <f t="shared" si="5"/>
        <v>498607.16532224999</v>
      </c>
    </row>
    <row r="24" spans="1:25" x14ac:dyDescent="0.25">
      <c r="A24" s="8" t="s">
        <v>47</v>
      </c>
      <c r="B24" s="10">
        <v>144233.01999999999</v>
      </c>
      <c r="C24" s="10">
        <v>156941.59899999999</v>
      </c>
      <c r="D24" s="10">
        <v>163681.66399999999</v>
      </c>
      <c r="E24" s="10">
        <v>174364.522</v>
      </c>
      <c r="F24" s="10">
        <v>192904.58199999999</v>
      </c>
      <c r="G24" s="10">
        <v>203018.58100000001</v>
      </c>
      <c r="H24" s="10">
        <v>185671.74600000001</v>
      </c>
      <c r="I24" s="10">
        <v>195148.82800000001</v>
      </c>
      <c r="J24" s="10">
        <v>206053.84899999999</v>
      </c>
      <c r="K24" s="10">
        <v>215709.87100000001</v>
      </c>
      <c r="L24" s="10">
        <v>225272.66699999999</v>
      </c>
      <c r="M24" s="10">
        <v>233661.538</v>
      </c>
      <c r="N24" s="10">
        <v>245512.27499999999</v>
      </c>
      <c r="O24" s="10">
        <v>263393.36700000003</v>
      </c>
      <c r="P24" s="10">
        <v>275083.59299999999</v>
      </c>
      <c r="S24" s="8" t="s">
        <v>47</v>
      </c>
      <c r="T24">
        <f t="shared" si="1"/>
        <v>274240.41189845698</v>
      </c>
      <c r="U24">
        <f t="shared" si="7"/>
        <v>284452.780176598</v>
      </c>
      <c r="V24">
        <f t="shared" si="8"/>
        <v>298879.52372902498</v>
      </c>
      <c r="W24">
        <f t="shared" si="9"/>
        <v>320647.44657815702</v>
      </c>
      <c r="X24">
        <f t="shared" si="4"/>
        <v>334878.78869400301</v>
      </c>
      <c r="Y24" s="23">
        <f t="shared" si="5"/>
        <v>341911.24325657706</v>
      </c>
    </row>
    <row r="25" spans="1:25" x14ac:dyDescent="0.25">
      <c r="A25" s="2" t="s">
        <v>48</v>
      </c>
      <c r="B25" s="4">
        <v>224280.26699999999</v>
      </c>
      <c r="C25" s="4">
        <v>237464.465</v>
      </c>
      <c r="D25" s="4">
        <v>247240.38800000001</v>
      </c>
      <c r="E25" s="4">
        <v>258649.446</v>
      </c>
      <c r="F25" s="4">
        <v>264315.63099999999</v>
      </c>
      <c r="G25" s="4">
        <v>270024.005</v>
      </c>
      <c r="H25" s="4">
        <v>255845.96100000001</v>
      </c>
      <c r="I25" s="4">
        <v>269397.21999999997</v>
      </c>
      <c r="J25" s="4">
        <v>283881.74599999998</v>
      </c>
      <c r="K25" s="4">
        <v>297293.962</v>
      </c>
      <c r="L25" s="4">
        <v>307896.46999999997</v>
      </c>
      <c r="M25" s="4">
        <v>315395.65299999999</v>
      </c>
      <c r="N25" s="4">
        <v>330163.06</v>
      </c>
      <c r="O25" s="4">
        <v>342645.56300000002</v>
      </c>
      <c r="P25" s="4">
        <v>357679.55</v>
      </c>
      <c r="S25" s="2" t="s">
        <v>48</v>
      </c>
      <c r="T25">
        <f t="shared" si="1"/>
        <v>374824.23358036997</v>
      </c>
      <c r="U25">
        <f t="shared" si="7"/>
        <v>383953.52148826298</v>
      </c>
      <c r="V25">
        <f t="shared" si="8"/>
        <v>401930.93451525999</v>
      </c>
      <c r="W25">
        <f t="shared" si="9"/>
        <v>417126.77167487302</v>
      </c>
      <c r="X25">
        <f t="shared" si="4"/>
        <v>435428.71146304999</v>
      </c>
      <c r="Y25" s="23">
        <f t="shared" si="5"/>
        <v>444572.71440377401</v>
      </c>
    </row>
    <row r="26" spans="1:25" x14ac:dyDescent="0.25">
      <c r="A26" s="8" t="s">
        <v>49</v>
      </c>
      <c r="B26" s="10">
        <v>268247.06599999999</v>
      </c>
      <c r="C26" s="10">
        <v>284658.62900000002</v>
      </c>
      <c r="D26" s="10">
        <v>285708.48200000002</v>
      </c>
      <c r="E26" s="10">
        <v>294951.69500000001</v>
      </c>
      <c r="F26" s="10">
        <v>305622.53700000001</v>
      </c>
      <c r="G26" s="10">
        <v>316380.79800000001</v>
      </c>
      <c r="H26" s="10">
        <v>303066.17499999999</v>
      </c>
      <c r="I26" s="10">
        <v>312655.11300000001</v>
      </c>
      <c r="J26" s="10">
        <v>318762.63799999998</v>
      </c>
      <c r="K26" s="10">
        <v>330191.38699999999</v>
      </c>
      <c r="L26" s="10">
        <v>334097.30699999997</v>
      </c>
      <c r="M26" s="10">
        <v>341211.83100000001</v>
      </c>
      <c r="N26" s="10">
        <v>361904.43599999999</v>
      </c>
      <c r="O26" s="10">
        <v>381751.62800000003</v>
      </c>
      <c r="P26" s="10">
        <v>384545.43900000001</v>
      </c>
      <c r="S26" s="8" t="s">
        <v>49</v>
      </c>
      <c r="T26">
        <f t="shared" si="1"/>
        <v>406720.37271989696</v>
      </c>
      <c r="U26">
        <f t="shared" si="7"/>
        <v>415381.38791630103</v>
      </c>
      <c r="V26">
        <f t="shared" si="8"/>
        <v>440571.965157756</v>
      </c>
      <c r="W26">
        <f t="shared" si="9"/>
        <v>464733.36112998804</v>
      </c>
      <c r="X26">
        <f t="shared" si="4"/>
        <v>468134.46562086901</v>
      </c>
      <c r="Y26" s="23">
        <f t="shared" si="5"/>
        <v>477965.28939890722</v>
      </c>
    </row>
    <row r="27" spans="1:25" x14ac:dyDescent="0.25">
      <c r="A27" s="2" t="s">
        <v>50</v>
      </c>
      <c r="B27" s="4">
        <v>365533.72700000001</v>
      </c>
      <c r="C27" s="4">
        <v>384484.32500000001</v>
      </c>
      <c r="D27" s="4">
        <v>404881.25400000002</v>
      </c>
      <c r="E27" s="4">
        <v>429625.18900000001</v>
      </c>
      <c r="F27" s="4">
        <v>435397.34299999999</v>
      </c>
      <c r="G27" s="4">
        <v>436717.18900000001</v>
      </c>
      <c r="H27" s="4">
        <v>410374.27100000001</v>
      </c>
      <c r="I27" s="4">
        <v>431501.91899999999</v>
      </c>
      <c r="J27" s="4">
        <v>471510.17099999997</v>
      </c>
      <c r="K27" s="4">
        <v>495926.03100000002</v>
      </c>
      <c r="L27" s="4">
        <v>510315.674</v>
      </c>
      <c r="M27" s="4">
        <v>519083.26400000002</v>
      </c>
      <c r="N27" s="4">
        <v>537497.66700000002</v>
      </c>
      <c r="O27" s="4">
        <v>567728.06900000002</v>
      </c>
      <c r="P27" s="4">
        <v>572381.92500000005</v>
      </c>
      <c r="S27" s="2" t="s">
        <v>50</v>
      </c>
      <c r="T27">
        <f t="shared" si="1"/>
        <v>621243.50237305404</v>
      </c>
      <c r="U27">
        <f t="shared" si="7"/>
        <v>631916.91217894398</v>
      </c>
      <c r="V27">
        <f t="shared" si="8"/>
        <v>654334.07237345702</v>
      </c>
      <c r="W27">
        <f t="shared" si="9"/>
        <v>691135.68708659906</v>
      </c>
      <c r="X27">
        <f t="shared" si="4"/>
        <v>696801.15641917509</v>
      </c>
      <c r="Y27" s="23">
        <f t="shared" si="5"/>
        <v>711433.98070397775</v>
      </c>
    </row>
    <row r="28" spans="1:25" x14ac:dyDescent="0.25">
      <c r="A28" s="8" t="s">
        <v>51</v>
      </c>
      <c r="B28" s="10">
        <v>374891.40399999998</v>
      </c>
      <c r="C28" s="10">
        <v>391243.02899999998</v>
      </c>
      <c r="D28" s="10">
        <v>421079.73200000002</v>
      </c>
      <c r="E28" s="10">
        <v>445309.61599999998</v>
      </c>
      <c r="F28" s="10">
        <v>454079.11300000001</v>
      </c>
      <c r="G28" s="10">
        <v>475202.82699999999</v>
      </c>
      <c r="H28" s="10">
        <v>495944.15899999999</v>
      </c>
      <c r="I28" s="10">
        <v>525011.91700000002</v>
      </c>
      <c r="J28" s="10">
        <v>549751.13100000005</v>
      </c>
      <c r="K28" s="10">
        <v>564003.81099999999</v>
      </c>
      <c r="L28" s="10">
        <v>553628.20499999996</v>
      </c>
      <c r="M28" s="10">
        <v>562825.47100000002</v>
      </c>
      <c r="N28" s="10">
        <v>559067.97100000002</v>
      </c>
      <c r="O28" s="10">
        <v>529964.24600000004</v>
      </c>
      <c r="P28" s="10">
        <v>503692.076</v>
      </c>
      <c r="S28" s="8" t="s">
        <v>51</v>
      </c>
      <c r="T28">
        <f t="shared" si="1"/>
        <v>673970.92154905491</v>
      </c>
      <c r="U28">
        <f t="shared" si="7"/>
        <v>685167.40645674104</v>
      </c>
      <c r="V28">
        <f t="shared" si="8"/>
        <v>680593.13492424099</v>
      </c>
      <c r="W28">
        <f t="shared" si="9"/>
        <v>645163.10411726602</v>
      </c>
      <c r="X28">
        <f t="shared" si="4"/>
        <v>613180.12625219603</v>
      </c>
      <c r="Y28" s="23">
        <f t="shared" si="5"/>
        <v>626056.90890349203</v>
      </c>
    </row>
    <row r="29" spans="1:25" x14ac:dyDescent="0.25">
      <c r="A29" s="2" t="s">
        <v>52</v>
      </c>
      <c r="B29" s="4">
        <v>391574.43900000001</v>
      </c>
      <c r="C29" s="4">
        <v>410112.74599999998</v>
      </c>
      <c r="D29" s="4">
        <v>436490.98100000003</v>
      </c>
      <c r="E29" s="4">
        <v>449609.24</v>
      </c>
      <c r="F29" s="4">
        <v>464007.81199999998</v>
      </c>
      <c r="G29" s="4">
        <v>483350.66200000001</v>
      </c>
      <c r="H29" s="4">
        <v>439739.32299999997</v>
      </c>
      <c r="I29" s="4">
        <v>448215.11599999998</v>
      </c>
      <c r="J29" s="4">
        <v>456768.53499999997</v>
      </c>
      <c r="K29" s="4">
        <v>466371.32199999999</v>
      </c>
      <c r="L29" s="4">
        <v>473241.40100000001</v>
      </c>
      <c r="M29" s="4">
        <v>478550.58100000001</v>
      </c>
      <c r="N29" s="4">
        <v>490612.61599999998</v>
      </c>
      <c r="O29" s="4">
        <v>490654.467</v>
      </c>
      <c r="P29" s="4">
        <v>490582.65600000002</v>
      </c>
      <c r="S29" s="2" t="s">
        <v>52</v>
      </c>
      <c r="T29">
        <f t="shared" si="1"/>
        <v>576110.35757677106</v>
      </c>
      <c r="U29">
        <f t="shared" si="7"/>
        <v>582573.59934255097</v>
      </c>
      <c r="V29">
        <f t="shared" si="8"/>
        <v>597257.57095253596</v>
      </c>
      <c r="W29">
        <f t="shared" si="9"/>
        <v>597308.51914625696</v>
      </c>
      <c r="X29">
        <f t="shared" si="4"/>
        <v>597221.098517376</v>
      </c>
      <c r="Y29" s="23">
        <f t="shared" si="5"/>
        <v>609762.74158624082</v>
      </c>
    </row>
    <row r="30" spans="1:25" x14ac:dyDescent="0.25">
      <c r="A30" s="8" t="s">
        <v>53</v>
      </c>
      <c r="B30" s="10">
        <v>83254.186000000002</v>
      </c>
      <c r="C30" s="10">
        <v>89789.73</v>
      </c>
      <c r="D30" s="10">
        <v>79279.278999999995</v>
      </c>
      <c r="E30" s="10">
        <v>77889.933999999994</v>
      </c>
      <c r="F30" s="10">
        <v>79019.573000000004</v>
      </c>
      <c r="G30" s="10">
        <v>83246.789999999994</v>
      </c>
      <c r="H30" s="10">
        <v>81739.53</v>
      </c>
      <c r="I30" s="10">
        <v>88809.885999999999</v>
      </c>
      <c r="J30" s="10">
        <v>86031.739000000001</v>
      </c>
      <c r="K30" s="10">
        <v>89918.600999999995</v>
      </c>
      <c r="L30" s="10">
        <v>87657.644</v>
      </c>
      <c r="M30" s="10">
        <v>90496.304000000004</v>
      </c>
      <c r="N30" s="10">
        <v>96609.074999999997</v>
      </c>
      <c r="O30" s="10">
        <v>97276.983999999997</v>
      </c>
      <c r="P30" s="10">
        <v>95880.192999999999</v>
      </c>
      <c r="S30" s="8" t="s">
        <v>53</v>
      </c>
      <c r="T30">
        <f t="shared" si="1"/>
        <v>106711.873733924</v>
      </c>
      <c r="U30">
        <f t="shared" si="7"/>
        <v>110167.576096784</v>
      </c>
      <c r="V30">
        <f t="shared" si="8"/>
        <v>117609.08624182499</v>
      </c>
      <c r="W30">
        <f t="shared" si="9"/>
        <v>118422.17928906399</v>
      </c>
      <c r="X30">
        <f t="shared" si="4"/>
        <v>116721.76643260299</v>
      </c>
      <c r="Y30" s="23">
        <f t="shared" si="5"/>
        <v>119172.92352768764</v>
      </c>
    </row>
    <row r="31" spans="1:25" x14ac:dyDescent="0.25">
      <c r="A31" s="2" t="s">
        <v>54</v>
      </c>
      <c r="B31" s="4">
        <v>613590.201</v>
      </c>
      <c r="C31" s="4">
        <v>643859.49100000004</v>
      </c>
      <c r="D31" s="4">
        <v>648906.39800000004</v>
      </c>
      <c r="E31" s="4">
        <v>684557.36800000002</v>
      </c>
      <c r="F31" s="4">
        <v>705608.57799999998</v>
      </c>
      <c r="G31" s="4">
        <v>704314.03</v>
      </c>
      <c r="H31" s="4">
        <v>688981.39500000002</v>
      </c>
      <c r="I31" s="4">
        <v>718148.55</v>
      </c>
      <c r="J31" s="4">
        <v>746817.73100000003</v>
      </c>
      <c r="K31" s="4">
        <v>779730.43400000001</v>
      </c>
      <c r="L31" s="4">
        <v>781357.27599999995</v>
      </c>
      <c r="M31" s="4">
        <v>790857.58100000001</v>
      </c>
      <c r="N31" s="4">
        <v>803983.3</v>
      </c>
      <c r="O31" s="4">
        <v>803433.08799999999</v>
      </c>
      <c r="P31" s="4">
        <v>794960.68299999996</v>
      </c>
      <c r="S31" s="2" t="s">
        <v>54</v>
      </c>
      <c r="T31">
        <f t="shared" si="1"/>
        <v>951201.68844139588</v>
      </c>
      <c r="U31">
        <f t="shared" si="7"/>
        <v>962767.08423955098</v>
      </c>
      <c r="V31">
        <f t="shared" si="8"/>
        <v>978745.9539043</v>
      </c>
      <c r="W31">
        <f t="shared" si="9"/>
        <v>978076.14177164796</v>
      </c>
      <c r="X31">
        <f t="shared" si="4"/>
        <v>967762.08162439289</v>
      </c>
      <c r="Y31" s="23">
        <f t="shared" si="5"/>
        <v>988085.0853385051</v>
      </c>
    </row>
    <row r="32" spans="1:25" x14ac:dyDescent="0.25">
      <c r="A32" s="8" t="s">
        <v>55</v>
      </c>
      <c r="B32" s="10">
        <v>161636.497</v>
      </c>
      <c r="C32" s="10">
        <v>169013.747</v>
      </c>
      <c r="D32" s="10">
        <v>176907.68100000001</v>
      </c>
      <c r="E32" s="10">
        <v>185462.60200000001</v>
      </c>
      <c r="F32" s="10">
        <v>191217.07500000001</v>
      </c>
      <c r="G32" s="10">
        <v>193158.62299999999</v>
      </c>
      <c r="H32" s="10">
        <v>189365.45800000001</v>
      </c>
      <c r="I32" s="10">
        <v>196149.981</v>
      </c>
      <c r="J32" s="10">
        <v>202893.85</v>
      </c>
      <c r="K32" s="10">
        <v>214700.59899999999</v>
      </c>
      <c r="L32" s="10">
        <v>215788.23699999999</v>
      </c>
      <c r="M32" s="10">
        <v>223091.269</v>
      </c>
      <c r="N32" s="10">
        <v>232221.15700000001</v>
      </c>
      <c r="O32" s="10">
        <v>242440.579</v>
      </c>
      <c r="P32" s="10">
        <v>249613.573</v>
      </c>
      <c r="S32" s="8" t="s">
        <v>55</v>
      </c>
      <c r="T32">
        <f t="shared" si="1"/>
        <v>262694.34186492697</v>
      </c>
      <c r="U32">
        <f t="shared" si="7"/>
        <v>271584.841233799</v>
      </c>
      <c r="V32">
        <f t="shared" si="8"/>
        <v>282699.30211824703</v>
      </c>
      <c r="W32">
        <f t="shared" si="9"/>
        <v>295140.13009780901</v>
      </c>
      <c r="X32">
        <f t="shared" si="4"/>
        <v>303872.32497658301</v>
      </c>
      <c r="Y32" s="23">
        <f t="shared" si="5"/>
        <v>310253.64380109124</v>
      </c>
    </row>
    <row r="33" spans="1:25" x14ac:dyDescent="0.25">
      <c r="A33" s="2" t="s">
        <v>56</v>
      </c>
      <c r="B33" s="4">
        <v>101406.31</v>
      </c>
      <c r="C33" s="4">
        <v>105664.685</v>
      </c>
      <c r="D33" s="4">
        <v>105661.44100000001</v>
      </c>
      <c r="E33" s="4">
        <v>112108.368</v>
      </c>
      <c r="F33" s="4">
        <v>115935.139</v>
      </c>
      <c r="G33" s="4">
        <v>126383.577</v>
      </c>
      <c r="H33" s="4">
        <v>130512</v>
      </c>
      <c r="I33" s="4">
        <v>144730.56</v>
      </c>
      <c r="J33" s="4">
        <v>144876.886</v>
      </c>
      <c r="K33" s="4">
        <v>148728.64000000001</v>
      </c>
      <c r="L33" s="4">
        <v>146858.788</v>
      </c>
      <c r="M33" s="4">
        <v>157068.40700000001</v>
      </c>
      <c r="N33" s="4">
        <v>159227.20600000001</v>
      </c>
      <c r="O33" s="4">
        <v>156594.84700000001</v>
      </c>
      <c r="P33" s="4">
        <v>155892.17199999999</v>
      </c>
      <c r="S33" s="2" t="s">
        <v>56</v>
      </c>
      <c r="T33">
        <f t="shared" si="1"/>
        <v>178781.629606348</v>
      </c>
      <c r="U33">
        <f t="shared" si="7"/>
        <v>191210.52369799701</v>
      </c>
      <c r="V33">
        <f t="shared" si="8"/>
        <v>193838.582995426</v>
      </c>
      <c r="W33">
        <f t="shared" si="9"/>
        <v>190634.025487237</v>
      </c>
      <c r="X33">
        <f t="shared" si="4"/>
        <v>189778.60931981198</v>
      </c>
      <c r="Y33" s="23">
        <f t="shared" si="5"/>
        <v>193763.96011552803</v>
      </c>
    </row>
    <row r="34" spans="1:25" x14ac:dyDescent="0.25">
      <c r="T34" s="22">
        <f t="shared" ref="T34:X34" si="10">SUM(T2:T33)</f>
        <v>19042871.75967538</v>
      </c>
      <c r="U34" s="22">
        <f t="shared" si="10"/>
        <v>19551744.694868919</v>
      </c>
      <c r="V34" s="22">
        <f t="shared" si="10"/>
        <v>20173383.41917187</v>
      </c>
      <c r="W34" s="22">
        <f t="shared" si="10"/>
        <v>20725078.448142149</v>
      </c>
      <c r="X34" s="22">
        <f t="shared" si="10"/>
        <v>21138015.916298483</v>
      </c>
      <c r="Y34" s="24">
        <f>SUM(Y2:Y33)</f>
        <v>21581914.250540748</v>
      </c>
    </row>
    <row r="35" spans="1:25" x14ac:dyDescent="0.25">
      <c r="U35" s="20">
        <f>U34/T34-1</f>
        <v>2.6722489213581335E-2</v>
      </c>
      <c r="V35" s="20">
        <f t="shared" ref="V35:Y35" si="11">V34/U34-1</f>
        <v>3.1794539771486052E-2</v>
      </c>
      <c r="W35" s="20">
        <f t="shared" si="11"/>
        <v>2.7347669823494902E-2</v>
      </c>
      <c r="X35" s="20">
        <f t="shared" si="11"/>
        <v>1.9924531006701773E-2</v>
      </c>
      <c r="Y35" s="20">
        <f t="shared" si="11"/>
        <v>2.0999999999999908E-2</v>
      </c>
    </row>
    <row r="37" spans="1:25" x14ac:dyDescent="0.25">
      <c r="E37" t="s">
        <v>140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G34"/>
  <sheetViews>
    <sheetView workbookViewId="0">
      <selection activeCell="B3" sqref="B3:G3"/>
    </sheetView>
  </sheetViews>
  <sheetFormatPr defaultRowHeight="15" x14ac:dyDescent="0.25"/>
  <cols>
    <col min="1" max="1" width="32.7109375" bestFit="1" customWidth="1"/>
    <col min="2" max="2" width="11.5703125" bestFit="1" customWidth="1"/>
  </cols>
  <sheetData>
    <row r="1" spans="1:7" x14ac:dyDescent="0.25">
      <c r="A1" s="3" t="s">
        <v>3</v>
      </c>
      <c r="B1" s="3" t="s">
        <v>139</v>
      </c>
      <c r="C1" s="3">
        <v>2014</v>
      </c>
      <c r="D1" s="3">
        <v>2015</v>
      </c>
      <c r="E1" s="3">
        <v>2016</v>
      </c>
      <c r="F1" s="3">
        <v>2017</v>
      </c>
      <c r="G1" s="17">
        <v>2018</v>
      </c>
    </row>
    <row r="2" spans="1:7" x14ac:dyDescent="0.25">
      <c r="A2" s="8" t="s">
        <v>25</v>
      </c>
      <c r="B2" s="22">
        <v>210386.653949161</v>
      </c>
      <c r="C2">
        <v>232564.84056426099</v>
      </c>
      <c r="D2">
        <v>241252.97878654499</v>
      </c>
      <c r="E2">
        <v>263352.72653600201</v>
      </c>
      <c r="F2">
        <v>273148.564022267</v>
      </c>
      <c r="G2">
        <v>278884.68386673456</v>
      </c>
    </row>
    <row r="3" spans="1:7" x14ac:dyDescent="0.25">
      <c r="A3" s="2" t="s">
        <v>26</v>
      </c>
      <c r="B3">
        <v>566716.26347684499</v>
      </c>
      <c r="C3">
        <v>576257.59494710795</v>
      </c>
      <c r="D3">
        <v>615913.83143974701</v>
      </c>
      <c r="E3">
        <v>642796.10759604501</v>
      </c>
      <c r="F3">
        <v>663034.68499637803</v>
      </c>
      <c r="G3">
        <v>676958.41338130191</v>
      </c>
    </row>
    <row r="4" spans="1:7" x14ac:dyDescent="0.25">
      <c r="A4" s="8" t="s">
        <v>27</v>
      </c>
      <c r="B4">
        <v>140031.31800392401</v>
      </c>
      <c r="C4">
        <v>139841.03196028501</v>
      </c>
      <c r="D4">
        <v>158375.80369117999</v>
      </c>
      <c r="E4">
        <v>163407.01908064299</v>
      </c>
      <c r="F4">
        <v>182085.389459956</v>
      </c>
      <c r="G4">
        <v>185909.18263861505</v>
      </c>
    </row>
    <row r="5" spans="1:7" x14ac:dyDescent="0.25">
      <c r="A5" s="2" t="s">
        <v>28</v>
      </c>
      <c r="B5">
        <v>877828.04422937299</v>
      </c>
      <c r="C5">
        <v>836660.84093792201</v>
      </c>
      <c r="D5">
        <v>777584.53008891293</v>
      </c>
      <c r="E5">
        <v>731900.46161183796</v>
      </c>
      <c r="F5">
        <v>655407.82159498997</v>
      </c>
      <c r="G5">
        <v>669171.3858484847</v>
      </c>
    </row>
    <row r="6" spans="1:7" x14ac:dyDescent="0.25">
      <c r="A6" s="8" t="s">
        <v>29</v>
      </c>
      <c r="B6">
        <v>655197.57797117694</v>
      </c>
      <c r="C6">
        <v>688818.7330350749</v>
      </c>
      <c r="D6">
        <v>698588.43113122799</v>
      </c>
      <c r="E6">
        <v>710137.75398007</v>
      </c>
      <c r="F6">
        <v>745854.36244204198</v>
      </c>
      <c r="G6">
        <v>761517.30405332474</v>
      </c>
    </row>
    <row r="7" spans="1:7" x14ac:dyDescent="0.25">
      <c r="A7" s="2" t="s">
        <v>30</v>
      </c>
      <c r="B7">
        <v>111295.034509466</v>
      </c>
      <c r="C7">
        <v>114077.009674538</v>
      </c>
      <c r="D7">
        <v>116085.75338839499</v>
      </c>
      <c r="E7">
        <v>123182.12302911299</v>
      </c>
      <c r="F7">
        <v>128762.54560625801</v>
      </c>
      <c r="G7">
        <v>131466.55906398941</v>
      </c>
    </row>
    <row r="8" spans="1:7" x14ac:dyDescent="0.25">
      <c r="A8" s="8" t="s">
        <v>31</v>
      </c>
      <c r="B8">
        <v>341990.28051728295</v>
      </c>
      <c r="C8">
        <v>359316.927180923</v>
      </c>
      <c r="D8">
        <v>353601.980238794</v>
      </c>
      <c r="E8">
        <v>353914.37224584603</v>
      </c>
      <c r="F8">
        <v>343094.88400681101</v>
      </c>
      <c r="G8">
        <v>350299.87657095399</v>
      </c>
    </row>
    <row r="9" spans="1:7" x14ac:dyDescent="0.25">
      <c r="A9" s="2" t="s">
        <v>32</v>
      </c>
      <c r="B9">
        <v>579821.87341208698</v>
      </c>
      <c r="C9">
        <v>592686.51693158899</v>
      </c>
      <c r="D9">
        <v>627174.38658316305</v>
      </c>
      <c r="E9">
        <v>658012.65710585203</v>
      </c>
      <c r="F9">
        <v>677543.63274295104</v>
      </c>
      <c r="G9">
        <v>691772.04903055297</v>
      </c>
    </row>
    <row r="10" spans="1:7" x14ac:dyDescent="0.25">
      <c r="A10" s="8" t="s">
        <v>33</v>
      </c>
      <c r="B10">
        <v>3254113.4324358008</v>
      </c>
      <c r="C10">
        <v>3323251.7333754338</v>
      </c>
      <c r="D10">
        <v>3453121.8431174918</v>
      </c>
      <c r="E10">
        <v>3604743.0419024937</v>
      </c>
      <c r="F10">
        <v>3706662.1795737417</v>
      </c>
      <c r="G10">
        <v>3784502.08534479</v>
      </c>
    </row>
    <row r="11" spans="1:7" x14ac:dyDescent="0.25">
      <c r="A11" s="2" t="s">
        <v>34</v>
      </c>
      <c r="B11">
        <v>230147.410797252</v>
      </c>
      <c r="C11">
        <v>235609.345437596</v>
      </c>
      <c r="D11">
        <v>237374.51025754699</v>
      </c>
      <c r="E11">
        <v>246316.01260183501</v>
      </c>
      <c r="F11">
        <v>243850.72311133199</v>
      </c>
      <c r="G11">
        <v>248971.58829666994</v>
      </c>
    </row>
    <row r="12" spans="1:7" x14ac:dyDescent="0.25">
      <c r="A12" s="8" t="s">
        <v>35</v>
      </c>
      <c r="B12">
        <v>723819.00996637205</v>
      </c>
      <c r="C12">
        <v>755994.49557715596</v>
      </c>
      <c r="D12">
        <v>804951.86406804796</v>
      </c>
      <c r="E12">
        <v>839328.24931818398</v>
      </c>
      <c r="F12">
        <v>880223.08776106301</v>
      </c>
      <c r="G12">
        <v>898707.77260404523</v>
      </c>
    </row>
    <row r="13" spans="1:7" x14ac:dyDescent="0.25">
      <c r="A13" s="2" t="s">
        <v>36</v>
      </c>
      <c r="B13">
        <v>266374.62604723801</v>
      </c>
      <c r="C13">
        <v>278803.835437976</v>
      </c>
      <c r="D13">
        <v>282459.67846272001</v>
      </c>
      <c r="E13">
        <v>288528.51393717801</v>
      </c>
      <c r="F13">
        <v>288535.50408146001</v>
      </c>
      <c r="G13">
        <v>294594.74966717063</v>
      </c>
    </row>
    <row r="14" spans="1:7" x14ac:dyDescent="0.25">
      <c r="A14" s="8" t="s">
        <v>37</v>
      </c>
      <c r="B14">
        <v>281191.72204555699</v>
      </c>
      <c r="C14">
        <v>292265.93542737403</v>
      </c>
      <c r="D14">
        <v>308702.887190971</v>
      </c>
      <c r="E14">
        <v>321570.47187880904</v>
      </c>
      <c r="F14">
        <v>322881.51470777503</v>
      </c>
      <c r="G14">
        <v>329662.02651663829</v>
      </c>
    </row>
    <row r="15" spans="1:7" x14ac:dyDescent="0.25">
      <c r="A15" s="2" t="s">
        <v>38</v>
      </c>
      <c r="B15">
        <v>1239988.0573821969</v>
      </c>
      <c r="C15">
        <v>1292949.9884728962</v>
      </c>
      <c r="D15">
        <v>1348459.9281961769</v>
      </c>
      <c r="E15">
        <v>1414554.4169465739</v>
      </c>
      <c r="F15">
        <v>1451709.7497601048</v>
      </c>
      <c r="G15">
        <v>1482195.6545050668</v>
      </c>
    </row>
    <row r="16" spans="1:7" x14ac:dyDescent="0.25">
      <c r="A16" s="8" t="s">
        <v>39</v>
      </c>
      <c r="B16">
        <v>1661899.168911959</v>
      </c>
      <c r="C16">
        <v>1711032.337948961</v>
      </c>
      <c r="D16">
        <v>1751214.8183601089</v>
      </c>
      <c r="E16">
        <v>1804185.3988717629</v>
      </c>
      <c r="F16">
        <v>1886675.2515576549</v>
      </c>
      <c r="G16">
        <v>1926295.4318403655</v>
      </c>
    </row>
    <row r="17" spans="1:7" x14ac:dyDescent="0.25">
      <c r="A17" s="2" t="s">
        <v>40</v>
      </c>
      <c r="B17">
        <v>437603.46806017699</v>
      </c>
      <c r="C17">
        <v>466490.86990371998</v>
      </c>
      <c r="D17">
        <v>476804.57214390096</v>
      </c>
      <c r="E17">
        <v>497013.70986134099</v>
      </c>
      <c r="F17">
        <v>512496.32675953698</v>
      </c>
      <c r="G17">
        <v>523258.74962148722</v>
      </c>
    </row>
    <row r="18" spans="1:7" x14ac:dyDescent="0.25">
      <c r="A18" s="8" t="s">
        <v>41</v>
      </c>
      <c r="B18">
        <v>221715.08483005301</v>
      </c>
      <c r="C18">
        <v>224179.18981857301</v>
      </c>
      <c r="D18">
        <v>227005.94841062202</v>
      </c>
      <c r="E18">
        <v>234139.596386102</v>
      </c>
      <c r="F18">
        <v>245952.850137228</v>
      </c>
      <c r="G18">
        <v>251117.85999010978</v>
      </c>
    </row>
    <row r="19" spans="1:7" x14ac:dyDescent="0.25">
      <c r="A19" s="2" t="s">
        <v>42</v>
      </c>
      <c r="B19">
        <v>126153.063390289</v>
      </c>
      <c r="C19">
        <v>133019.65425475701</v>
      </c>
      <c r="D19">
        <v>139856.02875363399</v>
      </c>
      <c r="E19">
        <v>145736.325111838</v>
      </c>
      <c r="F19">
        <v>148268.729482942</v>
      </c>
      <c r="G19">
        <v>151382.37280208376</v>
      </c>
    </row>
    <row r="20" spans="1:7" x14ac:dyDescent="0.25">
      <c r="A20" s="8" t="s">
        <v>43</v>
      </c>
      <c r="B20">
        <v>1369542.2447413029</v>
      </c>
      <c r="C20">
        <v>1414664.0667699149</v>
      </c>
      <c r="D20">
        <v>1484324.4470018658</v>
      </c>
      <c r="E20">
        <v>1508234.293952255</v>
      </c>
      <c r="F20">
        <v>1553515.3907156521</v>
      </c>
      <c r="G20">
        <v>1586139.2139206808</v>
      </c>
    </row>
    <row r="21" spans="1:7" x14ac:dyDescent="0.25">
      <c r="A21" s="2" t="s">
        <v>44</v>
      </c>
      <c r="B21">
        <v>298884.029219096</v>
      </c>
      <c r="C21">
        <v>305019.235760474</v>
      </c>
      <c r="D21">
        <v>317134.32569471101</v>
      </c>
      <c r="E21">
        <v>312256.619570977</v>
      </c>
      <c r="F21">
        <v>301289.15380003699</v>
      </c>
      <c r="G21">
        <v>307616.22602983774</v>
      </c>
    </row>
    <row r="22" spans="1:7" x14ac:dyDescent="0.25">
      <c r="A22" s="8" t="s">
        <v>45</v>
      </c>
      <c r="B22">
        <v>632127.84726948501</v>
      </c>
      <c r="C22">
        <v>638276.80158156599</v>
      </c>
      <c r="D22">
        <v>656707.43452763697</v>
      </c>
      <c r="E22">
        <v>673458.39496697404</v>
      </c>
      <c r="F22">
        <v>714892.66267366288</v>
      </c>
      <c r="G22">
        <v>729905.40858980978</v>
      </c>
    </row>
    <row r="23" spans="1:7" x14ac:dyDescent="0.25">
      <c r="A23" s="2" t="s">
        <v>46</v>
      </c>
      <c r="B23">
        <v>389546.21516508801</v>
      </c>
      <c r="C23">
        <v>420788.07704329398</v>
      </c>
      <c r="D23">
        <v>450227.31072639499</v>
      </c>
      <c r="E23">
        <v>469922.81527151505</v>
      </c>
      <c r="F23">
        <v>488351.77798457397</v>
      </c>
      <c r="G23">
        <v>498607.16532224999</v>
      </c>
    </row>
    <row r="24" spans="1:7" x14ac:dyDescent="0.25">
      <c r="A24" s="8" t="s">
        <v>47</v>
      </c>
      <c r="B24">
        <v>274240.41189845698</v>
      </c>
      <c r="C24">
        <v>284452.780176598</v>
      </c>
      <c r="D24">
        <v>298879.52372902498</v>
      </c>
      <c r="E24">
        <v>320647.44657815702</v>
      </c>
      <c r="F24">
        <v>334878.78869400301</v>
      </c>
      <c r="G24">
        <v>341911.24325657706</v>
      </c>
    </row>
    <row r="25" spans="1:7" x14ac:dyDescent="0.25">
      <c r="A25" s="2" t="s">
        <v>48</v>
      </c>
      <c r="B25">
        <v>374824.23358036997</v>
      </c>
      <c r="C25">
        <v>383953.52148826298</v>
      </c>
      <c r="D25">
        <v>401930.93451525999</v>
      </c>
      <c r="E25">
        <v>417126.77167487302</v>
      </c>
      <c r="F25">
        <v>435428.71146304999</v>
      </c>
      <c r="G25">
        <v>444572.71440377401</v>
      </c>
    </row>
    <row r="26" spans="1:7" x14ac:dyDescent="0.25">
      <c r="A26" s="8" t="s">
        <v>49</v>
      </c>
      <c r="B26">
        <v>406720.37271989696</v>
      </c>
      <c r="C26">
        <v>415381.38791630103</v>
      </c>
      <c r="D26">
        <v>440571.965157756</v>
      </c>
      <c r="E26">
        <v>464733.36112998804</v>
      </c>
      <c r="F26">
        <v>468134.46562086901</v>
      </c>
      <c r="G26">
        <v>477965.28939890722</v>
      </c>
    </row>
    <row r="27" spans="1:7" x14ac:dyDescent="0.25">
      <c r="A27" s="2" t="s">
        <v>50</v>
      </c>
      <c r="B27">
        <v>621243.50237305404</v>
      </c>
      <c r="C27">
        <v>631916.91217894398</v>
      </c>
      <c r="D27">
        <v>654334.07237345702</v>
      </c>
      <c r="E27">
        <v>691135.68708659906</v>
      </c>
      <c r="F27">
        <v>696801.15641917509</v>
      </c>
      <c r="G27">
        <v>711433.98070397775</v>
      </c>
    </row>
    <row r="28" spans="1:7" x14ac:dyDescent="0.25">
      <c r="A28" s="8" t="s">
        <v>51</v>
      </c>
      <c r="B28">
        <v>673970.92154905491</v>
      </c>
      <c r="C28">
        <v>685167.40645674104</v>
      </c>
      <c r="D28">
        <v>680593.13492424099</v>
      </c>
      <c r="E28">
        <v>645163.10411726602</v>
      </c>
      <c r="F28">
        <v>613180.12625219603</v>
      </c>
      <c r="G28">
        <v>626056.90890349203</v>
      </c>
    </row>
    <row r="29" spans="1:7" x14ac:dyDescent="0.25">
      <c r="A29" s="2" t="s">
        <v>52</v>
      </c>
      <c r="B29">
        <v>576110.35757677106</v>
      </c>
      <c r="C29">
        <v>582573.59934255097</v>
      </c>
      <c r="D29">
        <v>597257.57095253596</v>
      </c>
      <c r="E29">
        <v>597308.51914625696</v>
      </c>
      <c r="F29">
        <v>597221.098517376</v>
      </c>
      <c r="G29">
        <v>609762.74158624082</v>
      </c>
    </row>
    <row r="30" spans="1:7" x14ac:dyDescent="0.25">
      <c r="A30" s="8" t="s">
        <v>53</v>
      </c>
      <c r="B30">
        <v>106711.873733924</v>
      </c>
      <c r="C30">
        <v>110167.576096784</v>
      </c>
      <c r="D30">
        <v>117609.08624182499</v>
      </c>
      <c r="E30">
        <v>118422.17928906399</v>
      </c>
      <c r="F30">
        <v>116721.76643260299</v>
      </c>
      <c r="G30">
        <v>119172.92352768764</v>
      </c>
    </row>
    <row r="31" spans="1:7" x14ac:dyDescent="0.25">
      <c r="A31" s="2" t="s">
        <v>54</v>
      </c>
      <c r="B31">
        <v>951201.68844139588</v>
      </c>
      <c r="C31">
        <v>962767.08423955098</v>
      </c>
      <c r="D31">
        <v>978745.9539043</v>
      </c>
      <c r="E31">
        <v>978076.14177164796</v>
      </c>
      <c r="F31">
        <v>967762.08162439289</v>
      </c>
      <c r="G31">
        <v>988085.0853385051</v>
      </c>
    </row>
    <row r="32" spans="1:7" x14ac:dyDescent="0.25">
      <c r="A32" s="8" t="s">
        <v>55</v>
      </c>
      <c r="B32">
        <v>262694.34186492697</v>
      </c>
      <c r="C32">
        <v>271584.841233799</v>
      </c>
      <c r="D32">
        <v>282699.30211824703</v>
      </c>
      <c r="E32">
        <v>295140.13009780901</v>
      </c>
      <c r="F32">
        <v>303872.32497658301</v>
      </c>
      <c r="G32">
        <v>310253.64380109124</v>
      </c>
    </row>
    <row r="33" spans="1:7" x14ac:dyDescent="0.25">
      <c r="A33" s="2" t="s">
        <v>56</v>
      </c>
      <c r="B33">
        <v>178781.629606348</v>
      </c>
      <c r="C33">
        <v>191210.52369799701</v>
      </c>
      <c r="D33">
        <v>193838.582995426</v>
      </c>
      <c r="E33">
        <v>190634.025487237</v>
      </c>
      <c r="F33">
        <v>189778.60931981198</v>
      </c>
      <c r="G33">
        <v>193763.96011552803</v>
      </c>
    </row>
    <row r="34" spans="1:7" x14ac:dyDescent="0.25">
      <c r="G34">
        <f>SUM(G2:G33)</f>
        <v>21581914.250540748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43" zoomScale="85" zoomScaleNormal="85" workbookViewId="0">
      <selection activeCell="D42" sqref="D42"/>
    </sheetView>
  </sheetViews>
  <sheetFormatPr defaultRowHeight="15" x14ac:dyDescent="0.25"/>
  <cols>
    <col min="7" max="8" width="10.5703125" bestFit="1" customWidth="1"/>
    <col min="9" max="9" width="11.5703125" bestFit="1" customWidth="1"/>
    <col min="10" max="10" width="10.5703125" bestFit="1" customWidth="1"/>
  </cols>
  <sheetData>
    <row r="1" spans="1:10" x14ac:dyDescent="0.25">
      <c r="A1" s="32" t="s">
        <v>171</v>
      </c>
      <c r="B1" s="32" t="s">
        <v>172</v>
      </c>
      <c r="C1" s="32" t="s">
        <v>173</v>
      </c>
      <c r="D1" s="32" t="s">
        <v>174</v>
      </c>
      <c r="E1" s="32" t="s">
        <v>175</v>
      </c>
      <c r="F1" s="32" t="s">
        <v>176</v>
      </c>
      <c r="G1">
        <v>2015</v>
      </c>
      <c r="H1">
        <v>2016</v>
      </c>
      <c r="I1">
        <v>2017</v>
      </c>
      <c r="J1">
        <v>2018</v>
      </c>
    </row>
    <row r="2" spans="1:10" x14ac:dyDescent="0.25">
      <c r="A2" s="26">
        <v>1</v>
      </c>
      <c r="B2" s="27" t="s">
        <v>147</v>
      </c>
      <c r="C2" s="26" t="s">
        <v>148</v>
      </c>
      <c r="D2" s="28">
        <v>1.0662361560903399</v>
      </c>
      <c r="E2" s="27" t="s">
        <v>149</v>
      </c>
      <c r="G2" s="22">
        <v>18881.951802466185</v>
      </c>
      <c r="H2" s="22">
        <v>19792.23803991052</v>
      </c>
      <c r="I2" s="22">
        <v>16766.126633236887</v>
      </c>
      <c r="J2" s="22">
        <v>16986.681665487144</v>
      </c>
    </row>
    <row r="3" spans="1:10" x14ac:dyDescent="0.25">
      <c r="A3" s="26">
        <v>2</v>
      </c>
      <c r="B3" s="27" t="s">
        <v>150</v>
      </c>
      <c r="C3" s="26" t="s">
        <v>151</v>
      </c>
      <c r="D3" s="28">
        <v>1.37383939436533</v>
      </c>
      <c r="E3" s="27" t="s">
        <v>149</v>
      </c>
      <c r="G3" s="22">
        <v>19477.206200521974</v>
      </c>
      <c r="H3" s="22">
        <v>23753.838797940989</v>
      </c>
      <c r="I3" s="22">
        <v>21277.566189254354</v>
      </c>
      <c r="J3" s="22">
        <v>22140.696973234026</v>
      </c>
    </row>
    <row r="4" spans="1:10" x14ac:dyDescent="0.25">
      <c r="A4" s="26">
        <v>3</v>
      </c>
      <c r="B4" s="27" t="s">
        <v>152</v>
      </c>
      <c r="C4" s="26" t="s">
        <v>153</v>
      </c>
      <c r="D4" s="28">
        <v>1.39034287498392</v>
      </c>
      <c r="E4" s="27" t="s">
        <v>154</v>
      </c>
      <c r="G4" s="22">
        <v>19545.329632330042</v>
      </c>
      <c r="H4" s="22">
        <v>18906.826643868055</v>
      </c>
      <c r="I4" s="22">
        <v>20895.068964559119</v>
      </c>
      <c r="J4" s="22">
        <v>23691.238640413339</v>
      </c>
    </row>
    <row r="5" spans="1:10" x14ac:dyDescent="0.25">
      <c r="A5" s="26">
        <v>4</v>
      </c>
      <c r="B5" s="27" t="s">
        <v>155</v>
      </c>
      <c r="C5" s="26" t="s">
        <v>156</v>
      </c>
      <c r="D5" s="28">
        <v>1.6409161437875399</v>
      </c>
      <c r="E5" s="27" t="s">
        <v>149</v>
      </c>
      <c r="G5" s="22">
        <v>18940.312405733228</v>
      </c>
      <c r="H5" s="22">
        <v>17627.286788423258</v>
      </c>
      <c r="I5" s="22">
        <v>17666.707424848915</v>
      </c>
      <c r="J5" s="22">
        <v>18898.29731074295</v>
      </c>
    </row>
    <row r="6" spans="1:10" x14ac:dyDescent="0.25">
      <c r="A6" s="26">
        <v>5</v>
      </c>
      <c r="B6" s="27" t="s">
        <v>157</v>
      </c>
      <c r="C6" s="26" t="s">
        <v>158</v>
      </c>
      <c r="D6" s="28">
        <v>1.8084825428601701</v>
      </c>
      <c r="E6" s="27" t="s">
        <v>154</v>
      </c>
      <c r="G6" s="22">
        <v>19289.4689005078</v>
      </c>
      <c r="H6" s="22">
        <v>20975.480272498266</v>
      </c>
      <c r="I6" s="22">
        <v>24249.053835013059</v>
      </c>
      <c r="J6" s="22">
        <v>26849.795013058938</v>
      </c>
    </row>
    <row r="7" spans="1:10" x14ac:dyDescent="0.25">
      <c r="A7" s="29">
        <v>28</v>
      </c>
      <c r="B7" s="30" t="s">
        <v>159</v>
      </c>
      <c r="C7" s="29" t="s">
        <v>160</v>
      </c>
      <c r="D7" s="31">
        <v>3.6795525298415899</v>
      </c>
      <c r="E7" s="30" t="s">
        <v>161</v>
      </c>
      <c r="G7" s="22">
        <v>42293.06453666772</v>
      </c>
      <c r="H7" s="22">
        <v>48148.807256737418</v>
      </c>
      <c r="I7" s="22">
        <v>59188.348678182359</v>
      </c>
      <c r="J7" s="22">
        <v>66815.17586503693</v>
      </c>
    </row>
    <row r="8" spans="1:10" x14ac:dyDescent="0.25">
      <c r="A8" s="29">
        <v>29</v>
      </c>
      <c r="B8" s="30" t="s">
        <v>162</v>
      </c>
      <c r="C8" s="29" t="s">
        <v>163</v>
      </c>
      <c r="D8" s="31">
        <v>3.7195898183437999</v>
      </c>
      <c r="E8" s="30" t="s">
        <v>149</v>
      </c>
      <c r="G8" s="22">
        <v>35354.296925319744</v>
      </c>
      <c r="H8" s="22">
        <v>27202.04930777516</v>
      </c>
      <c r="I8" s="22">
        <v>37539.656257075236</v>
      </c>
      <c r="J8" s="22">
        <v>58662.973844984917</v>
      </c>
    </row>
    <row r="9" spans="1:10" x14ac:dyDescent="0.25">
      <c r="A9" s="29">
        <v>30</v>
      </c>
      <c r="B9" s="30" t="s">
        <v>164</v>
      </c>
      <c r="C9" s="29" t="s">
        <v>165</v>
      </c>
      <c r="D9" s="31">
        <v>4.0214028586188704</v>
      </c>
      <c r="E9" s="30" t="s">
        <v>166</v>
      </c>
      <c r="G9" s="22">
        <v>36135.003841916674</v>
      </c>
      <c r="H9" s="22">
        <v>82176.105554840236</v>
      </c>
      <c r="I9" s="22">
        <v>107911.92715346559</v>
      </c>
      <c r="J9" s="22">
        <v>96493.73882450923</v>
      </c>
    </row>
    <row r="10" spans="1:10" x14ac:dyDescent="0.25">
      <c r="A10" s="29">
        <v>31</v>
      </c>
      <c r="B10" s="30" t="s">
        <v>167</v>
      </c>
      <c r="C10" s="29" t="s">
        <v>168</v>
      </c>
      <c r="D10" s="31">
        <v>4.0626491926834003</v>
      </c>
      <c r="E10" s="30" t="s">
        <v>149</v>
      </c>
      <c r="G10" s="22">
        <v>65988.295081668461</v>
      </c>
      <c r="H10" s="22">
        <v>67517.409772058993</v>
      </c>
      <c r="I10" s="22">
        <v>72386.983169641506</v>
      </c>
      <c r="J10" s="22">
        <v>71042.968572282771</v>
      </c>
    </row>
    <row r="11" spans="1:10" x14ac:dyDescent="0.25">
      <c r="A11" s="29">
        <v>32</v>
      </c>
      <c r="B11" s="30" t="s">
        <v>169</v>
      </c>
      <c r="C11" s="29" t="s">
        <v>170</v>
      </c>
      <c r="D11" s="31">
        <v>4.5528343165574698</v>
      </c>
      <c r="E11" s="30" t="s">
        <v>161</v>
      </c>
      <c r="G11" s="22">
        <v>51382.981045283697</v>
      </c>
      <c r="H11" s="22">
        <v>52948.068452942047</v>
      </c>
      <c r="I11" s="22">
        <v>76833.766429470314</v>
      </c>
      <c r="J11" s="22">
        <v>92417.709912799706</v>
      </c>
    </row>
    <row r="16" spans="1:10" x14ac:dyDescent="0.25">
      <c r="A16" s="32" t="s">
        <v>171</v>
      </c>
      <c r="B16" s="32" t="s">
        <v>172</v>
      </c>
      <c r="C16" s="32" t="s">
        <v>173</v>
      </c>
      <c r="D16" s="32" t="s">
        <v>174</v>
      </c>
      <c r="E16" s="32" t="s">
        <v>175</v>
      </c>
      <c r="F16" s="32" t="s">
        <v>176</v>
      </c>
      <c r="G16">
        <v>2015</v>
      </c>
      <c r="H16">
        <v>2016</v>
      </c>
      <c r="I16">
        <v>2017</v>
      </c>
    </row>
    <row r="17" spans="1:11" x14ac:dyDescent="0.25">
      <c r="A17" s="26">
        <v>1</v>
      </c>
      <c r="B17" s="27" t="s">
        <v>147</v>
      </c>
      <c r="C17" s="26" t="s">
        <v>148</v>
      </c>
      <c r="D17" s="28">
        <v>1.0662361560903399</v>
      </c>
      <c r="E17" s="27" t="s">
        <v>149</v>
      </c>
      <c r="F17">
        <f>VLOOKUP(C17,[2]Graphs!$A$22:$G$54,7,0)</f>
        <v>16766.126633236887</v>
      </c>
      <c r="G17" t="e">
        <f>G2/#REF!</f>
        <v>#REF!</v>
      </c>
      <c r="H17">
        <f t="shared" ref="H17:I17" si="0">H2/G2</f>
        <v>1.0482093295739396</v>
      </c>
      <c r="I17">
        <f t="shared" si="0"/>
        <v>0.84710615340359385</v>
      </c>
      <c r="K17" s="20"/>
    </row>
    <row r="18" spans="1:11" x14ac:dyDescent="0.25">
      <c r="A18" s="26">
        <v>2</v>
      </c>
      <c r="B18" s="27" t="s">
        <v>150</v>
      </c>
      <c r="C18" s="26" t="s">
        <v>151</v>
      </c>
      <c r="D18" s="28">
        <v>1.37383939436533</v>
      </c>
      <c r="E18" s="27" t="s">
        <v>149</v>
      </c>
      <c r="F18">
        <f>VLOOKUP(C18,[2]Graphs!$A$22:$G$54,7,0)</f>
        <v>21277.566189254354</v>
      </c>
      <c r="G18" t="e">
        <f>G3/#REF!</f>
        <v>#REF!</v>
      </c>
      <c r="H18">
        <f t="shared" ref="H18:I18" si="1">H3/G3</f>
        <v>1.2195711517036978</v>
      </c>
      <c r="I18">
        <f t="shared" si="1"/>
        <v>0.89575274002022442</v>
      </c>
      <c r="K18" s="20"/>
    </row>
    <row r="19" spans="1:11" x14ac:dyDescent="0.25">
      <c r="A19" s="26">
        <v>3</v>
      </c>
      <c r="B19" s="27" t="s">
        <v>152</v>
      </c>
      <c r="C19" s="26" t="s">
        <v>153</v>
      </c>
      <c r="D19" s="28">
        <v>1.39034287498392</v>
      </c>
      <c r="E19" s="27" t="s">
        <v>154</v>
      </c>
      <c r="F19">
        <f>VLOOKUP(C19,[2]Graphs!$A$22:$G$54,7,0)</f>
        <v>20895.068964559119</v>
      </c>
      <c r="G19" t="e">
        <f>G4/#REF!</f>
        <v>#REF!</v>
      </c>
      <c r="H19">
        <f t="shared" ref="H19:I19" si="2">H4/G4</f>
        <v>0.96733219646468205</v>
      </c>
      <c r="I19">
        <f t="shared" si="2"/>
        <v>1.105160022786579</v>
      </c>
    </row>
    <row r="20" spans="1:11" x14ac:dyDescent="0.25">
      <c r="A20" s="26">
        <v>4</v>
      </c>
      <c r="B20" s="27" t="s">
        <v>155</v>
      </c>
      <c r="C20" s="26" t="s">
        <v>156</v>
      </c>
      <c r="D20" s="28">
        <v>1.6409161437875399</v>
      </c>
      <c r="E20" s="27" t="s">
        <v>149</v>
      </c>
      <c r="F20">
        <f>VLOOKUP(C20,[2]Graphs!$A$22:$G$54,7,0)</f>
        <v>17666.707424848915</v>
      </c>
      <c r="G20" t="e">
        <f>G5/#REF!</f>
        <v>#REF!</v>
      </c>
      <c r="H20">
        <f t="shared" ref="H20:I20" si="3">H5/G5</f>
        <v>0.93067560929393556</v>
      </c>
      <c r="I20">
        <f t="shared" si="3"/>
        <v>1.002236341695623</v>
      </c>
    </row>
    <row r="21" spans="1:11" x14ac:dyDescent="0.25">
      <c r="A21" s="26">
        <v>5</v>
      </c>
      <c r="B21" s="27" t="s">
        <v>157</v>
      </c>
      <c r="C21" s="26" t="s">
        <v>158</v>
      </c>
      <c r="D21" s="28">
        <v>1.8084825428601701</v>
      </c>
      <c r="E21" s="27" t="s">
        <v>154</v>
      </c>
      <c r="F21">
        <f>VLOOKUP(C21,[2]Graphs!$A$22:$G$54,7,0)</f>
        <v>24249.053835013059</v>
      </c>
      <c r="G21" t="e">
        <f>G6/#REF!</f>
        <v>#REF!</v>
      </c>
      <c r="H21">
        <f t="shared" ref="H21:I21" si="4">H6/G6</f>
        <v>1.0874057953947132</v>
      </c>
      <c r="I21">
        <f t="shared" si="4"/>
        <v>1.1560666797606964</v>
      </c>
    </row>
    <row r="22" spans="1:11" x14ac:dyDescent="0.25">
      <c r="A22" s="29">
        <v>28</v>
      </c>
      <c r="B22" s="30" t="s">
        <v>159</v>
      </c>
      <c r="C22" s="29" t="s">
        <v>160</v>
      </c>
      <c r="D22" s="31">
        <v>3.6795525298415899</v>
      </c>
      <c r="E22" s="30" t="s">
        <v>161</v>
      </c>
      <c r="F22">
        <f>VLOOKUP(C22,[2]Graphs!$A$22:$G$54,7,0)</f>
        <v>59188.348678182359</v>
      </c>
      <c r="G22" t="e">
        <f>G7/#REF!</f>
        <v>#REF!</v>
      </c>
      <c r="H22">
        <f t="shared" ref="H22:I22" si="5">H7/G7</f>
        <v>1.1384563351987138</v>
      </c>
      <c r="I22">
        <f t="shared" si="5"/>
        <v>1.2292796447185135</v>
      </c>
    </row>
    <row r="23" spans="1:11" x14ac:dyDescent="0.25">
      <c r="A23" s="29">
        <v>29</v>
      </c>
      <c r="B23" s="30" t="s">
        <v>162</v>
      </c>
      <c r="C23" s="29" t="s">
        <v>163</v>
      </c>
      <c r="D23" s="31">
        <v>3.7195898183437999</v>
      </c>
      <c r="E23" s="30" t="s">
        <v>149</v>
      </c>
      <c r="F23">
        <f>VLOOKUP(C23,[2]Graphs!$A$22:$G$54,7,0)</f>
        <v>37539.656257075236</v>
      </c>
      <c r="G23" t="e">
        <f>G8/#REF!</f>
        <v>#REF!</v>
      </c>
      <c r="H23">
        <f t="shared" ref="H23:I23" si="6">H8/G8</f>
        <v>0.76941282032096714</v>
      </c>
      <c r="I23">
        <f t="shared" si="6"/>
        <v>1.3800304466893705</v>
      </c>
    </row>
    <row r="24" spans="1:11" x14ac:dyDescent="0.25">
      <c r="A24" s="29">
        <v>30</v>
      </c>
      <c r="B24" s="30" t="s">
        <v>164</v>
      </c>
      <c r="C24" s="29" t="s">
        <v>165</v>
      </c>
      <c r="D24" s="31">
        <v>4.0214028586188704</v>
      </c>
      <c r="E24" s="30" t="s">
        <v>166</v>
      </c>
      <c r="F24">
        <f>VLOOKUP(C24,[2]Graphs!$A$22:$G$54,7,0)</f>
        <v>107911.92715346559</v>
      </c>
      <c r="G24" t="e">
        <f>G9/#REF!</f>
        <v>#REF!</v>
      </c>
      <c r="H24">
        <f t="shared" ref="H24:I24" si="7">H9/G9</f>
        <v>2.2741413260766228</v>
      </c>
      <c r="I24">
        <f t="shared" si="7"/>
        <v>1.3131788909301687</v>
      </c>
    </row>
    <row r="25" spans="1:11" x14ac:dyDescent="0.25">
      <c r="A25" s="29">
        <v>31</v>
      </c>
      <c r="B25" s="30" t="s">
        <v>167</v>
      </c>
      <c r="C25" s="29" t="s">
        <v>168</v>
      </c>
      <c r="D25" s="31">
        <v>4.0626491926834003</v>
      </c>
      <c r="E25" s="30" t="s">
        <v>149</v>
      </c>
      <c r="F25">
        <f>VLOOKUP(C25,[2]Graphs!$A$22:$G$54,7,0)</f>
        <v>72386.983169641506</v>
      </c>
      <c r="G25" t="e">
        <f>G10/#REF!</f>
        <v>#REF!</v>
      </c>
      <c r="H25">
        <f t="shared" ref="H25:I25" si="8">H10/G10</f>
        <v>1.0231725139814276</v>
      </c>
      <c r="I25">
        <f t="shared" si="8"/>
        <v>1.0721232259060642</v>
      </c>
    </row>
    <row r="26" spans="1:11" x14ac:dyDescent="0.25">
      <c r="A26" s="29">
        <v>32</v>
      </c>
      <c r="B26" s="30" t="s">
        <v>169</v>
      </c>
      <c r="C26" s="29" t="s">
        <v>170</v>
      </c>
      <c r="D26" s="31">
        <v>4.5528343165574698</v>
      </c>
      <c r="E26" s="30" t="s">
        <v>161</v>
      </c>
      <c r="F26">
        <f>VLOOKUP(C26,[2]Graphs!$A$22:$G$54,7,0)</f>
        <v>76833.766429470314</v>
      </c>
      <c r="G26" t="e">
        <f>G11/#REF!</f>
        <v>#REF!</v>
      </c>
      <c r="H26">
        <f t="shared" ref="H26:I26" si="9">H11/G11</f>
        <v>1.030459256660859</v>
      </c>
      <c r="I26">
        <f t="shared" si="9"/>
        <v>1.4511155680354391</v>
      </c>
    </row>
    <row r="29" spans="1:11" x14ac:dyDescent="0.25">
      <c r="B29">
        <v>2015</v>
      </c>
      <c r="C29">
        <v>2016</v>
      </c>
      <c r="D29">
        <v>2017</v>
      </c>
      <c r="E29">
        <v>2018</v>
      </c>
    </row>
    <row r="30" spans="1:11" x14ac:dyDescent="0.25">
      <c r="A30" s="32" t="s">
        <v>177</v>
      </c>
      <c r="B30">
        <f>AVERAGE(G2:G6)</f>
        <v>19226.853788311848</v>
      </c>
      <c r="C30">
        <f>AVERAGE(H2:H6)</f>
        <v>20211.134108528215</v>
      </c>
      <c r="D30">
        <f>AVERAGE(I2:I6)</f>
        <v>20170.904609382465</v>
      </c>
      <c r="E30">
        <f>AVERAGE(J2:J6)</f>
        <v>21713.341920587281</v>
      </c>
    </row>
    <row r="31" spans="1:11" x14ac:dyDescent="0.25">
      <c r="A31" s="32" t="s">
        <v>178</v>
      </c>
      <c r="B31">
        <f>AVERAGE(G7:G11)</f>
        <v>46230.728286171259</v>
      </c>
      <c r="C31">
        <f>AVERAGE(H7:H11)</f>
        <v>55598.488068870778</v>
      </c>
      <c r="D31">
        <f>AVERAGE(I7:I11)</f>
        <v>70772.136337567004</v>
      </c>
      <c r="E31">
        <f>AVERAGE(J7:J11)</f>
        <v>77086.513403922712</v>
      </c>
    </row>
    <row r="32" spans="1:11" x14ac:dyDescent="0.25">
      <c r="A32" s="27" t="s">
        <v>147</v>
      </c>
      <c r="B32" s="22">
        <v>18881.951802466185</v>
      </c>
      <c r="C32" s="22">
        <v>19792.23803991052</v>
      </c>
      <c r="D32" s="22">
        <v>16766.126633236887</v>
      </c>
      <c r="E32" s="22">
        <v>16986.681665487144</v>
      </c>
    </row>
    <row r="33" spans="1:5" x14ac:dyDescent="0.25">
      <c r="A33" s="30" t="s">
        <v>169</v>
      </c>
      <c r="B33" s="22">
        <v>51382.981045283697</v>
      </c>
      <c r="C33" s="22">
        <v>52948.068452942047</v>
      </c>
      <c r="D33" s="22">
        <v>76833.766429470314</v>
      </c>
      <c r="E33" s="22">
        <v>92417.709912799706</v>
      </c>
    </row>
    <row r="40" spans="1:5" x14ac:dyDescent="0.25">
      <c r="B40">
        <v>2015</v>
      </c>
      <c r="C40">
        <v>2016</v>
      </c>
      <c r="D40">
        <v>2017</v>
      </c>
      <c r="E40">
        <v>2018</v>
      </c>
    </row>
    <row r="41" spans="1:5" x14ac:dyDescent="0.25">
      <c r="A41" s="32" t="s">
        <v>177</v>
      </c>
      <c r="B41">
        <f>B30-B30</f>
        <v>0</v>
      </c>
      <c r="C41">
        <f>C30-$B30</f>
        <v>984.28032021636682</v>
      </c>
      <c r="D41">
        <f>D30-$B30</f>
        <v>944.05082107061753</v>
      </c>
      <c r="E41">
        <f t="shared" ref="D41:E41" si="10">E30-$B30</f>
        <v>2486.4881322754336</v>
      </c>
    </row>
    <row r="42" spans="1:5" x14ac:dyDescent="0.25">
      <c r="A42" s="32" t="s">
        <v>178</v>
      </c>
      <c r="B42">
        <f t="shared" ref="B42:B44" si="11">B31-B31</f>
        <v>0</v>
      </c>
      <c r="C42">
        <f t="shared" ref="C42:E42" si="12">C31-$B31</f>
        <v>9367.7597826995188</v>
      </c>
      <c r="D42">
        <f t="shared" si="12"/>
        <v>24541.408051395745</v>
      </c>
      <c r="E42">
        <f t="shared" si="12"/>
        <v>30855.785117751453</v>
      </c>
    </row>
    <row r="43" spans="1:5" x14ac:dyDescent="0.25">
      <c r="A43" s="27" t="s">
        <v>147</v>
      </c>
      <c r="B43">
        <f t="shared" si="11"/>
        <v>0</v>
      </c>
      <c r="C43">
        <f t="shared" ref="C43:E43" si="13">C32-$B32</f>
        <v>910.28623744433571</v>
      </c>
      <c r="D43">
        <f t="shared" si="13"/>
        <v>-2115.8251692292979</v>
      </c>
      <c r="E43">
        <f t="shared" si="13"/>
        <v>-1895.2701369790411</v>
      </c>
    </row>
    <row r="44" spans="1:5" x14ac:dyDescent="0.25">
      <c r="A44" s="30" t="s">
        <v>169</v>
      </c>
      <c r="B44">
        <f t="shared" si="11"/>
        <v>0</v>
      </c>
      <c r="C44">
        <f t="shared" ref="C44:E44" si="14">C33-$B33</f>
        <v>1565.0874076583495</v>
      </c>
      <c r="D44">
        <f t="shared" si="14"/>
        <v>25450.785384186616</v>
      </c>
      <c r="E44">
        <f t="shared" si="14"/>
        <v>41034.728867516009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/>
  </sheetViews>
  <sheetFormatPr defaultRowHeight="15" x14ac:dyDescent="0.25"/>
  <sheetData>
    <row r="2" spans="2:3" x14ac:dyDescent="0.25">
      <c r="B2" s="1" t="s">
        <v>110</v>
      </c>
      <c r="C2" t="s">
        <v>111</v>
      </c>
    </row>
    <row r="3" spans="2:3" x14ac:dyDescent="0.25">
      <c r="B3" s="1" t="s">
        <v>112</v>
      </c>
      <c r="C3" t="s">
        <v>113</v>
      </c>
    </row>
    <row r="4" spans="2:3" x14ac:dyDescent="0.25">
      <c r="B4" s="1" t="s">
        <v>114</v>
      </c>
      <c r="C4" t="s">
        <v>115</v>
      </c>
    </row>
    <row r="5" spans="2:3" x14ac:dyDescent="0.25">
      <c r="B5" s="1" t="s">
        <v>116</v>
      </c>
      <c r="C5" t="s">
        <v>117</v>
      </c>
    </row>
    <row r="6" spans="2:3" x14ac:dyDescent="0.25">
      <c r="B6" s="1" t="s">
        <v>118</v>
      </c>
      <c r="C6" t="s">
        <v>119</v>
      </c>
    </row>
    <row r="7" spans="2:3" x14ac:dyDescent="0.25">
      <c r="B7" s="1" t="s">
        <v>120</v>
      </c>
      <c r="C7" t="s">
        <v>121</v>
      </c>
    </row>
    <row r="8" spans="2:3" x14ac:dyDescent="0.25">
      <c r="B8" s="1" t="s">
        <v>122</v>
      </c>
      <c r="C8" t="s">
        <v>123</v>
      </c>
    </row>
    <row r="9" spans="2:3" x14ac:dyDescent="0.25">
      <c r="B9" s="1" t="s">
        <v>124</v>
      </c>
      <c r="C9" t="s">
        <v>125</v>
      </c>
    </row>
    <row r="10" spans="2:3" x14ac:dyDescent="0.25">
      <c r="B10" s="1" t="s">
        <v>126</v>
      </c>
      <c r="C10" t="s">
        <v>127</v>
      </c>
    </row>
    <row r="11" spans="2:3" x14ac:dyDescent="0.25">
      <c r="B11" s="1" t="s">
        <v>128</v>
      </c>
      <c r="C11" t="s">
        <v>129</v>
      </c>
    </row>
    <row r="12" spans="2:3" x14ac:dyDescent="0.25">
      <c r="B12" s="1" t="s">
        <v>130</v>
      </c>
      <c r="C12" t="s">
        <v>131</v>
      </c>
    </row>
    <row r="13" spans="2:3" x14ac:dyDescent="0.25">
      <c r="B13" s="1" t="s">
        <v>132</v>
      </c>
      <c r="C13" t="s">
        <v>133</v>
      </c>
    </row>
    <row r="14" spans="2:3" x14ac:dyDescent="0.25">
      <c r="B14" s="1" t="s">
        <v>134</v>
      </c>
      <c r="C14" t="s">
        <v>135</v>
      </c>
    </row>
    <row r="15" spans="2:3" x14ac:dyDescent="0.25">
      <c r="B15" s="1" t="s">
        <v>136</v>
      </c>
      <c r="C1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Calc</vt:lpstr>
      <vt:lpstr>GDP by state final</vt:lpstr>
      <vt:lpstr>projection</vt:lpstr>
      <vt:lpstr>Sheet1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PIB de las actividades económicas por entidad federativa</dc:title>
  <dc:creator>INEGI</dc:creator>
  <cp:keywords>Total Nacional</cp:keywords>
  <cp:lastModifiedBy>Harrison Bardwell</cp:lastModifiedBy>
  <dcterms:created xsi:type="dcterms:W3CDTF">2018-12-18T03:17:46Z</dcterms:created>
  <dcterms:modified xsi:type="dcterms:W3CDTF">2019-02-14T23:25:54Z</dcterms:modified>
  <cp:category>Sistema de Cuentas Nacionales de México. Producto Interno Bruto por Entidad Federativa. Año Base 2013. Serie de 2003 a 2017. 2017 preliminar</cp:category>
</cp:coreProperties>
</file>