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ardwell\Documents\Github\MPI Econ 2020\"/>
    </mc:Choice>
  </mc:AlternateContent>
  <bookViews>
    <workbookView xWindow="0" yWindow="0" windowWidth="28800" windowHeight="12330" activeTab="5"/>
  </bookViews>
  <sheets>
    <sheet name="jan to dec 2018" sheetId="1" r:id="rId1"/>
    <sheet name="jan to sept 2019" sheetId="2" r:id="rId2"/>
    <sheet name="Average of oct - dec" sheetId="3" r:id="rId3"/>
    <sheet name="2019 adjusted" sheetId="4" r:id="rId4"/>
    <sheet name="2019 adjusted (2)" sheetId="6" r:id="rId5"/>
    <sheet name="FASP" sheetId="5" r:id="rId6"/>
  </sheets>
  <definedNames>
    <definedName name="_xlnm.Print_Titles" localSheetId="0">'jan to dec 2018'!$1:$2</definedName>
  </definedNames>
  <calcPr calcId="162913"/>
</workbook>
</file>

<file path=xl/calcChain.xml><?xml version="1.0" encoding="utf-8"?>
<calcChain xmlns="http://schemas.openxmlformats.org/spreadsheetml/2006/main">
  <c r="C3" i="5" l="1"/>
  <c r="D3" i="5"/>
  <c r="E3" i="5"/>
  <c r="F3" i="5"/>
  <c r="G3" i="5"/>
  <c r="H3" i="5"/>
  <c r="I3" i="5"/>
  <c r="J3" i="5"/>
  <c r="K3" i="5"/>
  <c r="L3" i="5"/>
  <c r="M3" i="5"/>
  <c r="N3" i="5"/>
  <c r="C4" i="5"/>
  <c r="D4" i="5"/>
  <c r="E4" i="5"/>
  <c r="F4" i="5"/>
  <c r="G4" i="5"/>
  <c r="H4" i="5"/>
  <c r="I4" i="5"/>
  <c r="J4" i="5"/>
  <c r="K4" i="5"/>
  <c r="L4" i="5"/>
  <c r="M4" i="5"/>
  <c r="N4" i="5"/>
  <c r="B4" i="5"/>
  <c r="B3" i="5"/>
  <c r="C2" i="5"/>
  <c r="D2" i="5"/>
  <c r="E2" i="5"/>
  <c r="F2" i="5"/>
  <c r="G2" i="5"/>
  <c r="H2" i="5"/>
  <c r="I2" i="5"/>
  <c r="J2" i="5"/>
  <c r="K2" i="5"/>
  <c r="L2" i="5"/>
  <c r="M2" i="5"/>
  <c r="N2" i="5"/>
  <c r="B2" i="5"/>
  <c r="N7" i="4"/>
  <c r="N8" i="4"/>
  <c r="N9" i="4"/>
  <c r="N10" i="4"/>
  <c r="N12" i="4"/>
  <c r="N11" i="4"/>
  <c r="N12" i="3"/>
  <c r="N11" i="3"/>
  <c r="N10" i="3"/>
  <c r="N9" i="3"/>
  <c r="N8" i="3"/>
  <c r="N7" i="3"/>
  <c r="N41" i="6" l="1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5" i="4"/>
  <c r="N6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" i="4"/>
  <c r="N5" i="3" l="1"/>
  <c r="N6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" i="3"/>
  <c r="B5" i="3"/>
  <c r="C5" i="3"/>
  <c r="D5" i="3"/>
  <c r="E5" i="3"/>
  <c r="F5" i="3"/>
  <c r="G5" i="3"/>
  <c r="H5" i="3"/>
  <c r="I5" i="3"/>
  <c r="J5" i="3"/>
  <c r="K5" i="3"/>
  <c r="L5" i="3"/>
  <c r="M5" i="3"/>
  <c r="B6" i="3"/>
  <c r="C6" i="3"/>
  <c r="D6" i="3"/>
  <c r="E6" i="3"/>
  <c r="F6" i="3"/>
  <c r="G6" i="3"/>
  <c r="H6" i="3"/>
  <c r="I6" i="3"/>
  <c r="J6" i="3"/>
  <c r="K6" i="3"/>
  <c r="L6" i="3"/>
  <c r="M6" i="3"/>
  <c r="B7" i="3"/>
  <c r="C7" i="3"/>
  <c r="D7" i="3"/>
  <c r="E7" i="3"/>
  <c r="F7" i="3"/>
  <c r="G7" i="3"/>
  <c r="H7" i="3"/>
  <c r="I7" i="3"/>
  <c r="J7" i="3"/>
  <c r="K7" i="3"/>
  <c r="L7" i="3"/>
  <c r="M7" i="3"/>
  <c r="B8" i="3"/>
  <c r="C8" i="3"/>
  <c r="D8" i="3"/>
  <c r="E8" i="3"/>
  <c r="F8" i="3"/>
  <c r="G8" i="3"/>
  <c r="H8" i="3"/>
  <c r="I8" i="3"/>
  <c r="J8" i="3"/>
  <c r="K8" i="3"/>
  <c r="L8" i="3"/>
  <c r="M8" i="3"/>
  <c r="B9" i="3"/>
  <c r="C9" i="3"/>
  <c r="D9" i="3"/>
  <c r="E9" i="3"/>
  <c r="F9" i="3"/>
  <c r="G9" i="3"/>
  <c r="H9" i="3"/>
  <c r="I9" i="3"/>
  <c r="J9" i="3"/>
  <c r="K9" i="3"/>
  <c r="L9" i="3"/>
  <c r="M9" i="3"/>
  <c r="B10" i="3"/>
  <c r="C10" i="3"/>
  <c r="D10" i="3"/>
  <c r="E10" i="3"/>
  <c r="F10" i="3"/>
  <c r="G10" i="3"/>
  <c r="H10" i="3"/>
  <c r="I10" i="3"/>
  <c r="J10" i="3"/>
  <c r="K10" i="3"/>
  <c r="L10" i="3"/>
  <c r="M10" i="3"/>
  <c r="B11" i="3"/>
  <c r="C11" i="3"/>
  <c r="D11" i="3"/>
  <c r="E11" i="3"/>
  <c r="F11" i="3"/>
  <c r="G11" i="3"/>
  <c r="H11" i="3"/>
  <c r="I11" i="3"/>
  <c r="J11" i="3"/>
  <c r="K11" i="3"/>
  <c r="L11" i="3"/>
  <c r="M11" i="3"/>
  <c r="B12" i="3"/>
  <c r="C12" i="3"/>
  <c r="D12" i="3"/>
  <c r="E12" i="3"/>
  <c r="F12" i="3"/>
  <c r="G12" i="3"/>
  <c r="H12" i="3"/>
  <c r="I12" i="3"/>
  <c r="J12" i="3"/>
  <c r="K12" i="3"/>
  <c r="L12" i="3"/>
  <c r="M12" i="3"/>
  <c r="B13" i="3"/>
  <c r="C13" i="3"/>
  <c r="D13" i="3"/>
  <c r="E13" i="3"/>
  <c r="F13" i="3"/>
  <c r="G13" i="3"/>
  <c r="H13" i="3"/>
  <c r="I13" i="3"/>
  <c r="J13" i="3"/>
  <c r="K13" i="3"/>
  <c r="L13" i="3"/>
  <c r="M13" i="3"/>
  <c r="B14" i="3"/>
  <c r="C14" i="3"/>
  <c r="D14" i="3"/>
  <c r="E14" i="3"/>
  <c r="F14" i="3"/>
  <c r="G14" i="3"/>
  <c r="H14" i="3"/>
  <c r="I14" i="3"/>
  <c r="J14" i="3"/>
  <c r="K14" i="3"/>
  <c r="L14" i="3"/>
  <c r="M14" i="3"/>
  <c r="B15" i="3"/>
  <c r="C15" i="3"/>
  <c r="D15" i="3"/>
  <c r="E15" i="3"/>
  <c r="F15" i="3"/>
  <c r="G15" i="3"/>
  <c r="H15" i="3"/>
  <c r="I15" i="3"/>
  <c r="J15" i="3"/>
  <c r="K15" i="3"/>
  <c r="L15" i="3"/>
  <c r="M15" i="3"/>
  <c r="B16" i="3"/>
  <c r="C16" i="3"/>
  <c r="D16" i="3"/>
  <c r="E16" i="3"/>
  <c r="F16" i="3"/>
  <c r="G16" i="3"/>
  <c r="H16" i="3"/>
  <c r="I16" i="3"/>
  <c r="J16" i="3"/>
  <c r="K16" i="3"/>
  <c r="L16" i="3"/>
  <c r="M16" i="3"/>
  <c r="B17" i="3"/>
  <c r="C17" i="3"/>
  <c r="D17" i="3"/>
  <c r="E17" i="3"/>
  <c r="F17" i="3"/>
  <c r="G17" i="3"/>
  <c r="H17" i="3"/>
  <c r="I17" i="3"/>
  <c r="J17" i="3"/>
  <c r="K17" i="3"/>
  <c r="L17" i="3"/>
  <c r="M17" i="3"/>
  <c r="B18" i="3"/>
  <c r="C18" i="3"/>
  <c r="D18" i="3"/>
  <c r="E18" i="3"/>
  <c r="F18" i="3"/>
  <c r="G18" i="3"/>
  <c r="H18" i="3"/>
  <c r="I18" i="3"/>
  <c r="J18" i="3"/>
  <c r="K18" i="3"/>
  <c r="L18" i="3"/>
  <c r="M18" i="3"/>
  <c r="B19" i="3"/>
  <c r="C19" i="3"/>
  <c r="D19" i="3"/>
  <c r="E19" i="3"/>
  <c r="F19" i="3"/>
  <c r="G19" i="3"/>
  <c r="H19" i="3"/>
  <c r="I19" i="3"/>
  <c r="J19" i="3"/>
  <c r="K19" i="3"/>
  <c r="L19" i="3"/>
  <c r="M19" i="3"/>
  <c r="B20" i="3"/>
  <c r="C20" i="3"/>
  <c r="D20" i="3"/>
  <c r="E20" i="3"/>
  <c r="F20" i="3"/>
  <c r="G20" i="3"/>
  <c r="H20" i="3"/>
  <c r="I20" i="3"/>
  <c r="J20" i="3"/>
  <c r="K20" i="3"/>
  <c r="L20" i="3"/>
  <c r="M20" i="3"/>
  <c r="B21" i="3"/>
  <c r="C21" i="3"/>
  <c r="D21" i="3"/>
  <c r="E21" i="3"/>
  <c r="F21" i="3"/>
  <c r="G21" i="3"/>
  <c r="H21" i="3"/>
  <c r="I21" i="3"/>
  <c r="J21" i="3"/>
  <c r="K21" i="3"/>
  <c r="L21" i="3"/>
  <c r="M21" i="3"/>
  <c r="B22" i="3"/>
  <c r="C22" i="3"/>
  <c r="D22" i="3"/>
  <c r="E22" i="3"/>
  <c r="F22" i="3"/>
  <c r="G22" i="3"/>
  <c r="H22" i="3"/>
  <c r="I22" i="3"/>
  <c r="J22" i="3"/>
  <c r="K22" i="3"/>
  <c r="L22" i="3"/>
  <c r="M22" i="3"/>
  <c r="B23" i="3"/>
  <c r="C23" i="3"/>
  <c r="D23" i="3"/>
  <c r="E23" i="3"/>
  <c r="F23" i="3"/>
  <c r="G23" i="3"/>
  <c r="H23" i="3"/>
  <c r="I23" i="3"/>
  <c r="J23" i="3"/>
  <c r="K23" i="3"/>
  <c r="L23" i="3"/>
  <c r="M23" i="3"/>
  <c r="B24" i="3"/>
  <c r="C24" i="3"/>
  <c r="D24" i="3"/>
  <c r="E24" i="3"/>
  <c r="F24" i="3"/>
  <c r="G24" i="3"/>
  <c r="H24" i="3"/>
  <c r="I24" i="3"/>
  <c r="J24" i="3"/>
  <c r="K24" i="3"/>
  <c r="L24" i="3"/>
  <c r="M24" i="3"/>
  <c r="B25" i="3"/>
  <c r="C25" i="3"/>
  <c r="D25" i="3"/>
  <c r="E25" i="3"/>
  <c r="F25" i="3"/>
  <c r="G25" i="3"/>
  <c r="H25" i="3"/>
  <c r="I25" i="3"/>
  <c r="J25" i="3"/>
  <c r="K25" i="3"/>
  <c r="L25" i="3"/>
  <c r="M25" i="3"/>
  <c r="B26" i="3"/>
  <c r="C26" i="3"/>
  <c r="D26" i="3"/>
  <c r="E26" i="3"/>
  <c r="F26" i="3"/>
  <c r="G26" i="3"/>
  <c r="H26" i="3"/>
  <c r="I26" i="3"/>
  <c r="J26" i="3"/>
  <c r="K26" i="3"/>
  <c r="L26" i="3"/>
  <c r="M26" i="3"/>
  <c r="B27" i="3"/>
  <c r="C27" i="3"/>
  <c r="D27" i="3"/>
  <c r="E27" i="3"/>
  <c r="F27" i="3"/>
  <c r="G27" i="3"/>
  <c r="H27" i="3"/>
  <c r="I27" i="3"/>
  <c r="J27" i="3"/>
  <c r="K27" i="3"/>
  <c r="L27" i="3"/>
  <c r="M27" i="3"/>
  <c r="B28" i="3"/>
  <c r="C28" i="3"/>
  <c r="D28" i="3"/>
  <c r="E28" i="3"/>
  <c r="F28" i="3"/>
  <c r="G28" i="3"/>
  <c r="H28" i="3"/>
  <c r="I28" i="3"/>
  <c r="J28" i="3"/>
  <c r="K28" i="3"/>
  <c r="L28" i="3"/>
  <c r="M28" i="3"/>
  <c r="B29" i="3"/>
  <c r="C29" i="3"/>
  <c r="D29" i="3"/>
  <c r="E29" i="3"/>
  <c r="F29" i="3"/>
  <c r="G29" i="3"/>
  <c r="H29" i="3"/>
  <c r="I29" i="3"/>
  <c r="J29" i="3"/>
  <c r="K29" i="3"/>
  <c r="L29" i="3"/>
  <c r="M29" i="3"/>
  <c r="B30" i="3"/>
  <c r="C30" i="3"/>
  <c r="D30" i="3"/>
  <c r="E30" i="3"/>
  <c r="F30" i="3"/>
  <c r="G30" i="3"/>
  <c r="H30" i="3"/>
  <c r="I30" i="3"/>
  <c r="J30" i="3"/>
  <c r="K30" i="3"/>
  <c r="L30" i="3"/>
  <c r="M30" i="3"/>
  <c r="B31" i="3"/>
  <c r="C31" i="3"/>
  <c r="D31" i="3"/>
  <c r="E31" i="3"/>
  <c r="F31" i="3"/>
  <c r="G31" i="3"/>
  <c r="H31" i="3"/>
  <c r="I31" i="3"/>
  <c r="J31" i="3"/>
  <c r="K31" i="3"/>
  <c r="L31" i="3"/>
  <c r="M31" i="3"/>
  <c r="B32" i="3"/>
  <c r="C32" i="3"/>
  <c r="D32" i="3"/>
  <c r="E32" i="3"/>
  <c r="F32" i="3"/>
  <c r="G32" i="3"/>
  <c r="H32" i="3"/>
  <c r="I32" i="3"/>
  <c r="J32" i="3"/>
  <c r="K32" i="3"/>
  <c r="L32" i="3"/>
  <c r="M32" i="3"/>
  <c r="B33" i="3"/>
  <c r="C33" i="3"/>
  <c r="D33" i="3"/>
  <c r="E33" i="3"/>
  <c r="F33" i="3"/>
  <c r="G33" i="3"/>
  <c r="H33" i="3"/>
  <c r="I33" i="3"/>
  <c r="J33" i="3"/>
  <c r="K33" i="3"/>
  <c r="L33" i="3"/>
  <c r="M33" i="3"/>
  <c r="B34" i="3"/>
  <c r="C34" i="3"/>
  <c r="D34" i="3"/>
  <c r="E34" i="3"/>
  <c r="F34" i="3"/>
  <c r="G34" i="3"/>
  <c r="H34" i="3"/>
  <c r="I34" i="3"/>
  <c r="J34" i="3"/>
  <c r="K34" i="3"/>
  <c r="L34" i="3"/>
  <c r="M34" i="3"/>
  <c r="B35" i="3"/>
  <c r="C35" i="3"/>
  <c r="D35" i="3"/>
  <c r="E35" i="3"/>
  <c r="F35" i="3"/>
  <c r="G35" i="3"/>
  <c r="H35" i="3"/>
  <c r="I35" i="3"/>
  <c r="J35" i="3"/>
  <c r="K35" i="3"/>
  <c r="L35" i="3"/>
  <c r="M35" i="3"/>
  <c r="B36" i="3"/>
  <c r="C36" i="3"/>
  <c r="D36" i="3"/>
  <c r="E36" i="3"/>
  <c r="F36" i="3"/>
  <c r="G36" i="3"/>
  <c r="H36" i="3"/>
  <c r="I36" i="3"/>
  <c r="J36" i="3"/>
  <c r="K36" i="3"/>
  <c r="L36" i="3"/>
  <c r="M36" i="3"/>
  <c r="B37" i="3"/>
  <c r="C37" i="3"/>
  <c r="D37" i="3"/>
  <c r="E37" i="3"/>
  <c r="F37" i="3"/>
  <c r="G37" i="3"/>
  <c r="H37" i="3"/>
  <c r="I37" i="3"/>
  <c r="J37" i="3"/>
  <c r="K37" i="3"/>
  <c r="L37" i="3"/>
  <c r="M37" i="3"/>
  <c r="B38" i="3"/>
  <c r="C38" i="3"/>
  <c r="D38" i="3"/>
  <c r="E38" i="3"/>
  <c r="F38" i="3"/>
  <c r="G38" i="3"/>
  <c r="H38" i="3"/>
  <c r="I38" i="3"/>
  <c r="J38" i="3"/>
  <c r="K38" i="3"/>
  <c r="L38" i="3"/>
  <c r="M38" i="3"/>
  <c r="B39" i="3"/>
  <c r="C39" i="3"/>
  <c r="D39" i="3"/>
  <c r="E39" i="3"/>
  <c r="F39" i="3"/>
  <c r="G39" i="3"/>
  <c r="H39" i="3"/>
  <c r="I39" i="3"/>
  <c r="J39" i="3"/>
  <c r="K39" i="3"/>
  <c r="L39" i="3"/>
  <c r="M39" i="3"/>
  <c r="B40" i="3"/>
  <c r="C40" i="3"/>
  <c r="D40" i="3"/>
  <c r="E40" i="3"/>
  <c r="F40" i="3"/>
  <c r="G40" i="3"/>
  <c r="H40" i="3"/>
  <c r="I40" i="3"/>
  <c r="J40" i="3"/>
  <c r="K40" i="3"/>
  <c r="L40" i="3"/>
  <c r="M40" i="3"/>
  <c r="B41" i="3"/>
  <c r="C41" i="3"/>
  <c r="D41" i="3"/>
  <c r="E41" i="3"/>
  <c r="F41" i="3"/>
  <c r="G41" i="3"/>
  <c r="H41" i="3"/>
  <c r="I41" i="3"/>
  <c r="J41" i="3"/>
  <c r="K41" i="3"/>
  <c r="L41" i="3"/>
  <c r="M41" i="3"/>
  <c r="C4" i="3"/>
  <c r="D4" i="3"/>
  <c r="E4" i="3"/>
  <c r="F4" i="3"/>
  <c r="G4" i="3"/>
  <c r="H4" i="3"/>
  <c r="I4" i="3"/>
  <c r="J4" i="3"/>
  <c r="K4" i="3"/>
  <c r="L4" i="3"/>
  <c r="M4" i="3"/>
  <c r="B4" i="3"/>
</calcChain>
</file>

<file path=xl/sharedStrings.xml><?xml version="1.0" encoding="utf-8"?>
<sst xmlns="http://schemas.openxmlformats.org/spreadsheetml/2006/main" count="411" uniqueCount="73">
  <si>
    <t xml:space="preserve"> Concepto </t>
  </si>
  <si>
    <t xml:space="preserve"> Millones de pesos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</si>
  <si>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</si>
  <si>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</si>
  <si>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</si>
  <si>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</si>
  <si>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</si>
  <si>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</si>
  <si>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</si>
  <si>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</si>
  <si>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</si>
  <si>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</si>
  <si>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</si>
  <si>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</si>
  <si>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n.d.</t>
  </si>
  <si>
    <t>Relaciones Exteriores</t>
  </si>
  <si>
    <t>Salud</t>
  </si>
  <si>
    <t>Turismo</t>
  </si>
  <si>
    <t>Notas: Las sumas parciales y las variaciones pueden no coincidir debido al redondeo.</t>
  </si>
  <si>
    <t>Las cifras son preliminares para 2018.</t>
  </si>
  <si>
    <t>n.s.: no significativo.</t>
  </si>
  <si>
    <t>n.d.: no disponible.</t>
  </si>
  <si>
    <t>-o-: mayor de 500 o menor de -500 por ciento.</t>
  </si>
  <si>
    <t>La información como porcentaje del PIB, se presenta utilizando el PIB anual con base al cálculo trimestral base 2013.</t>
  </si>
  <si>
    <t>Área: Dirección General de Estadística de la Hacienda Pública. Unidad de Planeación Económica de la Hacienda Pública.</t>
  </si>
  <si>
    <t>Para mayores detalles sobre la información que aparece en este cuadro estadístico, favor de contactar al teléfono (01) (55) 3688,1441.</t>
  </si>
  <si>
    <t>Correo electrónico:</t>
  </si>
  <si>
    <t xml:space="preserve"> shcp_ehacendaria@hacienda.gob.mx </t>
  </si>
  <si>
    <t xml:space="preserve"> 2019 </t>
  </si>
  <si>
    <t>Total</t>
  </si>
  <si>
    <t>Justice</t>
  </si>
  <si>
    <t>Defense</t>
  </si>
  <si>
    <t>Public Order and Domestic Safety</t>
  </si>
  <si>
    <r>
      <t xml:space="preserve"> </t>
    </r>
    <r>
      <rPr>
        <b/>
        <sz val="10"/>
        <rFont val="Arial"/>
      </rPr>
      <t xml:space="preserve"> </t>
    </r>
    <r>
      <rPr>
        <b/>
        <sz val="15"/>
        <rFont val="Arial"/>
      </rPr>
      <t>Programmable Public Sector Budget Expenditure. Functional Classification Pesos corrientes multianual, Enero-Diciembre (2007-2018), Millones de pesos (Flujos Acumulados)_x000D_</t>
    </r>
    <r>
      <rPr>
        <b/>
        <sz val="10"/>
        <rFont val="Arial"/>
      </rPr>
      <t xml:space="preserve"> </t>
    </r>
    <r>
      <rPr>
        <sz val="10"/>
        <rFont val="Arial"/>
      </rPr>
      <t xml:space="preserve"> Consulta Actual: 11/11/2019 </t>
    </r>
  </si>
  <si>
    <t>Gobierno</t>
  </si>
  <si>
    <t>Legislación</t>
  </si>
  <si>
    <t>Justicia</t>
  </si>
  <si>
    <t>Coordinación de la Política de Gobierno</t>
  </si>
  <si>
    <t>Asuntos Financieros y Hacendarios</t>
  </si>
  <si>
    <t>Seguridad Nacional</t>
  </si>
  <si>
    <t>Asuntos de Orden Público y de Seguridad Interior</t>
  </si>
  <si>
    <t>Otros servicios generales</t>
  </si>
  <si>
    <t>Desarrollo Social</t>
  </si>
  <si>
    <t>Protección ambiental</t>
  </si>
  <si>
    <t>Vivienda y servicios a la comunidad</t>
  </si>
  <si>
    <t>Recreación, Cultura y Otras Manifestaciones Sociales</t>
  </si>
  <si>
    <t>Educación</t>
  </si>
  <si>
    <t>Protección Social</t>
  </si>
  <si>
    <t>Otros Asuntos Sociales</t>
  </si>
  <si>
    <t>Desarrollo económico</t>
  </si>
  <si>
    <t>Asuntos Económicos, Comerciales y Laborales en General</t>
  </si>
  <si>
    <t>Agropecuaria, Silvicultura, Pesca y Caza</t>
  </si>
  <si>
    <t>Combustibles y Energía</t>
  </si>
  <si>
    <t>Minería, Manufacturas y Construcción</t>
  </si>
  <si>
    <t>Transporte</t>
  </si>
  <si>
    <t>Comunicaciones</t>
  </si>
  <si>
    <t>Ciencia, Tecnología e Innovación</t>
  </si>
  <si>
    <t>Otras Industrias y Otros Asuntos Económicos</t>
  </si>
  <si>
    <t>Fondos de Estabilización</t>
  </si>
  <si>
    <t>Fondo de Estabilización para Inversión en Infraestructura de PEMEX y Fondo de Inversión Pemex</t>
  </si>
  <si>
    <t>Fondo de Estabilización de los Ingresos Presupuestarios</t>
  </si>
  <si>
    <t>Fondo de Estabilización de los Ingresos de las Entidades Federativas</t>
  </si>
  <si>
    <t>Fondo de Apoyo para la Reeestructura de Pensiones</t>
  </si>
  <si>
    <t>Inversión dependencias</t>
  </si>
  <si>
    <t>Fideicomiso para Infraestructura en los Estados</t>
  </si>
  <si>
    <t>Fideicomiso Fondo de Inversión para Programas y Proyectos de Infraestructura del Gobierno Federal</t>
  </si>
  <si>
    <t>Fideicomiso  de Apoyo para el Rescate de Autopistas Concesionadas</t>
  </si>
  <si>
    <t>Fideicomiso Fondo Mexicano del Petróleo para la Estabilización y el Desarrollo</t>
  </si>
  <si>
    <t>n.a.: no aplica.</t>
  </si>
  <si>
    <r>
      <t xml:space="preserve"> </t>
    </r>
    <r>
      <rPr>
        <b/>
        <sz val="10"/>
        <rFont val="Arial"/>
      </rPr>
      <t xml:space="preserve"> </t>
    </r>
    <r>
      <rPr>
        <b/>
        <sz val="15"/>
        <rFont val="Arial"/>
      </rPr>
      <t>Programmable Public Sector Budget Expenditure. Functional Classification Pesos corrientes multianual, Enero-Septiembre (2007-2019), Millones de pesos (Flujos Acumulados)_x000D_</t>
    </r>
    <r>
      <rPr>
        <b/>
        <sz val="10"/>
        <rFont val="Arial"/>
      </rPr>
      <t xml:space="preserve"> </t>
    </r>
    <r>
      <rPr>
        <sz val="10"/>
        <rFont val="Arial"/>
      </rPr>
      <t xml:space="preserve"> Consulta Actual: 11/11/2019 </t>
    </r>
  </si>
  <si>
    <t>Average</t>
  </si>
  <si>
    <t>indicator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</si>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</sst>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</font>
    <font>
      <b/>
      <sz val="8"/>
      <name val="Arial"/>
    </font>
    <font>
      <sz val="10"/>
      <name val="Arial"/>
    </font>
    <font>
      <b/>
      <sz val="10"/>
      <name val="Arial"/>
    </font>
    <font>
      <b/>
      <sz val="15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E4E4E4"/>
      </left>
      <right style="thin">
        <color rgb="FFE4E4E4"/>
      </right>
      <top style="thin">
        <color rgb="FFE4E4E4"/>
      </top>
      <bottom/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  <border>
      <left style="thin">
        <color rgb="FFE4E4E4"/>
      </left>
      <right/>
      <top style="thin">
        <color rgb="FFE4E4E4"/>
      </top>
      <bottom style="thin">
        <color rgb="FFE4E4E4"/>
      </bottom>
      <diagonal/>
    </border>
    <border>
      <left/>
      <right/>
      <top style="thin">
        <color rgb="FFE4E4E4"/>
      </top>
      <bottom style="thin">
        <color rgb="FFE4E4E4"/>
      </bottom>
      <diagonal/>
    </border>
    <border>
      <left/>
      <right style="thin">
        <color rgb="FFE4E4E4"/>
      </right>
      <top style="thin">
        <color rgb="FFE4E4E4"/>
      </top>
      <bottom style="thin">
        <color rgb="FFE4E4E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7">
    <xf numFmtId="0" fontId="0" fillId="0" borderId="0" xfId="0"/>
    <xf numFmtId="0" fontId="18" fillId="0" borderId="10" xfId="0" applyFont="1" applyFill="1" applyBorder="1" applyAlignment="1" applyProtection="1">
      <alignment vertical="top"/>
    </xf>
    <xf numFmtId="164" fontId="18" fillId="34" borderId="10" xfId="0" applyNumberFormat="1" applyFont="1" applyFill="1" applyBorder="1" applyAlignment="1" applyProtection="1">
      <alignment horizontal="right" vertical="top"/>
    </xf>
    <xf numFmtId="164" fontId="18" fillId="35" borderId="10" xfId="0" applyNumberFormat="1" applyFont="1" applyFill="1" applyBorder="1" applyAlignment="1" applyProtection="1">
      <alignment horizontal="right" vertical="top"/>
    </xf>
    <xf numFmtId="0" fontId="18" fillId="34" borderId="10" xfId="0" applyFont="1" applyFill="1" applyBorder="1" applyAlignment="1" applyProtection="1">
      <alignment horizontal="left" vertical="top" indent="3"/>
    </xf>
    <xf numFmtId="0" fontId="18" fillId="35" borderId="10" xfId="0" applyFont="1" applyFill="1" applyBorder="1" applyAlignment="1" applyProtection="1">
      <alignment horizontal="left" vertical="top" indent="4"/>
    </xf>
    <xf numFmtId="0" fontId="18" fillId="34" borderId="10" xfId="0" applyFont="1" applyFill="1" applyBorder="1" applyAlignment="1" applyProtection="1">
      <alignment horizontal="left" vertical="top" indent="4"/>
    </xf>
    <xf numFmtId="0" fontId="18" fillId="34" borderId="10" xfId="0" applyFont="1" applyFill="1" applyBorder="1" applyAlignment="1" applyProtection="1">
      <alignment horizontal="left" vertical="top" indent="2"/>
    </xf>
    <xf numFmtId="0" fontId="18" fillId="35" borderId="16" xfId="0" applyFont="1" applyFill="1" applyBorder="1" applyAlignment="1" applyProtection="1">
      <alignment horizontal="left" vertical="center" wrapText="1"/>
    </xf>
    <xf numFmtId="164" fontId="18" fillId="36" borderId="10" xfId="0" applyNumberFormat="1" applyFont="1" applyFill="1" applyBorder="1" applyAlignment="1" applyProtection="1">
      <alignment horizontal="right" vertical="top"/>
    </xf>
    <xf numFmtId="0" fontId="18" fillId="36" borderId="10" xfId="0" applyFont="1" applyFill="1" applyBorder="1" applyAlignment="1" applyProtection="1">
      <alignment vertical="top"/>
    </xf>
    <xf numFmtId="0" fontId="18" fillId="33" borderId="12" xfId="0" applyFont="1" applyFill="1" applyBorder="1" applyAlignment="1" applyProtection="1">
      <alignment wrapText="1"/>
    </xf>
    <xf numFmtId="0" fontId="18" fillId="36" borderId="10" xfId="0" applyFont="1" applyFill="1" applyBorder="1" applyAlignment="1" applyProtection="1">
      <alignment horizontal="left" vertical="top" indent="3"/>
    </xf>
    <xf numFmtId="0" fontId="19" fillId="35" borderId="0" xfId="0" applyFont="1" applyFill="1" applyBorder="1" applyAlignment="1" applyProtection="1">
      <alignment horizontal="left" vertical="center" wrapText="1"/>
    </xf>
    <xf numFmtId="0" fontId="0" fillId="0" borderId="0" xfId="0"/>
    <xf numFmtId="0" fontId="18" fillId="0" borderId="10" xfId="0" applyFont="1" applyFill="1" applyBorder="1" applyAlignment="1" applyProtection="1">
      <alignment vertical="top"/>
    </xf>
    <xf numFmtId="49" fontId="20" fillId="0" borderId="0" xfId="0" applyNumberFormat="1" applyFont="1" applyFill="1" applyBorder="1" applyAlignment="1" applyProtection="1">
      <alignment horizontal="center" vertical="center" wrapText="1"/>
    </xf>
    <xf numFmtId="0" fontId="18" fillId="33" borderId="10" xfId="0" applyFont="1" applyFill="1" applyBorder="1" applyAlignment="1" applyProtection="1">
      <alignment horizontal="center" wrapText="1"/>
    </xf>
    <xf numFmtId="0" fontId="18" fillId="33" borderId="15" xfId="0" applyFont="1" applyFill="1" applyBorder="1" applyAlignment="1" applyProtection="1">
      <alignment horizontal="center" wrapText="1"/>
    </xf>
    <xf numFmtId="0" fontId="21" fillId="34" borderId="10" xfId="0" applyFont="1" applyFill="1" applyBorder="1" applyAlignment="1" applyProtection="1">
      <alignment horizontal="left" vertical="top" indent="1"/>
    </xf>
    <xf numFmtId="164" fontId="18" fillId="34" borderId="10" xfId="0" applyNumberFormat="1" applyFont="1" applyFill="1" applyBorder="1" applyAlignment="1" applyProtection="1">
      <alignment horizontal="right" vertical="top"/>
    </xf>
    <xf numFmtId="0" fontId="18" fillId="35" borderId="10" xfId="0" applyFont="1" applyFill="1" applyBorder="1" applyAlignment="1" applyProtection="1">
      <alignment horizontal="left" vertical="top" indent="2"/>
    </xf>
    <xf numFmtId="164" fontId="18" fillId="35" borderId="10" xfId="0" applyNumberFormat="1" applyFont="1" applyFill="1" applyBorder="1" applyAlignment="1" applyProtection="1">
      <alignment horizontal="right" vertical="top"/>
    </xf>
    <xf numFmtId="0" fontId="18" fillId="34" borderId="10" xfId="0" applyFont="1" applyFill="1" applyBorder="1" applyAlignment="1" applyProtection="1">
      <alignment horizontal="left" vertical="top" indent="3"/>
    </xf>
    <xf numFmtId="0" fontId="18" fillId="35" borderId="10" xfId="0" applyFont="1" applyFill="1" applyBorder="1" applyAlignment="1" applyProtection="1">
      <alignment horizontal="left" vertical="top" indent="3"/>
    </xf>
    <xf numFmtId="0" fontId="18" fillId="34" borderId="10" xfId="0" applyFont="1" applyFill="1" applyBorder="1" applyAlignment="1" applyProtection="1">
      <alignment horizontal="left" vertical="top" indent="2"/>
    </xf>
    <xf numFmtId="0" fontId="18" fillId="35" borderId="10" xfId="0" applyFont="1" applyFill="1" applyBorder="1" applyAlignment="1" applyProtection="1">
      <alignment horizontal="right" vertical="top"/>
    </xf>
    <xf numFmtId="0" fontId="18" fillId="35" borderId="16" xfId="0" applyFont="1" applyFill="1" applyBorder="1" applyAlignment="1" applyProtection="1">
      <alignment horizontal="left" vertical="center" wrapText="1"/>
    </xf>
    <xf numFmtId="0" fontId="19" fillId="35" borderId="17" xfId="0" applyFont="1" applyFill="1" applyBorder="1" applyAlignment="1" applyProtection="1">
      <alignment horizontal="left" vertical="center" wrapText="1"/>
    </xf>
    <xf numFmtId="0" fontId="19" fillId="35" borderId="19" xfId="0" applyFont="1" applyFill="1" applyBorder="1" applyAlignment="1" applyProtection="1">
      <alignment horizontal="left" vertical="center" wrapText="1"/>
    </xf>
    <xf numFmtId="0" fontId="19" fillId="35" borderId="18" xfId="0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 wrapText="1"/>
    </xf>
    <xf numFmtId="0" fontId="18" fillId="33" borderId="11" xfId="0" applyFont="1" applyFill="1" applyBorder="1" applyAlignment="1" applyProtection="1">
      <alignment horizontal="center" wrapText="1"/>
    </xf>
    <xf numFmtId="0" fontId="18" fillId="33" borderId="12" xfId="0" applyFont="1" applyFill="1" applyBorder="1" applyAlignment="1" applyProtection="1">
      <alignment horizontal="center" wrapText="1"/>
    </xf>
    <xf numFmtId="0" fontId="18" fillId="33" borderId="13" xfId="0" applyFont="1" applyFill="1" applyBorder="1" applyAlignment="1" applyProtection="1">
      <alignment horizontal="center" wrapText="1"/>
    </xf>
    <xf numFmtId="0" fontId="18" fillId="33" borderId="14" xfId="0" applyFont="1" applyFill="1" applyBorder="1" applyAlignment="1" applyProtection="1">
      <alignment horizontal="center" wrapText="1"/>
    </xf>
    <xf numFmtId="0" fontId="18" fillId="33" borderId="15" xfId="0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75"/>
  <sheetViews>
    <sheetView showGridLines="0" workbookViewId="0">
      <selection activeCell="A7" sqref="A7:M7"/>
    </sheetView>
  </sheetViews>
  <sheetFormatPr defaultColWidth="9.5703125" defaultRowHeight="12" x14ac:dyDescent="0.25"/>
  <cols>
    <col min="1" max="1" width="57.140625" style="1" bestFit="1" customWidth="1"/>
    <col min="2" max="2" width="19.140625" style="1" bestFit="1" customWidth="1"/>
    <col min="3" max="13" width="10.28515625" style="1" bestFit="1" customWidth="1"/>
    <col min="14" max="16384" width="9.5703125" style="1"/>
  </cols>
  <sheetData>
    <row r="1" spans="1:13" ht="50.1" customHeight="1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x14ac:dyDescent="0.2">
      <c r="A2" s="32" t="s">
        <v>0</v>
      </c>
      <c r="B2" s="3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15" customHeight="1" x14ac:dyDescent="0.2">
      <c r="A3" s="33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</row>
    <row r="4" spans="1:13" ht="12.75" x14ac:dyDescent="0.25">
      <c r="A4" s="19" t="s">
        <v>29</v>
      </c>
      <c r="B4" s="20">
        <v>1894952.9240000001</v>
      </c>
      <c r="C4" s="20">
        <v>2210197.0101000001</v>
      </c>
      <c r="D4" s="20">
        <v>2436548.8155999999</v>
      </c>
      <c r="E4" s="20">
        <v>2618907.3602999998</v>
      </c>
      <c r="F4" s="20">
        <v>2860941.3393000001</v>
      </c>
      <c r="G4" s="20">
        <v>3102197.7472999999</v>
      </c>
      <c r="H4" s="20">
        <v>3316608.6797000002</v>
      </c>
      <c r="I4" s="20">
        <v>3577753.3697000002</v>
      </c>
      <c r="J4" s="20">
        <v>3826603.5153999999</v>
      </c>
      <c r="K4" s="20">
        <v>4159335.5112000001</v>
      </c>
      <c r="L4" s="20">
        <v>3857121.8933000001</v>
      </c>
      <c r="M4" s="20">
        <v>4064660.8385000001</v>
      </c>
    </row>
    <row r="5" spans="1:13" x14ac:dyDescent="0.25">
      <c r="A5" s="21" t="s">
        <v>34</v>
      </c>
      <c r="B5" s="22">
        <v>138564.52588299999</v>
      </c>
      <c r="C5" s="22">
        <v>162117.20937999999</v>
      </c>
      <c r="D5" s="22">
        <v>209428.95606999999</v>
      </c>
      <c r="E5" s="22">
        <v>227296.70217</v>
      </c>
      <c r="F5" s="22">
        <v>257653.89223</v>
      </c>
      <c r="G5" s="22">
        <v>288272.10498</v>
      </c>
      <c r="H5" s="22">
        <v>268724.51169999997</v>
      </c>
      <c r="I5" s="22">
        <v>313718.74427999998</v>
      </c>
      <c r="J5" s="22">
        <v>343650.21226</v>
      </c>
      <c r="K5" s="22">
        <v>357738.20140000002</v>
      </c>
      <c r="L5" s="22">
        <v>341770.13618999999</v>
      </c>
      <c r="M5" s="22">
        <v>379693.19942999998</v>
      </c>
    </row>
    <row r="6" spans="1:13" x14ac:dyDescent="0.25">
      <c r="A6" s="23" t="s">
        <v>35</v>
      </c>
      <c r="B6" s="20">
        <v>7608.5640494999998</v>
      </c>
      <c r="C6" s="20">
        <v>9077.2254869999997</v>
      </c>
      <c r="D6" s="20">
        <v>9406.3387199999997</v>
      </c>
      <c r="E6" s="20">
        <v>9625.6799379999993</v>
      </c>
      <c r="F6" s="20">
        <v>10289.527832</v>
      </c>
      <c r="G6" s="20">
        <v>11622.008626000001</v>
      </c>
      <c r="H6" s="20">
        <v>12453.225403</v>
      </c>
      <c r="I6" s="20">
        <v>12795.163952999999</v>
      </c>
      <c r="J6" s="20">
        <v>13631.629965300001</v>
      </c>
      <c r="K6" s="20">
        <v>13586.3400213</v>
      </c>
      <c r="L6" s="20">
        <v>14041.9695808</v>
      </c>
      <c r="M6" s="20">
        <v>14385.260821399999</v>
      </c>
    </row>
    <row r="7" spans="1:13" x14ac:dyDescent="0.25">
      <c r="A7" s="12" t="s">
        <v>36</v>
      </c>
      <c r="B7" s="9">
        <v>39419.014910999998</v>
      </c>
      <c r="C7" s="9">
        <v>44415.710960999997</v>
      </c>
      <c r="D7" s="9">
        <v>49628.162977</v>
      </c>
      <c r="E7" s="9">
        <v>54161.105574000001</v>
      </c>
      <c r="F7" s="9">
        <v>63430.014164</v>
      </c>
      <c r="G7" s="9">
        <v>75484.963594000001</v>
      </c>
      <c r="H7" s="9">
        <v>74459.196098</v>
      </c>
      <c r="I7" s="9">
        <v>86533.807006000003</v>
      </c>
      <c r="J7" s="9">
        <v>92770.148018000007</v>
      </c>
      <c r="K7" s="9">
        <v>106686.736311</v>
      </c>
      <c r="L7" s="9">
        <v>100029.107128</v>
      </c>
      <c r="M7" s="9">
        <v>112037.835485</v>
      </c>
    </row>
    <row r="8" spans="1:13" s="10" customFormat="1" x14ac:dyDescent="0.25">
      <c r="A8" s="23" t="s">
        <v>37</v>
      </c>
      <c r="B8" s="20">
        <v>16289.250061999999</v>
      </c>
      <c r="C8" s="20">
        <v>20583.783252000001</v>
      </c>
      <c r="D8" s="20">
        <v>25529.118278999998</v>
      </c>
      <c r="E8" s="20">
        <v>21297.722319</v>
      </c>
      <c r="F8" s="20">
        <v>23634.072336000001</v>
      </c>
      <c r="G8" s="20">
        <v>34576.623716000002</v>
      </c>
      <c r="H8" s="20">
        <v>22603.880164999999</v>
      </c>
      <c r="I8" s="20">
        <v>25315.011832</v>
      </c>
      <c r="J8" s="20">
        <v>33801.945353000003</v>
      </c>
      <c r="K8" s="20">
        <v>31074.455924999998</v>
      </c>
      <c r="L8" s="20">
        <v>30254.207092000001</v>
      </c>
      <c r="M8" s="20">
        <v>41196.061612999998</v>
      </c>
    </row>
    <row r="9" spans="1:13" x14ac:dyDescent="0.25">
      <c r="A9" s="24" t="s">
        <v>15</v>
      </c>
      <c r="B9" s="22">
        <v>6795.6720277000004</v>
      </c>
      <c r="C9" s="22">
        <v>6609.5008895000001</v>
      </c>
      <c r="D9" s="22">
        <v>6779.9912359999998</v>
      </c>
      <c r="E9" s="22">
        <v>7972.8336061</v>
      </c>
      <c r="F9" s="22">
        <v>6935.7179297000002</v>
      </c>
      <c r="G9" s="22">
        <v>9141.1488752000005</v>
      </c>
      <c r="H9" s="22">
        <v>7572.9608062999996</v>
      </c>
      <c r="I9" s="22">
        <v>8550.8054542999998</v>
      </c>
      <c r="J9" s="22">
        <v>10307.728518100001</v>
      </c>
      <c r="K9" s="22">
        <v>12340.014130699999</v>
      </c>
      <c r="L9" s="22">
        <v>11834.9868219</v>
      </c>
      <c r="M9" s="22">
        <v>13849.191906</v>
      </c>
    </row>
    <row r="10" spans="1:13" x14ac:dyDescent="0.25">
      <c r="A10" s="23" t="s">
        <v>38</v>
      </c>
      <c r="B10" s="20">
        <v>376.945627</v>
      </c>
      <c r="C10" s="20">
        <v>5605.4404784999997</v>
      </c>
      <c r="D10" s="20">
        <v>21800.855655700001</v>
      </c>
      <c r="E10" s="20">
        <v>23476.440850499999</v>
      </c>
      <c r="F10" s="20">
        <v>25446.077129500001</v>
      </c>
      <c r="G10" s="20">
        <v>29150.289411000002</v>
      </c>
      <c r="H10" s="20">
        <v>23456.441545999998</v>
      </c>
      <c r="I10" s="20">
        <v>30039.241102</v>
      </c>
      <c r="J10" s="20">
        <v>27775.058883000002</v>
      </c>
      <c r="K10" s="20">
        <v>28492.943646</v>
      </c>
      <c r="L10" s="20">
        <v>30041.90799</v>
      </c>
      <c r="M10" s="20">
        <v>32088.831227999999</v>
      </c>
    </row>
    <row r="11" spans="1:13" s="10" customFormat="1" x14ac:dyDescent="0.25">
      <c r="A11" s="12" t="s">
        <v>39</v>
      </c>
      <c r="B11" s="9">
        <v>41811.819287999999</v>
      </c>
      <c r="C11" s="9">
        <v>47485.837822000001</v>
      </c>
      <c r="D11" s="9">
        <v>55786.092861999998</v>
      </c>
      <c r="E11" s="9">
        <v>64000.851977999999</v>
      </c>
      <c r="F11" s="9">
        <v>77176.276048999993</v>
      </c>
      <c r="G11" s="9">
        <v>74694.268706999996</v>
      </c>
      <c r="H11" s="9">
        <v>78985.717099999994</v>
      </c>
      <c r="I11" s="9">
        <v>90737.642491000006</v>
      </c>
      <c r="J11" s="9">
        <v>100777.015379</v>
      </c>
      <c r="K11" s="9">
        <v>98567.331550000003</v>
      </c>
      <c r="L11" s="9">
        <v>99149.639377</v>
      </c>
      <c r="M11" s="9">
        <v>106371.856598</v>
      </c>
    </row>
    <row r="12" spans="1:13" s="10" customFormat="1" x14ac:dyDescent="0.25">
      <c r="A12" s="12" t="s">
        <v>40</v>
      </c>
      <c r="B12" s="9">
        <v>19244.457028500001</v>
      </c>
      <c r="C12" s="9">
        <v>22910.271345000001</v>
      </c>
      <c r="D12" s="9">
        <v>31999.129204000001</v>
      </c>
      <c r="E12" s="9">
        <v>34641.773484999998</v>
      </c>
      <c r="F12" s="9">
        <v>43170.691207000003</v>
      </c>
      <c r="G12" s="9">
        <v>45305.180647000001</v>
      </c>
      <c r="H12" s="9">
        <v>41151.532716000002</v>
      </c>
      <c r="I12" s="9">
        <v>47758.218255</v>
      </c>
      <c r="J12" s="9">
        <v>50531.316757000001</v>
      </c>
      <c r="K12" s="9">
        <v>47384.258526999998</v>
      </c>
      <c r="L12" s="9">
        <v>44515.960734</v>
      </c>
      <c r="M12" s="9">
        <v>47257.200840999998</v>
      </c>
    </row>
    <row r="13" spans="1:13" x14ac:dyDescent="0.25">
      <c r="A13" s="24" t="s">
        <v>41</v>
      </c>
      <c r="B13" s="22">
        <v>7018.8028937999998</v>
      </c>
      <c r="C13" s="22">
        <v>5429.4391249999999</v>
      </c>
      <c r="D13" s="22">
        <v>8499.2671236999995</v>
      </c>
      <c r="E13" s="22">
        <v>12120.2944173</v>
      </c>
      <c r="F13" s="22">
        <v>7571.5155789</v>
      </c>
      <c r="G13" s="22">
        <v>8297.6213994000009</v>
      </c>
      <c r="H13" s="22">
        <v>8041.5578665000003</v>
      </c>
      <c r="I13" s="22">
        <v>11988.854156900001</v>
      </c>
      <c r="J13" s="22">
        <v>14055.369386300001</v>
      </c>
      <c r="K13" s="22">
        <v>19606.121286000001</v>
      </c>
      <c r="L13" s="22">
        <v>11902.3574708</v>
      </c>
      <c r="M13" s="22">
        <v>12506.960941200001</v>
      </c>
    </row>
    <row r="14" spans="1:13" x14ac:dyDescent="0.25">
      <c r="A14" s="25" t="s">
        <v>42</v>
      </c>
      <c r="B14" s="20">
        <v>1109219.9675700001</v>
      </c>
      <c r="C14" s="20">
        <v>1246774.0343899999</v>
      </c>
      <c r="D14" s="20">
        <v>1338163.4186100001</v>
      </c>
      <c r="E14" s="20">
        <v>1486179.2611799999</v>
      </c>
      <c r="F14" s="20">
        <v>1641349.1373000001</v>
      </c>
      <c r="G14" s="20">
        <v>1760469.8997</v>
      </c>
      <c r="H14" s="20">
        <v>1885255.2104</v>
      </c>
      <c r="I14" s="20">
        <v>2084734.2634000001</v>
      </c>
      <c r="J14" s="20">
        <v>2250930.6779</v>
      </c>
      <c r="K14" s="20">
        <v>2309717.7297</v>
      </c>
      <c r="L14" s="20">
        <v>2274037.5976999998</v>
      </c>
      <c r="M14" s="20">
        <v>2430805.9086000002</v>
      </c>
    </row>
    <row r="15" spans="1:13" x14ac:dyDescent="0.25">
      <c r="A15" s="24" t="s">
        <v>43</v>
      </c>
      <c r="B15" s="22">
        <v>21164.297125900001</v>
      </c>
      <c r="C15" s="22">
        <v>18126.3408843</v>
      </c>
      <c r="D15" s="22">
        <v>23032.890389</v>
      </c>
      <c r="E15" s="22">
        <v>28806.877631899999</v>
      </c>
      <c r="F15" s="22">
        <v>27835.8283663</v>
      </c>
      <c r="G15" s="22">
        <v>26643.5829089</v>
      </c>
      <c r="H15" s="22">
        <v>25365.603543099998</v>
      </c>
      <c r="I15" s="22">
        <v>29290.0762034</v>
      </c>
      <c r="J15" s="22">
        <v>26991.790078099999</v>
      </c>
      <c r="K15" s="22">
        <v>23942.887650699999</v>
      </c>
      <c r="L15" s="22">
        <v>17966.5051083</v>
      </c>
      <c r="M15" s="22">
        <v>21462.390542699999</v>
      </c>
    </row>
    <row r="16" spans="1:13" x14ac:dyDescent="0.25">
      <c r="A16" s="23" t="s">
        <v>44</v>
      </c>
      <c r="B16" s="20">
        <v>168252.23780100001</v>
      </c>
      <c r="C16" s="20">
        <v>192627.095822</v>
      </c>
      <c r="D16" s="20">
        <v>168339.89824000001</v>
      </c>
      <c r="E16" s="20">
        <v>199704.06872000001</v>
      </c>
      <c r="F16" s="20">
        <v>218678.36115000001</v>
      </c>
      <c r="G16" s="20">
        <v>205230.42801999999</v>
      </c>
      <c r="H16" s="20">
        <v>255182.82173</v>
      </c>
      <c r="I16" s="20">
        <v>307219.58409000002</v>
      </c>
      <c r="J16" s="20">
        <v>330624.76579999999</v>
      </c>
      <c r="K16" s="20">
        <v>323864.55966999999</v>
      </c>
      <c r="L16" s="20">
        <v>204341.99075999999</v>
      </c>
      <c r="M16" s="20">
        <v>226806.82008999999</v>
      </c>
    </row>
    <row r="17" spans="1:13" x14ac:dyDescent="0.25">
      <c r="A17" s="24" t="s">
        <v>16</v>
      </c>
      <c r="B17" s="22">
        <v>228922.04994999999</v>
      </c>
      <c r="C17" s="22">
        <v>230886.70180099999</v>
      </c>
      <c r="D17" s="22">
        <v>251929.55295000001</v>
      </c>
      <c r="E17" s="22">
        <v>355173.85222</v>
      </c>
      <c r="F17" s="22">
        <v>398843.13802999997</v>
      </c>
      <c r="G17" s="22">
        <v>435260.31803000002</v>
      </c>
      <c r="H17" s="22">
        <v>444663.26315999997</v>
      </c>
      <c r="I17" s="22">
        <v>465005.88942000002</v>
      </c>
      <c r="J17" s="22">
        <v>498641.60021</v>
      </c>
      <c r="K17" s="22">
        <v>512219.15135</v>
      </c>
      <c r="L17" s="22">
        <v>543202.06993</v>
      </c>
      <c r="M17" s="22">
        <v>564375.19116000005</v>
      </c>
    </row>
    <row r="18" spans="1:13" x14ac:dyDescent="0.25">
      <c r="A18" s="23" t="s">
        <v>45</v>
      </c>
      <c r="B18" s="20">
        <v>10255.0028563</v>
      </c>
      <c r="C18" s="20">
        <v>11825.591655099999</v>
      </c>
      <c r="D18" s="20">
        <v>14891.532574999999</v>
      </c>
      <c r="E18" s="20">
        <v>18086.2781971</v>
      </c>
      <c r="F18" s="20">
        <v>20056.481555099999</v>
      </c>
      <c r="G18" s="20">
        <v>25598.355301</v>
      </c>
      <c r="H18" s="20">
        <v>25566.858100000001</v>
      </c>
      <c r="I18" s="20">
        <v>25232.830362699999</v>
      </c>
      <c r="J18" s="20">
        <v>27446.870964000002</v>
      </c>
      <c r="K18" s="20">
        <v>22245.760506999999</v>
      </c>
      <c r="L18" s="20">
        <v>19231.604670000001</v>
      </c>
      <c r="M18" s="20">
        <v>20157.359174000001</v>
      </c>
    </row>
    <row r="19" spans="1:13" x14ac:dyDescent="0.25">
      <c r="A19" s="24" t="s">
        <v>46</v>
      </c>
      <c r="B19" s="22">
        <v>377475.48336000001</v>
      </c>
      <c r="C19" s="22">
        <v>417627.58562999999</v>
      </c>
      <c r="D19" s="22">
        <v>447737.00321</v>
      </c>
      <c r="E19" s="22">
        <v>474652.13368999999</v>
      </c>
      <c r="F19" s="22">
        <v>513992.20740999997</v>
      </c>
      <c r="G19" s="22">
        <v>555828.95551</v>
      </c>
      <c r="H19" s="22">
        <v>579051.43137000001</v>
      </c>
      <c r="I19" s="22">
        <v>624098.59814999998</v>
      </c>
      <c r="J19" s="22">
        <v>671484.37447000004</v>
      </c>
      <c r="K19" s="22">
        <v>680018.06906999997</v>
      </c>
      <c r="L19" s="22">
        <v>686541.12118000002</v>
      </c>
      <c r="M19" s="22">
        <v>712080.68559999997</v>
      </c>
    </row>
    <row r="20" spans="1:13" x14ac:dyDescent="0.25">
      <c r="A20" s="23" t="s">
        <v>47</v>
      </c>
      <c r="B20" s="20">
        <v>302724.64033999998</v>
      </c>
      <c r="C20" s="20">
        <v>375194.02549999999</v>
      </c>
      <c r="D20" s="20">
        <v>431459.20584000001</v>
      </c>
      <c r="E20" s="20">
        <v>408446.94274999999</v>
      </c>
      <c r="F20" s="20">
        <v>460968.47227000003</v>
      </c>
      <c r="G20" s="20">
        <v>511088.91697999998</v>
      </c>
      <c r="H20" s="20">
        <v>554246.12332000001</v>
      </c>
      <c r="I20" s="20">
        <v>633081.29657999997</v>
      </c>
      <c r="J20" s="20">
        <v>694108.69908000005</v>
      </c>
      <c r="K20" s="20">
        <v>746626.08325999998</v>
      </c>
      <c r="L20" s="20">
        <v>802180.38621999999</v>
      </c>
      <c r="M20" s="20">
        <v>885383.30255000002</v>
      </c>
    </row>
    <row r="21" spans="1:13" x14ac:dyDescent="0.25">
      <c r="A21" s="24" t="s">
        <v>48</v>
      </c>
      <c r="B21" s="22">
        <v>426.25617799999998</v>
      </c>
      <c r="C21" s="22">
        <v>486.693106</v>
      </c>
      <c r="D21" s="22">
        <v>773.33558900000003</v>
      </c>
      <c r="E21" s="22">
        <v>1309.108088</v>
      </c>
      <c r="F21" s="22">
        <v>974.64849800000002</v>
      </c>
      <c r="G21" s="22">
        <v>819.34295699999996</v>
      </c>
      <c r="H21" s="22">
        <v>1179.1092940000001</v>
      </c>
      <c r="I21" s="22">
        <v>805.98861399999998</v>
      </c>
      <c r="J21" s="22">
        <v>1632.57736</v>
      </c>
      <c r="K21" s="22">
        <v>801.21810400000004</v>
      </c>
      <c r="L21" s="22">
        <v>573.91982900000005</v>
      </c>
      <c r="M21" s="22">
        <v>540.15940863000003</v>
      </c>
    </row>
    <row r="22" spans="1:13" x14ac:dyDescent="0.25">
      <c r="A22" s="25" t="s">
        <v>49</v>
      </c>
      <c r="B22" s="20">
        <v>547922.64576999994</v>
      </c>
      <c r="C22" s="20">
        <v>658620.53607999999</v>
      </c>
      <c r="D22" s="20">
        <v>863146.01343000005</v>
      </c>
      <c r="E22" s="20">
        <v>895333.92434000003</v>
      </c>
      <c r="F22" s="20">
        <v>932605.26405</v>
      </c>
      <c r="G22" s="20">
        <v>1016978.56033</v>
      </c>
      <c r="H22" s="20">
        <v>1122038.23502</v>
      </c>
      <c r="I22" s="20">
        <v>1159041.7922100001</v>
      </c>
      <c r="J22" s="20">
        <v>1179100.62326</v>
      </c>
      <c r="K22" s="20">
        <v>1408075.8541600001</v>
      </c>
      <c r="L22" s="20">
        <v>1072553.36626</v>
      </c>
      <c r="M22" s="20">
        <v>1202420.0948900001</v>
      </c>
    </row>
    <row r="23" spans="1:13" s="10" customFormat="1" x14ac:dyDescent="0.25">
      <c r="A23" s="24" t="s">
        <v>50</v>
      </c>
      <c r="B23" s="22">
        <v>15636.1731012</v>
      </c>
      <c r="C23" s="22">
        <v>27608.393085799999</v>
      </c>
      <c r="D23" s="22">
        <v>19146.491748600001</v>
      </c>
      <c r="E23" s="22">
        <v>19076.153593499999</v>
      </c>
      <c r="F23" s="22">
        <v>21296.030207399999</v>
      </c>
      <c r="G23" s="22">
        <v>24764.227410700001</v>
      </c>
      <c r="H23" s="22">
        <v>23521.9873477</v>
      </c>
      <c r="I23" s="22">
        <v>25592.6888339</v>
      </c>
      <c r="J23" s="22">
        <v>22955.767906199999</v>
      </c>
      <c r="K23" s="22">
        <v>19595.569030300001</v>
      </c>
      <c r="L23" s="22">
        <v>15970.234978</v>
      </c>
      <c r="M23" s="22">
        <v>16671.783999899999</v>
      </c>
    </row>
    <row r="24" spans="1:13" x14ac:dyDescent="0.25">
      <c r="A24" s="23" t="s">
        <v>51</v>
      </c>
      <c r="B24" s="20">
        <v>71255.764246000006</v>
      </c>
      <c r="C24" s="20">
        <v>77108.014871000007</v>
      </c>
      <c r="D24" s="20">
        <v>82872.776400999996</v>
      </c>
      <c r="E24" s="20">
        <v>85052.879520000002</v>
      </c>
      <c r="F24" s="20">
        <v>92384.600474999999</v>
      </c>
      <c r="G24" s="20">
        <v>87012.222255999994</v>
      </c>
      <c r="H24" s="20">
        <v>89711.975069399996</v>
      </c>
      <c r="I24" s="20">
        <v>97846.903447999997</v>
      </c>
      <c r="J24" s="20">
        <v>95411.606079000005</v>
      </c>
      <c r="K24" s="20">
        <v>90840.090851000001</v>
      </c>
      <c r="L24" s="20">
        <v>71092.663335999998</v>
      </c>
      <c r="M24" s="20">
        <v>78547.686077999999</v>
      </c>
    </row>
    <row r="25" spans="1:13" x14ac:dyDescent="0.25">
      <c r="A25" s="24" t="s">
        <v>52</v>
      </c>
      <c r="B25" s="22">
        <v>364033.28535999998</v>
      </c>
      <c r="C25" s="22">
        <v>462421.51650999999</v>
      </c>
      <c r="D25" s="22">
        <v>668278.32189000002</v>
      </c>
      <c r="E25" s="22">
        <v>690836.39569000003</v>
      </c>
      <c r="F25" s="22">
        <v>702061.25223999994</v>
      </c>
      <c r="G25" s="22">
        <v>783030.66274000006</v>
      </c>
      <c r="H25" s="22">
        <v>879944.24254999997</v>
      </c>
      <c r="I25" s="22">
        <v>873620.23909000005</v>
      </c>
      <c r="J25" s="22">
        <v>883701.56753</v>
      </c>
      <c r="K25" s="22">
        <v>1105778.4945499999</v>
      </c>
      <c r="L25" s="22">
        <v>726131.76804999996</v>
      </c>
      <c r="M25" s="22">
        <v>794986.01147000003</v>
      </c>
    </row>
    <row r="26" spans="1:13" x14ac:dyDescent="0.25">
      <c r="A26" s="23" t="s">
        <v>53</v>
      </c>
      <c r="B26" s="20">
        <v>0</v>
      </c>
      <c r="C26" s="20">
        <v>0</v>
      </c>
      <c r="D26" s="20">
        <v>31.14295173</v>
      </c>
      <c r="E26" s="20">
        <v>53.755956339999997</v>
      </c>
      <c r="F26" s="20">
        <v>65.111935110000005</v>
      </c>
      <c r="G26" s="20">
        <v>89.290342870000003</v>
      </c>
      <c r="H26" s="20">
        <v>88.311115380000004</v>
      </c>
      <c r="I26" s="20">
        <v>93.738206030000001</v>
      </c>
      <c r="J26" s="20">
        <v>94.954883030000005</v>
      </c>
      <c r="K26" s="20">
        <v>138.95640816</v>
      </c>
      <c r="L26" s="20">
        <v>155.32532474000001</v>
      </c>
      <c r="M26" s="20">
        <v>153.00480944</v>
      </c>
    </row>
    <row r="27" spans="1:13" x14ac:dyDescent="0.25">
      <c r="A27" s="24" t="s">
        <v>54</v>
      </c>
      <c r="B27" s="22">
        <v>71955.703722999999</v>
      </c>
      <c r="C27" s="22">
        <v>44945.653514500002</v>
      </c>
      <c r="D27" s="22">
        <v>56457.649328200001</v>
      </c>
      <c r="E27" s="22">
        <v>60056.9717848</v>
      </c>
      <c r="F27" s="22">
        <v>68137.547978699993</v>
      </c>
      <c r="G27" s="22">
        <v>62636.483027599999</v>
      </c>
      <c r="H27" s="22">
        <v>69057.135957899998</v>
      </c>
      <c r="I27" s="22">
        <v>88044.454509000003</v>
      </c>
      <c r="J27" s="22">
        <v>90747.405029999994</v>
      </c>
      <c r="K27" s="22">
        <v>119136.00480900001</v>
      </c>
      <c r="L27" s="22">
        <v>91541.586169000002</v>
      </c>
      <c r="M27" s="22">
        <v>131365.95931239999</v>
      </c>
    </row>
    <row r="28" spans="1:13" x14ac:dyDescent="0.25">
      <c r="A28" s="23" t="s">
        <v>55</v>
      </c>
      <c r="B28" s="20">
        <v>2523.7945599</v>
      </c>
      <c r="C28" s="20">
        <v>2271.4378009799998</v>
      </c>
      <c r="D28" s="20">
        <v>4284.30203274</v>
      </c>
      <c r="E28" s="20">
        <v>7120.2933648199996</v>
      </c>
      <c r="F28" s="20">
        <v>9882.4333318999998</v>
      </c>
      <c r="G28" s="20">
        <v>14052.230513099999</v>
      </c>
      <c r="H28" s="20">
        <v>11212.115681499999</v>
      </c>
      <c r="I28" s="20">
        <v>15945.589500100001</v>
      </c>
      <c r="J28" s="20">
        <v>21066.726577699999</v>
      </c>
      <c r="K28" s="20">
        <v>10190.990307</v>
      </c>
      <c r="L28" s="20">
        <v>7791.3392559000004</v>
      </c>
      <c r="M28" s="20">
        <v>7212.1918667999998</v>
      </c>
    </row>
    <row r="29" spans="1:13" x14ac:dyDescent="0.25">
      <c r="A29" s="24" t="s">
        <v>17</v>
      </c>
      <c r="B29" s="22">
        <v>2735.2254911999999</v>
      </c>
      <c r="C29" s="22">
        <v>4580.8760259999999</v>
      </c>
      <c r="D29" s="22">
        <v>5900.6659550000004</v>
      </c>
      <c r="E29" s="22">
        <v>5023.7479073799996</v>
      </c>
      <c r="F29" s="22">
        <v>6973.7496431</v>
      </c>
      <c r="G29" s="22">
        <v>7478.8109955999998</v>
      </c>
      <c r="H29" s="22">
        <v>6581.9971797400003</v>
      </c>
      <c r="I29" s="22">
        <v>7888.4549030999997</v>
      </c>
      <c r="J29" s="22">
        <v>10253.868759700001</v>
      </c>
      <c r="K29" s="22">
        <v>8150.1566989000003</v>
      </c>
      <c r="L29" s="22">
        <v>7350.8310695</v>
      </c>
      <c r="M29" s="22">
        <v>9406.3674888000005</v>
      </c>
    </row>
    <row r="30" spans="1:13" x14ac:dyDescent="0.25">
      <c r="A30" s="23" t="s">
        <v>56</v>
      </c>
      <c r="B30" s="20">
        <v>19384.204086000002</v>
      </c>
      <c r="C30" s="20">
        <v>23060.770085</v>
      </c>
      <c r="D30" s="20">
        <v>25666.974227999999</v>
      </c>
      <c r="E30" s="20">
        <v>27699.310401999999</v>
      </c>
      <c r="F30" s="20">
        <v>31400.824723000002</v>
      </c>
      <c r="G30" s="20">
        <v>36204.578519000002</v>
      </c>
      <c r="H30" s="20">
        <v>41920.470156000003</v>
      </c>
      <c r="I30" s="20">
        <v>50009.723682999997</v>
      </c>
      <c r="J30" s="20">
        <v>54868.726495000003</v>
      </c>
      <c r="K30" s="20">
        <v>53445.591524000003</v>
      </c>
      <c r="L30" s="20">
        <v>50577.20091</v>
      </c>
      <c r="M30" s="20">
        <v>51500.799432</v>
      </c>
    </row>
    <row r="31" spans="1:13" x14ac:dyDescent="0.25">
      <c r="A31" s="24" t="s">
        <v>57</v>
      </c>
      <c r="B31" s="22">
        <v>398.49515000999997</v>
      </c>
      <c r="C31" s="22">
        <v>16623.874215020001</v>
      </c>
      <c r="D31" s="22">
        <v>507.68886971000001</v>
      </c>
      <c r="E31" s="22">
        <v>414.41614335000003</v>
      </c>
      <c r="F31" s="22">
        <v>403.71359375999998</v>
      </c>
      <c r="G31" s="22">
        <v>1710.0544769999999</v>
      </c>
      <c r="H31" s="22">
        <v>3.40001E-7</v>
      </c>
      <c r="I31" s="22">
        <v>0</v>
      </c>
      <c r="J31" s="22">
        <v>0</v>
      </c>
      <c r="K31" s="22">
        <v>800</v>
      </c>
      <c r="L31" s="22">
        <v>101942.41712</v>
      </c>
      <c r="M31" s="22">
        <v>112576.29055999999</v>
      </c>
    </row>
    <row r="32" spans="1:13" x14ac:dyDescent="0.25">
      <c r="A32" s="25" t="s">
        <v>58</v>
      </c>
      <c r="B32" s="20">
        <v>79948.675449000002</v>
      </c>
      <c r="C32" s="20">
        <v>142685.230297</v>
      </c>
      <c r="D32" s="20">
        <v>25810.427342999999</v>
      </c>
      <c r="E32" s="20">
        <v>10097.472651</v>
      </c>
      <c r="F32" s="20">
        <v>29333.045736</v>
      </c>
      <c r="G32" s="20">
        <v>36477.182302000001</v>
      </c>
      <c r="H32" s="20">
        <v>40590.722368000002</v>
      </c>
      <c r="I32" s="20">
        <v>20258.569736000001</v>
      </c>
      <c r="J32" s="20">
        <v>52922.001799999998</v>
      </c>
      <c r="K32" s="20">
        <v>83803.726280000003</v>
      </c>
      <c r="L32" s="20">
        <v>168760.79306</v>
      </c>
      <c r="M32" s="20">
        <v>51741.635399999999</v>
      </c>
    </row>
    <row r="33" spans="1:13" x14ac:dyDescent="0.25">
      <c r="A33" s="24" t="s">
        <v>59</v>
      </c>
      <c r="B33" s="22">
        <v>11131.8</v>
      </c>
      <c r="C33" s="22">
        <v>32639</v>
      </c>
      <c r="D33" s="22">
        <v>0</v>
      </c>
      <c r="E33" s="22">
        <v>0</v>
      </c>
      <c r="F33" s="22">
        <v>0</v>
      </c>
      <c r="G33" s="22">
        <v>0</v>
      </c>
      <c r="H33" s="22">
        <v>3583.1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</row>
    <row r="34" spans="1:13" x14ac:dyDescent="0.25">
      <c r="A34" s="23" t="s">
        <v>60</v>
      </c>
      <c r="B34" s="20">
        <v>27718.908448999999</v>
      </c>
      <c r="C34" s="20">
        <v>9982.7999999999993</v>
      </c>
      <c r="D34" s="20">
        <v>25810.427342999999</v>
      </c>
      <c r="E34" s="20">
        <v>3453.49856</v>
      </c>
      <c r="F34" s="20">
        <v>5181.1234329999997</v>
      </c>
      <c r="G34" s="20">
        <v>16882.993775999999</v>
      </c>
      <c r="H34" s="20">
        <v>23111.354262000001</v>
      </c>
      <c r="I34" s="20">
        <v>14513.054754000001</v>
      </c>
      <c r="J34" s="20">
        <v>16634.184600000001</v>
      </c>
      <c r="K34" s="20">
        <v>80693.027400000006</v>
      </c>
      <c r="L34" s="20">
        <v>125069.82154</v>
      </c>
      <c r="M34" s="20">
        <v>38049.057000000001</v>
      </c>
    </row>
    <row r="35" spans="1:13" x14ac:dyDescent="0.25">
      <c r="A35" s="24" t="s">
        <v>61</v>
      </c>
      <c r="B35" s="22">
        <v>21606.167000000001</v>
      </c>
      <c r="C35" s="22">
        <v>6408.9330060000002</v>
      </c>
      <c r="D35" s="22">
        <v>0</v>
      </c>
      <c r="E35" s="22">
        <v>6643.974091</v>
      </c>
      <c r="F35" s="22">
        <v>24151.922302999999</v>
      </c>
      <c r="G35" s="22">
        <v>19594.188526999998</v>
      </c>
      <c r="H35" s="22">
        <v>13896.268110999999</v>
      </c>
      <c r="I35" s="22">
        <v>5745.5149780000002</v>
      </c>
      <c r="J35" s="22">
        <v>4839.0355200000004</v>
      </c>
      <c r="K35" s="22">
        <v>3110.6988799999999</v>
      </c>
      <c r="L35" s="22">
        <v>16524.971519999999</v>
      </c>
      <c r="M35" s="22">
        <v>13692.5784</v>
      </c>
    </row>
    <row r="36" spans="1:13" x14ac:dyDescent="0.25">
      <c r="A36" s="23" t="s">
        <v>62</v>
      </c>
      <c r="B36" s="20">
        <v>19491.8</v>
      </c>
      <c r="C36" s="20">
        <v>77435.853090999997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</row>
    <row r="37" spans="1:13" x14ac:dyDescent="0.25">
      <c r="A37" s="24" t="s">
        <v>63</v>
      </c>
      <c r="B37" s="22">
        <v>0</v>
      </c>
      <c r="C37" s="22">
        <v>16218.644200000001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</row>
    <row r="38" spans="1:13" x14ac:dyDescent="0.25">
      <c r="A38" s="23" t="s">
        <v>64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</row>
    <row r="39" spans="1:13" x14ac:dyDescent="0.25">
      <c r="A39" s="24" t="s">
        <v>65</v>
      </c>
      <c r="B39" s="26" t="s">
        <v>14</v>
      </c>
      <c r="C39" s="26" t="s">
        <v>14</v>
      </c>
      <c r="D39" s="26" t="s">
        <v>14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14</v>
      </c>
      <c r="J39" s="22">
        <v>31448.78168</v>
      </c>
      <c r="K39" s="22">
        <v>0</v>
      </c>
      <c r="L39" s="22">
        <v>0</v>
      </c>
      <c r="M39" s="22">
        <v>0</v>
      </c>
    </row>
    <row r="40" spans="1:13" x14ac:dyDescent="0.25">
      <c r="A40" s="25" t="s">
        <v>66</v>
      </c>
      <c r="B40" s="20">
        <v>19297.109329999999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</row>
    <row r="41" spans="1:13" x14ac:dyDescent="0.25">
      <c r="A41" s="21" t="s">
        <v>67</v>
      </c>
      <c r="B41" s="26" t="s">
        <v>14</v>
      </c>
      <c r="C41" s="26" t="s">
        <v>14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2">
        <v>27166</v>
      </c>
      <c r="M41" s="22">
        <v>0</v>
      </c>
    </row>
    <row r="42" spans="1:13" ht="15" x14ac:dyDescent="0.25">
      <c r="A42" s="2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ht="24" x14ac:dyDescent="0.25">
      <c r="A43" s="27" t="s">
        <v>18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5" x14ac:dyDescent="0.25">
      <c r="A44" s="27" t="s">
        <v>19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5" x14ac:dyDescent="0.25">
      <c r="A45" s="27" t="s">
        <v>20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5" x14ac:dyDescent="0.25">
      <c r="A46" s="27" t="s">
        <v>21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5" x14ac:dyDescent="0.25">
      <c r="A47" s="27" t="s">
        <v>68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5" x14ac:dyDescent="0.25">
      <c r="A48" s="27" t="s">
        <v>22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ht="24" x14ac:dyDescent="0.25">
      <c r="A49" s="27" t="s">
        <v>23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24" x14ac:dyDescent="0.25">
      <c r="A50" s="27" t="s">
        <v>24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1:13" ht="24" x14ac:dyDescent="0.25">
      <c r="A51" s="27" t="s">
        <v>25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x14ac:dyDescent="0.25">
      <c r="A52" s="27" t="s">
        <v>26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1:13" x14ac:dyDescent="0.25">
      <c r="A53" s="27" t="s">
        <v>27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1:13" x14ac:dyDescent="0.25">
      <c r="A55" s="5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6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1:13" x14ac:dyDescent="0.25">
      <c r="A57" s="5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5">
      <c r="A58" s="6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1:13" x14ac:dyDescent="0.25">
      <c r="A59" s="5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x14ac:dyDescent="0.25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x14ac:dyDescent="0.25">
      <c r="A61" s="8"/>
    </row>
    <row r="62" spans="1:13" ht="39.950000000000003" customHeight="1" x14ac:dyDescent="0.25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30"/>
    </row>
    <row r="63" spans="1:13" ht="39.950000000000003" customHeight="1" x14ac:dyDescent="0.25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30"/>
    </row>
    <row r="64" spans="1:13" ht="39.950000000000003" customHeight="1" x14ac:dyDescent="0.25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30"/>
    </row>
    <row r="65" spans="1:13" ht="39.950000000000003" customHeight="1" x14ac:dyDescent="0.25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30"/>
    </row>
    <row r="66" spans="1:13" ht="24" customHeight="1" x14ac:dyDescent="0.25">
      <c r="A66" s="8"/>
    </row>
    <row r="67" spans="1:13" ht="15" customHeight="1" x14ac:dyDescent="0.25">
      <c r="A67" s="8"/>
    </row>
    <row r="68" spans="1:13" ht="15" customHeight="1" x14ac:dyDescent="0.25">
      <c r="A68" s="8"/>
    </row>
    <row r="69" spans="1:13" ht="15" customHeight="1" x14ac:dyDescent="0.25">
      <c r="A69" s="8"/>
    </row>
    <row r="70" spans="1:13" ht="15" customHeight="1" x14ac:dyDescent="0.25">
      <c r="A70" s="8"/>
    </row>
    <row r="71" spans="1:13" ht="39.950000000000003" customHeight="1" x14ac:dyDescent="0.25">
      <c r="A71" s="8"/>
    </row>
    <row r="72" spans="1:13" ht="39.950000000000003" customHeight="1" x14ac:dyDescent="0.25">
      <c r="A72" s="8"/>
    </row>
    <row r="73" spans="1:13" ht="39.950000000000003" customHeight="1" x14ac:dyDescent="0.25">
      <c r="A73" s="8"/>
    </row>
    <row r="74" spans="1:13" ht="15" customHeight="1" x14ac:dyDescent="0.25">
      <c r="A74" s="8"/>
    </row>
    <row r="75" spans="1:13" ht="39.950000000000003" customHeight="1" x14ac:dyDescent="0.25">
      <c r="A75" s="8"/>
    </row>
  </sheetData>
  <mergeCells count="7">
    <mergeCell ref="A65:M65"/>
    <mergeCell ref="A1:M1"/>
    <mergeCell ref="A2:A3"/>
    <mergeCell ref="B2:M2"/>
    <mergeCell ref="A62:M62"/>
    <mergeCell ref="A63:M63"/>
    <mergeCell ref="A64:M64"/>
  </mergeCells>
  <printOptions horizontalCentered="1"/>
  <pageMargins left="0.5" right="0.5" top="0.5" bottom="0.8" header="0.5" footer="0.5"/>
  <pageSetup fitToHeight="32767" orientation="landscape" errors="blank" horizontalDpi="0"/>
  <headerFoot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A7" sqref="A7:N7"/>
    </sheetView>
  </sheetViews>
  <sheetFormatPr defaultColWidth="9.5703125" defaultRowHeight="12" x14ac:dyDescent="0.25"/>
  <cols>
    <col min="1" max="1" width="57.140625" style="15" bestFit="1" customWidth="1"/>
    <col min="2" max="2" width="19.140625" style="15" bestFit="1" customWidth="1"/>
    <col min="3" max="14" width="10.28515625" style="15" bestFit="1" customWidth="1"/>
    <col min="15" max="16384" width="9.5703125" style="15"/>
  </cols>
  <sheetData>
    <row r="1" spans="1:14" ht="50.1" customHeight="1" x14ac:dyDescent="0.25">
      <c r="A1" s="31" t="s">
        <v>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2">
      <c r="A2" s="32" t="s">
        <v>0</v>
      </c>
      <c r="B2" s="3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ht="15" customHeight="1" x14ac:dyDescent="0.2">
      <c r="A3" s="33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28</v>
      </c>
    </row>
    <row r="4" spans="1:14" ht="12.75" x14ac:dyDescent="0.25">
      <c r="A4" s="19" t="s">
        <v>29</v>
      </c>
      <c r="B4" s="20">
        <v>1193154.3500999999</v>
      </c>
      <c r="C4" s="20">
        <v>1444891.7823999999</v>
      </c>
      <c r="D4" s="20">
        <v>1682170.1757</v>
      </c>
      <c r="E4" s="20">
        <v>1765185.048</v>
      </c>
      <c r="F4" s="20">
        <v>1951376.9879000001</v>
      </c>
      <c r="G4" s="20">
        <v>2192725.8577000001</v>
      </c>
      <c r="H4" s="20">
        <v>2291029.1974999998</v>
      </c>
      <c r="I4" s="20">
        <v>2594335.2174</v>
      </c>
      <c r="J4" s="20">
        <v>2738533.2568000001</v>
      </c>
      <c r="K4" s="20">
        <v>2903032.9799000002</v>
      </c>
      <c r="L4" s="20">
        <v>2743557.0367000001</v>
      </c>
      <c r="M4" s="20">
        <v>2966967.7741999999</v>
      </c>
      <c r="N4" s="20">
        <v>3016895.3766999999</v>
      </c>
    </row>
    <row r="5" spans="1:14" x14ac:dyDescent="0.25">
      <c r="A5" s="21" t="s">
        <v>34</v>
      </c>
      <c r="B5" s="22">
        <v>100330.633873</v>
      </c>
      <c r="C5" s="22">
        <v>118464.43072</v>
      </c>
      <c r="D5" s="22">
        <v>147204.78271</v>
      </c>
      <c r="E5" s="22">
        <v>156302.91794000001</v>
      </c>
      <c r="F5" s="22">
        <v>173536.81554000001</v>
      </c>
      <c r="G5" s="22">
        <v>201465.84684000001</v>
      </c>
      <c r="H5" s="22">
        <v>184199.52007999999</v>
      </c>
      <c r="I5" s="22">
        <v>215160.91810000001</v>
      </c>
      <c r="J5" s="22">
        <v>236893.95290999999</v>
      </c>
      <c r="K5" s="22">
        <v>249326.78813</v>
      </c>
      <c r="L5" s="22">
        <v>238062.10029</v>
      </c>
      <c r="M5" s="22">
        <v>269967.10887</v>
      </c>
      <c r="N5" s="22">
        <v>234278.54933000001</v>
      </c>
    </row>
    <row r="6" spans="1:14" x14ac:dyDescent="0.25">
      <c r="A6" s="23" t="s">
        <v>35</v>
      </c>
      <c r="B6" s="20">
        <v>5663.1494890000004</v>
      </c>
      <c r="C6" s="20">
        <v>6807.5567579999997</v>
      </c>
      <c r="D6" s="20">
        <v>7259.3180329999996</v>
      </c>
      <c r="E6" s="20">
        <v>7434.3172119999999</v>
      </c>
      <c r="F6" s="20">
        <v>7911.2317309999999</v>
      </c>
      <c r="G6" s="20">
        <v>8781.2367749999994</v>
      </c>
      <c r="H6" s="20">
        <v>9389.5150620000004</v>
      </c>
      <c r="I6" s="20">
        <v>8155.4038039999996</v>
      </c>
      <c r="J6" s="20">
        <v>9245.1131053000008</v>
      </c>
      <c r="K6" s="20">
        <v>8734.4313772999994</v>
      </c>
      <c r="L6" s="20">
        <v>9145.3562538000006</v>
      </c>
      <c r="M6" s="20">
        <v>10444.2720974</v>
      </c>
      <c r="N6" s="20">
        <v>7737.0873971000001</v>
      </c>
    </row>
    <row r="7" spans="1:14" x14ac:dyDescent="0.25">
      <c r="A7" s="12" t="s">
        <v>36</v>
      </c>
      <c r="B7" s="9">
        <v>26333.727921000002</v>
      </c>
      <c r="C7" s="9">
        <v>30227.492740000002</v>
      </c>
      <c r="D7" s="9">
        <v>34919.302730000003</v>
      </c>
      <c r="E7" s="9">
        <v>37859.885859000002</v>
      </c>
      <c r="F7" s="9">
        <v>44235.324745999998</v>
      </c>
      <c r="G7" s="9">
        <v>51584.842904999998</v>
      </c>
      <c r="H7" s="9">
        <v>49366.549640999998</v>
      </c>
      <c r="I7" s="9">
        <v>54729.364968000002</v>
      </c>
      <c r="J7" s="9">
        <v>61349.962744999997</v>
      </c>
      <c r="K7" s="9">
        <v>69895.572373000003</v>
      </c>
      <c r="L7" s="9">
        <v>67884.905624000006</v>
      </c>
      <c r="M7" s="9">
        <v>74404.199317000006</v>
      </c>
      <c r="N7" s="9">
        <v>67773.645151000004</v>
      </c>
    </row>
    <row r="8" spans="1:14" x14ac:dyDescent="0.25">
      <c r="A8" s="23" t="s">
        <v>37</v>
      </c>
      <c r="B8" s="20">
        <v>11028.076836</v>
      </c>
      <c r="C8" s="20">
        <v>13523.439301</v>
      </c>
      <c r="D8" s="20">
        <v>17897.848665000001</v>
      </c>
      <c r="E8" s="20">
        <v>14830.604004999999</v>
      </c>
      <c r="F8" s="20">
        <v>16254.568800999999</v>
      </c>
      <c r="G8" s="20">
        <v>27864.560957999998</v>
      </c>
      <c r="H8" s="20">
        <v>15414.715558</v>
      </c>
      <c r="I8" s="20">
        <v>16722.968790999999</v>
      </c>
      <c r="J8" s="20">
        <v>24691.154140999999</v>
      </c>
      <c r="K8" s="20">
        <v>21392.959847999999</v>
      </c>
      <c r="L8" s="20">
        <v>20394.598764999999</v>
      </c>
      <c r="M8" s="20">
        <v>30660.232188000002</v>
      </c>
      <c r="N8" s="20">
        <v>18371.476728000001</v>
      </c>
    </row>
    <row r="9" spans="1:14" x14ac:dyDescent="0.25">
      <c r="A9" s="24" t="s">
        <v>15</v>
      </c>
      <c r="B9" s="22">
        <v>3829.6932614000002</v>
      </c>
      <c r="C9" s="22">
        <v>4095.2239485</v>
      </c>
      <c r="D9" s="22">
        <v>4944.7963099999997</v>
      </c>
      <c r="E9" s="22">
        <v>4539.2179704999999</v>
      </c>
      <c r="F9" s="22">
        <v>4640.9243852999998</v>
      </c>
      <c r="G9" s="22">
        <v>5126.0849270999997</v>
      </c>
      <c r="H9" s="22">
        <v>4916.1804837</v>
      </c>
      <c r="I9" s="22">
        <v>5957.1050856000002</v>
      </c>
      <c r="J9" s="22">
        <v>7268.6533375999998</v>
      </c>
      <c r="K9" s="22">
        <v>8116.5316893999998</v>
      </c>
      <c r="L9" s="22">
        <v>8167.1676520999999</v>
      </c>
      <c r="M9" s="22">
        <v>9323.3858049999999</v>
      </c>
      <c r="N9" s="22">
        <v>6881.3850178000002</v>
      </c>
    </row>
    <row r="10" spans="1:14" x14ac:dyDescent="0.25">
      <c r="A10" s="23" t="s">
        <v>38</v>
      </c>
      <c r="B10" s="20">
        <v>11270.899453</v>
      </c>
      <c r="C10" s="20">
        <v>12428.8882875</v>
      </c>
      <c r="D10" s="20">
        <v>14763.2792047</v>
      </c>
      <c r="E10" s="20">
        <v>15412.926213500001</v>
      </c>
      <c r="F10" s="20">
        <v>15547.743904499999</v>
      </c>
      <c r="G10" s="20">
        <v>21527.589608999999</v>
      </c>
      <c r="H10" s="20">
        <v>15493.906896</v>
      </c>
      <c r="I10" s="20">
        <v>22078.828412999999</v>
      </c>
      <c r="J10" s="20">
        <v>18664.515414000001</v>
      </c>
      <c r="K10" s="20">
        <v>20493.327947000002</v>
      </c>
      <c r="L10" s="20">
        <v>20997.481263000001</v>
      </c>
      <c r="M10" s="20">
        <v>21070.126139</v>
      </c>
      <c r="N10" s="20">
        <v>15936.663597000001</v>
      </c>
    </row>
    <row r="11" spans="1:14" x14ac:dyDescent="0.25">
      <c r="A11" s="24" t="s">
        <v>39</v>
      </c>
      <c r="B11" s="22">
        <v>27473.558734999999</v>
      </c>
      <c r="C11" s="22">
        <v>32092.887589000002</v>
      </c>
      <c r="D11" s="22">
        <v>39149.745387000003</v>
      </c>
      <c r="E11" s="22">
        <v>43287.912909999999</v>
      </c>
      <c r="F11" s="22">
        <v>51596.228045000003</v>
      </c>
      <c r="G11" s="22">
        <v>50273.606545000002</v>
      </c>
      <c r="H11" s="22">
        <v>53263.956523000001</v>
      </c>
      <c r="I11" s="22">
        <v>65012.476517000003</v>
      </c>
      <c r="J11" s="22">
        <v>68413.212442000004</v>
      </c>
      <c r="K11" s="22">
        <v>69435.496788000004</v>
      </c>
      <c r="L11" s="22">
        <v>69761.289357000001</v>
      </c>
      <c r="M11" s="22">
        <v>78404.343334999998</v>
      </c>
      <c r="N11" s="22">
        <v>78181.974717999998</v>
      </c>
    </row>
    <row r="12" spans="1:14" x14ac:dyDescent="0.25">
      <c r="A12" s="23" t="s">
        <v>40</v>
      </c>
      <c r="B12" s="20">
        <v>10427.4065269</v>
      </c>
      <c r="C12" s="20">
        <v>15650.386891</v>
      </c>
      <c r="D12" s="20">
        <v>21712.212449999999</v>
      </c>
      <c r="E12" s="20">
        <v>24210.567147000002</v>
      </c>
      <c r="F12" s="20">
        <v>27596.946957</v>
      </c>
      <c r="G12" s="20">
        <v>30550.499538</v>
      </c>
      <c r="H12" s="20">
        <v>30475.300878999999</v>
      </c>
      <c r="I12" s="20">
        <v>34412.017101999998</v>
      </c>
      <c r="J12" s="20">
        <v>37208.710865000001</v>
      </c>
      <c r="K12" s="20">
        <v>35785.366506999999</v>
      </c>
      <c r="L12" s="20">
        <v>33488.541280999998</v>
      </c>
      <c r="M12" s="20">
        <v>37806.232992999998</v>
      </c>
      <c r="N12" s="20">
        <v>30033.526570999999</v>
      </c>
    </row>
    <row r="13" spans="1:14" x14ac:dyDescent="0.25">
      <c r="A13" s="24" t="s">
        <v>41</v>
      </c>
      <c r="B13" s="22">
        <v>4304.1216439999998</v>
      </c>
      <c r="C13" s="22">
        <v>3638.5551974999998</v>
      </c>
      <c r="D13" s="22">
        <v>6558.2799249999998</v>
      </c>
      <c r="E13" s="22">
        <v>8727.4866170999994</v>
      </c>
      <c r="F13" s="22">
        <v>5753.8469673999998</v>
      </c>
      <c r="G13" s="22">
        <v>5757.4255714000001</v>
      </c>
      <c r="H13" s="22">
        <v>5879.3950372999998</v>
      </c>
      <c r="I13" s="22">
        <v>8092.7534021000001</v>
      </c>
      <c r="J13" s="22">
        <v>10052.6308682</v>
      </c>
      <c r="K13" s="22">
        <v>15473.1015921</v>
      </c>
      <c r="L13" s="22">
        <v>8222.7600911000009</v>
      </c>
      <c r="M13" s="22">
        <v>7854.3169971999996</v>
      </c>
      <c r="N13" s="22">
        <v>9362.7901588999994</v>
      </c>
    </row>
    <row r="14" spans="1:14" x14ac:dyDescent="0.25">
      <c r="A14" s="25" t="s">
        <v>42</v>
      </c>
      <c r="B14" s="20">
        <v>739693.06487</v>
      </c>
      <c r="C14" s="20">
        <v>843343.92865999998</v>
      </c>
      <c r="D14" s="20">
        <v>946180.32411000005</v>
      </c>
      <c r="E14" s="20">
        <v>1044157.65258</v>
      </c>
      <c r="F14" s="20">
        <v>1160851.5993999999</v>
      </c>
      <c r="G14" s="20">
        <v>1265711.9125000001</v>
      </c>
      <c r="H14" s="20">
        <v>1353903.38</v>
      </c>
      <c r="I14" s="20">
        <v>1525043.6854000001</v>
      </c>
      <c r="J14" s="20">
        <v>1603905.8843</v>
      </c>
      <c r="K14" s="20">
        <v>1621943.6779</v>
      </c>
      <c r="L14" s="20">
        <v>1633598.9317999999</v>
      </c>
      <c r="M14" s="20">
        <v>1741373.9634</v>
      </c>
      <c r="N14" s="20">
        <v>1865518.524</v>
      </c>
    </row>
    <row r="15" spans="1:14" x14ac:dyDescent="0.25">
      <c r="A15" s="24" t="s">
        <v>43</v>
      </c>
      <c r="B15" s="22">
        <v>8912.8886256999995</v>
      </c>
      <c r="C15" s="22">
        <v>9538.0026713000007</v>
      </c>
      <c r="D15" s="22">
        <v>16156.589244000001</v>
      </c>
      <c r="E15" s="22">
        <v>18697.267901899999</v>
      </c>
      <c r="F15" s="22">
        <v>20563.452318299998</v>
      </c>
      <c r="G15" s="22">
        <v>19273.1241749</v>
      </c>
      <c r="H15" s="22">
        <v>15054.740758100001</v>
      </c>
      <c r="I15" s="22">
        <v>22664.2696794</v>
      </c>
      <c r="J15" s="22">
        <v>19542.1438561</v>
      </c>
      <c r="K15" s="22">
        <v>15697.5842037</v>
      </c>
      <c r="L15" s="22">
        <v>13183.4137563</v>
      </c>
      <c r="M15" s="22">
        <v>15836.3552057</v>
      </c>
      <c r="N15" s="22">
        <v>11172.5298308</v>
      </c>
    </row>
    <row r="16" spans="1:14" x14ac:dyDescent="0.25">
      <c r="A16" s="23" t="s">
        <v>44</v>
      </c>
      <c r="B16" s="20">
        <v>95142.003301000004</v>
      </c>
      <c r="C16" s="20">
        <v>112569.917852</v>
      </c>
      <c r="D16" s="20">
        <v>122450.59667</v>
      </c>
      <c r="E16" s="20">
        <v>136489.79392</v>
      </c>
      <c r="F16" s="20">
        <v>152703.17269000001</v>
      </c>
      <c r="G16" s="20">
        <v>155075.98256</v>
      </c>
      <c r="H16" s="20">
        <v>186956.41596000001</v>
      </c>
      <c r="I16" s="20">
        <v>234242.76824</v>
      </c>
      <c r="J16" s="20">
        <v>232360.67931000001</v>
      </c>
      <c r="K16" s="20">
        <v>222319.46401</v>
      </c>
      <c r="L16" s="20">
        <v>161784.65401999999</v>
      </c>
      <c r="M16" s="20">
        <v>177641.45348</v>
      </c>
      <c r="N16" s="20">
        <v>191908.09680999999</v>
      </c>
    </row>
    <row r="17" spans="1:14" x14ac:dyDescent="0.25">
      <c r="A17" s="24" t="s">
        <v>16</v>
      </c>
      <c r="B17" s="22">
        <v>152226.55875</v>
      </c>
      <c r="C17" s="22">
        <v>153138.86637100001</v>
      </c>
      <c r="D17" s="22">
        <v>177884.45907000001</v>
      </c>
      <c r="E17" s="22">
        <v>248062.81833000001</v>
      </c>
      <c r="F17" s="22">
        <v>271680.19767000002</v>
      </c>
      <c r="G17" s="22">
        <v>311231.64176999999</v>
      </c>
      <c r="H17" s="22">
        <v>315067.63855999999</v>
      </c>
      <c r="I17" s="22">
        <v>335183.71078000002</v>
      </c>
      <c r="J17" s="22">
        <v>349932.85450999998</v>
      </c>
      <c r="K17" s="22">
        <v>345371.43007</v>
      </c>
      <c r="L17" s="22">
        <v>382020.16285999998</v>
      </c>
      <c r="M17" s="22">
        <v>384086.71915999998</v>
      </c>
      <c r="N17" s="22">
        <v>393248.90448999999</v>
      </c>
    </row>
    <row r="18" spans="1:14" x14ac:dyDescent="0.25">
      <c r="A18" s="23" t="s">
        <v>45</v>
      </c>
      <c r="B18" s="20">
        <v>7324.0784377</v>
      </c>
      <c r="C18" s="20">
        <v>7881.8041788999999</v>
      </c>
      <c r="D18" s="20">
        <v>10074.652278</v>
      </c>
      <c r="E18" s="20">
        <v>13043.2371301</v>
      </c>
      <c r="F18" s="20">
        <v>13243.951142100001</v>
      </c>
      <c r="G18" s="20">
        <v>19030.541009</v>
      </c>
      <c r="H18" s="20">
        <v>16910.997071999998</v>
      </c>
      <c r="I18" s="20">
        <v>19480.424293700002</v>
      </c>
      <c r="J18" s="20">
        <v>22005.755157</v>
      </c>
      <c r="K18" s="20">
        <v>16041.512162999999</v>
      </c>
      <c r="L18" s="20">
        <v>13555.694616999999</v>
      </c>
      <c r="M18" s="20">
        <v>14503.952137</v>
      </c>
      <c r="N18" s="20">
        <v>12735.2280015</v>
      </c>
    </row>
    <row r="19" spans="1:14" x14ac:dyDescent="0.25">
      <c r="A19" s="24" t="s">
        <v>46</v>
      </c>
      <c r="B19" s="22">
        <v>263826.46967999998</v>
      </c>
      <c r="C19" s="22">
        <v>302851.05024999997</v>
      </c>
      <c r="D19" s="22">
        <v>323305.48723999999</v>
      </c>
      <c r="E19" s="22">
        <v>338672.24131999997</v>
      </c>
      <c r="F19" s="22">
        <v>371860.08903999999</v>
      </c>
      <c r="G19" s="22">
        <v>394259.60103000002</v>
      </c>
      <c r="H19" s="22">
        <v>415066.46794</v>
      </c>
      <c r="I19" s="22">
        <v>451550.15473000001</v>
      </c>
      <c r="J19" s="22">
        <v>469349.03943</v>
      </c>
      <c r="K19" s="22">
        <v>471829.83013000002</v>
      </c>
      <c r="L19" s="22">
        <v>471164.03201000002</v>
      </c>
      <c r="M19" s="22">
        <v>493921.98628999997</v>
      </c>
      <c r="N19" s="22">
        <v>484229.57361999998</v>
      </c>
    </row>
    <row r="20" spans="1:14" x14ac:dyDescent="0.25">
      <c r="A20" s="23" t="s">
        <v>47</v>
      </c>
      <c r="B20" s="20">
        <v>212060.34710000001</v>
      </c>
      <c r="C20" s="20">
        <v>257077.67556</v>
      </c>
      <c r="D20" s="20">
        <v>295997.45708999998</v>
      </c>
      <c r="E20" s="20">
        <v>288591.19523000001</v>
      </c>
      <c r="F20" s="20">
        <v>330228.31780999998</v>
      </c>
      <c r="G20" s="20">
        <v>366481.33372</v>
      </c>
      <c r="H20" s="20">
        <v>404202.87144000002</v>
      </c>
      <c r="I20" s="20">
        <v>461340.49498000002</v>
      </c>
      <c r="J20" s="20">
        <v>509502.22853999998</v>
      </c>
      <c r="K20" s="20">
        <v>550142.81561000005</v>
      </c>
      <c r="L20" s="20">
        <v>591568.95941999997</v>
      </c>
      <c r="M20" s="20">
        <v>655140.76818999997</v>
      </c>
      <c r="N20" s="20">
        <v>768589.98274999997</v>
      </c>
    </row>
    <row r="21" spans="1:14" x14ac:dyDescent="0.25">
      <c r="A21" s="24" t="s">
        <v>48</v>
      </c>
      <c r="B21" s="22">
        <v>200.71899999999999</v>
      </c>
      <c r="C21" s="22">
        <v>286.611761</v>
      </c>
      <c r="D21" s="22">
        <v>311.082626</v>
      </c>
      <c r="E21" s="22">
        <v>601.09887200000003</v>
      </c>
      <c r="F21" s="22">
        <v>572.41876100000002</v>
      </c>
      <c r="G21" s="22">
        <v>359.688196</v>
      </c>
      <c r="H21" s="22">
        <v>644.24840099999994</v>
      </c>
      <c r="I21" s="22">
        <v>581.86269600000003</v>
      </c>
      <c r="J21" s="22">
        <v>1213.183563</v>
      </c>
      <c r="K21" s="22">
        <v>541.04158500000005</v>
      </c>
      <c r="L21" s="22">
        <v>322.01509499999997</v>
      </c>
      <c r="M21" s="22">
        <v>242.72894522000001</v>
      </c>
      <c r="N21" s="22">
        <v>3634.2083874599998</v>
      </c>
    </row>
    <row r="22" spans="1:14" x14ac:dyDescent="0.25">
      <c r="A22" s="25" t="s">
        <v>49</v>
      </c>
      <c r="B22" s="20">
        <v>324693.66995000001</v>
      </c>
      <c r="C22" s="20">
        <v>436080.99274999998</v>
      </c>
      <c r="D22" s="20">
        <v>587952.44113000005</v>
      </c>
      <c r="E22" s="20">
        <v>558550.11702999996</v>
      </c>
      <c r="F22" s="20">
        <v>597404.06362000003</v>
      </c>
      <c r="G22" s="20">
        <v>695439.19735999999</v>
      </c>
      <c r="H22" s="20">
        <v>730665.37448</v>
      </c>
      <c r="I22" s="20">
        <v>837093.40876999998</v>
      </c>
      <c r="J22" s="20">
        <v>844811.41758999997</v>
      </c>
      <c r="K22" s="20">
        <v>947958.78792000003</v>
      </c>
      <c r="L22" s="20">
        <v>780930.42689</v>
      </c>
      <c r="M22" s="20">
        <v>942653.76630999998</v>
      </c>
      <c r="N22" s="20">
        <v>902311.41185000003</v>
      </c>
    </row>
    <row r="23" spans="1:14" x14ac:dyDescent="0.25">
      <c r="A23" s="24" t="s">
        <v>50</v>
      </c>
      <c r="B23" s="22">
        <v>5984.3122302000002</v>
      </c>
      <c r="C23" s="22">
        <v>12150.3565688</v>
      </c>
      <c r="D23" s="22">
        <v>15578.955217500001</v>
      </c>
      <c r="E23" s="22">
        <v>13506.770574</v>
      </c>
      <c r="F23" s="22">
        <v>15627.2109604</v>
      </c>
      <c r="G23" s="22">
        <v>18823.8393335</v>
      </c>
      <c r="H23" s="22">
        <v>18415.724969899999</v>
      </c>
      <c r="I23" s="22">
        <v>19123.304576899998</v>
      </c>
      <c r="J23" s="22">
        <v>14755.399533199999</v>
      </c>
      <c r="K23" s="22">
        <v>12555.9773613</v>
      </c>
      <c r="L23" s="22">
        <v>7839.5670479999999</v>
      </c>
      <c r="M23" s="22">
        <v>10450.1464024</v>
      </c>
      <c r="N23" s="22">
        <v>20017.902815699999</v>
      </c>
    </row>
    <row r="24" spans="1:14" x14ac:dyDescent="0.25">
      <c r="A24" s="23" t="s">
        <v>51</v>
      </c>
      <c r="B24" s="20">
        <v>53203.518242999999</v>
      </c>
      <c r="C24" s="20">
        <v>60242.663429</v>
      </c>
      <c r="D24" s="20">
        <v>66792.890931000002</v>
      </c>
      <c r="E24" s="20">
        <v>65526.140749999999</v>
      </c>
      <c r="F24" s="20">
        <v>73799.042356000005</v>
      </c>
      <c r="G24" s="20">
        <v>73128.437088999999</v>
      </c>
      <c r="H24" s="20">
        <v>73470.325740400003</v>
      </c>
      <c r="I24" s="20">
        <v>83719.133805000005</v>
      </c>
      <c r="J24" s="20">
        <v>80974.459415000005</v>
      </c>
      <c r="K24" s="20">
        <v>79048.122359999994</v>
      </c>
      <c r="L24" s="20">
        <v>54587.670288000001</v>
      </c>
      <c r="M24" s="20">
        <v>69458.316298000005</v>
      </c>
      <c r="N24" s="20">
        <v>46431.741985000001</v>
      </c>
    </row>
    <row r="25" spans="1:14" x14ac:dyDescent="0.25">
      <c r="A25" s="24" t="s">
        <v>52</v>
      </c>
      <c r="B25" s="22">
        <v>224468.03888000001</v>
      </c>
      <c r="C25" s="22">
        <v>311614.86525999999</v>
      </c>
      <c r="D25" s="22">
        <v>442938.09505</v>
      </c>
      <c r="E25" s="22">
        <v>412035.35384</v>
      </c>
      <c r="F25" s="22">
        <v>429065.10543</v>
      </c>
      <c r="G25" s="22">
        <v>516642.68865999999</v>
      </c>
      <c r="H25" s="22">
        <v>548519.16984999995</v>
      </c>
      <c r="I25" s="22">
        <v>604939.71822000004</v>
      </c>
      <c r="J25" s="22">
        <v>615532.37412000005</v>
      </c>
      <c r="K25" s="22">
        <v>730790.77593999996</v>
      </c>
      <c r="L25" s="22">
        <v>554151.34816000005</v>
      </c>
      <c r="M25" s="22">
        <v>621065.48846999998</v>
      </c>
      <c r="N25" s="22">
        <v>745384.10819000006</v>
      </c>
    </row>
    <row r="26" spans="1:14" x14ac:dyDescent="0.25">
      <c r="A26" s="23" t="s">
        <v>53</v>
      </c>
      <c r="B26" s="20">
        <v>0</v>
      </c>
      <c r="C26" s="20">
        <v>0</v>
      </c>
      <c r="D26" s="20">
        <v>16.212938940000001</v>
      </c>
      <c r="E26" s="20">
        <v>38.323117600000003</v>
      </c>
      <c r="F26" s="20">
        <v>40.651527229999999</v>
      </c>
      <c r="G26" s="20">
        <v>57.587912250000002</v>
      </c>
      <c r="H26" s="20">
        <v>64.838594349999994</v>
      </c>
      <c r="I26" s="20">
        <v>63.232830300000003</v>
      </c>
      <c r="J26" s="20">
        <v>61.438311579999997</v>
      </c>
      <c r="K26" s="20">
        <v>78.839545529999995</v>
      </c>
      <c r="L26" s="20">
        <v>118.48512547999999</v>
      </c>
      <c r="M26" s="20">
        <v>91.829070329999993</v>
      </c>
      <c r="N26" s="20">
        <v>62.151359710000001</v>
      </c>
    </row>
    <row r="27" spans="1:14" x14ac:dyDescent="0.25">
      <c r="A27" s="24" t="s">
        <v>54</v>
      </c>
      <c r="B27" s="22">
        <v>22231.275296</v>
      </c>
      <c r="C27" s="22">
        <v>28740.276012499999</v>
      </c>
      <c r="D27" s="22">
        <v>36439.377715199997</v>
      </c>
      <c r="E27" s="22">
        <v>37782.836654799998</v>
      </c>
      <c r="F27" s="22">
        <v>41719.673632700004</v>
      </c>
      <c r="G27" s="22">
        <v>41561.838065600001</v>
      </c>
      <c r="H27" s="22">
        <v>43299.082582900002</v>
      </c>
      <c r="I27" s="22">
        <v>68837.365474999999</v>
      </c>
      <c r="J27" s="22">
        <v>63414.584917</v>
      </c>
      <c r="K27" s="22">
        <v>69429.733055999997</v>
      </c>
      <c r="L27" s="22">
        <v>56235.012903000003</v>
      </c>
      <c r="M27" s="22">
        <v>110671.02318239999</v>
      </c>
      <c r="N27" s="22">
        <v>39925.056727199997</v>
      </c>
    </row>
    <row r="28" spans="1:14" x14ac:dyDescent="0.25">
      <c r="A28" s="23" t="s">
        <v>55</v>
      </c>
      <c r="B28" s="20">
        <v>1804.1273778</v>
      </c>
      <c r="C28" s="20">
        <v>1347.3941359800001</v>
      </c>
      <c r="D28" s="20">
        <v>2166.0734519399998</v>
      </c>
      <c r="E28" s="20">
        <v>3619.3776267200001</v>
      </c>
      <c r="F28" s="20">
        <v>7722.2946582000004</v>
      </c>
      <c r="G28" s="20">
        <v>11283.5410684</v>
      </c>
      <c r="H28" s="20">
        <v>9528.9837590999996</v>
      </c>
      <c r="I28" s="20">
        <v>12963.452096499999</v>
      </c>
      <c r="J28" s="20">
        <v>18878.831679700001</v>
      </c>
      <c r="K28" s="20">
        <v>7229.0820489999996</v>
      </c>
      <c r="L28" s="20">
        <v>4255.7555099000001</v>
      </c>
      <c r="M28" s="20">
        <v>4940.8004217999996</v>
      </c>
      <c r="N28" s="20">
        <v>3542.0086326999999</v>
      </c>
    </row>
    <row r="29" spans="1:14" x14ac:dyDescent="0.25">
      <c r="A29" s="24" t="s">
        <v>17</v>
      </c>
      <c r="B29" s="22">
        <v>1697.4130118999999</v>
      </c>
      <c r="C29" s="22">
        <v>3587.159271</v>
      </c>
      <c r="D29" s="22">
        <v>4296.5776306999996</v>
      </c>
      <c r="E29" s="22">
        <v>4486.7249520900004</v>
      </c>
      <c r="F29" s="22">
        <v>5126.2824007999998</v>
      </c>
      <c r="G29" s="22">
        <v>5339.6980064999998</v>
      </c>
      <c r="H29" s="22">
        <v>3443.2180572399998</v>
      </c>
      <c r="I29" s="22">
        <v>5814.0590278</v>
      </c>
      <c r="J29" s="22">
        <v>7459.0429964000004</v>
      </c>
      <c r="K29" s="22">
        <v>5901.6854702000001</v>
      </c>
      <c r="L29" s="22">
        <v>5438.7655526999997</v>
      </c>
      <c r="M29" s="22">
        <v>6135.3416872999996</v>
      </c>
      <c r="N29" s="22">
        <v>1736.82169993</v>
      </c>
    </row>
    <row r="30" spans="1:14" x14ac:dyDescent="0.25">
      <c r="A30" s="23" t="s">
        <v>56</v>
      </c>
      <c r="B30" s="20">
        <v>15070.603972999999</v>
      </c>
      <c r="C30" s="20">
        <v>17036.990211</v>
      </c>
      <c r="D30" s="20">
        <v>19390.356509000001</v>
      </c>
      <c r="E30" s="20">
        <v>21289.328567</v>
      </c>
      <c r="F30" s="20">
        <v>24050.556118</v>
      </c>
      <c r="G30" s="20">
        <v>27861.512706000001</v>
      </c>
      <c r="H30" s="20">
        <v>33924.030918999997</v>
      </c>
      <c r="I30" s="20">
        <v>41633.142742000004</v>
      </c>
      <c r="J30" s="20">
        <v>43735.286644</v>
      </c>
      <c r="K30" s="20">
        <v>42924.572126999999</v>
      </c>
      <c r="L30" s="20">
        <v>38459.034200000002</v>
      </c>
      <c r="M30" s="20">
        <v>40425.678064</v>
      </c>
      <c r="N30" s="20">
        <v>35342.546503999998</v>
      </c>
    </row>
    <row r="31" spans="1:14" x14ac:dyDescent="0.25">
      <c r="A31" s="24" t="s">
        <v>57</v>
      </c>
      <c r="B31" s="22">
        <v>234.38091943000001</v>
      </c>
      <c r="C31" s="22">
        <v>1361.28786975</v>
      </c>
      <c r="D31" s="22">
        <v>333.90169430999998</v>
      </c>
      <c r="E31" s="22">
        <v>265.26094771999999</v>
      </c>
      <c r="F31" s="22">
        <v>253.24655378</v>
      </c>
      <c r="G31" s="22">
        <v>740.05447700000002</v>
      </c>
      <c r="H31" s="22">
        <v>3.40001E-7</v>
      </c>
      <c r="I31" s="22">
        <v>0</v>
      </c>
      <c r="J31" s="22">
        <v>0</v>
      </c>
      <c r="K31" s="22">
        <v>0</v>
      </c>
      <c r="L31" s="22">
        <v>59844.788099999998</v>
      </c>
      <c r="M31" s="22">
        <v>79415.142850999997</v>
      </c>
      <c r="N31" s="22">
        <v>9869.0739508000006</v>
      </c>
    </row>
    <row r="32" spans="1:14" x14ac:dyDescent="0.25">
      <c r="A32" s="25" t="s">
        <v>58</v>
      </c>
      <c r="B32" s="20">
        <v>28436.981448999999</v>
      </c>
      <c r="C32" s="20">
        <v>47002.430296999999</v>
      </c>
      <c r="D32" s="20">
        <v>832.62757899999997</v>
      </c>
      <c r="E32" s="20">
        <v>6174.3604160000004</v>
      </c>
      <c r="F32" s="20">
        <v>19584.509316</v>
      </c>
      <c r="G32" s="20">
        <v>30108.901065999999</v>
      </c>
      <c r="H32" s="20">
        <v>22260.92281</v>
      </c>
      <c r="I32" s="20">
        <v>17037.205028</v>
      </c>
      <c r="J32" s="20">
        <v>52922.001799999998</v>
      </c>
      <c r="K32" s="20">
        <v>83803.726280000003</v>
      </c>
      <c r="L32" s="20">
        <v>90965.577720000001</v>
      </c>
      <c r="M32" s="20">
        <v>12972.9354</v>
      </c>
      <c r="N32" s="20">
        <v>14786.891680000001</v>
      </c>
    </row>
    <row r="33" spans="1:14" x14ac:dyDescent="0.25">
      <c r="A33" s="24" t="s">
        <v>59</v>
      </c>
      <c r="B33" s="22">
        <v>2208.8000000000002</v>
      </c>
      <c r="C33" s="22">
        <v>3039.1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</row>
    <row r="34" spans="1:14" x14ac:dyDescent="0.25">
      <c r="A34" s="23" t="s">
        <v>60</v>
      </c>
      <c r="B34" s="20">
        <v>23061.208449000002</v>
      </c>
      <c r="C34" s="20">
        <v>0</v>
      </c>
      <c r="D34" s="20">
        <v>832.62757899999997</v>
      </c>
      <c r="E34" s="20">
        <v>1677.7787940000001</v>
      </c>
      <c r="F34" s="20">
        <v>2270.804169</v>
      </c>
      <c r="G34" s="20">
        <v>13513.548655000001</v>
      </c>
      <c r="H34" s="20">
        <v>14762.249422000001</v>
      </c>
      <c r="I34" s="20">
        <v>12481.480896999999</v>
      </c>
      <c r="J34" s="20">
        <v>16634.184600000001</v>
      </c>
      <c r="K34" s="20">
        <v>80693.027400000006</v>
      </c>
      <c r="L34" s="20">
        <v>88489.406199999998</v>
      </c>
      <c r="M34" s="20">
        <v>10049.457</v>
      </c>
      <c r="N34" s="20">
        <v>11454.634400000001</v>
      </c>
    </row>
    <row r="35" spans="1:14" x14ac:dyDescent="0.25">
      <c r="A35" s="24" t="s">
        <v>61</v>
      </c>
      <c r="B35" s="22">
        <v>3166.973</v>
      </c>
      <c r="C35" s="22">
        <v>6408.9330060000002</v>
      </c>
      <c r="D35" s="22">
        <v>0</v>
      </c>
      <c r="E35" s="22">
        <v>4496.5816219999997</v>
      </c>
      <c r="F35" s="22">
        <v>17313.705147000001</v>
      </c>
      <c r="G35" s="22">
        <v>16595.352412</v>
      </c>
      <c r="H35" s="22">
        <v>7498.6733919999997</v>
      </c>
      <c r="I35" s="22">
        <v>4555.7241270000004</v>
      </c>
      <c r="J35" s="22">
        <v>4839.0355200000004</v>
      </c>
      <c r="K35" s="22">
        <v>3110.6988799999999</v>
      </c>
      <c r="L35" s="22">
        <v>2476.1715199999999</v>
      </c>
      <c r="M35" s="22">
        <v>2923.4784</v>
      </c>
      <c r="N35" s="22">
        <v>3332.2572799999998</v>
      </c>
    </row>
    <row r="36" spans="1:14" x14ac:dyDescent="0.25">
      <c r="A36" s="23" t="s">
        <v>62</v>
      </c>
      <c r="B36" s="20">
        <v>0</v>
      </c>
      <c r="C36" s="20">
        <v>36457.953091000003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</row>
    <row r="37" spans="1:14" x14ac:dyDescent="0.25">
      <c r="A37" s="24" t="s">
        <v>63</v>
      </c>
      <c r="B37" s="22">
        <v>0</v>
      </c>
      <c r="C37" s="22">
        <v>1096.4441999999999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</row>
    <row r="38" spans="1:14" x14ac:dyDescent="0.25">
      <c r="A38" s="23" t="s">
        <v>64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</row>
    <row r="39" spans="1:14" x14ac:dyDescent="0.25">
      <c r="A39" s="24" t="s">
        <v>65</v>
      </c>
      <c r="B39" s="26" t="s">
        <v>14</v>
      </c>
      <c r="C39" s="26" t="s">
        <v>14</v>
      </c>
      <c r="D39" s="26" t="s">
        <v>14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14</v>
      </c>
      <c r="J39" s="22">
        <v>31448.78168</v>
      </c>
      <c r="K39" s="22">
        <v>0</v>
      </c>
      <c r="L39" s="22">
        <v>0</v>
      </c>
      <c r="M39" s="22">
        <v>0</v>
      </c>
      <c r="N39" s="22">
        <v>0</v>
      </c>
    </row>
    <row r="40" spans="1:14" x14ac:dyDescent="0.25">
      <c r="A40" s="25" t="s">
        <v>66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v>0</v>
      </c>
    </row>
    <row r="41" spans="1:14" x14ac:dyDescent="0.25">
      <c r="A41" s="21" t="s">
        <v>67</v>
      </c>
      <c r="B41" s="26" t="s">
        <v>14</v>
      </c>
      <c r="C41" s="26" t="s">
        <v>14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2">
        <v>0</v>
      </c>
      <c r="M41" s="22">
        <v>0</v>
      </c>
      <c r="N41" s="22">
        <v>0</v>
      </c>
    </row>
    <row r="42" spans="1:14" x14ac:dyDescent="0.25">
      <c r="A42" s="27"/>
    </row>
    <row r="43" spans="1:14" ht="24" customHeight="1" x14ac:dyDescent="0.25">
      <c r="A43" s="27" t="s">
        <v>18</v>
      </c>
    </row>
    <row r="44" spans="1:14" ht="15" customHeight="1" x14ac:dyDescent="0.25">
      <c r="A44" s="27" t="s">
        <v>19</v>
      </c>
    </row>
    <row r="45" spans="1:14" ht="15" customHeight="1" x14ac:dyDescent="0.25">
      <c r="A45" s="27" t="s">
        <v>20</v>
      </c>
    </row>
    <row r="46" spans="1:14" ht="15" customHeight="1" x14ac:dyDescent="0.25">
      <c r="A46" s="27" t="s">
        <v>21</v>
      </c>
    </row>
    <row r="47" spans="1:14" ht="15" customHeight="1" x14ac:dyDescent="0.25">
      <c r="A47" s="27" t="s">
        <v>68</v>
      </c>
    </row>
    <row r="48" spans="1:14" ht="15" customHeight="1" x14ac:dyDescent="0.25">
      <c r="A48" s="27" t="s">
        <v>22</v>
      </c>
    </row>
    <row r="49" spans="1:1" ht="39.950000000000003" customHeight="1" x14ac:dyDescent="0.25">
      <c r="A49" s="27" t="s">
        <v>23</v>
      </c>
    </row>
    <row r="50" spans="1:1" ht="39.950000000000003" customHeight="1" x14ac:dyDescent="0.25">
      <c r="A50" s="27" t="s">
        <v>24</v>
      </c>
    </row>
    <row r="51" spans="1:1" ht="39.950000000000003" customHeight="1" x14ac:dyDescent="0.25">
      <c r="A51" s="27" t="s">
        <v>25</v>
      </c>
    </row>
    <row r="52" spans="1:1" ht="15" customHeight="1" x14ac:dyDescent="0.25">
      <c r="A52" s="27" t="s">
        <v>26</v>
      </c>
    </row>
    <row r="53" spans="1:1" ht="39.950000000000003" customHeight="1" x14ac:dyDescent="0.25">
      <c r="A53" s="27" t="s">
        <v>27</v>
      </c>
    </row>
  </sheetData>
  <mergeCells count="3">
    <mergeCell ref="A1:N1"/>
    <mergeCell ref="A2:A3"/>
    <mergeCell ref="B2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workbookViewId="0">
      <selection activeCell="N7" sqref="N7:N12"/>
    </sheetView>
  </sheetViews>
  <sheetFormatPr defaultColWidth="9.5703125" defaultRowHeight="12" x14ac:dyDescent="0.25"/>
  <cols>
    <col min="1" max="1" width="57.140625" style="15" bestFit="1" customWidth="1"/>
    <col min="2" max="2" width="19.140625" style="15" bestFit="1" customWidth="1"/>
    <col min="3" max="14" width="10.28515625" style="15" bestFit="1" customWidth="1"/>
    <col min="15" max="16384" width="9.5703125" style="15"/>
  </cols>
  <sheetData>
    <row r="1" spans="1:14" ht="50.1" customHeight="1" x14ac:dyDescent="0.25">
      <c r="A1" s="31" t="s">
        <v>69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</row>
    <row r="2" spans="1:14" x14ac:dyDescent="0.2">
      <c r="A2" s="32" t="s">
        <v>0</v>
      </c>
      <c r="B2" s="3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6"/>
    </row>
    <row r="3" spans="1:14" ht="15" customHeight="1" x14ac:dyDescent="0.2">
      <c r="A3" s="33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70</v>
      </c>
    </row>
    <row r="4" spans="1:14" ht="12.75" x14ac:dyDescent="0.25">
      <c r="A4" s="19" t="s">
        <v>29</v>
      </c>
      <c r="B4" s="20">
        <f>'jan to dec 2018'!B4-'jan to sept 2019'!B4</f>
        <v>701798.57390000019</v>
      </c>
      <c r="C4" s="20">
        <f>'jan to dec 2018'!C4-'jan to sept 2019'!C4</f>
        <v>765305.22770000016</v>
      </c>
      <c r="D4" s="20">
        <f>'jan to dec 2018'!D4-'jan to sept 2019'!D4</f>
        <v>754378.63989999983</v>
      </c>
      <c r="E4" s="20">
        <f>'jan to dec 2018'!E4-'jan to sept 2019'!E4</f>
        <v>853722.31229999987</v>
      </c>
      <c r="F4" s="20">
        <f>'jan to dec 2018'!F4-'jan to sept 2019'!F4</f>
        <v>909564.35140000004</v>
      </c>
      <c r="G4" s="20">
        <f>'jan to dec 2018'!G4-'jan to sept 2019'!G4</f>
        <v>909471.88959999988</v>
      </c>
      <c r="H4" s="20">
        <f>'jan to dec 2018'!H4-'jan to sept 2019'!H4</f>
        <v>1025579.4822000004</v>
      </c>
      <c r="I4" s="20">
        <f>'jan to dec 2018'!I4-'jan to sept 2019'!I4</f>
        <v>983418.15230000019</v>
      </c>
      <c r="J4" s="20">
        <f>'jan to dec 2018'!J4-'jan to sept 2019'!J4</f>
        <v>1088070.2585999998</v>
      </c>
      <c r="K4" s="20">
        <f>'jan to dec 2018'!K4-'jan to sept 2019'!K4</f>
        <v>1256302.5312999999</v>
      </c>
      <c r="L4" s="20">
        <f>'jan to dec 2018'!L4-'jan to sept 2019'!L4</f>
        <v>1113564.8566000001</v>
      </c>
      <c r="M4" s="20">
        <f>'jan to dec 2018'!M4-'jan to sept 2019'!M4</f>
        <v>1097693.0643000002</v>
      </c>
      <c r="N4" s="20">
        <f>AVERAGE(B4:M4)</f>
        <v>954905.77834166668</v>
      </c>
    </row>
    <row r="5" spans="1:14" x14ac:dyDescent="0.25">
      <c r="A5" s="21" t="s">
        <v>34</v>
      </c>
      <c r="B5" s="20">
        <f>'jan to dec 2018'!B5-'jan to sept 2019'!B5</f>
        <v>38233.892009999996</v>
      </c>
      <c r="C5" s="20">
        <f>'jan to dec 2018'!C5-'jan to sept 2019'!C5</f>
        <v>43652.778659999982</v>
      </c>
      <c r="D5" s="20">
        <f>'jan to dec 2018'!D5-'jan to sept 2019'!D5</f>
        <v>62224.173359999986</v>
      </c>
      <c r="E5" s="20">
        <f>'jan to dec 2018'!E5-'jan to sept 2019'!E5</f>
        <v>70993.78422999999</v>
      </c>
      <c r="F5" s="20">
        <f>'jan to dec 2018'!F5-'jan to sept 2019'!F5</f>
        <v>84117.076689999987</v>
      </c>
      <c r="G5" s="20">
        <f>'jan to dec 2018'!G5-'jan to sept 2019'!G5</f>
        <v>86806.258139999991</v>
      </c>
      <c r="H5" s="20">
        <f>'jan to dec 2018'!H5-'jan to sept 2019'!H5</f>
        <v>84524.991619999986</v>
      </c>
      <c r="I5" s="20">
        <f>'jan to dec 2018'!I5-'jan to sept 2019'!I5</f>
        <v>98557.826179999975</v>
      </c>
      <c r="J5" s="20">
        <f>'jan to dec 2018'!J5-'jan to sept 2019'!J5</f>
        <v>106756.25935000001</v>
      </c>
      <c r="K5" s="20">
        <f>'jan to dec 2018'!K5-'jan to sept 2019'!K5</f>
        <v>108411.41327000002</v>
      </c>
      <c r="L5" s="20">
        <f>'jan to dec 2018'!L5-'jan to sept 2019'!L5</f>
        <v>103708.03589999999</v>
      </c>
      <c r="M5" s="20">
        <f>'jan to dec 2018'!M5-'jan to sept 2019'!M5</f>
        <v>109726.09055999998</v>
      </c>
      <c r="N5" s="20">
        <f t="shared" ref="N5:N41" si="0">AVERAGE(B5:M5)</f>
        <v>83142.714997499992</v>
      </c>
    </row>
    <row r="6" spans="1:14" x14ac:dyDescent="0.25">
      <c r="A6" s="23" t="s">
        <v>35</v>
      </c>
      <c r="B6" s="20">
        <f>'jan to dec 2018'!B6-'jan to sept 2019'!B6</f>
        <v>1945.4145604999994</v>
      </c>
      <c r="C6" s="20">
        <f>'jan to dec 2018'!C6-'jan to sept 2019'!C6</f>
        <v>2269.668729</v>
      </c>
      <c r="D6" s="20">
        <f>'jan to dec 2018'!D6-'jan to sept 2019'!D6</f>
        <v>2147.0206870000002</v>
      </c>
      <c r="E6" s="20">
        <f>'jan to dec 2018'!E6-'jan to sept 2019'!E6</f>
        <v>2191.3627259999994</v>
      </c>
      <c r="F6" s="20">
        <f>'jan to dec 2018'!F6-'jan to sept 2019'!F6</f>
        <v>2378.2961009999999</v>
      </c>
      <c r="G6" s="20">
        <f>'jan to dec 2018'!G6-'jan to sept 2019'!G6</f>
        <v>2840.7718510000013</v>
      </c>
      <c r="H6" s="20">
        <f>'jan to dec 2018'!H6-'jan to sept 2019'!H6</f>
        <v>3063.710341</v>
      </c>
      <c r="I6" s="20">
        <f>'jan to dec 2018'!I6-'jan to sept 2019'!I6</f>
        <v>4639.7601489999997</v>
      </c>
      <c r="J6" s="20">
        <f>'jan to dec 2018'!J6-'jan to sept 2019'!J6</f>
        <v>4386.5168599999997</v>
      </c>
      <c r="K6" s="20">
        <f>'jan to dec 2018'!K6-'jan to sept 2019'!K6</f>
        <v>4851.908644000001</v>
      </c>
      <c r="L6" s="20">
        <f>'jan to dec 2018'!L6-'jan to sept 2019'!L6</f>
        <v>4896.6133269999991</v>
      </c>
      <c r="M6" s="20">
        <f>'jan to dec 2018'!M6-'jan to sept 2019'!M6</f>
        <v>3940.9887239999989</v>
      </c>
      <c r="N6" s="20">
        <f t="shared" si="0"/>
        <v>3296.0027249583327</v>
      </c>
    </row>
    <row r="7" spans="1:14" s="10" customFormat="1" x14ac:dyDescent="0.25">
      <c r="A7" s="12" t="s">
        <v>36</v>
      </c>
      <c r="B7" s="9">
        <f>'jan to dec 2018'!B7-'jan to sept 2019'!B7</f>
        <v>13085.286989999997</v>
      </c>
      <c r="C7" s="9">
        <f>'jan to dec 2018'!C7-'jan to sept 2019'!C7</f>
        <v>14188.218220999996</v>
      </c>
      <c r="D7" s="9">
        <f>'jan to dec 2018'!D7-'jan to sept 2019'!D7</f>
        <v>14708.860246999997</v>
      </c>
      <c r="E7" s="9">
        <f>'jan to dec 2018'!E7-'jan to sept 2019'!E7</f>
        <v>16301.219714999999</v>
      </c>
      <c r="F7" s="9">
        <f>'jan to dec 2018'!F7-'jan to sept 2019'!F7</f>
        <v>19194.689418000002</v>
      </c>
      <c r="G7" s="9">
        <f>'jan to dec 2018'!G7-'jan to sept 2019'!G7</f>
        <v>23900.120689000003</v>
      </c>
      <c r="H7" s="9">
        <f>'jan to dec 2018'!H7-'jan to sept 2019'!H7</f>
        <v>25092.646457000003</v>
      </c>
      <c r="I7" s="9">
        <f>'jan to dec 2018'!I7-'jan to sept 2019'!I7</f>
        <v>31804.442038000001</v>
      </c>
      <c r="J7" s="9">
        <f>'jan to dec 2018'!J7-'jan to sept 2019'!J7</f>
        <v>31420.18527300001</v>
      </c>
      <c r="K7" s="9">
        <f>'jan to dec 2018'!K7-'jan to sept 2019'!K7</f>
        <v>36791.163937999998</v>
      </c>
      <c r="L7" s="9">
        <f>'jan to dec 2018'!L7-'jan to sept 2019'!L7</f>
        <v>32144.201503999997</v>
      </c>
      <c r="M7" s="9">
        <f>'jan to dec 2018'!M7-'jan to sept 2019'!M7</f>
        <v>37633.636167999997</v>
      </c>
      <c r="N7" s="9">
        <f>AVERAGE(I7:M7)</f>
        <v>33958.725784199996</v>
      </c>
    </row>
    <row r="8" spans="1:14" x14ac:dyDescent="0.25">
      <c r="A8" s="23" t="s">
        <v>37</v>
      </c>
      <c r="B8" s="20">
        <f>'jan to dec 2018'!B8-'jan to sept 2019'!B8</f>
        <v>5261.173225999999</v>
      </c>
      <c r="C8" s="20">
        <f>'jan to dec 2018'!C8-'jan to sept 2019'!C8</f>
        <v>7060.3439510000007</v>
      </c>
      <c r="D8" s="20">
        <f>'jan to dec 2018'!D8-'jan to sept 2019'!D8</f>
        <v>7631.2696139999971</v>
      </c>
      <c r="E8" s="20">
        <f>'jan to dec 2018'!E8-'jan to sept 2019'!E8</f>
        <v>6467.1183140000012</v>
      </c>
      <c r="F8" s="20">
        <f>'jan to dec 2018'!F8-'jan to sept 2019'!F8</f>
        <v>7379.5035350000016</v>
      </c>
      <c r="G8" s="20">
        <f>'jan to dec 2018'!G8-'jan to sept 2019'!G8</f>
        <v>6712.0627580000037</v>
      </c>
      <c r="H8" s="20">
        <f>'jan to dec 2018'!H8-'jan to sept 2019'!H8</f>
        <v>7189.1646069999988</v>
      </c>
      <c r="I8" s="20">
        <f>'jan to dec 2018'!I8-'jan to sept 2019'!I8</f>
        <v>8592.0430410000008</v>
      </c>
      <c r="J8" s="20">
        <f>'jan to dec 2018'!J8-'jan to sept 2019'!J8</f>
        <v>9110.7912120000037</v>
      </c>
      <c r="K8" s="20">
        <f>'jan to dec 2018'!K8-'jan to sept 2019'!K8</f>
        <v>9681.4960769999998</v>
      </c>
      <c r="L8" s="20">
        <f>'jan to dec 2018'!L8-'jan to sept 2019'!L8</f>
        <v>9859.6083270000017</v>
      </c>
      <c r="M8" s="20">
        <f>'jan to dec 2018'!M8-'jan to sept 2019'!M8</f>
        <v>10535.829424999996</v>
      </c>
      <c r="N8" s="9">
        <f t="shared" ref="N8:N12" si="1">AVERAGE(I8:M8)</f>
        <v>9555.9536164000001</v>
      </c>
    </row>
    <row r="9" spans="1:14" x14ac:dyDescent="0.25">
      <c r="A9" s="24" t="s">
        <v>15</v>
      </c>
      <c r="B9" s="20">
        <f>'jan to dec 2018'!B9-'jan to sept 2019'!B9</f>
        <v>2965.9787663000002</v>
      </c>
      <c r="C9" s="20">
        <f>'jan to dec 2018'!C9-'jan to sept 2019'!C9</f>
        <v>2514.2769410000001</v>
      </c>
      <c r="D9" s="20">
        <f>'jan to dec 2018'!D9-'jan to sept 2019'!D9</f>
        <v>1835.1949260000001</v>
      </c>
      <c r="E9" s="20">
        <f>'jan to dec 2018'!E9-'jan to sept 2019'!E9</f>
        <v>3433.6156356000001</v>
      </c>
      <c r="F9" s="20">
        <f>'jan to dec 2018'!F9-'jan to sept 2019'!F9</f>
        <v>2294.7935444000004</v>
      </c>
      <c r="G9" s="20">
        <f>'jan to dec 2018'!G9-'jan to sept 2019'!G9</f>
        <v>4015.0639481000007</v>
      </c>
      <c r="H9" s="20">
        <f>'jan to dec 2018'!H9-'jan to sept 2019'!H9</f>
        <v>2656.7803225999996</v>
      </c>
      <c r="I9" s="20">
        <f>'jan to dec 2018'!I9-'jan to sept 2019'!I9</f>
        <v>2593.7003686999997</v>
      </c>
      <c r="J9" s="20">
        <f>'jan to dec 2018'!J9-'jan to sept 2019'!J9</f>
        <v>3039.0751805000009</v>
      </c>
      <c r="K9" s="20">
        <f>'jan to dec 2018'!K9-'jan to sept 2019'!K9</f>
        <v>4223.4824412999997</v>
      </c>
      <c r="L9" s="20">
        <f>'jan to dec 2018'!L9-'jan to sept 2019'!L9</f>
        <v>3667.8191698000001</v>
      </c>
      <c r="M9" s="20">
        <f>'jan to dec 2018'!M9-'jan to sept 2019'!M9</f>
        <v>4525.8061010000001</v>
      </c>
      <c r="N9" s="9">
        <f t="shared" si="1"/>
        <v>3609.9766522599994</v>
      </c>
    </row>
    <row r="10" spans="1:14" x14ac:dyDescent="0.25">
      <c r="A10" s="23" t="s">
        <v>38</v>
      </c>
      <c r="B10" s="20">
        <f>'jan to dec 2018'!B10-'jan to sept 2019'!B10</f>
        <v>-10893.953826000001</v>
      </c>
      <c r="C10" s="20">
        <f>'jan to dec 2018'!C10-'jan to sept 2019'!C10</f>
        <v>-6823.4478090000002</v>
      </c>
      <c r="D10" s="20">
        <f>'jan to dec 2018'!D10-'jan to sept 2019'!D10</f>
        <v>7037.5764510000008</v>
      </c>
      <c r="E10" s="20">
        <f>'jan to dec 2018'!E10-'jan to sept 2019'!E10</f>
        <v>8063.5146369999984</v>
      </c>
      <c r="F10" s="20">
        <f>'jan to dec 2018'!F10-'jan to sept 2019'!F10</f>
        <v>9898.3332250000021</v>
      </c>
      <c r="G10" s="20">
        <f>'jan to dec 2018'!G10-'jan to sept 2019'!G10</f>
        <v>7622.6998020000028</v>
      </c>
      <c r="H10" s="20">
        <f>'jan to dec 2018'!H10-'jan to sept 2019'!H10</f>
        <v>7962.5346499999978</v>
      </c>
      <c r="I10" s="20">
        <f>'jan to dec 2018'!I10-'jan to sept 2019'!I10</f>
        <v>7960.4126890000007</v>
      </c>
      <c r="J10" s="20">
        <f>'jan to dec 2018'!J10-'jan to sept 2019'!J10</f>
        <v>9110.5434690000002</v>
      </c>
      <c r="K10" s="20">
        <f>'jan to dec 2018'!K10-'jan to sept 2019'!K10</f>
        <v>7999.6156989999981</v>
      </c>
      <c r="L10" s="20">
        <f>'jan to dec 2018'!L10-'jan to sept 2019'!L10</f>
        <v>9044.4267269999982</v>
      </c>
      <c r="M10" s="20">
        <f>'jan to dec 2018'!M10-'jan to sept 2019'!M10</f>
        <v>11018.705088999999</v>
      </c>
      <c r="N10" s="9">
        <f t="shared" si="1"/>
        <v>9026.7407346</v>
      </c>
    </row>
    <row r="11" spans="1:14" s="10" customFormat="1" x14ac:dyDescent="0.25">
      <c r="A11" s="12" t="s">
        <v>39</v>
      </c>
      <c r="B11" s="9">
        <f>'jan to dec 2018'!B11-'jan to sept 2019'!B11</f>
        <v>14338.260553</v>
      </c>
      <c r="C11" s="9">
        <f>'jan to dec 2018'!C11-'jan to sept 2019'!C11</f>
        <v>15392.950233</v>
      </c>
      <c r="D11" s="9">
        <f>'jan to dec 2018'!D11-'jan to sept 2019'!D11</f>
        <v>16636.347474999995</v>
      </c>
      <c r="E11" s="9">
        <f>'jan to dec 2018'!E11-'jan to sept 2019'!E11</f>
        <v>20712.939068</v>
      </c>
      <c r="F11" s="9">
        <f>'jan to dec 2018'!F11-'jan to sept 2019'!F11</f>
        <v>25580.048003999989</v>
      </c>
      <c r="G11" s="9">
        <f>'jan to dec 2018'!G11-'jan to sept 2019'!G11</f>
        <v>24420.662161999993</v>
      </c>
      <c r="H11" s="9">
        <f>'jan to dec 2018'!H11-'jan to sept 2019'!H11</f>
        <v>25721.760576999994</v>
      </c>
      <c r="I11" s="9">
        <f>'jan to dec 2018'!I11-'jan to sept 2019'!I11</f>
        <v>25725.165974000003</v>
      </c>
      <c r="J11" s="9">
        <f>'jan to dec 2018'!J11-'jan to sept 2019'!J11</f>
        <v>32363.802937</v>
      </c>
      <c r="K11" s="9">
        <f>'jan to dec 2018'!K11-'jan to sept 2019'!K11</f>
        <v>29131.834761999999</v>
      </c>
      <c r="L11" s="9">
        <f>'jan to dec 2018'!L11-'jan to sept 2019'!L11</f>
        <v>29388.350019999998</v>
      </c>
      <c r="M11" s="9">
        <f>'jan to dec 2018'!M11-'jan to sept 2019'!M11</f>
        <v>27967.513263000001</v>
      </c>
      <c r="N11" s="9">
        <f t="shared" si="1"/>
        <v>28915.333391200002</v>
      </c>
    </row>
    <row r="12" spans="1:14" s="10" customFormat="1" x14ac:dyDescent="0.25">
      <c r="A12" s="12" t="s">
        <v>40</v>
      </c>
      <c r="B12" s="9">
        <f>'jan to dec 2018'!B12-'jan to sept 2019'!B12</f>
        <v>8817.0505016000006</v>
      </c>
      <c r="C12" s="9">
        <f>'jan to dec 2018'!C12-'jan to sept 2019'!C12</f>
        <v>7259.8844540000009</v>
      </c>
      <c r="D12" s="9">
        <f>'jan to dec 2018'!D12-'jan to sept 2019'!D12</f>
        <v>10286.916754000002</v>
      </c>
      <c r="E12" s="9">
        <f>'jan to dec 2018'!E12-'jan to sept 2019'!E12</f>
        <v>10431.206337999996</v>
      </c>
      <c r="F12" s="9">
        <f>'jan to dec 2018'!F12-'jan to sept 2019'!F12</f>
        <v>15573.744250000003</v>
      </c>
      <c r="G12" s="9">
        <f>'jan to dec 2018'!G12-'jan to sept 2019'!G12</f>
        <v>14754.681109000001</v>
      </c>
      <c r="H12" s="9">
        <f>'jan to dec 2018'!H12-'jan to sept 2019'!H12</f>
        <v>10676.231837000003</v>
      </c>
      <c r="I12" s="9">
        <f>'jan to dec 2018'!I12-'jan to sept 2019'!I12</f>
        <v>13346.201153000002</v>
      </c>
      <c r="J12" s="9">
        <f>'jan to dec 2018'!J12-'jan to sept 2019'!J12</f>
        <v>13322.605892</v>
      </c>
      <c r="K12" s="9">
        <f>'jan to dec 2018'!K12-'jan to sept 2019'!K12</f>
        <v>11598.892019999999</v>
      </c>
      <c r="L12" s="9">
        <f>'jan to dec 2018'!L12-'jan to sept 2019'!L12</f>
        <v>11027.419453000002</v>
      </c>
      <c r="M12" s="9">
        <f>'jan to dec 2018'!M12-'jan to sept 2019'!M12</f>
        <v>9450.9678480000002</v>
      </c>
      <c r="N12" s="9">
        <f t="shared" si="1"/>
        <v>11749.2172732</v>
      </c>
    </row>
    <row r="13" spans="1:14" x14ac:dyDescent="0.25">
      <c r="A13" s="24" t="s">
        <v>41</v>
      </c>
      <c r="B13" s="20">
        <f>'jan to dec 2018'!B13-'jan to sept 2019'!B13</f>
        <v>2714.6812497999999</v>
      </c>
      <c r="C13" s="20">
        <f>'jan to dec 2018'!C13-'jan to sept 2019'!C13</f>
        <v>1790.8839275</v>
      </c>
      <c r="D13" s="20">
        <f>'jan to dec 2018'!D13-'jan to sept 2019'!D13</f>
        <v>1940.9871986999997</v>
      </c>
      <c r="E13" s="20">
        <f>'jan to dec 2018'!E13-'jan to sept 2019'!E13</f>
        <v>3392.8078002000002</v>
      </c>
      <c r="F13" s="20">
        <f>'jan to dec 2018'!F13-'jan to sept 2019'!F13</f>
        <v>1817.6686115000002</v>
      </c>
      <c r="G13" s="20">
        <f>'jan to dec 2018'!G13-'jan to sept 2019'!G13</f>
        <v>2540.1958280000008</v>
      </c>
      <c r="H13" s="20">
        <f>'jan to dec 2018'!H13-'jan to sept 2019'!H13</f>
        <v>2162.1628292000005</v>
      </c>
      <c r="I13" s="20">
        <f>'jan to dec 2018'!I13-'jan to sept 2019'!I13</f>
        <v>3896.1007548000007</v>
      </c>
      <c r="J13" s="20">
        <f>'jan to dec 2018'!J13-'jan to sept 2019'!J13</f>
        <v>4002.7385181000009</v>
      </c>
      <c r="K13" s="20">
        <f>'jan to dec 2018'!K13-'jan to sept 2019'!K13</f>
        <v>4133.0196939000016</v>
      </c>
      <c r="L13" s="20">
        <f>'jan to dec 2018'!L13-'jan to sept 2019'!L13</f>
        <v>3679.5973796999988</v>
      </c>
      <c r="M13" s="20">
        <f>'jan to dec 2018'!M13-'jan to sept 2019'!M13</f>
        <v>4652.6439440000013</v>
      </c>
      <c r="N13" s="20">
        <f t="shared" si="0"/>
        <v>3060.2906446166671</v>
      </c>
    </row>
    <row r="14" spans="1:14" x14ac:dyDescent="0.25">
      <c r="A14" s="25" t="s">
        <v>42</v>
      </c>
      <c r="B14" s="20">
        <f>'jan to dec 2018'!B14-'jan to sept 2019'!B14</f>
        <v>369526.90270000009</v>
      </c>
      <c r="C14" s="20">
        <f>'jan to dec 2018'!C14-'jan to sept 2019'!C14</f>
        <v>403430.10572999995</v>
      </c>
      <c r="D14" s="20">
        <f>'jan to dec 2018'!D14-'jan to sept 2019'!D14</f>
        <v>391983.09450000001</v>
      </c>
      <c r="E14" s="20">
        <f>'jan to dec 2018'!E14-'jan to sept 2019'!E14</f>
        <v>442021.60859999992</v>
      </c>
      <c r="F14" s="20">
        <f>'jan to dec 2018'!F14-'jan to sept 2019'!F14</f>
        <v>480497.53790000011</v>
      </c>
      <c r="G14" s="20">
        <f>'jan to dec 2018'!G14-'jan to sept 2019'!G14</f>
        <v>494757.98719999986</v>
      </c>
      <c r="H14" s="20">
        <f>'jan to dec 2018'!H14-'jan to sept 2019'!H14</f>
        <v>531351.83040000009</v>
      </c>
      <c r="I14" s="20">
        <f>'jan to dec 2018'!I14-'jan to sept 2019'!I14</f>
        <v>559690.57799999998</v>
      </c>
      <c r="J14" s="20">
        <f>'jan to dec 2018'!J14-'jan to sept 2019'!J14</f>
        <v>647024.79359999998</v>
      </c>
      <c r="K14" s="20">
        <f>'jan to dec 2018'!K14-'jan to sept 2019'!K14</f>
        <v>687774.05180000002</v>
      </c>
      <c r="L14" s="20">
        <f>'jan to dec 2018'!L14-'jan to sept 2019'!L14</f>
        <v>640438.66589999991</v>
      </c>
      <c r="M14" s="20">
        <f>'jan to dec 2018'!M14-'jan to sept 2019'!M14</f>
        <v>689431.94520000019</v>
      </c>
      <c r="N14" s="20">
        <f t="shared" si="0"/>
        <v>528160.75846083323</v>
      </c>
    </row>
    <row r="15" spans="1:14" x14ac:dyDescent="0.25">
      <c r="A15" s="24" t="s">
        <v>43</v>
      </c>
      <c r="B15" s="20">
        <f>'jan to dec 2018'!B15-'jan to sept 2019'!B15</f>
        <v>12251.408500200001</v>
      </c>
      <c r="C15" s="20">
        <f>'jan to dec 2018'!C15-'jan to sept 2019'!C15</f>
        <v>8588.3382129999991</v>
      </c>
      <c r="D15" s="20">
        <f>'jan to dec 2018'!D15-'jan to sept 2019'!D15</f>
        <v>6876.3011449999995</v>
      </c>
      <c r="E15" s="20">
        <f>'jan to dec 2018'!E15-'jan to sept 2019'!E15</f>
        <v>10109.60973</v>
      </c>
      <c r="F15" s="20">
        <f>'jan to dec 2018'!F15-'jan to sept 2019'!F15</f>
        <v>7272.3760480000019</v>
      </c>
      <c r="G15" s="20">
        <f>'jan to dec 2018'!G15-'jan to sept 2019'!G15</f>
        <v>7370.4587339999998</v>
      </c>
      <c r="H15" s="20">
        <f>'jan to dec 2018'!H15-'jan to sept 2019'!H15</f>
        <v>10310.862784999998</v>
      </c>
      <c r="I15" s="20">
        <f>'jan to dec 2018'!I15-'jan to sept 2019'!I15</f>
        <v>6625.8065239999996</v>
      </c>
      <c r="J15" s="20">
        <f>'jan to dec 2018'!J15-'jan to sept 2019'!J15</f>
        <v>7449.6462219999994</v>
      </c>
      <c r="K15" s="20">
        <f>'jan to dec 2018'!K15-'jan to sept 2019'!K15</f>
        <v>8245.3034469999984</v>
      </c>
      <c r="L15" s="20">
        <f>'jan to dec 2018'!L15-'jan to sept 2019'!L15</f>
        <v>4783.0913519999995</v>
      </c>
      <c r="M15" s="20">
        <f>'jan to dec 2018'!M15-'jan to sept 2019'!M15</f>
        <v>5626.0353369999993</v>
      </c>
      <c r="N15" s="20">
        <f t="shared" si="0"/>
        <v>7959.1031697666667</v>
      </c>
    </row>
    <row r="16" spans="1:14" x14ac:dyDescent="0.25">
      <c r="A16" s="23" t="s">
        <v>44</v>
      </c>
      <c r="B16" s="20">
        <f>'jan to dec 2018'!B16-'jan to sept 2019'!B16</f>
        <v>73110.234500000006</v>
      </c>
      <c r="C16" s="20">
        <f>'jan to dec 2018'!C16-'jan to sept 2019'!C16</f>
        <v>80057.177970000004</v>
      </c>
      <c r="D16" s="20">
        <f>'jan to dec 2018'!D16-'jan to sept 2019'!D16</f>
        <v>45889.301570000011</v>
      </c>
      <c r="E16" s="20">
        <f>'jan to dec 2018'!E16-'jan to sept 2019'!E16</f>
        <v>63214.274800000014</v>
      </c>
      <c r="F16" s="20">
        <f>'jan to dec 2018'!F16-'jan to sept 2019'!F16</f>
        <v>65975.188460000005</v>
      </c>
      <c r="G16" s="20">
        <f>'jan to dec 2018'!G16-'jan to sept 2019'!G16</f>
        <v>50154.445459999988</v>
      </c>
      <c r="H16" s="20">
        <f>'jan to dec 2018'!H16-'jan to sept 2019'!H16</f>
        <v>68226.405769999983</v>
      </c>
      <c r="I16" s="20">
        <f>'jan to dec 2018'!I16-'jan to sept 2019'!I16</f>
        <v>72976.815850000014</v>
      </c>
      <c r="J16" s="20">
        <f>'jan to dec 2018'!J16-'jan to sept 2019'!J16</f>
        <v>98264.086489999987</v>
      </c>
      <c r="K16" s="20">
        <f>'jan to dec 2018'!K16-'jan to sept 2019'!K16</f>
        <v>101545.09565999999</v>
      </c>
      <c r="L16" s="20">
        <f>'jan to dec 2018'!L16-'jan to sept 2019'!L16</f>
        <v>42557.336739999999</v>
      </c>
      <c r="M16" s="20">
        <f>'jan to dec 2018'!M16-'jan to sept 2019'!M16</f>
        <v>49165.366609999997</v>
      </c>
      <c r="N16" s="20">
        <f t="shared" si="0"/>
        <v>67594.644156666662</v>
      </c>
    </row>
    <row r="17" spans="1:14" x14ac:dyDescent="0.25">
      <c r="A17" s="24" t="s">
        <v>16</v>
      </c>
      <c r="B17" s="20">
        <f>'jan to dec 2018'!B17-'jan to sept 2019'!B17</f>
        <v>76695.491199999989</v>
      </c>
      <c r="C17" s="20">
        <f>'jan to dec 2018'!C17-'jan to sept 2019'!C17</f>
        <v>77747.835429999977</v>
      </c>
      <c r="D17" s="20">
        <f>'jan to dec 2018'!D17-'jan to sept 2019'!D17</f>
        <v>74045.09388</v>
      </c>
      <c r="E17" s="20">
        <f>'jan to dec 2018'!E17-'jan to sept 2019'!E17</f>
        <v>107111.03388999999</v>
      </c>
      <c r="F17" s="20">
        <f>'jan to dec 2018'!F17-'jan to sept 2019'!F17</f>
        <v>127162.94035999995</v>
      </c>
      <c r="G17" s="20">
        <f>'jan to dec 2018'!G17-'jan to sept 2019'!G17</f>
        <v>124028.67626000004</v>
      </c>
      <c r="H17" s="20">
        <f>'jan to dec 2018'!H17-'jan to sept 2019'!H17</f>
        <v>129595.62459999998</v>
      </c>
      <c r="I17" s="20">
        <f>'jan to dec 2018'!I17-'jan to sept 2019'!I17</f>
        <v>129822.17864</v>
      </c>
      <c r="J17" s="20">
        <f>'jan to dec 2018'!J17-'jan to sept 2019'!J17</f>
        <v>148708.74570000003</v>
      </c>
      <c r="K17" s="20">
        <f>'jan to dec 2018'!K17-'jan to sept 2019'!K17</f>
        <v>166847.72128</v>
      </c>
      <c r="L17" s="20">
        <f>'jan to dec 2018'!L17-'jan to sept 2019'!L17</f>
        <v>161181.90707000002</v>
      </c>
      <c r="M17" s="20">
        <f>'jan to dec 2018'!M17-'jan to sept 2019'!M17</f>
        <v>180288.47200000007</v>
      </c>
      <c r="N17" s="20">
        <f t="shared" si="0"/>
        <v>125269.64335916667</v>
      </c>
    </row>
    <row r="18" spans="1:14" x14ac:dyDescent="0.25">
      <c r="A18" s="23" t="s">
        <v>45</v>
      </c>
      <c r="B18" s="20">
        <f>'jan to dec 2018'!B18-'jan to sept 2019'!B18</f>
        <v>2930.9244185999996</v>
      </c>
      <c r="C18" s="20">
        <f>'jan to dec 2018'!C18-'jan to sept 2019'!C18</f>
        <v>3943.7874761999992</v>
      </c>
      <c r="D18" s="20">
        <f>'jan to dec 2018'!D18-'jan to sept 2019'!D18</f>
        <v>4816.8802969999997</v>
      </c>
      <c r="E18" s="20">
        <f>'jan to dec 2018'!E18-'jan to sept 2019'!E18</f>
        <v>5043.0410670000001</v>
      </c>
      <c r="F18" s="20">
        <f>'jan to dec 2018'!F18-'jan to sept 2019'!F18</f>
        <v>6812.5304129999986</v>
      </c>
      <c r="G18" s="20">
        <f>'jan to dec 2018'!G18-'jan to sept 2019'!G18</f>
        <v>6567.8142919999991</v>
      </c>
      <c r="H18" s="20">
        <f>'jan to dec 2018'!H18-'jan to sept 2019'!H18</f>
        <v>8655.861028000003</v>
      </c>
      <c r="I18" s="20">
        <f>'jan to dec 2018'!I18-'jan to sept 2019'!I18</f>
        <v>5752.4060689999969</v>
      </c>
      <c r="J18" s="20">
        <f>'jan to dec 2018'!J18-'jan to sept 2019'!J18</f>
        <v>5441.115807000002</v>
      </c>
      <c r="K18" s="20">
        <f>'jan to dec 2018'!K18-'jan to sept 2019'!K18</f>
        <v>6204.2483439999996</v>
      </c>
      <c r="L18" s="20">
        <f>'jan to dec 2018'!L18-'jan to sept 2019'!L18</f>
        <v>5675.9100530000014</v>
      </c>
      <c r="M18" s="20">
        <f>'jan to dec 2018'!M18-'jan to sept 2019'!M18</f>
        <v>5653.4070370000009</v>
      </c>
      <c r="N18" s="20">
        <f t="shared" si="0"/>
        <v>5624.8271918166674</v>
      </c>
    </row>
    <row r="19" spans="1:14" x14ac:dyDescent="0.25">
      <c r="A19" s="24" t="s">
        <v>46</v>
      </c>
      <c r="B19" s="20">
        <f>'jan to dec 2018'!B19-'jan to sept 2019'!B19</f>
        <v>113649.01368000003</v>
      </c>
      <c r="C19" s="20">
        <f>'jan to dec 2018'!C19-'jan to sept 2019'!C19</f>
        <v>114776.53538000002</v>
      </c>
      <c r="D19" s="20">
        <f>'jan to dec 2018'!D19-'jan to sept 2019'!D19</f>
        <v>124431.51597000001</v>
      </c>
      <c r="E19" s="20">
        <f>'jan to dec 2018'!E19-'jan to sept 2019'!E19</f>
        <v>135979.89237000002</v>
      </c>
      <c r="F19" s="20">
        <f>'jan to dec 2018'!F19-'jan to sept 2019'!F19</f>
        <v>142132.11836999998</v>
      </c>
      <c r="G19" s="20">
        <f>'jan to dec 2018'!G19-'jan to sept 2019'!G19</f>
        <v>161569.35447999998</v>
      </c>
      <c r="H19" s="20">
        <f>'jan to dec 2018'!H19-'jan to sept 2019'!H19</f>
        <v>163984.96343</v>
      </c>
      <c r="I19" s="20">
        <f>'jan to dec 2018'!I19-'jan to sept 2019'!I19</f>
        <v>172548.44341999997</v>
      </c>
      <c r="J19" s="20">
        <f>'jan to dec 2018'!J19-'jan to sept 2019'!J19</f>
        <v>202135.33504000003</v>
      </c>
      <c r="K19" s="20">
        <f>'jan to dec 2018'!K19-'jan to sept 2019'!K19</f>
        <v>208188.23893999995</v>
      </c>
      <c r="L19" s="20">
        <f>'jan to dec 2018'!L19-'jan to sept 2019'!L19</f>
        <v>215377.08916999999</v>
      </c>
      <c r="M19" s="20">
        <f>'jan to dec 2018'!M19-'jan to sept 2019'!M19</f>
        <v>218158.69931</v>
      </c>
      <c r="N19" s="20">
        <f t="shared" si="0"/>
        <v>164410.93329666668</v>
      </c>
    </row>
    <row r="20" spans="1:14" x14ac:dyDescent="0.25">
      <c r="A20" s="23" t="s">
        <v>47</v>
      </c>
      <c r="B20" s="20">
        <f>'jan to dec 2018'!B20-'jan to sept 2019'!B20</f>
        <v>90664.29323999997</v>
      </c>
      <c r="C20" s="20">
        <f>'jan to dec 2018'!C20-'jan to sept 2019'!C20</f>
        <v>118116.34993999999</v>
      </c>
      <c r="D20" s="20">
        <f>'jan to dec 2018'!D20-'jan to sept 2019'!D20</f>
        <v>135461.74875000003</v>
      </c>
      <c r="E20" s="20">
        <f>'jan to dec 2018'!E20-'jan to sept 2019'!E20</f>
        <v>119855.74751999998</v>
      </c>
      <c r="F20" s="20">
        <f>'jan to dec 2018'!F20-'jan to sept 2019'!F20</f>
        <v>130740.15446000005</v>
      </c>
      <c r="G20" s="20">
        <f>'jan to dec 2018'!G20-'jan to sept 2019'!G20</f>
        <v>144607.58325999998</v>
      </c>
      <c r="H20" s="20">
        <f>'jan to dec 2018'!H20-'jan to sept 2019'!H20</f>
        <v>150043.25188</v>
      </c>
      <c r="I20" s="20">
        <f>'jan to dec 2018'!I20-'jan to sept 2019'!I20</f>
        <v>171740.80159999995</v>
      </c>
      <c r="J20" s="20">
        <f>'jan to dec 2018'!J20-'jan to sept 2019'!J20</f>
        <v>184606.47054000007</v>
      </c>
      <c r="K20" s="20">
        <f>'jan to dec 2018'!K20-'jan to sept 2019'!K20</f>
        <v>196483.26764999994</v>
      </c>
      <c r="L20" s="20">
        <f>'jan to dec 2018'!L20-'jan to sept 2019'!L20</f>
        <v>210611.42680000002</v>
      </c>
      <c r="M20" s="20">
        <f>'jan to dec 2018'!M20-'jan to sept 2019'!M20</f>
        <v>230242.53436000005</v>
      </c>
      <c r="N20" s="20">
        <f t="shared" si="0"/>
        <v>156931.13583333333</v>
      </c>
    </row>
    <row r="21" spans="1:14" x14ac:dyDescent="0.25">
      <c r="A21" s="24" t="s">
        <v>48</v>
      </c>
      <c r="B21" s="20">
        <f>'jan to dec 2018'!B21-'jan to sept 2019'!B21</f>
        <v>225.53717799999998</v>
      </c>
      <c r="C21" s="20">
        <f>'jan to dec 2018'!C21-'jan to sept 2019'!C21</f>
        <v>200.081345</v>
      </c>
      <c r="D21" s="20">
        <f>'jan to dec 2018'!D21-'jan to sept 2019'!D21</f>
        <v>462.25296300000002</v>
      </c>
      <c r="E21" s="20">
        <f>'jan to dec 2018'!E21-'jan to sept 2019'!E21</f>
        <v>708.00921599999992</v>
      </c>
      <c r="F21" s="20">
        <f>'jan to dec 2018'!F21-'jan to sept 2019'!F21</f>
        <v>402.229737</v>
      </c>
      <c r="G21" s="20">
        <f>'jan to dec 2018'!G21-'jan to sept 2019'!G21</f>
        <v>459.65476099999995</v>
      </c>
      <c r="H21" s="20">
        <f>'jan to dec 2018'!H21-'jan to sept 2019'!H21</f>
        <v>534.86089300000015</v>
      </c>
      <c r="I21" s="20">
        <f>'jan to dec 2018'!I21-'jan to sept 2019'!I21</f>
        <v>224.12591799999996</v>
      </c>
      <c r="J21" s="20">
        <f>'jan to dec 2018'!J21-'jan to sept 2019'!J21</f>
        <v>419.39379699999995</v>
      </c>
      <c r="K21" s="20">
        <f>'jan to dec 2018'!K21-'jan to sept 2019'!K21</f>
        <v>260.17651899999998</v>
      </c>
      <c r="L21" s="20">
        <f>'jan to dec 2018'!L21-'jan to sept 2019'!L21</f>
        <v>251.90473400000008</v>
      </c>
      <c r="M21" s="20">
        <f>'jan to dec 2018'!M21-'jan to sept 2019'!M21</f>
        <v>297.43046341000002</v>
      </c>
      <c r="N21" s="20">
        <f t="shared" si="0"/>
        <v>370.47146036749996</v>
      </c>
    </row>
    <row r="22" spans="1:14" x14ac:dyDescent="0.25">
      <c r="A22" s="25" t="s">
        <v>49</v>
      </c>
      <c r="B22" s="20">
        <f>'jan to dec 2018'!B22-'jan to sept 2019'!B22</f>
        <v>223228.97581999993</v>
      </c>
      <c r="C22" s="20">
        <f>'jan to dec 2018'!C22-'jan to sept 2019'!C22</f>
        <v>222539.54333000001</v>
      </c>
      <c r="D22" s="20">
        <f>'jan to dec 2018'!D22-'jan to sept 2019'!D22</f>
        <v>275193.5723</v>
      </c>
      <c r="E22" s="20">
        <f>'jan to dec 2018'!E22-'jan to sept 2019'!E22</f>
        <v>336783.80731000006</v>
      </c>
      <c r="F22" s="20">
        <f>'jan to dec 2018'!F22-'jan to sept 2019'!F22</f>
        <v>335201.20042999997</v>
      </c>
      <c r="G22" s="20">
        <f>'jan to dec 2018'!G22-'jan to sept 2019'!G22</f>
        <v>321539.36297000002</v>
      </c>
      <c r="H22" s="20">
        <f>'jan to dec 2018'!H22-'jan to sept 2019'!H22</f>
        <v>391372.86054000002</v>
      </c>
      <c r="I22" s="20">
        <f>'jan to dec 2018'!I22-'jan to sept 2019'!I22</f>
        <v>321948.38344000012</v>
      </c>
      <c r="J22" s="20">
        <f>'jan to dec 2018'!J22-'jan to sept 2019'!J22</f>
        <v>334289.20567000005</v>
      </c>
      <c r="K22" s="20">
        <f>'jan to dec 2018'!K22-'jan to sept 2019'!K22</f>
        <v>460117.06624000007</v>
      </c>
      <c r="L22" s="20">
        <f>'jan to dec 2018'!L22-'jan to sept 2019'!L22</f>
        <v>291622.93937000004</v>
      </c>
      <c r="M22" s="20">
        <f>'jan to dec 2018'!M22-'jan to sept 2019'!M22</f>
        <v>259766.32858000009</v>
      </c>
      <c r="N22" s="20">
        <f t="shared" si="0"/>
        <v>314466.93716666673</v>
      </c>
    </row>
    <row r="23" spans="1:14" x14ac:dyDescent="0.25">
      <c r="A23" s="24" t="s">
        <v>50</v>
      </c>
      <c r="B23" s="20">
        <f>'jan to dec 2018'!B23-'jan to sept 2019'!B23</f>
        <v>9651.8608710000008</v>
      </c>
      <c r="C23" s="20">
        <f>'jan to dec 2018'!C23-'jan to sept 2019'!C23</f>
        <v>15458.036516999999</v>
      </c>
      <c r="D23" s="20">
        <f>'jan to dec 2018'!D23-'jan to sept 2019'!D23</f>
        <v>3567.5365311000005</v>
      </c>
      <c r="E23" s="20">
        <f>'jan to dec 2018'!E23-'jan to sept 2019'!E23</f>
        <v>5569.3830194999991</v>
      </c>
      <c r="F23" s="20">
        <f>'jan to dec 2018'!F23-'jan to sept 2019'!F23</f>
        <v>5668.8192469999995</v>
      </c>
      <c r="G23" s="20">
        <f>'jan to dec 2018'!G23-'jan to sept 2019'!G23</f>
        <v>5940.3880772000011</v>
      </c>
      <c r="H23" s="20">
        <f>'jan to dec 2018'!H23-'jan to sept 2019'!H23</f>
        <v>5106.2623778000016</v>
      </c>
      <c r="I23" s="20">
        <f>'jan to dec 2018'!I23-'jan to sept 2019'!I23</f>
        <v>6469.3842570000015</v>
      </c>
      <c r="J23" s="20">
        <f>'jan to dec 2018'!J23-'jan to sept 2019'!J23</f>
        <v>8200.3683729999993</v>
      </c>
      <c r="K23" s="20">
        <f>'jan to dec 2018'!K23-'jan to sept 2019'!K23</f>
        <v>7039.5916690000013</v>
      </c>
      <c r="L23" s="20">
        <f>'jan to dec 2018'!L23-'jan to sept 2019'!L23</f>
        <v>8130.6679300000005</v>
      </c>
      <c r="M23" s="20">
        <f>'jan to dec 2018'!M23-'jan to sept 2019'!M23</f>
        <v>6221.6375974999992</v>
      </c>
      <c r="N23" s="20">
        <f t="shared" si="0"/>
        <v>7251.9947055916664</v>
      </c>
    </row>
    <row r="24" spans="1:14" x14ac:dyDescent="0.25">
      <c r="A24" s="23" t="s">
        <v>51</v>
      </c>
      <c r="B24" s="20">
        <f>'jan to dec 2018'!B24-'jan to sept 2019'!B24</f>
        <v>18052.246003000007</v>
      </c>
      <c r="C24" s="20">
        <f>'jan to dec 2018'!C24-'jan to sept 2019'!C24</f>
        <v>16865.351442000007</v>
      </c>
      <c r="D24" s="20">
        <f>'jan to dec 2018'!D24-'jan to sept 2019'!D24</f>
        <v>16079.885469999994</v>
      </c>
      <c r="E24" s="20">
        <f>'jan to dec 2018'!E24-'jan to sept 2019'!E24</f>
        <v>19526.738770000004</v>
      </c>
      <c r="F24" s="20">
        <f>'jan to dec 2018'!F24-'jan to sept 2019'!F24</f>
        <v>18585.558118999994</v>
      </c>
      <c r="G24" s="20">
        <f>'jan to dec 2018'!G24-'jan to sept 2019'!G24</f>
        <v>13883.785166999995</v>
      </c>
      <c r="H24" s="20">
        <f>'jan to dec 2018'!H24-'jan to sept 2019'!H24</f>
        <v>16241.649328999993</v>
      </c>
      <c r="I24" s="20">
        <f>'jan to dec 2018'!I24-'jan to sept 2019'!I24</f>
        <v>14127.769642999992</v>
      </c>
      <c r="J24" s="20">
        <f>'jan to dec 2018'!J24-'jan to sept 2019'!J24</f>
        <v>14437.146664</v>
      </c>
      <c r="K24" s="20">
        <f>'jan to dec 2018'!K24-'jan to sept 2019'!K24</f>
        <v>11791.968491000007</v>
      </c>
      <c r="L24" s="20">
        <f>'jan to dec 2018'!L24-'jan to sept 2019'!L24</f>
        <v>16504.993047999997</v>
      </c>
      <c r="M24" s="20">
        <f>'jan to dec 2018'!M24-'jan to sept 2019'!M24</f>
        <v>9089.3697799999936</v>
      </c>
      <c r="N24" s="20">
        <f t="shared" si="0"/>
        <v>15432.205160499996</v>
      </c>
    </row>
    <row r="25" spans="1:14" x14ac:dyDescent="0.25">
      <c r="A25" s="24" t="s">
        <v>52</v>
      </c>
      <c r="B25" s="20">
        <f>'jan to dec 2018'!B25-'jan to sept 2019'!B25</f>
        <v>139565.24647999997</v>
      </c>
      <c r="C25" s="20">
        <f>'jan to dec 2018'!C25-'jan to sept 2019'!C25</f>
        <v>150806.65125</v>
      </c>
      <c r="D25" s="20">
        <f>'jan to dec 2018'!D25-'jan to sept 2019'!D25</f>
        <v>225340.22684000002</v>
      </c>
      <c r="E25" s="20">
        <f>'jan to dec 2018'!E25-'jan to sept 2019'!E25</f>
        <v>278801.04185000004</v>
      </c>
      <c r="F25" s="20">
        <f>'jan to dec 2018'!F25-'jan to sept 2019'!F25</f>
        <v>272996.14680999995</v>
      </c>
      <c r="G25" s="20">
        <f>'jan to dec 2018'!G25-'jan to sept 2019'!G25</f>
        <v>266387.97408000007</v>
      </c>
      <c r="H25" s="20">
        <f>'jan to dec 2018'!H25-'jan to sept 2019'!H25</f>
        <v>331425.07270000002</v>
      </c>
      <c r="I25" s="20">
        <f>'jan to dec 2018'!I25-'jan to sept 2019'!I25</f>
        <v>268680.52087000001</v>
      </c>
      <c r="J25" s="20">
        <f>'jan to dec 2018'!J25-'jan to sept 2019'!J25</f>
        <v>268169.19340999995</v>
      </c>
      <c r="K25" s="20">
        <f>'jan to dec 2018'!K25-'jan to sept 2019'!K25</f>
        <v>374987.71860999998</v>
      </c>
      <c r="L25" s="20">
        <f>'jan to dec 2018'!L25-'jan to sept 2019'!L25</f>
        <v>171980.4198899999</v>
      </c>
      <c r="M25" s="20">
        <f>'jan to dec 2018'!M25-'jan to sept 2019'!M25</f>
        <v>173920.52300000004</v>
      </c>
      <c r="N25" s="20">
        <f t="shared" si="0"/>
        <v>243588.39464916664</v>
      </c>
    </row>
    <row r="26" spans="1:14" x14ac:dyDescent="0.25">
      <c r="A26" s="23" t="s">
        <v>53</v>
      </c>
      <c r="B26" s="20">
        <f>'jan to dec 2018'!B26-'jan to sept 2019'!B26</f>
        <v>0</v>
      </c>
      <c r="C26" s="20">
        <f>'jan to dec 2018'!C26-'jan to sept 2019'!C26</f>
        <v>0</v>
      </c>
      <c r="D26" s="20">
        <f>'jan to dec 2018'!D26-'jan to sept 2019'!D26</f>
        <v>14.930012789999999</v>
      </c>
      <c r="E26" s="20">
        <f>'jan to dec 2018'!E26-'jan to sept 2019'!E26</f>
        <v>15.432838739999994</v>
      </c>
      <c r="F26" s="20">
        <f>'jan to dec 2018'!F26-'jan to sept 2019'!F26</f>
        <v>24.460407880000005</v>
      </c>
      <c r="G26" s="20">
        <f>'jan to dec 2018'!G26-'jan to sept 2019'!G26</f>
        <v>31.702430620000001</v>
      </c>
      <c r="H26" s="20">
        <f>'jan to dec 2018'!H26-'jan to sept 2019'!H26</f>
        <v>23.47252103000001</v>
      </c>
      <c r="I26" s="20">
        <f>'jan to dec 2018'!I26-'jan to sept 2019'!I26</f>
        <v>30.505375729999997</v>
      </c>
      <c r="J26" s="20">
        <f>'jan to dec 2018'!J26-'jan to sept 2019'!J26</f>
        <v>33.516571450000008</v>
      </c>
      <c r="K26" s="20">
        <f>'jan to dec 2018'!K26-'jan to sept 2019'!K26</f>
        <v>60.11686263</v>
      </c>
      <c r="L26" s="20">
        <f>'jan to dec 2018'!L26-'jan to sept 2019'!L26</f>
        <v>36.84019926000002</v>
      </c>
      <c r="M26" s="20">
        <f>'jan to dec 2018'!M26-'jan to sept 2019'!M26</f>
        <v>61.175739110000009</v>
      </c>
      <c r="N26" s="20">
        <f t="shared" si="0"/>
        <v>27.679413270000001</v>
      </c>
    </row>
    <row r="27" spans="1:14" x14ac:dyDescent="0.25">
      <c r="A27" s="24" t="s">
        <v>54</v>
      </c>
      <c r="B27" s="20">
        <f>'jan to dec 2018'!B27-'jan to sept 2019'!B27</f>
        <v>49724.428426999999</v>
      </c>
      <c r="C27" s="20">
        <f>'jan to dec 2018'!C27-'jan to sept 2019'!C27</f>
        <v>16205.377502000003</v>
      </c>
      <c r="D27" s="20">
        <f>'jan to dec 2018'!D27-'jan to sept 2019'!D27</f>
        <v>20018.271613000004</v>
      </c>
      <c r="E27" s="20">
        <f>'jan to dec 2018'!E27-'jan to sept 2019'!E27</f>
        <v>22274.135130000002</v>
      </c>
      <c r="F27" s="20">
        <f>'jan to dec 2018'!F27-'jan to sept 2019'!F27</f>
        <v>26417.87434599999</v>
      </c>
      <c r="G27" s="20">
        <f>'jan to dec 2018'!G27-'jan to sept 2019'!G27</f>
        <v>21074.644961999998</v>
      </c>
      <c r="H27" s="20">
        <f>'jan to dec 2018'!H27-'jan to sept 2019'!H27</f>
        <v>25758.053374999996</v>
      </c>
      <c r="I27" s="20">
        <f>'jan to dec 2018'!I27-'jan to sept 2019'!I27</f>
        <v>19207.089034000004</v>
      </c>
      <c r="J27" s="20">
        <f>'jan to dec 2018'!J27-'jan to sept 2019'!J27</f>
        <v>27332.820112999994</v>
      </c>
      <c r="K27" s="20">
        <f>'jan to dec 2018'!K27-'jan to sept 2019'!K27</f>
        <v>49706.271753000008</v>
      </c>
      <c r="L27" s="20">
        <f>'jan to dec 2018'!L27-'jan to sept 2019'!L27</f>
        <v>35306.573265999999</v>
      </c>
      <c r="M27" s="20">
        <f>'jan to dec 2018'!M27-'jan to sept 2019'!M27</f>
        <v>20694.936130000002</v>
      </c>
      <c r="N27" s="20">
        <f t="shared" si="0"/>
        <v>27810.039637583333</v>
      </c>
    </row>
    <row r="28" spans="1:14" x14ac:dyDescent="0.25">
      <c r="A28" s="23" t="s">
        <v>55</v>
      </c>
      <c r="B28" s="20">
        <f>'jan to dec 2018'!B28-'jan to sept 2019'!B28</f>
        <v>719.66718209999999</v>
      </c>
      <c r="C28" s="20">
        <f>'jan to dec 2018'!C28-'jan to sept 2019'!C28</f>
        <v>924.04366499999969</v>
      </c>
      <c r="D28" s="20">
        <f>'jan to dec 2018'!D28-'jan to sept 2019'!D28</f>
        <v>2118.2285808000001</v>
      </c>
      <c r="E28" s="20">
        <f>'jan to dec 2018'!E28-'jan to sept 2019'!E28</f>
        <v>3500.9157380999995</v>
      </c>
      <c r="F28" s="20">
        <f>'jan to dec 2018'!F28-'jan to sept 2019'!F28</f>
        <v>2160.1386736999993</v>
      </c>
      <c r="G28" s="20">
        <f>'jan to dec 2018'!G28-'jan to sept 2019'!G28</f>
        <v>2768.6894446999995</v>
      </c>
      <c r="H28" s="20">
        <f>'jan to dec 2018'!H28-'jan to sept 2019'!H28</f>
        <v>1683.1319223999999</v>
      </c>
      <c r="I28" s="20">
        <f>'jan to dec 2018'!I28-'jan to sept 2019'!I28</f>
        <v>2982.1374036000016</v>
      </c>
      <c r="J28" s="20">
        <f>'jan to dec 2018'!J28-'jan to sept 2019'!J28</f>
        <v>2187.8948979999986</v>
      </c>
      <c r="K28" s="20">
        <f>'jan to dec 2018'!K28-'jan to sept 2019'!K28</f>
        <v>2961.9082580000004</v>
      </c>
      <c r="L28" s="20">
        <f>'jan to dec 2018'!L28-'jan to sept 2019'!L28</f>
        <v>3535.5837460000002</v>
      </c>
      <c r="M28" s="20">
        <f>'jan to dec 2018'!M28-'jan to sept 2019'!M28</f>
        <v>2271.3914450000002</v>
      </c>
      <c r="N28" s="20">
        <f t="shared" si="0"/>
        <v>2317.8109131166666</v>
      </c>
    </row>
    <row r="29" spans="1:14" x14ac:dyDescent="0.25">
      <c r="A29" s="24" t="s">
        <v>17</v>
      </c>
      <c r="B29" s="20">
        <f>'jan to dec 2018'!B29-'jan to sept 2019'!B29</f>
        <v>1037.8124792999999</v>
      </c>
      <c r="C29" s="20">
        <f>'jan to dec 2018'!C29-'jan to sept 2019'!C29</f>
        <v>993.71675499999992</v>
      </c>
      <c r="D29" s="20">
        <f>'jan to dec 2018'!D29-'jan to sept 2019'!D29</f>
        <v>1604.0883243000007</v>
      </c>
      <c r="E29" s="20">
        <f>'jan to dec 2018'!E29-'jan to sept 2019'!E29</f>
        <v>537.02295528999912</v>
      </c>
      <c r="F29" s="20">
        <f>'jan to dec 2018'!F29-'jan to sept 2019'!F29</f>
        <v>1847.4672423000002</v>
      </c>
      <c r="G29" s="20">
        <f>'jan to dec 2018'!G29-'jan to sept 2019'!G29</f>
        <v>2139.1129891</v>
      </c>
      <c r="H29" s="20">
        <f>'jan to dec 2018'!H29-'jan to sept 2019'!H29</f>
        <v>3138.7791225000005</v>
      </c>
      <c r="I29" s="20">
        <f>'jan to dec 2018'!I29-'jan to sept 2019'!I29</f>
        <v>2074.3958752999997</v>
      </c>
      <c r="J29" s="20">
        <f>'jan to dec 2018'!J29-'jan to sept 2019'!J29</f>
        <v>2794.8257633000003</v>
      </c>
      <c r="K29" s="20">
        <f>'jan to dec 2018'!K29-'jan to sept 2019'!K29</f>
        <v>2248.4712287000002</v>
      </c>
      <c r="L29" s="20">
        <f>'jan to dec 2018'!L29-'jan to sept 2019'!L29</f>
        <v>1912.0655168000003</v>
      </c>
      <c r="M29" s="20">
        <f>'jan to dec 2018'!M29-'jan to sept 2019'!M29</f>
        <v>3271.0258015000009</v>
      </c>
      <c r="N29" s="20">
        <f t="shared" si="0"/>
        <v>1966.5653377825001</v>
      </c>
    </row>
    <row r="30" spans="1:14" x14ac:dyDescent="0.25">
      <c r="A30" s="23" t="s">
        <v>56</v>
      </c>
      <c r="B30" s="20">
        <f>'jan to dec 2018'!B30-'jan to sept 2019'!B30</f>
        <v>4313.6001130000022</v>
      </c>
      <c r="C30" s="20">
        <f>'jan to dec 2018'!C30-'jan to sept 2019'!C30</f>
        <v>6023.7798739999998</v>
      </c>
      <c r="D30" s="20">
        <f>'jan to dec 2018'!D30-'jan to sept 2019'!D30</f>
        <v>6276.617718999998</v>
      </c>
      <c r="E30" s="20">
        <f>'jan to dec 2018'!E30-'jan to sept 2019'!E30</f>
        <v>6409.9818349999987</v>
      </c>
      <c r="F30" s="20">
        <f>'jan to dec 2018'!F30-'jan to sept 2019'!F30</f>
        <v>7350.2686050000011</v>
      </c>
      <c r="G30" s="20">
        <f>'jan to dec 2018'!G30-'jan to sept 2019'!G30</f>
        <v>8343.0658130000011</v>
      </c>
      <c r="H30" s="20">
        <f>'jan to dec 2018'!H30-'jan to sept 2019'!H30</f>
        <v>7996.439237000006</v>
      </c>
      <c r="I30" s="20">
        <f>'jan to dec 2018'!I30-'jan to sept 2019'!I30</f>
        <v>8376.5809409999929</v>
      </c>
      <c r="J30" s="20">
        <f>'jan to dec 2018'!J30-'jan to sept 2019'!J30</f>
        <v>11133.439851000003</v>
      </c>
      <c r="K30" s="20">
        <f>'jan to dec 2018'!K30-'jan to sept 2019'!K30</f>
        <v>10521.019397000004</v>
      </c>
      <c r="L30" s="20">
        <f>'jan to dec 2018'!L30-'jan to sept 2019'!L30</f>
        <v>12118.166709999998</v>
      </c>
      <c r="M30" s="20">
        <f>'jan to dec 2018'!M30-'jan to sept 2019'!M30</f>
        <v>11075.121368</v>
      </c>
      <c r="N30" s="20">
        <f t="shared" si="0"/>
        <v>8328.1734552499984</v>
      </c>
    </row>
    <row r="31" spans="1:14" x14ac:dyDescent="0.25">
      <c r="A31" s="24" t="s">
        <v>57</v>
      </c>
      <c r="B31" s="20">
        <f>'jan to dec 2018'!B31-'jan to sept 2019'!B31</f>
        <v>164.11423057999997</v>
      </c>
      <c r="C31" s="20">
        <f>'jan to dec 2018'!C31-'jan to sept 2019'!C31</f>
        <v>15262.586345270001</v>
      </c>
      <c r="D31" s="20">
        <f>'jan to dec 2018'!D31-'jan to sept 2019'!D31</f>
        <v>173.78717540000002</v>
      </c>
      <c r="E31" s="20">
        <f>'jan to dec 2018'!E31-'jan to sept 2019'!E31</f>
        <v>149.15519563000004</v>
      </c>
      <c r="F31" s="20">
        <f>'jan to dec 2018'!F31-'jan to sept 2019'!F31</f>
        <v>150.46703997999998</v>
      </c>
      <c r="G31" s="20">
        <f>'jan to dec 2018'!G31-'jan to sept 2019'!G31</f>
        <v>969.99999999999989</v>
      </c>
      <c r="H31" s="20">
        <f>'jan to dec 2018'!H31-'jan to sept 2019'!H31</f>
        <v>0</v>
      </c>
      <c r="I31" s="20">
        <f>'jan to dec 2018'!I31-'jan to sept 2019'!I31</f>
        <v>0</v>
      </c>
      <c r="J31" s="20">
        <f>'jan to dec 2018'!J31-'jan to sept 2019'!J31</f>
        <v>0</v>
      </c>
      <c r="K31" s="20">
        <f>'jan to dec 2018'!K31-'jan to sept 2019'!K31</f>
        <v>800</v>
      </c>
      <c r="L31" s="20">
        <f>'jan to dec 2018'!L31-'jan to sept 2019'!L31</f>
        <v>42097.62902</v>
      </c>
      <c r="M31" s="20">
        <f>'jan to dec 2018'!M31-'jan to sept 2019'!M31</f>
        <v>33161.147708999997</v>
      </c>
      <c r="N31" s="20">
        <f t="shared" si="0"/>
        <v>7744.0738929883337</v>
      </c>
    </row>
    <row r="32" spans="1:14" x14ac:dyDescent="0.25">
      <c r="A32" s="25" t="s">
        <v>58</v>
      </c>
      <c r="B32" s="20">
        <f>'jan to dec 2018'!B32-'jan to sept 2019'!B32</f>
        <v>51511.694000000003</v>
      </c>
      <c r="C32" s="20">
        <f>'jan to dec 2018'!C32-'jan to sept 2019'!C32</f>
        <v>95682.8</v>
      </c>
      <c r="D32" s="20">
        <f>'jan to dec 2018'!D32-'jan to sept 2019'!D32</f>
        <v>24977.799763999999</v>
      </c>
      <c r="E32" s="20">
        <f>'jan to dec 2018'!E32-'jan to sept 2019'!E32</f>
        <v>3923.1122349999996</v>
      </c>
      <c r="F32" s="20">
        <f>'jan to dec 2018'!F32-'jan to sept 2019'!F32</f>
        <v>9748.5364200000004</v>
      </c>
      <c r="G32" s="20">
        <f>'jan to dec 2018'!G32-'jan to sept 2019'!G32</f>
        <v>6368.2812360000025</v>
      </c>
      <c r="H32" s="20">
        <f>'jan to dec 2018'!H32-'jan to sept 2019'!H32</f>
        <v>18329.799558000002</v>
      </c>
      <c r="I32" s="20">
        <f>'jan to dec 2018'!I32-'jan to sept 2019'!I32</f>
        <v>3221.364708000001</v>
      </c>
      <c r="J32" s="20">
        <f>'jan to dec 2018'!J32-'jan to sept 2019'!J32</f>
        <v>0</v>
      </c>
      <c r="K32" s="20">
        <f>'jan to dec 2018'!K32-'jan to sept 2019'!K32</f>
        <v>0</v>
      </c>
      <c r="L32" s="20">
        <f>'jan to dec 2018'!L32-'jan to sept 2019'!L32</f>
        <v>77795.215339999995</v>
      </c>
      <c r="M32" s="20">
        <f>'jan to dec 2018'!M32-'jan to sept 2019'!M32</f>
        <v>38768.699999999997</v>
      </c>
      <c r="N32" s="20">
        <f t="shared" si="0"/>
        <v>27527.275271750001</v>
      </c>
    </row>
    <row r="33" spans="1:14" x14ac:dyDescent="0.25">
      <c r="A33" s="24" t="s">
        <v>59</v>
      </c>
      <c r="B33" s="20">
        <f>'jan to dec 2018'!B33-'jan to sept 2019'!B33</f>
        <v>8923</v>
      </c>
      <c r="C33" s="20">
        <f>'jan to dec 2018'!C33-'jan to sept 2019'!C33</f>
        <v>29599.9</v>
      </c>
      <c r="D33" s="20">
        <f>'jan to dec 2018'!D33-'jan to sept 2019'!D33</f>
        <v>0</v>
      </c>
      <c r="E33" s="20">
        <f>'jan to dec 2018'!E33-'jan to sept 2019'!E33</f>
        <v>0</v>
      </c>
      <c r="F33" s="20">
        <f>'jan to dec 2018'!F33-'jan to sept 2019'!F33</f>
        <v>0</v>
      </c>
      <c r="G33" s="20">
        <f>'jan to dec 2018'!G33-'jan to sept 2019'!G33</f>
        <v>0</v>
      </c>
      <c r="H33" s="20">
        <f>'jan to dec 2018'!H33-'jan to sept 2019'!H33</f>
        <v>3583.1</v>
      </c>
      <c r="I33" s="20">
        <f>'jan to dec 2018'!I33-'jan to sept 2019'!I33</f>
        <v>0</v>
      </c>
      <c r="J33" s="20">
        <f>'jan to dec 2018'!J33-'jan to sept 2019'!J33</f>
        <v>0</v>
      </c>
      <c r="K33" s="20">
        <f>'jan to dec 2018'!K33-'jan to sept 2019'!K33</f>
        <v>0</v>
      </c>
      <c r="L33" s="20">
        <f>'jan to dec 2018'!L33-'jan to sept 2019'!L33</f>
        <v>0</v>
      </c>
      <c r="M33" s="20">
        <f>'jan to dec 2018'!M33-'jan to sept 2019'!M33</f>
        <v>0</v>
      </c>
      <c r="N33" s="20">
        <f t="shared" si="0"/>
        <v>3508.8333333333335</v>
      </c>
    </row>
    <row r="34" spans="1:14" x14ac:dyDescent="0.25">
      <c r="A34" s="23" t="s">
        <v>60</v>
      </c>
      <c r="B34" s="20">
        <f>'jan to dec 2018'!B34-'jan to sept 2019'!B34</f>
        <v>4657.6999999999971</v>
      </c>
      <c r="C34" s="20">
        <f>'jan to dec 2018'!C34-'jan to sept 2019'!C34</f>
        <v>9982.7999999999993</v>
      </c>
      <c r="D34" s="20">
        <f>'jan to dec 2018'!D34-'jan to sept 2019'!D34</f>
        <v>24977.799763999999</v>
      </c>
      <c r="E34" s="20">
        <f>'jan to dec 2018'!E34-'jan to sept 2019'!E34</f>
        <v>1775.7197659999999</v>
      </c>
      <c r="F34" s="20">
        <f>'jan to dec 2018'!F34-'jan to sept 2019'!F34</f>
        <v>2910.3192639999997</v>
      </c>
      <c r="G34" s="20">
        <f>'jan to dec 2018'!G34-'jan to sept 2019'!G34</f>
        <v>3369.4451209999988</v>
      </c>
      <c r="H34" s="20">
        <f>'jan to dec 2018'!H34-'jan to sept 2019'!H34</f>
        <v>8349.10484</v>
      </c>
      <c r="I34" s="20">
        <f>'jan to dec 2018'!I34-'jan to sept 2019'!I34</f>
        <v>2031.5738570000012</v>
      </c>
      <c r="J34" s="20">
        <f>'jan to dec 2018'!J34-'jan to sept 2019'!J34</f>
        <v>0</v>
      </c>
      <c r="K34" s="20">
        <f>'jan to dec 2018'!K34-'jan to sept 2019'!K34</f>
        <v>0</v>
      </c>
      <c r="L34" s="20">
        <f>'jan to dec 2018'!L34-'jan to sept 2019'!L34</f>
        <v>36580.415340000007</v>
      </c>
      <c r="M34" s="20">
        <f>'jan to dec 2018'!M34-'jan to sept 2019'!M34</f>
        <v>27999.599999999999</v>
      </c>
      <c r="N34" s="20">
        <f t="shared" si="0"/>
        <v>10219.539829333335</v>
      </c>
    </row>
    <row r="35" spans="1:14" x14ac:dyDescent="0.25">
      <c r="A35" s="24" t="s">
        <v>61</v>
      </c>
      <c r="B35" s="20">
        <f>'jan to dec 2018'!B35-'jan to sept 2019'!B35</f>
        <v>18439.194000000003</v>
      </c>
      <c r="C35" s="20">
        <f>'jan to dec 2018'!C35-'jan to sept 2019'!C35</f>
        <v>0</v>
      </c>
      <c r="D35" s="20">
        <f>'jan to dec 2018'!D35-'jan to sept 2019'!D35</f>
        <v>0</v>
      </c>
      <c r="E35" s="20">
        <f>'jan to dec 2018'!E35-'jan to sept 2019'!E35</f>
        <v>2147.3924690000003</v>
      </c>
      <c r="F35" s="20">
        <f>'jan to dec 2018'!F35-'jan to sept 2019'!F35</f>
        <v>6838.2171559999988</v>
      </c>
      <c r="G35" s="20">
        <f>'jan to dec 2018'!G35-'jan to sept 2019'!G35</f>
        <v>2998.8361149999982</v>
      </c>
      <c r="H35" s="20">
        <f>'jan to dec 2018'!H35-'jan to sept 2019'!H35</f>
        <v>6397.5947189999997</v>
      </c>
      <c r="I35" s="20">
        <f>'jan to dec 2018'!I35-'jan to sept 2019'!I35</f>
        <v>1189.7908509999997</v>
      </c>
      <c r="J35" s="20">
        <f>'jan to dec 2018'!J35-'jan to sept 2019'!J35</f>
        <v>0</v>
      </c>
      <c r="K35" s="20">
        <f>'jan to dec 2018'!K35-'jan to sept 2019'!K35</f>
        <v>0</v>
      </c>
      <c r="L35" s="20">
        <f>'jan to dec 2018'!L35-'jan to sept 2019'!L35</f>
        <v>14048.8</v>
      </c>
      <c r="M35" s="20">
        <f>'jan to dec 2018'!M35-'jan to sept 2019'!M35</f>
        <v>10769.1</v>
      </c>
      <c r="N35" s="20">
        <f t="shared" si="0"/>
        <v>5235.7437758333335</v>
      </c>
    </row>
    <row r="36" spans="1:14" x14ac:dyDescent="0.25">
      <c r="A36" s="23" t="s">
        <v>62</v>
      </c>
      <c r="B36" s="20">
        <f>'jan to dec 2018'!B36-'jan to sept 2019'!B36</f>
        <v>19491.8</v>
      </c>
      <c r="C36" s="20">
        <f>'jan to dec 2018'!C36-'jan to sept 2019'!C36</f>
        <v>40977.899999999994</v>
      </c>
      <c r="D36" s="20">
        <f>'jan to dec 2018'!D36-'jan to sept 2019'!D36</f>
        <v>0</v>
      </c>
      <c r="E36" s="20">
        <f>'jan to dec 2018'!E36-'jan to sept 2019'!E36</f>
        <v>0</v>
      </c>
      <c r="F36" s="20">
        <f>'jan to dec 2018'!F36-'jan to sept 2019'!F36</f>
        <v>0</v>
      </c>
      <c r="G36" s="20">
        <f>'jan to dec 2018'!G36-'jan to sept 2019'!G36</f>
        <v>0</v>
      </c>
      <c r="H36" s="20">
        <f>'jan to dec 2018'!H36-'jan to sept 2019'!H36</f>
        <v>0</v>
      </c>
      <c r="I36" s="20">
        <f>'jan to dec 2018'!I36-'jan to sept 2019'!I36</f>
        <v>0</v>
      </c>
      <c r="J36" s="20">
        <f>'jan to dec 2018'!J36-'jan to sept 2019'!J36</f>
        <v>0</v>
      </c>
      <c r="K36" s="20">
        <f>'jan to dec 2018'!K36-'jan to sept 2019'!K36</f>
        <v>0</v>
      </c>
      <c r="L36" s="20">
        <f>'jan to dec 2018'!L36-'jan to sept 2019'!L36</f>
        <v>0</v>
      </c>
      <c r="M36" s="20">
        <f>'jan to dec 2018'!M36-'jan to sept 2019'!M36</f>
        <v>0</v>
      </c>
      <c r="N36" s="20">
        <f t="shared" si="0"/>
        <v>5039.1416666666664</v>
      </c>
    </row>
    <row r="37" spans="1:14" x14ac:dyDescent="0.25">
      <c r="A37" s="24" t="s">
        <v>63</v>
      </c>
      <c r="B37" s="20">
        <f>'jan to dec 2018'!B37-'jan to sept 2019'!B37</f>
        <v>0</v>
      </c>
      <c r="C37" s="20">
        <f>'jan to dec 2018'!C37-'jan to sept 2019'!C37</f>
        <v>15122.2</v>
      </c>
      <c r="D37" s="20">
        <f>'jan to dec 2018'!D37-'jan to sept 2019'!D37</f>
        <v>0</v>
      </c>
      <c r="E37" s="20">
        <f>'jan to dec 2018'!E37-'jan to sept 2019'!E37</f>
        <v>0</v>
      </c>
      <c r="F37" s="20">
        <f>'jan to dec 2018'!F37-'jan to sept 2019'!F37</f>
        <v>0</v>
      </c>
      <c r="G37" s="20">
        <f>'jan to dec 2018'!G37-'jan to sept 2019'!G37</f>
        <v>0</v>
      </c>
      <c r="H37" s="20">
        <f>'jan to dec 2018'!H37-'jan to sept 2019'!H37</f>
        <v>0</v>
      </c>
      <c r="I37" s="20">
        <f>'jan to dec 2018'!I37-'jan to sept 2019'!I37</f>
        <v>0</v>
      </c>
      <c r="J37" s="20">
        <f>'jan to dec 2018'!J37-'jan to sept 2019'!J37</f>
        <v>0</v>
      </c>
      <c r="K37" s="20">
        <f>'jan to dec 2018'!K37-'jan to sept 2019'!K37</f>
        <v>0</v>
      </c>
      <c r="L37" s="20">
        <f>'jan to dec 2018'!L37-'jan to sept 2019'!L37</f>
        <v>0</v>
      </c>
      <c r="M37" s="20">
        <f>'jan to dec 2018'!M37-'jan to sept 2019'!M37</f>
        <v>0</v>
      </c>
      <c r="N37" s="20">
        <f t="shared" si="0"/>
        <v>1260.1833333333334</v>
      </c>
    </row>
    <row r="38" spans="1:14" x14ac:dyDescent="0.25">
      <c r="A38" s="23" t="s">
        <v>64</v>
      </c>
      <c r="B38" s="20">
        <f>'jan to dec 2018'!B38-'jan to sept 2019'!B38</f>
        <v>0</v>
      </c>
      <c r="C38" s="20">
        <f>'jan to dec 2018'!C38-'jan to sept 2019'!C38</f>
        <v>0</v>
      </c>
      <c r="D38" s="20">
        <f>'jan to dec 2018'!D38-'jan to sept 2019'!D38</f>
        <v>0</v>
      </c>
      <c r="E38" s="20">
        <f>'jan to dec 2018'!E38-'jan to sept 2019'!E38</f>
        <v>0</v>
      </c>
      <c r="F38" s="20">
        <f>'jan to dec 2018'!F38-'jan to sept 2019'!F38</f>
        <v>0</v>
      </c>
      <c r="G38" s="20">
        <f>'jan to dec 2018'!G38-'jan to sept 2019'!G38</f>
        <v>0</v>
      </c>
      <c r="H38" s="20">
        <f>'jan to dec 2018'!H38-'jan to sept 2019'!H38</f>
        <v>0</v>
      </c>
      <c r="I38" s="20">
        <f>'jan to dec 2018'!I38-'jan to sept 2019'!I38</f>
        <v>0</v>
      </c>
      <c r="J38" s="20">
        <f>'jan to dec 2018'!J38-'jan to sept 2019'!J38</f>
        <v>0</v>
      </c>
      <c r="K38" s="20">
        <f>'jan to dec 2018'!K38-'jan to sept 2019'!K38</f>
        <v>0</v>
      </c>
      <c r="L38" s="20">
        <f>'jan to dec 2018'!L38-'jan to sept 2019'!L38</f>
        <v>0</v>
      </c>
      <c r="M38" s="20">
        <f>'jan to dec 2018'!M38-'jan to sept 2019'!M38</f>
        <v>0</v>
      </c>
      <c r="N38" s="20">
        <f t="shared" si="0"/>
        <v>0</v>
      </c>
    </row>
    <row r="39" spans="1:14" x14ac:dyDescent="0.25">
      <c r="A39" s="24" t="s">
        <v>65</v>
      </c>
      <c r="B39" s="20" t="e">
        <f>'jan to dec 2018'!B39-'jan to sept 2019'!B39</f>
        <v>#VALUE!</v>
      </c>
      <c r="C39" s="20" t="e">
        <f>'jan to dec 2018'!C39-'jan to sept 2019'!C39</f>
        <v>#VALUE!</v>
      </c>
      <c r="D39" s="20" t="e">
        <f>'jan to dec 2018'!D39-'jan to sept 2019'!D39</f>
        <v>#VALUE!</v>
      </c>
      <c r="E39" s="20" t="e">
        <f>'jan to dec 2018'!E39-'jan to sept 2019'!E39</f>
        <v>#VALUE!</v>
      </c>
      <c r="F39" s="20" t="e">
        <f>'jan to dec 2018'!F39-'jan to sept 2019'!F39</f>
        <v>#VALUE!</v>
      </c>
      <c r="G39" s="20" t="e">
        <f>'jan to dec 2018'!G39-'jan to sept 2019'!G39</f>
        <v>#VALUE!</v>
      </c>
      <c r="H39" s="20" t="e">
        <f>'jan to dec 2018'!H39-'jan to sept 2019'!H39</f>
        <v>#VALUE!</v>
      </c>
      <c r="I39" s="20" t="e">
        <f>'jan to dec 2018'!I39-'jan to sept 2019'!I39</f>
        <v>#VALUE!</v>
      </c>
      <c r="J39" s="20">
        <f>'jan to dec 2018'!J39-'jan to sept 2019'!J39</f>
        <v>0</v>
      </c>
      <c r="K39" s="20">
        <f>'jan to dec 2018'!K39-'jan to sept 2019'!K39</f>
        <v>0</v>
      </c>
      <c r="L39" s="20">
        <f>'jan to dec 2018'!L39-'jan to sept 2019'!L39</f>
        <v>0</v>
      </c>
      <c r="M39" s="20">
        <f>'jan to dec 2018'!M39-'jan to sept 2019'!M39</f>
        <v>0</v>
      </c>
      <c r="N39" s="20" t="e">
        <f t="shared" si="0"/>
        <v>#VALUE!</v>
      </c>
    </row>
    <row r="40" spans="1:14" x14ac:dyDescent="0.25">
      <c r="A40" s="25" t="s">
        <v>66</v>
      </c>
      <c r="B40" s="20">
        <f>'jan to dec 2018'!B40-'jan to sept 2019'!B40</f>
        <v>19297.109329999999</v>
      </c>
      <c r="C40" s="20">
        <f>'jan to dec 2018'!C40-'jan to sept 2019'!C40</f>
        <v>0</v>
      </c>
      <c r="D40" s="20">
        <f>'jan to dec 2018'!D40-'jan to sept 2019'!D40</f>
        <v>0</v>
      </c>
      <c r="E40" s="20">
        <f>'jan to dec 2018'!E40-'jan to sept 2019'!E40</f>
        <v>0</v>
      </c>
      <c r="F40" s="20">
        <f>'jan to dec 2018'!F40-'jan to sept 2019'!F40</f>
        <v>0</v>
      </c>
      <c r="G40" s="20">
        <f>'jan to dec 2018'!G40-'jan to sept 2019'!G40</f>
        <v>0</v>
      </c>
      <c r="H40" s="20">
        <f>'jan to dec 2018'!H40-'jan to sept 2019'!H40</f>
        <v>0</v>
      </c>
      <c r="I40" s="20">
        <f>'jan to dec 2018'!I40-'jan to sept 2019'!I40</f>
        <v>0</v>
      </c>
      <c r="J40" s="20">
        <f>'jan to dec 2018'!J40-'jan to sept 2019'!J40</f>
        <v>0</v>
      </c>
      <c r="K40" s="20">
        <f>'jan to dec 2018'!K40-'jan to sept 2019'!K40</f>
        <v>0</v>
      </c>
      <c r="L40" s="20">
        <f>'jan to dec 2018'!L40-'jan to sept 2019'!L40</f>
        <v>0</v>
      </c>
      <c r="M40" s="20">
        <f>'jan to dec 2018'!M40-'jan to sept 2019'!M40</f>
        <v>0</v>
      </c>
      <c r="N40" s="20">
        <f t="shared" si="0"/>
        <v>1608.0924441666666</v>
      </c>
    </row>
    <row r="41" spans="1:14" x14ac:dyDescent="0.25">
      <c r="A41" s="21" t="s">
        <v>67</v>
      </c>
      <c r="B41" s="20" t="e">
        <f>'jan to dec 2018'!B41-'jan to sept 2019'!B41</f>
        <v>#VALUE!</v>
      </c>
      <c r="C41" s="20" t="e">
        <f>'jan to dec 2018'!C41-'jan to sept 2019'!C41</f>
        <v>#VALUE!</v>
      </c>
      <c r="D41" s="20" t="e">
        <f>'jan to dec 2018'!D41-'jan to sept 2019'!D41</f>
        <v>#VALUE!</v>
      </c>
      <c r="E41" s="20" t="e">
        <f>'jan to dec 2018'!E41-'jan to sept 2019'!E41</f>
        <v>#VALUE!</v>
      </c>
      <c r="F41" s="20" t="e">
        <f>'jan to dec 2018'!F41-'jan to sept 2019'!F41</f>
        <v>#VALUE!</v>
      </c>
      <c r="G41" s="20" t="e">
        <f>'jan to dec 2018'!G41-'jan to sept 2019'!G41</f>
        <v>#VALUE!</v>
      </c>
      <c r="H41" s="20" t="e">
        <f>'jan to dec 2018'!H41-'jan to sept 2019'!H41</f>
        <v>#VALUE!</v>
      </c>
      <c r="I41" s="20" t="e">
        <f>'jan to dec 2018'!I41-'jan to sept 2019'!I41</f>
        <v>#VALUE!</v>
      </c>
      <c r="J41" s="20" t="e">
        <f>'jan to dec 2018'!J41-'jan to sept 2019'!J41</f>
        <v>#VALUE!</v>
      </c>
      <c r="K41" s="20" t="e">
        <f>'jan to dec 2018'!K41-'jan to sept 2019'!K41</f>
        <v>#VALUE!</v>
      </c>
      <c r="L41" s="20">
        <f>'jan to dec 2018'!L41-'jan to sept 2019'!L41</f>
        <v>27166</v>
      </c>
      <c r="M41" s="20">
        <f>'jan to dec 2018'!M41-'jan to sept 2019'!M41</f>
        <v>0</v>
      </c>
      <c r="N41" s="20" t="e">
        <f t="shared" si="0"/>
        <v>#VALUE!</v>
      </c>
    </row>
    <row r="42" spans="1:14" x14ac:dyDescent="0.25">
      <c r="A42" s="27"/>
    </row>
    <row r="43" spans="1:14" ht="24" customHeight="1" x14ac:dyDescent="0.25">
      <c r="A43" s="27" t="s">
        <v>18</v>
      </c>
    </row>
    <row r="44" spans="1:14" ht="15" customHeight="1" x14ac:dyDescent="0.25">
      <c r="A44" s="27" t="s">
        <v>19</v>
      </c>
    </row>
    <row r="45" spans="1:14" ht="15" customHeight="1" x14ac:dyDescent="0.25">
      <c r="A45" s="27" t="s">
        <v>20</v>
      </c>
    </row>
    <row r="46" spans="1:14" ht="15" customHeight="1" x14ac:dyDescent="0.25">
      <c r="A46" s="27" t="s">
        <v>21</v>
      </c>
    </row>
    <row r="47" spans="1:14" ht="15" customHeight="1" x14ac:dyDescent="0.25">
      <c r="A47" s="27" t="s">
        <v>68</v>
      </c>
    </row>
    <row r="48" spans="1:14" ht="15" customHeight="1" x14ac:dyDescent="0.25">
      <c r="A48" s="27" t="s">
        <v>22</v>
      </c>
    </row>
    <row r="49" spans="1:1" ht="39.950000000000003" customHeight="1" x14ac:dyDescent="0.25">
      <c r="A49" s="27" t="s">
        <v>23</v>
      </c>
    </row>
    <row r="50" spans="1:1" ht="39.950000000000003" customHeight="1" x14ac:dyDescent="0.25">
      <c r="A50" s="27" t="s">
        <v>24</v>
      </c>
    </row>
    <row r="51" spans="1:1" ht="39.950000000000003" customHeight="1" x14ac:dyDescent="0.25">
      <c r="A51" s="27" t="s">
        <v>25</v>
      </c>
    </row>
    <row r="52" spans="1:1" ht="15" customHeight="1" x14ac:dyDescent="0.25">
      <c r="A52" s="27" t="s">
        <v>26</v>
      </c>
    </row>
    <row r="53" spans="1:1" ht="39.950000000000003" customHeight="1" x14ac:dyDescent="0.25">
      <c r="A53" s="27" t="s">
        <v>27</v>
      </c>
    </row>
  </sheetData>
  <mergeCells count="3">
    <mergeCell ref="A2:A3"/>
    <mergeCell ref="A1:N1"/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5"/>
  <sheetViews>
    <sheetView workbookViewId="0">
      <selection activeCell="L16" sqref="L16"/>
    </sheetView>
  </sheetViews>
  <sheetFormatPr defaultColWidth="9.5703125" defaultRowHeight="12" x14ac:dyDescent="0.25"/>
  <cols>
    <col min="1" max="1" width="57.140625" style="15" bestFit="1" customWidth="1"/>
    <col min="2" max="2" width="19.140625" style="15" bestFit="1" customWidth="1"/>
    <col min="3" max="13" width="10.28515625" style="15" bestFit="1" customWidth="1"/>
    <col min="14" max="14" width="10.28515625" style="15" customWidth="1"/>
    <col min="15" max="15" width="32.28515625" style="15" customWidth="1"/>
    <col min="16" max="16384" width="9.5703125" style="15"/>
  </cols>
  <sheetData>
    <row r="1" spans="1:32" ht="50.1" customHeight="1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6"/>
    </row>
    <row r="2" spans="1:32" x14ac:dyDescent="0.2">
      <c r="A2" s="32" t="s">
        <v>0</v>
      </c>
      <c r="B2" s="3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N2" s="18"/>
    </row>
    <row r="3" spans="1:32" ht="15" customHeight="1" x14ac:dyDescent="0.2">
      <c r="A3" s="33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72</v>
      </c>
    </row>
    <row r="4" spans="1:32" ht="12.75" x14ac:dyDescent="0.25">
      <c r="A4" s="19" t="s">
        <v>29</v>
      </c>
      <c r="B4" s="20">
        <v>1894952.9240000001</v>
      </c>
      <c r="C4" s="20">
        <v>2210197.0101000001</v>
      </c>
      <c r="D4" s="20">
        <v>2436548.8155999999</v>
      </c>
      <c r="E4" s="20">
        <v>2618907.3602999998</v>
      </c>
      <c r="F4" s="20">
        <v>2860941.3393000001</v>
      </c>
      <c r="G4" s="20">
        <v>3102197.7472999999</v>
      </c>
      <c r="H4" s="20">
        <v>3316608.6797000002</v>
      </c>
      <c r="I4" s="20">
        <v>3577753.3697000002</v>
      </c>
      <c r="J4" s="20">
        <v>3826603.5153999999</v>
      </c>
      <c r="K4" s="20">
        <v>4159335.5112000001</v>
      </c>
      <c r="L4" s="20">
        <v>3857121.8933000001</v>
      </c>
      <c r="M4" s="20">
        <v>4064660.8385000001</v>
      </c>
      <c r="N4" s="20">
        <f>'jan to sept 2019'!N4+'Average of oct - dec'!N4</f>
        <v>3971801.1550416667</v>
      </c>
    </row>
    <row r="5" spans="1:32" x14ac:dyDescent="0.25">
      <c r="A5" s="21" t="s">
        <v>34</v>
      </c>
      <c r="B5" s="22">
        <v>138564.52588299999</v>
      </c>
      <c r="C5" s="22">
        <v>162117.20937999999</v>
      </c>
      <c r="D5" s="22">
        <v>209428.95606999999</v>
      </c>
      <c r="E5" s="22">
        <v>227296.70217</v>
      </c>
      <c r="F5" s="22">
        <v>257653.89223</v>
      </c>
      <c r="G5" s="22">
        <v>288272.10498</v>
      </c>
      <c r="H5" s="22">
        <v>268724.51169999997</v>
      </c>
      <c r="I5" s="22">
        <v>313718.74427999998</v>
      </c>
      <c r="J5" s="22">
        <v>343650.21226</v>
      </c>
      <c r="K5" s="22">
        <v>357738.20140000002</v>
      </c>
      <c r="L5" s="22">
        <v>341770.13618999999</v>
      </c>
      <c r="M5" s="22">
        <v>379693.19942999998</v>
      </c>
      <c r="N5" s="20">
        <f>'jan to sept 2019'!N5+'Average of oct - dec'!N5</f>
        <v>317421.26432750002</v>
      </c>
    </row>
    <row r="6" spans="1:32" x14ac:dyDescent="0.25">
      <c r="A6" s="23" t="s">
        <v>35</v>
      </c>
      <c r="B6" s="20">
        <v>7608.5640494999998</v>
      </c>
      <c r="C6" s="20">
        <v>9077.2254869999997</v>
      </c>
      <c r="D6" s="20">
        <v>9406.3387199999997</v>
      </c>
      <c r="E6" s="20">
        <v>9625.6799379999993</v>
      </c>
      <c r="F6" s="20">
        <v>10289.527832</v>
      </c>
      <c r="G6" s="20">
        <v>11622.008626000001</v>
      </c>
      <c r="H6" s="20">
        <v>12453.225403</v>
      </c>
      <c r="I6" s="20">
        <v>12795.163952999999</v>
      </c>
      <c r="J6" s="20">
        <v>13631.629965300001</v>
      </c>
      <c r="K6" s="20">
        <v>13586.3400213</v>
      </c>
      <c r="L6" s="20">
        <v>14041.9695808</v>
      </c>
      <c r="M6" s="20">
        <v>14385.260821399999</v>
      </c>
      <c r="N6" s="20">
        <f>'jan to sept 2019'!N6+'Average of oct - dec'!N6</f>
        <v>11033.090122058333</v>
      </c>
    </row>
    <row r="7" spans="1:32" s="10" customFormat="1" ht="24.75" customHeight="1" x14ac:dyDescent="0.25">
      <c r="A7" s="12" t="s">
        <v>36</v>
      </c>
      <c r="B7" s="9">
        <v>39419.014910999998</v>
      </c>
      <c r="C7" s="9">
        <v>44415.710960999997</v>
      </c>
      <c r="D7" s="9">
        <v>49628.162977</v>
      </c>
      <c r="E7" s="9">
        <v>54161.105574000001</v>
      </c>
      <c r="F7" s="9">
        <v>63430.014164</v>
      </c>
      <c r="G7" s="9">
        <v>75484.963594000001</v>
      </c>
      <c r="H7" s="9">
        <v>74459.196098</v>
      </c>
      <c r="I7" s="9">
        <v>86533.807006000003</v>
      </c>
      <c r="J7" s="9">
        <v>92770.148018000007</v>
      </c>
      <c r="K7" s="9">
        <v>106686.736311</v>
      </c>
      <c r="L7" s="9">
        <v>100029.107128</v>
      </c>
      <c r="M7" s="9">
        <v>112037.835485</v>
      </c>
      <c r="N7" s="9">
        <f>'jan to sept 2019'!N7+'Average of oct - dec'!N7</f>
        <v>101732.3709352</v>
      </c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</row>
    <row r="8" spans="1:32" s="10" customFormat="1" x14ac:dyDescent="0.25">
      <c r="A8" s="23" t="s">
        <v>37</v>
      </c>
      <c r="B8" s="20">
        <v>16289.250061999999</v>
      </c>
      <c r="C8" s="20">
        <v>20583.783252000001</v>
      </c>
      <c r="D8" s="20">
        <v>25529.118278999998</v>
      </c>
      <c r="E8" s="20">
        <v>21297.722319</v>
      </c>
      <c r="F8" s="20">
        <v>23634.072336000001</v>
      </c>
      <c r="G8" s="20">
        <v>34576.623716000002</v>
      </c>
      <c r="H8" s="20">
        <v>22603.880164999999</v>
      </c>
      <c r="I8" s="20">
        <v>25315.011832</v>
      </c>
      <c r="J8" s="20">
        <v>33801.945353000003</v>
      </c>
      <c r="K8" s="20">
        <v>31074.455924999998</v>
      </c>
      <c r="L8" s="20">
        <v>30254.207092000001</v>
      </c>
      <c r="M8" s="20">
        <v>41196.061612999998</v>
      </c>
      <c r="N8" s="20">
        <f>'jan to sept 2019'!N8+'Average of oct - dec'!N8</f>
        <v>27927.430344400003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</row>
    <row r="9" spans="1:32" x14ac:dyDescent="0.25">
      <c r="A9" s="24" t="s">
        <v>15</v>
      </c>
      <c r="B9" s="22">
        <v>6795.6720277000004</v>
      </c>
      <c r="C9" s="22">
        <v>6609.5008895000001</v>
      </c>
      <c r="D9" s="22">
        <v>6779.9912359999998</v>
      </c>
      <c r="E9" s="22">
        <v>7972.8336061</v>
      </c>
      <c r="F9" s="22">
        <v>6935.7179297000002</v>
      </c>
      <c r="G9" s="22">
        <v>9141.1488752000005</v>
      </c>
      <c r="H9" s="22">
        <v>7572.9608062999996</v>
      </c>
      <c r="I9" s="22">
        <v>8550.8054542999998</v>
      </c>
      <c r="J9" s="22">
        <v>10307.728518100001</v>
      </c>
      <c r="K9" s="22">
        <v>12340.014130699999</v>
      </c>
      <c r="L9" s="22">
        <v>11834.9868219</v>
      </c>
      <c r="M9" s="22">
        <v>13849.191906</v>
      </c>
      <c r="N9" s="20">
        <f>'jan to sept 2019'!N9+'Average of oct - dec'!N9</f>
        <v>10491.36167006</v>
      </c>
    </row>
    <row r="10" spans="1:32" x14ac:dyDescent="0.25">
      <c r="A10" s="23" t="s">
        <v>38</v>
      </c>
      <c r="B10" s="20">
        <v>376.945627</v>
      </c>
      <c r="C10" s="20">
        <v>5605.4404784999997</v>
      </c>
      <c r="D10" s="20">
        <v>21800.855655700001</v>
      </c>
      <c r="E10" s="20">
        <v>23476.440850499999</v>
      </c>
      <c r="F10" s="20">
        <v>25446.077129500001</v>
      </c>
      <c r="G10" s="20">
        <v>29150.289411000002</v>
      </c>
      <c r="H10" s="20">
        <v>23456.441545999998</v>
      </c>
      <c r="I10" s="20">
        <v>30039.241102</v>
      </c>
      <c r="J10" s="20">
        <v>27775.058883000002</v>
      </c>
      <c r="K10" s="20">
        <v>28492.943646</v>
      </c>
      <c r="L10" s="20">
        <v>30041.90799</v>
      </c>
      <c r="M10" s="20">
        <v>32088.831227999999</v>
      </c>
      <c r="N10" s="20">
        <f>'jan to sept 2019'!N10+'Average of oct - dec'!N10</f>
        <v>24963.404331600002</v>
      </c>
    </row>
    <row r="11" spans="1:32" s="10" customFormat="1" ht="34.5" customHeight="1" x14ac:dyDescent="0.25">
      <c r="A11" s="12" t="s">
        <v>39</v>
      </c>
      <c r="B11" s="9">
        <v>41811.819287999999</v>
      </c>
      <c r="C11" s="9">
        <v>47485.837822000001</v>
      </c>
      <c r="D11" s="9">
        <v>55786.092861999998</v>
      </c>
      <c r="E11" s="9">
        <v>64000.851977999999</v>
      </c>
      <c r="F11" s="9">
        <v>77176.276048999993</v>
      </c>
      <c r="G11" s="9">
        <v>74694.268706999996</v>
      </c>
      <c r="H11" s="9">
        <v>78985.717099999994</v>
      </c>
      <c r="I11" s="9">
        <v>90737.642491000006</v>
      </c>
      <c r="J11" s="9">
        <v>100777.015379</v>
      </c>
      <c r="K11" s="9">
        <v>98567.331550000003</v>
      </c>
      <c r="L11" s="9">
        <v>99149.639377</v>
      </c>
      <c r="M11" s="9">
        <v>106371.856598</v>
      </c>
      <c r="N11" s="9">
        <f>'jan to sept 2019'!N11+'Average of oct - dec'!N11</f>
        <v>107097.30810920001</v>
      </c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1:32" s="10" customFormat="1" ht="34.5" customHeight="1" x14ac:dyDescent="0.25">
      <c r="A12" s="12" t="s">
        <v>40</v>
      </c>
      <c r="B12" s="9">
        <v>19244.457028500001</v>
      </c>
      <c r="C12" s="9">
        <v>22910.271345000001</v>
      </c>
      <c r="D12" s="9">
        <v>31999.129204000001</v>
      </c>
      <c r="E12" s="9">
        <v>34641.773484999998</v>
      </c>
      <c r="F12" s="9">
        <v>43170.691207000003</v>
      </c>
      <c r="G12" s="9">
        <v>45305.180647000001</v>
      </c>
      <c r="H12" s="9">
        <v>41151.532716000002</v>
      </c>
      <c r="I12" s="9">
        <v>47758.218255</v>
      </c>
      <c r="J12" s="9">
        <v>50531.316757000001</v>
      </c>
      <c r="K12" s="9">
        <v>47384.258526999998</v>
      </c>
      <c r="L12" s="9">
        <v>44515.960734</v>
      </c>
      <c r="M12" s="9">
        <v>47257.200840999998</v>
      </c>
      <c r="N12" s="9">
        <f>'jan to sept 2019'!N12+'Average of oct - dec'!N12</f>
        <v>41782.743844199998</v>
      </c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</row>
    <row r="13" spans="1:32" x14ac:dyDescent="0.25">
      <c r="A13" s="24" t="s">
        <v>41</v>
      </c>
      <c r="B13" s="22">
        <v>7018.8028937999998</v>
      </c>
      <c r="C13" s="22">
        <v>5429.4391249999999</v>
      </c>
      <c r="D13" s="22">
        <v>8499.2671236999995</v>
      </c>
      <c r="E13" s="22">
        <v>12120.2944173</v>
      </c>
      <c r="F13" s="22">
        <v>7571.5155789</v>
      </c>
      <c r="G13" s="22">
        <v>8297.6213994000009</v>
      </c>
      <c r="H13" s="22">
        <v>8041.5578665000003</v>
      </c>
      <c r="I13" s="22">
        <v>11988.854156900001</v>
      </c>
      <c r="J13" s="22">
        <v>14055.369386300001</v>
      </c>
      <c r="K13" s="22">
        <v>19606.121286000001</v>
      </c>
      <c r="L13" s="22">
        <v>11902.3574708</v>
      </c>
      <c r="M13" s="22">
        <v>12506.960941200001</v>
      </c>
      <c r="N13" s="20">
        <f>'jan to sept 2019'!N13+'Average of oct - dec'!N13</f>
        <v>12423.080803516666</v>
      </c>
    </row>
    <row r="14" spans="1:32" x14ac:dyDescent="0.25">
      <c r="A14" s="25" t="s">
        <v>42</v>
      </c>
      <c r="B14" s="20">
        <v>1109219.9675700001</v>
      </c>
      <c r="C14" s="20">
        <v>1246774.0343899999</v>
      </c>
      <c r="D14" s="20">
        <v>1338163.4186100001</v>
      </c>
      <c r="E14" s="20">
        <v>1486179.2611799999</v>
      </c>
      <c r="F14" s="20">
        <v>1641349.1373000001</v>
      </c>
      <c r="G14" s="20">
        <v>1760469.8997</v>
      </c>
      <c r="H14" s="20">
        <v>1885255.2104</v>
      </c>
      <c r="I14" s="20">
        <v>2084734.2634000001</v>
      </c>
      <c r="J14" s="20">
        <v>2250930.6779</v>
      </c>
      <c r="K14" s="20">
        <v>2309717.7297</v>
      </c>
      <c r="L14" s="20">
        <v>2274037.5976999998</v>
      </c>
      <c r="M14" s="20">
        <v>2430805.9086000002</v>
      </c>
      <c r="N14" s="20">
        <f>'jan to sept 2019'!N14+'Average of oct - dec'!N14</f>
        <v>2393679.282460833</v>
      </c>
    </row>
    <row r="15" spans="1:32" x14ac:dyDescent="0.25">
      <c r="A15" s="24" t="s">
        <v>43</v>
      </c>
      <c r="B15" s="22">
        <v>21164.297125900001</v>
      </c>
      <c r="C15" s="22">
        <v>18126.3408843</v>
      </c>
      <c r="D15" s="22">
        <v>23032.890389</v>
      </c>
      <c r="E15" s="22">
        <v>28806.877631899999</v>
      </c>
      <c r="F15" s="22">
        <v>27835.8283663</v>
      </c>
      <c r="G15" s="22">
        <v>26643.5829089</v>
      </c>
      <c r="H15" s="22">
        <v>25365.603543099998</v>
      </c>
      <c r="I15" s="22">
        <v>29290.0762034</v>
      </c>
      <c r="J15" s="22">
        <v>26991.790078099999</v>
      </c>
      <c r="K15" s="22">
        <v>23942.887650699999</v>
      </c>
      <c r="L15" s="22">
        <v>17966.5051083</v>
      </c>
      <c r="M15" s="22">
        <v>21462.390542699999</v>
      </c>
      <c r="N15" s="20">
        <f>'jan to sept 2019'!N15+'Average of oct - dec'!N15</f>
        <v>19131.633000566668</v>
      </c>
    </row>
    <row r="16" spans="1:32" x14ac:dyDescent="0.25">
      <c r="A16" s="23" t="s">
        <v>44</v>
      </c>
      <c r="B16" s="20">
        <v>168252.23780100001</v>
      </c>
      <c r="C16" s="20">
        <v>192627.095822</v>
      </c>
      <c r="D16" s="20">
        <v>168339.89824000001</v>
      </c>
      <c r="E16" s="20">
        <v>199704.06872000001</v>
      </c>
      <c r="F16" s="20">
        <v>218678.36115000001</v>
      </c>
      <c r="G16" s="20">
        <v>205230.42801999999</v>
      </c>
      <c r="H16" s="20">
        <v>255182.82173</v>
      </c>
      <c r="I16" s="20">
        <v>307219.58409000002</v>
      </c>
      <c r="J16" s="20">
        <v>330624.76579999999</v>
      </c>
      <c r="K16" s="20">
        <v>323864.55966999999</v>
      </c>
      <c r="L16" s="20">
        <v>204341.99075999999</v>
      </c>
      <c r="M16" s="20">
        <v>226806.82008999999</v>
      </c>
      <c r="N16" s="20">
        <f>'jan to sept 2019'!N16+'Average of oct - dec'!N16</f>
        <v>259502.74096666666</v>
      </c>
    </row>
    <row r="17" spans="1:32" x14ac:dyDescent="0.25">
      <c r="A17" s="24" t="s">
        <v>16</v>
      </c>
      <c r="B17" s="22">
        <v>228922.04994999999</v>
      </c>
      <c r="C17" s="22">
        <v>230886.70180099999</v>
      </c>
      <c r="D17" s="22">
        <v>251929.55295000001</v>
      </c>
      <c r="E17" s="22">
        <v>355173.85222</v>
      </c>
      <c r="F17" s="22">
        <v>398843.13802999997</v>
      </c>
      <c r="G17" s="22">
        <v>435260.31803000002</v>
      </c>
      <c r="H17" s="22">
        <v>444663.26315999997</v>
      </c>
      <c r="I17" s="22">
        <v>465005.88942000002</v>
      </c>
      <c r="J17" s="22">
        <v>498641.60021</v>
      </c>
      <c r="K17" s="22">
        <v>512219.15135</v>
      </c>
      <c r="L17" s="22">
        <v>543202.06993</v>
      </c>
      <c r="M17" s="22">
        <v>564375.19116000005</v>
      </c>
      <c r="N17" s="20">
        <f>'jan to sept 2019'!N17+'Average of oct - dec'!N17</f>
        <v>518518.54784916667</v>
      </c>
    </row>
    <row r="18" spans="1:32" x14ac:dyDescent="0.25">
      <c r="A18" s="23" t="s">
        <v>45</v>
      </c>
      <c r="B18" s="20">
        <v>10255.0028563</v>
      </c>
      <c r="C18" s="20">
        <v>11825.591655099999</v>
      </c>
      <c r="D18" s="20">
        <v>14891.532574999999</v>
      </c>
      <c r="E18" s="20">
        <v>18086.2781971</v>
      </c>
      <c r="F18" s="20">
        <v>20056.481555099999</v>
      </c>
      <c r="G18" s="20">
        <v>25598.355301</v>
      </c>
      <c r="H18" s="20">
        <v>25566.858100000001</v>
      </c>
      <c r="I18" s="20">
        <v>25232.830362699999</v>
      </c>
      <c r="J18" s="20">
        <v>27446.870964000002</v>
      </c>
      <c r="K18" s="20">
        <v>22245.760506999999</v>
      </c>
      <c r="L18" s="20">
        <v>19231.604670000001</v>
      </c>
      <c r="M18" s="20">
        <v>20157.359174000001</v>
      </c>
      <c r="N18" s="20">
        <f>'jan to sept 2019'!N18+'Average of oct - dec'!N18</f>
        <v>18360.055193316668</v>
      </c>
    </row>
    <row r="19" spans="1:32" x14ac:dyDescent="0.25">
      <c r="A19" s="24" t="s">
        <v>46</v>
      </c>
      <c r="B19" s="22">
        <v>377475.48336000001</v>
      </c>
      <c r="C19" s="22">
        <v>417627.58562999999</v>
      </c>
      <c r="D19" s="22">
        <v>447737.00321</v>
      </c>
      <c r="E19" s="22">
        <v>474652.13368999999</v>
      </c>
      <c r="F19" s="22">
        <v>513992.20740999997</v>
      </c>
      <c r="G19" s="22">
        <v>555828.95551</v>
      </c>
      <c r="H19" s="22">
        <v>579051.43137000001</v>
      </c>
      <c r="I19" s="22">
        <v>624098.59814999998</v>
      </c>
      <c r="J19" s="22">
        <v>671484.37447000004</v>
      </c>
      <c r="K19" s="22">
        <v>680018.06906999997</v>
      </c>
      <c r="L19" s="22">
        <v>686541.12118000002</v>
      </c>
      <c r="M19" s="22">
        <v>712080.68559999997</v>
      </c>
      <c r="N19" s="20">
        <f>'jan to sept 2019'!N19+'Average of oct - dec'!N19</f>
        <v>648640.50691666664</v>
      </c>
    </row>
    <row r="20" spans="1:32" x14ac:dyDescent="0.25">
      <c r="A20" s="23" t="s">
        <v>47</v>
      </c>
      <c r="B20" s="20">
        <v>302724.64033999998</v>
      </c>
      <c r="C20" s="20">
        <v>375194.02549999999</v>
      </c>
      <c r="D20" s="20">
        <v>431459.20584000001</v>
      </c>
      <c r="E20" s="20">
        <v>408446.94274999999</v>
      </c>
      <c r="F20" s="20">
        <v>460968.47227000003</v>
      </c>
      <c r="G20" s="20">
        <v>511088.91697999998</v>
      </c>
      <c r="H20" s="20">
        <v>554246.12332000001</v>
      </c>
      <c r="I20" s="20">
        <v>633081.29657999997</v>
      </c>
      <c r="J20" s="20">
        <v>694108.69908000005</v>
      </c>
      <c r="K20" s="20">
        <v>746626.08325999998</v>
      </c>
      <c r="L20" s="20">
        <v>802180.38621999999</v>
      </c>
      <c r="M20" s="20">
        <v>885383.30255000002</v>
      </c>
      <c r="N20" s="20">
        <f>'jan to sept 2019'!N20+'Average of oct - dec'!N20</f>
        <v>925521.11858333333</v>
      </c>
    </row>
    <row r="21" spans="1:32" x14ac:dyDescent="0.25">
      <c r="A21" s="24" t="s">
        <v>48</v>
      </c>
      <c r="B21" s="22">
        <v>426.25617799999998</v>
      </c>
      <c r="C21" s="22">
        <v>486.693106</v>
      </c>
      <c r="D21" s="22">
        <v>773.33558900000003</v>
      </c>
      <c r="E21" s="22">
        <v>1309.108088</v>
      </c>
      <c r="F21" s="22">
        <v>974.64849800000002</v>
      </c>
      <c r="G21" s="22">
        <v>819.34295699999996</v>
      </c>
      <c r="H21" s="22">
        <v>1179.1092940000001</v>
      </c>
      <c r="I21" s="22">
        <v>805.98861399999998</v>
      </c>
      <c r="J21" s="22">
        <v>1632.57736</v>
      </c>
      <c r="K21" s="22">
        <v>801.21810400000004</v>
      </c>
      <c r="L21" s="22">
        <v>573.91982900000005</v>
      </c>
      <c r="M21" s="22">
        <v>540.15940863000003</v>
      </c>
      <c r="N21" s="20">
        <f>'jan to sept 2019'!N21+'Average of oct - dec'!N21</f>
        <v>4004.6798478274995</v>
      </c>
    </row>
    <row r="22" spans="1:32" x14ac:dyDescent="0.25">
      <c r="A22" s="25" t="s">
        <v>49</v>
      </c>
      <c r="B22" s="20">
        <v>547922.64576999994</v>
      </c>
      <c r="C22" s="20">
        <v>658620.53607999999</v>
      </c>
      <c r="D22" s="20">
        <v>863146.01343000005</v>
      </c>
      <c r="E22" s="20">
        <v>895333.92434000003</v>
      </c>
      <c r="F22" s="20">
        <v>932605.26405</v>
      </c>
      <c r="G22" s="20">
        <v>1016978.56033</v>
      </c>
      <c r="H22" s="20">
        <v>1122038.23502</v>
      </c>
      <c r="I22" s="20">
        <v>1159041.7922100001</v>
      </c>
      <c r="J22" s="20">
        <v>1179100.62326</v>
      </c>
      <c r="K22" s="20">
        <v>1408075.8541600001</v>
      </c>
      <c r="L22" s="20">
        <v>1072553.36626</v>
      </c>
      <c r="M22" s="20">
        <v>1202420.0948900001</v>
      </c>
      <c r="N22" s="20">
        <f>'jan to sept 2019'!N22+'Average of oct - dec'!N22</f>
        <v>1216778.3490166669</v>
      </c>
    </row>
    <row r="23" spans="1:32" s="10" customFormat="1" x14ac:dyDescent="0.25">
      <c r="A23" s="24" t="s">
        <v>50</v>
      </c>
      <c r="B23" s="22">
        <v>15636.1731012</v>
      </c>
      <c r="C23" s="22">
        <v>27608.393085799999</v>
      </c>
      <c r="D23" s="22">
        <v>19146.491748600001</v>
      </c>
      <c r="E23" s="22">
        <v>19076.153593499999</v>
      </c>
      <c r="F23" s="22">
        <v>21296.030207399999</v>
      </c>
      <c r="G23" s="22">
        <v>24764.227410700001</v>
      </c>
      <c r="H23" s="22">
        <v>23521.9873477</v>
      </c>
      <c r="I23" s="22">
        <v>25592.6888339</v>
      </c>
      <c r="J23" s="22">
        <v>22955.767906199999</v>
      </c>
      <c r="K23" s="22">
        <v>19595.569030300001</v>
      </c>
      <c r="L23" s="22">
        <v>15970.234978</v>
      </c>
      <c r="M23" s="22">
        <v>16671.783999899999</v>
      </c>
      <c r="N23" s="20">
        <f>'jan to sept 2019'!N23+'Average of oct - dec'!N23</f>
        <v>27269.897521291667</v>
      </c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</row>
    <row r="24" spans="1:32" x14ac:dyDescent="0.25">
      <c r="A24" s="23" t="s">
        <v>51</v>
      </c>
      <c r="B24" s="20">
        <v>71255.764246000006</v>
      </c>
      <c r="C24" s="20">
        <v>77108.014871000007</v>
      </c>
      <c r="D24" s="20">
        <v>82872.776400999996</v>
      </c>
      <c r="E24" s="20">
        <v>85052.879520000002</v>
      </c>
      <c r="F24" s="20">
        <v>92384.600474999999</v>
      </c>
      <c r="G24" s="20">
        <v>87012.222255999994</v>
      </c>
      <c r="H24" s="20">
        <v>89711.975069399996</v>
      </c>
      <c r="I24" s="20">
        <v>97846.903447999997</v>
      </c>
      <c r="J24" s="20">
        <v>95411.606079000005</v>
      </c>
      <c r="K24" s="20">
        <v>90840.090851000001</v>
      </c>
      <c r="L24" s="20">
        <v>71092.663335999998</v>
      </c>
      <c r="M24" s="20">
        <v>78547.686077999999</v>
      </c>
      <c r="N24" s="20">
        <f>'jan to sept 2019'!N24+'Average of oct - dec'!N24</f>
        <v>61863.947145499995</v>
      </c>
    </row>
    <row r="25" spans="1:32" x14ac:dyDescent="0.25">
      <c r="A25" s="24" t="s">
        <v>52</v>
      </c>
      <c r="B25" s="22">
        <v>364033.28535999998</v>
      </c>
      <c r="C25" s="22">
        <v>462421.51650999999</v>
      </c>
      <c r="D25" s="22">
        <v>668278.32189000002</v>
      </c>
      <c r="E25" s="22">
        <v>690836.39569000003</v>
      </c>
      <c r="F25" s="22">
        <v>702061.25223999994</v>
      </c>
      <c r="G25" s="22">
        <v>783030.66274000006</v>
      </c>
      <c r="H25" s="22">
        <v>879944.24254999997</v>
      </c>
      <c r="I25" s="22">
        <v>873620.23909000005</v>
      </c>
      <c r="J25" s="22">
        <v>883701.56753</v>
      </c>
      <c r="K25" s="22">
        <v>1105778.4945499999</v>
      </c>
      <c r="L25" s="22">
        <v>726131.76804999996</v>
      </c>
      <c r="M25" s="22">
        <v>794986.01147000003</v>
      </c>
      <c r="N25" s="20">
        <f>'jan to sept 2019'!N25+'Average of oct - dec'!N25</f>
        <v>988972.50283916667</v>
      </c>
    </row>
    <row r="26" spans="1:32" x14ac:dyDescent="0.25">
      <c r="A26" s="23" t="s">
        <v>53</v>
      </c>
      <c r="B26" s="20">
        <v>0</v>
      </c>
      <c r="C26" s="20">
        <v>0</v>
      </c>
      <c r="D26" s="20">
        <v>31.14295173</v>
      </c>
      <c r="E26" s="20">
        <v>53.755956339999997</v>
      </c>
      <c r="F26" s="20">
        <v>65.111935110000005</v>
      </c>
      <c r="G26" s="20">
        <v>89.290342870000003</v>
      </c>
      <c r="H26" s="20">
        <v>88.311115380000004</v>
      </c>
      <c r="I26" s="20">
        <v>93.738206030000001</v>
      </c>
      <c r="J26" s="20">
        <v>94.954883030000005</v>
      </c>
      <c r="K26" s="20">
        <v>138.95640816</v>
      </c>
      <c r="L26" s="20">
        <v>155.32532474000001</v>
      </c>
      <c r="M26" s="20">
        <v>153.00480944</v>
      </c>
      <c r="N26" s="20">
        <f>'jan to sept 2019'!N26+'Average of oct - dec'!N26</f>
        <v>89.830772980000006</v>
      </c>
    </row>
    <row r="27" spans="1:32" x14ac:dyDescent="0.25">
      <c r="A27" s="24" t="s">
        <v>54</v>
      </c>
      <c r="B27" s="22">
        <v>71955.703722999999</v>
      </c>
      <c r="C27" s="22">
        <v>44945.653514500002</v>
      </c>
      <c r="D27" s="22">
        <v>56457.649328200001</v>
      </c>
      <c r="E27" s="22">
        <v>60056.9717848</v>
      </c>
      <c r="F27" s="22">
        <v>68137.547978699993</v>
      </c>
      <c r="G27" s="22">
        <v>62636.483027599999</v>
      </c>
      <c r="H27" s="22">
        <v>69057.135957899998</v>
      </c>
      <c r="I27" s="22">
        <v>88044.454509000003</v>
      </c>
      <c r="J27" s="22">
        <v>90747.405029999994</v>
      </c>
      <c r="K27" s="22">
        <v>119136.00480900001</v>
      </c>
      <c r="L27" s="22">
        <v>91541.586169000002</v>
      </c>
      <c r="M27" s="22">
        <v>131365.95931239999</v>
      </c>
      <c r="N27" s="20">
        <f>'jan to sept 2019'!N27+'Average of oct - dec'!N27</f>
        <v>67735.096364783327</v>
      </c>
    </row>
    <row r="28" spans="1:32" x14ac:dyDescent="0.25">
      <c r="A28" s="23" t="s">
        <v>55</v>
      </c>
      <c r="B28" s="20">
        <v>2523.7945599</v>
      </c>
      <c r="C28" s="20">
        <v>2271.4378009799998</v>
      </c>
      <c r="D28" s="20">
        <v>4284.30203274</v>
      </c>
      <c r="E28" s="20">
        <v>7120.2933648199996</v>
      </c>
      <c r="F28" s="20">
        <v>9882.4333318999998</v>
      </c>
      <c r="G28" s="20">
        <v>14052.230513099999</v>
      </c>
      <c r="H28" s="20">
        <v>11212.115681499999</v>
      </c>
      <c r="I28" s="20">
        <v>15945.589500100001</v>
      </c>
      <c r="J28" s="20">
        <v>21066.726577699999</v>
      </c>
      <c r="K28" s="20">
        <v>10190.990307</v>
      </c>
      <c r="L28" s="20">
        <v>7791.3392559000004</v>
      </c>
      <c r="M28" s="20">
        <v>7212.1918667999998</v>
      </c>
      <c r="N28" s="20">
        <f>'jan to sept 2019'!N28+'Average of oct - dec'!N28</f>
        <v>5859.8195458166665</v>
      </c>
    </row>
    <row r="29" spans="1:32" x14ac:dyDescent="0.25">
      <c r="A29" s="24" t="s">
        <v>17</v>
      </c>
      <c r="B29" s="22">
        <v>2735.2254911999999</v>
      </c>
      <c r="C29" s="22">
        <v>4580.8760259999999</v>
      </c>
      <c r="D29" s="22">
        <v>5900.6659550000004</v>
      </c>
      <c r="E29" s="22">
        <v>5023.7479073799996</v>
      </c>
      <c r="F29" s="22">
        <v>6973.7496431</v>
      </c>
      <c r="G29" s="22">
        <v>7478.8109955999998</v>
      </c>
      <c r="H29" s="22">
        <v>6581.9971797400003</v>
      </c>
      <c r="I29" s="22">
        <v>7888.4549030999997</v>
      </c>
      <c r="J29" s="22">
        <v>10253.868759700001</v>
      </c>
      <c r="K29" s="22">
        <v>8150.1566989000003</v>
      </c>
      <c r="L29" s="22">
        <v>7350.8310695</v>
      </c>
      <c r="M29" s="22">
        <v>9406.3674888000005</v>
      </c>
      <c r="N29" s="20">
        <f>'jan to sept 2019'!N29+'Average of oct - dec'!N29</f>
        <v>3703.3870377125004</v>
      </c>
    </row>
    <row r="30" spans="1:32" x14ac:dyDescent="0.25">
      <c r="A30" s="23" t="s">
        <v>56</v>
      </c>
      <c r="B30" s="20">
        <v>19384.204086000002</v>
      </c>
      <c r="C30" s="20">
        <v>23060.770085</v>
      </c>
      <c r="D30" s="20">
        <v>25666.974227999999</v>
      </c>
      <c r="E30" s="20">
        <v>27699.310401999999</v>
      </c>
      <c r="F30" s="20">
        <v>31400.824723000002</v>
      </c>
      <c r="G30" s="20">
        <v>36204.578519000002</v>
      </c>
      <c r="H30" s="20">
        <v>41920.470156000003</v>
      </c>
      <c r="I30" s="20">
        <v>50009.723682999997</v>
      </c>
      <c r="J30" s="20">
        <v>54868.726495000003</v>
      </c>
      <c r="K30" s="20">
        <v>53445.591524000003</v>
      </c>
      <c r="L30" s="20">
        <v>50577.20091</v>
      </c>
      <c r="M30" s="20">
        <v>51500.799432</v>
      </c>
      <c r="N30" s="20">
        <f>'jan to sept 2019'!N30+'Average of oct - dec'!N30</f>
        <v>43670.719959249996</v>
      </c>
    </row>
    <row r="31" spans="1:32" x14ac:dyDescent="0.25">
      <c r="A31" s="24" t="s">
        <v>57</v>
      </c>
      <c r="B31" s="22">
        <v>398.49515000999997</v>
      </c>
      <c r="C31" s="22">
        <v>16623.874215020001</v>
      </c>
      <c r="D31" s="22">
        <v>507.68886971000001</v>
      </c>
      <c r="E31" s="22">
        <v>414.41614335000003</v>
      </c>
      <c r="F31" s="22">
        <v>403.71359375999998</v>
      </c>
      <c r="G31" s="22">
        <v>1710.0544769999999</v>
      </c>
      <c r="H31" s="22">
        <v>3.40001E-7</v>
      </c>
      <c r="I31" s="22">
        <v>0</v>
      </c>
      <c r="J31" s="22">
        <v>0</v>
      </c>
      <c r="K31" s="22">
        <v>800</v>
      </c>
      <c r="L31" s="22">
        <v>101942.41712</v>
      </c>
      <c r="M31" s="22">
        <v>112576.29055999999</v>
      </c>
      <c r="N31" s="20">
        <f>'jan to sept 2019'!N31+'Average of oct - dec'!N31</f>
        <v>17613.147843788334</v>
      </c>
    </row>
    <row r="32" spans="1:32" x14ac:dyDescent="0.25">
      <c r="A32" s="25" t="s">
        <v>58</v>
      </c>
      <c r="B32" s="20">
        <v>79948.675449000002</v>
      </c>
      <c r="C32" s="20">
        <v>142685.230297</v>
      </c>
      <c r="D32" s="20">
        <v>25810.427342999999</v>
      </c>
      <c r="E32" s="20">
        <v>10097.472651</v>
      </c>
      <c r="F32" s="20">
        <v>29333.045736</v>
      </c>
      <c r="G32" s="20">
        <v>36477.182302000001</v>
      </c>
      <c r="H32" s="20">
        <v>40590.722368000002</v>
      </c>
      <c r="I32" s="20">
        <v>20258.569736000001</v>
      </c>
      <c r="J32" s="20">
        <v>52922.001799999998</v>
      </c>
      <c r="K32" s="20">
        <v>83803.726280000003</v>
      </c>
      <c r="L32" s="20">
        <v>168760.79306</v>
      </c>
      <c r="M32" s="20">
        <v>51741.635399999999</v>
      </c>
      <c r="N32" s="20">
        <f>'jan to sept 2019'!N32+'Average of oct - dec'!N32</f>
        <v>42314.166951749998</v>
      </c>
    </row>
    <row r="33" spans="1:14" x14ac:dyDescent="0.25">
      <c r="A33" s="24" t="s">
        <v>59</v>
      </c>
      <c r="B33" s="22">
        <v>11131.8</v>
      </c>
      <c r="C33" s="22">
        <v>32639</v>
      </c>
      <c r="D33" s="22">
        <v>0</v>
      </c>
      <c r="E33" s="22">
        <v>0</v>
      </c>
      <c r="F33" s="22">
        <v>0</v>
      </c>
      <c r="G33" s="22">
        <v>0</v>
      </c>
      <c r="H33" s="22">
        <v>3583.1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0">
        <f>'jan to sept 2019'!N33+'Average of oct - dec'!N33</f>
        <v>3508.8333333333335</v>
      </c>
    </row>
    <row r="34" spans="1:14" x14ac:dyDescent="0.25">
      <c r="A34" s="23" t="s">
        <v>60</v>
      </c>
      <c r="B34" s="20">
        <v>27718.908448999999</v>
      </c>
      <c r="C34" s="20">
        <v>9982.7999999999993</v>
      </c>
      <c r="D34" s="20">
        <v>25810.427342999999</v>
      </c>
      <c r="E34" s="20">
        <v>3453.49856</v>
      </c>
      <c r="F34" s="20">
        <v>5181.1234329999997</v>
      </c>
      <c r="G34" s="20">
        <v>16882.993775999999</v>
      </c>
      <c r="H34" s="20">
        <v>23111.354262000001</v>
      </c>
      <c r="I34" s="20">
        <v>14513.054754000001</v>
      </c>
      <c r="J34" s="20">
        <v>16634.184600000001</v>
      </c>
      <c r="K34" s="20">
        <v>80693.027400000006</v>
      </c>
      <c r="L34" s="20">
        <v>125069.82154</v>
      </c>
      <c r="M34" s="20">
        <v>38049.057000000001</v>
      </c>
      <c r="N34" s="20">
        <f>'jan to sept 2019'!N34+'Average of oct - dec'!N34</f>
        <v>21674.174229333337</v>
      </c>
    </row>
    <row r="35" spans="1:14" x14ac:dyDescent="0.25">
      <c r="A35" s="24" t="s">
        <v>61</v>
      </c>
      <c r="B35" s="22">
        <v>21606.167000000001</v>
      </c>
      <c r="C35" s="22">
        <v>6408.9330060000002</v>
      </c>
      <c r="D35" s="22">
        <v>0</v>
      </c>
      <c r="E35" s="22">
        <v>6643.974091</v>
      </c>
      <c r="F35" s="22">
        <v>24151.922302999999</v>
      </c>
      <c r="G35" s="22">
        <v>19594.188526999998</v>
      </c>
      <c r="H35" s="22">
        <v>13896.268110999999</v>
      </c>
      <c r="I35" s="22">
        <v>5745.5149780000002</v>
      </c>
      <c r="J35" s="22">
        <v>4839.0355200000004</v>
      </c>
      <c r="K35" s="22">
        <v>3110.6988799999999</v>
      </c>
      <c r="L35" s="22">
        <v>16524.971519999999</v>
      </c>
      <c r="M35" s="22">
        <v>13692.5784</v>
      </c>
      <c r="N35" s="20">
        <f>'jan to sept 2019'!N35+'Average of oct - dec'!N35</f>
        <v>8568.0010558333342</v>
      </c>
    </row>
    <row r="36" spans="1:14" x14ac:dyDescent="0.25">
      <c r="A36" s="23" t="s">
        <v>62</v>
      </c>
      <c r="B36" s="20">
        <v>19491.8</v>
      </c>
      <c r="C36" s="20">
        <v>77435.853090999997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f>'jan to sept 2019'!N36+'Average of oct - dec'!N36</f>
        <v>5039.1416666666664</v>
      </c>
    </row>
    <row r="37" spans="1:14" x14ac:dyDescent="0.25">
      <c r="A37" s="24" t="s">
        <v>63</v>
      </c>
      <c r="B37" s="22">
        <v>0</v>
      </c>
      <c r="C37" s="22">
        <v>16218.644200000001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0">
        <f>'jan to sept 2019'!N37+'Average of oct - dec'!N37</f>
        <v>1260.1833333333334</v>
      </c>
    </row>
    <row r="38" spans="1:14" x14ac:dyDescent="0.25">
      <c r="A38" s="23" t="s">
        <v>64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f>'jan to sept 2019'!N38+'Average of oct - dec'!N38</f>
        <v>0</v>
      </c>
    </row>
    <row r="39" spans="1:14" x14ac:dyDescent="0.25">
      <c r="A39" s="24" t="s">
        <v>65</v>
      </c>
      <c r="B39" s="26" t="s">
        <v>14</v>
      </c>
      <c r="C39" s="26" t="s">
        <v>14</v>
      </c>
      <c r="D39" s="26" t="s">
        <v>14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14</v>
      </c>
      <c r="J39" s="22">
        <v>31448.78168</v>
      </c>
      <c r="K39" s="22">
        <v>0</v>
      </c>
      <c r="L39" s="22">
        <v>0</v>
      </c>
      <c r="M39" s="22">
        <v>0</v>
      </c>
      <c r="N39" s="20" t="e">
        <f>'jan to sept 2019'!N39+'Average of oct - dec'!N39</f>
        <v>#VALUE!</v>
      </c>
    </row>
    <row r="40" spans="1:14" x14ac:dyDescent="0.25">
      <c r="A40" s="25" t="s">
        <v>66</v>
      </c>
      <c r="B40" s="20">
        <v>19297.109329999999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f>'jan to sept 2019'!N40+'Average of oct - dec'!N40</f>
        <v>1608.0924441666666</v>
      </c>
    </row>
    <row r="41" spans="1:14" x14ac:dyDescent="0.25">
      <c r="A41" s="21" t="s">
        <v>67</v>
      </c>
      <c r="B41" s="26" t="s">
        <v>14</v>
      </c>
      <c r="C41" s="26" t="s">
        <v>14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2">
        <v>27166</v>
      </c>
      <c r="M41" s="22">
        <v>0</v>
      </c>
      <c r="N41" s="20" t="e">
        <f>'jan to sept 2019'!N41+'Average of oct - dec'!N41</f>
        <v>#VALUE!</v>
      </c>
    </row>
    <row r="42" spans="1:14" ht="15" x14ac:dyDescent="0.25">
      <c r="A42" s="2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ht="24" x14ac:dyDescent="0.25">
      <c r="A43" s="27" t="s">
        <v>18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ht="15" x14ac:dyDescent="0.25">
      <c r="A44" s="27" t="s">
        <v>19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ht="15" x14ac:dyDescent="0.25">
      <c r="A45" s="27" t="s">
        <v>20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ht="15" x14ac:dyDescent="0.25">
      <c r="A46" s="27" t="s">
        <v>21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ht="15" x14ac:dyDescent="0.25">
      <c r="A47" s="27" t="s">
        <v>68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ht="15" x14ac:dyDescent="0.25">
      <c r="A48" s="27" t="s">
        <v>22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ht="24" x14ac:dyDescent="0.25">
      <c r="A49" s="27" t="s">
        <v>23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24" x14ac:dyDescent="0.25">
      <c r="A50" s="27" t="s">
        <v>24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ht="24" x14ac:dyDescent="0.25">
      <c r="A51" s="27" t="s">
        <v>25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x14ac:dyDescent="0.25">
      <c r="A52" s="27" t="s">
        <v>26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x14ac:dyDescent="0.25">
      <c r="A53" s="27" t="s">
        <v>27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x14ac:dyDescent="0.25">
      <c r="A54" s="2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x14ac:dyDescent="0.25">
      <c r="A55" s="5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x14ac:dyDescent="0.25">
      <c r="A56" s="6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x14ac:dyDescent="0.25">
      <c r="A57" s="5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x14ac:dyDescent="0.25">
      <c r="A58" s="6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x14ac:dyDescent="0.25">
      <c r="A59" s="5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25">
      <c r="A60" s="25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x14ac:dyDescent="0.25">
      <c r="A61" s="27"/>
    </row>
    <row r="62" spans="1:14" ht="39.950000000000003" customHeight="1" x14ac:dyDescent="0.25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30"/>
      <c r="N62" s="13"/>
    </row>
    <row r="63" spans="1:14" ht="39.950000000000003" customHeight="1" x14ac:dyDescent="0.25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30"/>
      <c r="N63" s="13"/>
    </row>
    <row r="64" spans="1:14" ht="39.950000000000003" customHeight="1" x14ac:dyDescent="0.25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30"/>
      <c r="N64" s="13"/>
    </row>
    <row r="65" spans="1:14" ht="39.950000000000003" customHeight="1" x14ac:dyDescent="0.25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30"/>
      <c r="N65" s="13"/>
    </row>
    <row r="66" spans="1:14" ht="24" customHeight="1" x14ac:dyDescent="0.25">
      <c r="A66" s="27"/>
    </row>
    <row r="67" spans="1:14" ht="15" customHeight="1" x14ac:dyDescent="0.25">
      <c r="A67" s="27"/>
    </row>
    <row r="68" spans="1:14" ht="15" customHeight="1" x14ac:dyDescent="0.25">
      <c r="A68" s="27"/>
    </row>
    <row r="69" spans="1:14" ht="15" customHeight="1" x14ac:dyDescent="0.25">
      <c r="A69" s="27"/>
    </row>
    <row r="70" spans="1:14" ht="15" customHeight="1" x14ac:dyDescent="0.25">
      <c r="A70" s="27"/>
    </row>
    <row r="71" spans="1:14" ht="39.950000000000003" customHeight="1" x14ac:dyDescent="0.25">
      <c r="A71" s="27"/>
    </row>
    <row r="72" spans="1:14" ht="39.950000000000003" customHeight="1" x14ac:dyDescent="0.25">
      <c r="A72" s="27"/>
    </row>
    <row r="73" spans="1:14" ht="39.950000000000003" customHeight="1" x14ac:dyDescent="0.25">
      <c r="A73" s="27"/>
    </row>
    <row r="74" spans="1:14" ht="15" customHeight="1" x14ac:dyDescent="0.25">
      <c r="A74" s="27"/>
    </row>
    <row r="75" spans="1:14" ht="39.950000000000003" customHeight="1" x14ac:dyDescent="0.25">
      <c r="A75" s="27"/>
    </row>
  </sheetData>
  <mergeCells count="7">
    <mergeCell ref="A65:M65"/>
    <mergeCell ref="A1:M1"/>
    <mergeCell ref="A2:A3"/>
    <mergeCell ref="B2:M2"/>
    <mergeCell ref="A62:M62"/>
    <mergeCell ref="A63:M63"/>
    <mergeCell ref="A64:M64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'2019 adjusted'!B7:M7</xm:f>
              <xm:sqref>O7</xm:sqref>
            </x14:sparkline>
          </x14:sparklines>
        </x14:sparklineGroup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'2019 adjusted'!B11:M11</xm:f>
              <xm:sqref>O11</xm:sqref>
            </x14:sparkline>
          </x14:sparklines>
        </x14:sparklineGroup>
        <x14:sparklineGroup displayEmptyCellsAs="gap" high="1" low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'2019 adjusted'!B12:M12</xm:f>
              <xm:sqref>O12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5"/>
  <sheetViews>
    <sheetView workbookViewId="0">
      <selection sqref="A1:M1"/>
    </sheetView>
  </sheetViews>
  <sheetFormatPr defaultColWidth="9.5703125" defaultRowHeight="12" x14ac:dyDescent="0.25"/>
  <cols>
    <col min="1" max="1" width="57.140625" style="15" bestFit="1" customWidth="1"/>
    <col min="2" max="2" width="19.140625" style="15" bestFit="1" customWidth="1"/>
    <col min="3" max="13" width="10.28515625" style="15" bestFit="1" customWidth="1"/>
    <col min="14" max="14" width="10.28515625" style="15" customWidth="1"/>
    <col min="15" max="16384" width="9.5703125" style="15"/>
  </cols>
  <sheetData>
    <row r="1" spans="1:31" ht="50.1" customHeight="1" x14ac:dyDescent="0.25">
      <c r="A1" s="31" t="s">
        <v>33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16"/>
    </row>
    <row r="2" spans="1:31" x14ac:dyDescent="0.2">
      <c r="A2" s="32" t="s">
        <v>0</v>
      </c>
      <c r="B2" s="34" t="s">
        <v>1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  <c r="N2" s="18"/>
    </row>
    <row r="3" spans="1:31" ht="15" customHeight="1" x14ac:dyDescent="0.2">
      <c r="A3" s="33"/>
      <c r="B3" s="17" t="s">
        <v>2</v>
      </c>
      <c r="C3" s="17" t="s">
        <v>3</v>
      </c>
      <c r="D3" s="17" t="s">
        <v>4</v>
      </c>
      <c r="E3" s="17" t="s">
        <v>5</v>
      </c>
      <c r="F3" s="17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>
        <v>2019</v>
      </c>
    </row>
    <row r="4" spans="1:31" ht="12.75" x14ac:dyDescent="0.25">
      <c r="A4" s="19" t="s">
        <v>29</v>
      </c>
      <c r="B4" s="20">
        <v>1894952.9240000001</v>
      </c>
      <c r="C4" s="20">
        <v>2210197.0101000001</v>
      </c>
      <c r="D4" s="20">
        <v>2436548.8155999999</v>
      </c>
      <c r="E4" s="20">
        <v>2618907.3602999998</v>
      </c>
      <c r="F4" s="20">
        <v>2860941.3393000001</v>
      </c>
      <c r="G4" s="20">
        <v>3102197.7472999999</v>
      </c>
      <c r="H4" s="20">
        <v>3316608.6797000002</v>
      </c>
      <c r="I4" s="20">
        <v>3577753.3697000002</v>
      </c>
      <c r="J4" s="20">
        <v>3826603.5153999999</v>
      </c>
      <c r="K4" s="20">
        <v>4159335.5112000001</v>
      </c>
      <c r="L4" s="20">
        <v>3857121.8933000001</v>
      </c>
      <c r="M4" s="20">
        <v>4064660.8385000001</v>
      </c>
      <c r="N4" s="20">
        <f>'jan to sept 2019'!N4+'Average of oct - dec'!N4</f>
        <v>3971801.1550416667</v>
      </c>
    </row>
    <row r="5" spans="1:31" x14ac:dyDescent="0.25">
      <c r="A5" s="21" t="s">
        <v>34</v>
      </c>
      <c r="B5" s="22">
        <v>138564.52588299999</v>
      </c>
      <c r="C5" s="22">
        <v>162117.20937999999</v>
      </c>
      <c r="D5" s="22">
        <v>209428.95606999999</v>
      </c>
      <c r="E5" s="22">
        <v>227296.70217</v>
      </c>
      <c r="F5" s="22">
        <v>257653.89223</v>
      </c>
      <c r="G5" s="22">
        <v>288272.10498</v>
      </c>
      <c r="H5" s="22">
        <v>268724.51169999997</v>
      </c>
      <c r="I5" s="22">
        <v>313718.74427999998</v>
      </c>
      <c r="J5" s="22">
        <v>343650.21226</v>
      </c>
      <c r="K5" s="22">
        <v>357738.20140000002</v>
      </c>
      <c r="L5" s="22">
        <v>341770.13618999999</v>
      </c>
      <c r="M5" s="22">
        <v>379693.19942999998</v>
      </c>
      <c r="N5" s="20">
        <f>'jan to sept 2019'!N5+'Average of oct - dec'!N5</f>
        <v>317421.26432750002</v>
      </c>
    </row>
    <row r="6" spans="1:31" x14ac:dyDescent="0.25">
      <c r="A6" s="23" t="s">
        <v>35</v>
      </c>
      <c r="B6" s="20">
        <v>7608.5640494999998</v>
      </c>
      <c r="C6" s="20">
        <v>9077.2254869999997</v>
      </c>
      <c r="D6" s="20">
        <v>9406.3387199999997</v>
      </c>
      <c r="E6" s="20">
        <v>9625.6799379999993</v>
      </c>
      <c r="F6" s="20">
        <v>10289.527832</v>
      </c>
      <c r="G6" s="20">
        <v>11622.008626000001</v>
      </c>
      <c r="H6" s="20">
        <v>12453.225403</v>
      </c>
      <c r="I6" s="20">
        <v>12795.163952999999</v>
      </c>
      <c r="J6" s="20">
        <v>13631.629965300001</v>
      </c>
      <c r="K6" s="20">
        <v>13586.3400213</v>
      </c>
      <c r="L6" s="20">
        <v>14041.9695808</v>
      </c>
      <c r="M6" s="20">
        <v>14385.260821399999</v>
      </c>
      <c r="N6" s="20">
        <f>'jan to sept 2019'!N6+'Average of oct - dec'!N6</f>
        <v>11033.090122058333</v>
      </c>
    </row>
    <row r="7" spans="1:31" s="10" customFormat="1" ht="24.75" customHeight="1" x14ac:dyDescent="0.25">
      <c r="A7" s="12" t="s">
        <v>36</v>
      </c>
      <c r="B7" s="9">
        <v>39419.014910999998</v>
      </c>
      <c r="C7" s="9">
        <v>44415.710960999997</v>
      </c>
      <c r="D7" s="9">
        <v>49628.162977</v>
      </c>
      <c r="E7" s="9">
        <v>54161.105574000001</v>
      </c>
      <c r="F7" s="9">
        <v>63430.014164</v>
      </c>
      <c r="G7" s="9">
        <v>75484.963594000001</v>
      </c>
      <c r="H7" s="9">
        <v>74459.196098</v>
      </c>
      <c r="I7" s="9">
        <v>86533.807006000003</v>
      </c>
      <c r="J7" s="9">
        <v>92770.148018000007</v>
      </c>
      <c r="K7" s="9">
        <v>106686.736311</v>
      </c>
      <c r="L7" s="9">
        <v>100029.107128</v>
      </c>
      <c r="M7" s="9">
        <v>112037.835485</v>
      </c>
      <c r="N7" s="9">
        <f>'jan to sept 2019'!N7+'Average of oct - dec'!N7</f>
        <v>101732.3709352</v>
      </c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s="10" customFormat="1" x14ac:dyDescent="0.25">
      <c r="A8" s="23" t="s">
        <v>37</v>
      </c>
      <c r="B8" s="20">
        <v>16289.250061999999</v>
      </c>
      <c r="C8" s="20">
        <v>20583.783252000001</v>
      </c>
      <c r="D8" s="20">
        <v>25529.118278999998</v>
      </c>
      <c r="E8" s="20">
        <v>21297.722319</v>
      </c>
      <c r="F8" s="20">
        <v>23634.072336000001</v>
      </c>
      <c r="G8" s="20">
        <v>34576.623716000002</v>
      </c>
      <c r="H8" s="20">
        <v>22603.880164999999</v>
      </c>
      <c r="I8" s="20">
        <v>25315.011832</v>
      </c>
      <c r="J8" s="20">
        <v>33801.945353000003</v>
      </c>
      <c r="K8" s="20">
        <v>31074.455924999998</v>
      </c>
      <c r="L8" s="20">
        <v>30254.207092000001</v>
      </c>
      <c r="M8" s="20">
        <v>41196.061612999998</v>
      </c>
      <c r="N8" s="20">
        <f>'jan to sept 2019'!N8+'Average of oct - dec'!N8</f>
        <v>27927.430344400003</v>
      </c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x14ac:dyDescent="0.25">
      <c r="A9" s="24" t="s">
        <v>15</v>
      </c>
      <c r="B9" s="22">
        <v>6795.6720277000004</v>
      </c>
      <c r="C9" s="22">
        <v>6609.5008895000001</v>
      </c>
      <c r="D9" s="22">
        <v>6779.9912359999998</v>
      </c>
      <c r="E9" s="22">
        <v>7972.8336061</v>
      </c>
      <c r="F9" s="22">
        <v>6935.7179297000002</v>
      </c>
      <c r="G9" s="22">
        <v>9141.1488752000005</v>
      </c>
      <c r="H9" s="22">
        <v>7572.9608062999996</v>
      </c>
      <c r="I9" s="22">
        <v>8550.8054542999998</v>
      </c>
      <c r="J9" s="22">
        <v>10307.728518100001</v>
      </c>
      <c r="K9" s="22">
        <v>12340.014130699999</v>
      </c>
      <c r="L9" s="22">
        <v>11834.9868219</v>
      </c>
      <c r="M9" s="22">
        <v>13849.191906</v>
      </c>
      <c r="N9" s="20">
        <f>'jan to sept 2019'!N9+'Average of oct - dec'!N9</f>
        <v>10491.36167006</v>
      </c>
    </row>
    <row r="10" spans="1:31" x14ac:dyDescent="0.25">
      <c r="A10" s="23" t="s">
        <v>38</v>
      </c>
      <c r="B10" s="20">
        <v>376.945627</v>
      </c>
      <c r="C10" s="20">
        <v>5605.4404784999997</v>
      </c>
      <c r="D10" s="20">
        <v>21800.855655700001</v>
      </c>
      <c r="E10" s="20">
        <v>23476.440850499999</v>
      </c>
      <c r="F10" s="20">
        <v>25446.077129500001</v>
      </c>
      <c r="G10" s="20">
        <v>29150.289411000002</v>
      </c>
      <c r="H10" s="20">
        <v>23456.441545999998</v>
      </c>
      <c r="I10" s="20">
        <v>30039.241102</v>
      </c>
      <c r="J10" s="20">
        <v>27775.058883000002</v>
      </c>
      <c r="K10" s="20">
        <v>28492.943646</v>
      </c>
      <c r="L10" s="20">
        <v>30041.90799</v>
      </c>
      <c r="M10" s="20">
        <v>32088.831227999999</v>
      </c>
      <c r="N10" s="20">
        <f>'jan to sept 2019'!N10+'Average of oct - dec'!N10</f>
        <v>24963.404331600002</v>
      </c>
    </row>
    <row r="11" spans="1:31" s="10" customFormat="1" ht="34.5" customHeight="1" x14ac:dyDescent="0.25">
      <c r="A11" s="12" t="s">
        <v>39</v>
      </c>
      <c r="B11" s="9">
        <v>41811.819287999999</v>
      </c>
      <c r="C11" s="9">
        <v>47485.837822000001</v>
      </c>
      <c r="D11" s="9">
        <v>55786.092861999998</v>
      </c>
      <c r="E11" s="9">
        <v>64000.851977999999</v>
      </c>
      <c r="F11" s="9">
        <v>77176.276048999993</v>
      </c>
      <c r="G11" s="9">
        <v>74694.268706999996</v>
      </c>
      <c r="H11" s="9">
        <v>78985.717099999994</v>
      </c>
      <c r="I11" s="9">
        <v>90737.642491000006</v>
      </c>
      <c r="J11" s="9">
        <v>100777.015379</v>
      </c>
      <c r="K11" s="9">
        <v>98567.331550000003</v>
      </c>
      <c r="L11" s="9">
        <v>99149.639377</v>
      </c>
      <c r="M11" s="9">
        <v>106371.856598</v>
      </c>
      <c r="N11" s="9">
        <f>'jan to sept 2019'!N11+'Average of oct - dec'!N11</f>
        <v>107097.30810920001</v>
      </c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s="10" customFormat="1" ht="34.5" customHeight="1" x14ac:dyDescent="0.25">
      <c r="A12" s="12" t="s">
        <v>40</v>
      </c>
      <c r="B12" s="9">
        <v>19244.457028500001</v>
      </c>
      <c r="C12" s="9">
        <v>22910.271345000001</v>
      </c>
      <c r="D12" s="9">
        <v>31999.129204000001</v>
      </c>
      <c r="E12" s="9">
        <v>34641.773484999998</v>
      </c>
      <c r="F12" s="9">
        <v>43170.691207000003</v>
      </c>
      <c r="G12" s="9">
        <v>45305.180647000001</v>
      </c>
      <c r="H12" s="9">
        <v>41151.532716000002</v>
      </c>
      <c r="I12" s="9">
        <v>47758.218255</v>
      </c>
      <c r="J12" s="9">
        <v>50531.316757000001</v>
      </c>
      <c r="K12" s="9">
        <v>47384.258526999998</v>
      </c>
      <c r="L12" s="9">
        <v>44515.960734</v>
      </c>
      <c r="M12" s="9">
        <v>47257.200840999998</v>
      </c>
      <c r="N12" s="9">
        <f>'jan to sept 2019'!N12+'Average of oct - dec'!N12</f>
        <v>41782.743844199998</v>
      </c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x14ac:dyDescent="0.25">
      <c r="A13" s="24" t="s">
        <v>41</v>
      </c>
      <c r="B13" s="22">
        <v>7018.8028937999998</v>
      </c>
      <c r="C13" s="22">
        <v>5429.4391249999999</v>
      </c>
      <c r="D13" s="22">
        <v>8499.2671236999995</v>
      </c>
      <c r="E13" s="22">
        <v>12120.2944173</v>
      </c>
      <c r="F13" s="22">
        <v>7571.5155789</v>
      </c>
      <c r="G13" s="22">
        <v>8297.6213994000009</v>
      </c>
      <c r="H13" s="22">
        <v>8041.5578665000003</v>
      </c>
      <c r="I13" s="22">
        <v>11988.854156900001</v>
      </c>
      <c r="J13" s="22">
        <v>14055.369386300001</v>
      </c>
      <c r="K13" s="22">
        <v>19606.121286000001</v>
      </c>
      <c r="L13" s="22">
        <v>11902.3574708</v>
      </c>
      <c r="M13" s="22">
        <v>12506.960941200001</v>
      </c>
      <c r="N13" s="20">
        <f>'jan to sept 2019'!N13+'Average of oct - dec'!N13</f>
        <v>12423.080803516666</v>
      </c>
    </row>
    <row r="14" spans="1:31" x14ac:dyDescent="0.25">
      <c r="A14" s="25" t="s">
        <v>42</v>
      </c>
      <c r="B14" s="20">
        <v>1109219.9675700001</v>
      </c>
      <c r="C14" s="20">
        <v>1246774.0343899999</v>
      </c>
      <c r="D14" s="20">
        <v>1338163.4186100001</v>
      </c>
      <c r="E14" s="20">
        <v>1486179.2611799999</v>
      </c>
      <c r="F14" s="20">
        <v>1641349.1373000001</v>
      </c>
      <c r="G14" s="20">
        <v>1760469.8997</v>
      </c>
      <c r="H14" s="20">
        <v>1885255.2104</v>
      </c>
      <c r="I14" s="20">
        <v>2084734.2634000001</v>
      </c>
      <c r="J14" s="20">
        <v>2250930.6779</v>
      </c>
      <c r="K14" s="20">
        <v>2309717.7297</v>
      </c>
      <c r="L14" s="20">
        <v>2274037.5976999998</v>
      </c>
      <c r="M14" s="20">
        <v>2430805.9086000002</v>
      </c>
      <c r="N14" s="20">
        <f>'jan to sept 2019'!N14+'Average of oct - dec'!N14</f>
        <v>2393679.282460833</v>
      </c>
    </row>
    <row r="15" spans="1:31" x14ac:dyDescent="0.25">
      <c r="A15" s="24" t="s">
        <v>43</v>
      </c>
      <c r="B15" s="22">
        <v>21164.297125900001</v>
      </c>
      <c r="C15" s="22">
        <v>18126.3408843</v>
      </c>
      <c r="D15" s="22">
        <v>23032.890389</v>
      </c>
      <c r="E15" s="22">
        <v>28806.877631899999</v>
      </c>
      <c r="F15" s="22">
        <v>27835.8283663</v>
      </c>
      <c r="G15" s="22">
        <v>26643.5829089</v>
      </c>
      <c r="H15" s="22">
        <v>25365.603543099998</v>
      </c>
      <c r="I15" s="22">
        <v>29290.0762034</v>
      </c>
      <c r="J15" s="22">
        <v>26991.790078099999</v>
      </c>
      <c r="K15" s="22">
        <v>23942.887650699999</v>
      </c>
      <c r="L15" s="22">
        <v>17966.5051083</v>
      </c>
      <c r="M15" s="22">
        <v>21462.390542699999</v>
      </c>
      <c r="N15" s="20">
        <f>'jan to sept 2019'!N15+'Average of oct - dec'!N15</f>
        <v>19131.633000566668</v>
      </c>
    </row>
    <row r="16" spans="1:31" x14ac:dyDescent="0.25">
      <c r="A16" s="23" t="s">
        <v>44</v>
      </c>
      <c r="B16" s="20">
        <v>168252.23780100001</v>
      </c>
      <c r="C16" s="20">
        <v>192627.095822</v>
      </c>
      <c r="D16" s="20">
        <v>168339.89824000001</v>
      </c>
      <c r="E16" s="20">
        <v>199704.06872000001</v>
      </c>
      <c r="F16" s="20">
        <v>218678.36115000001</v>
      </c>
      <c r="G16" s="20">
        <v>205230.42801999999</v>
      </c>
      <c r="H16" s="20">
        <v>255182.82173</v>
      </c>
      <c r="I16" s="20">
        <v>307219.58409000002</v>
      </c>
      <c r="J16" s="20">
        <v>330624.76579999999</v>
      </c>
      <c r="K16" s="20">
        <v>323864.55966999999</v>
      </c>
      <c r="L16" s="20">
        <v>204341.99075999999</v>
      </c>
      <c r="M16" s="20">
        <v>226806.82008999999</v>
      </c>
      <c r="N16" s="20">
        <f>'jan to sept 2019'!N16+'Average of oct - dec'!N16</f>
        <v>259502.74096666666</v>
      </c>
    </row>
    <row r="17" spans="1:31" x14ac:dyDescent="0.25">
      <c r="A17" s="24" t="s">
        <v>16</v>
      </c>
      <c r="B17" s="22">
        <v>228922.04994999999</v>
      </c>
      <c r="C17" s="22">
        <v>230886.70180099999</v>
      </c>
      <c r="D17" s="22">
        <v>251929.55295000001</v>
      </c>
      <c r="E17" s="22">
        <v>355173.85222</v>
      </c>
      <c r="F17" s="22">
        <v>398843.13802999997</v>
      </c>
      <c r="G17" s="22">
        <v>435260.31803000002</v>
      </c>
      <c r="H17" s="22">
        <v>444663.26315999997</v>
      </c>
      <c r="I17" s="22">
        <v>465005.88942000002</v>
      </c>
      <c r="J17" s="22">
        <v>498641.60021</v>
      </c>
      <c r="K17" s="22">
        <v>512219.15135</v>
      </c>
      <c r="L17" s="22">
        <v>543202.06993</v>
      </c>
      <c r="M17" s="22">
        <v>564375.19116000005</v>
      </c>
      <c r="N17" s="20">
        <f>'jan to sept 2019'!N17+'Average of oct - dec'!N17</f>
        <v>518518.54784916667</v>
      </c>
    </row>
    <row r="18" spans="1:31" x14ac:dyDescent="0.25">
      <c r="A18" s="23" t="s">
        <v>45</v>
      </c>
      <c r="B18" s="20">
        <v>10255.0028563</v>
      </c>
      <c r="C18" s="20">
        <v>11825.591655099999</v>
      </c>
      <c r="D18" s="20">
        <v>14891.532574999999</v>
      </c>
      <c r="E18" s="20">
        <v>18086.2781971</v>
      </c>
      <c r="F18" s="20">
        <v>20056.481555099999</v>
      </c>
      <c r="G18" s="20">
        <v>25598.355301</v>
      </c>
      <c r="H18" s="20">
        <v>25566.858100000001</v>
      </c>
      <c r="I18" s="20">
        <v>25232.830362699999</v>
      </c>
      <c r="J18" s="20">
        <v>27446.870964000002</v>
      </c>
      <c r="K18" s="20">
        <v>22245.760506999999</v>
      </c>
      <c r="L18" s="20">
        <v>19231.604670000001</v>
      </c>
      <c r="M18" s="20">
        <v>20157.359174000001</v>
      </c>
      <c r="N18" s="20">
        <f>'jan to sept 2019'!N18+'Average of oct - dec'!N18</f>
        <v>18360.055193316668</v>
      </c>
    </row>
    <row r="19" spans="1:31" x14ac:dyDescent="0.25">
      <c r="A19" s="24" t="s">
        <v>46</v>
      </c>
      <c r="B19" s="22">
        <v>377475.48336000001</v>
      </c>
      <c r="C19" s="22">
        <v>417627.58562999999</v>
      </c>
      <c r="D19" s="22">
        <v>447737.00321</v>
      </c>
      <c r="E19" s="22">
        <v>474652.13368999999</v>
      </c>
      <c r="F19" s="22">
        <v>513992.20740999997</v>
      </c>
      <c r="G19" s="22">
        <v>555828.95551</v>
      </c>
      <c r="H19" s="22">
        <v>579051.43137000001</v>
      </c>
      <c r="I19" s="22">
        <v>624098.59814999998</v>
      </c>
      <c r="J19" s="22">
        <v>671484.37447000004</v>
      </c>
      <c r="K19" s="22">
        <v>680018.06906999997</v>
      </c>
      <c r="L19" s="22">
        <v>686541.12118000002</v>
      </c>
      <c r="M19" s="22">
        <v>712080.68559999997</v>
      </c>
      <c r="N19" s="20">
        <f>'jan to sept 2019'!N19+'Average of oct - dec'!N19</f>
        <v>648640.50691666664</v>
      </c>
    </row>
    <row r="20" spans="1:31" x14ac:dyDescent="0.25">
      <c r="A20" s="23" t="s">
        <v>47</v>
      </c>
      <c r="B20" s="20">
        <v>302724.64033999998</v>
      </c>
      <c r="C20" s="20">
        <v>375194.02549999999</v>
      </c>
      <c r="D20" s="20">
        <v>431459.20584000001</v>
      </c>
      <c r="E20" s="20">
        <v>408446.94274999999</v>
      </c>
      <c r="F20" s="20">
        <v>460968.47227000003</v>
      </c>
      <c r="G20" s="20">
        <v>511088.91697999998</v>
      </c>
      <c r="H20" s="20">
        <v>554246.12332000001</v>
      </c>
      <c r="I20" s="20">
        <v>633081.29657999997</v>
      </c>
      <c r="J20" s="20">
        <v>694108.69908000005</v>
      </c>
      <c r="K20" s="20">
        <v>746626.08325999998</v>
      </c>
      <c r="L20" s="20">
        <v>802180.38621999999</v>
      </c>
      <c r="M20" s="20">
        <v>885383.30255000002</v>
      </c>
      <c r="N20" s="20">
        <f>'jan to sept 2019'!N20+'Average of oct - dec'!N20</f>
        <v>925521.11858333333</v>
      </c>
    </row>
    <row r="21" spans="1:31" x14ac:dyDescent="0.25">
      <c r="A21" s="24" t="s">
        <v>48</v>
      </c>
      <c r="B21" s="22">
        <v>426.25617799999998</v>
      </c>
      <c r="C21" s="22">
        <v>486.693106</v>
      </c>
      <c r="D21" s="22">
        <v>773.33558900000003</v>
      </c>
      <c r="E21" s="22">
        <v>1309.108088</v>
      </c>
      <c r="F21" s="22">
        <v>974.64849800000002</v>
      </c>
      <c r="G21" s="22">
        <v>819.34295699999996</v>
      </c>
      <c r="H21" s="22">
        <v>1179.1092940000001</v>
      </c>
      <c r="I21" s="22">
        <v>805.98861399999998</v>
      </c>
      <c r="J21" s="22">
        <v>1632.57736</v>
      </c>
      <c r="K21" s="22">
        <v>801.21810400000004</v>
      </c>
      <c r="L21" s="22">
        <v>573.91982900000005</v>
      </c>
      <c r="M21" s="22">
        <v>540.15940863000003</v>
      </c>
      <c r="N21" s="20">
        <f>'jan to sept 2019'!N21+'Average of oct - dec'!N21</f>
        <v>4004.6798478274995</v>
      </c>
    </row>
    <row r="22" spans="1:31" x14ac:dyDescent="0.25">
      <c r="A22" s="25" t="s">
        <v>49</v>
      </c>
      <c r="B22" s="20">
        <v>547922.64576999994</v>
      </c>
      <c r="C22" s="20">
        <v>658620.53607999999</v>
      </c>
      <c r="D22" s="20">
        <v>863146.01343000005</v>
      </c>
      <c r="E22" s="20">
        <v>895333.92434000003</v>
      </c>
      <c r="F22" s="20">
        <v>932605.26405</v>
      </c>
      <c r="G22" s="20">
        <v>1016978.56033</v>
      </c>
      <c r="H22" s="20">
        <v>1122038.23502</v>
      </c>
      <c r="I22" s="20">
        <v>1159041.7922100001</v>
      </c>
      <c r="J22" s="20">
        <v>1179100.62326</v>
      </c>
      <c r="K22" s="20">
        <v>1408075.8541600001</v>
      </c>
      <c r="L22" s="20">
        <v>1072553.36626</v>
      </c>
      <c r="M22" s="20">
        <v>1202420.0948900001</v>
      </c>
      <c r="N22" s="20">
        <f>'jan to sept 2019'!N22+'Average of oct - dec'!N22</f>
        <v>1216778.3490166669</v>
      </c>
    </row>
    <row r="23" spans="1:31" s="10" customFormat="1" x14ac:dyDescent="0.25">
      <c r="A23" s="24" t="s">
        <v>50</v>
      </c>
      <c r="B23" s="22">
        <v>15636.1731012</v>
      </c>
      <c r="C23" s="22">
        <v>27608.393085799999</v>
      </c>
      <c r="D23" s="22">
        <v>19146.491748600001</v>
      </c>
      <c r="E23" s="22">
        <v>19076.153593499999</v>
      </c>
      <c r="F23" s="22">
        <v>21296.030207399999</v>
      </c>
      <c r="G23" s="22">
        <v>24764.227410700001</v>
      </c>
      <c r="H23" s="22">
        <v>23521.9873477</v>
      </c>
      <c r="I23" s="22">
        <v>25592.6888339</v>
      </c>
      <c r="J23" s="22">
        <v>22955.767906199999</v>
      </c>
      <c r="K23" s="22">
        <v>19595.569030300001</v>
      </c>
      <c r="L23" s="22">
        <v>15970.234978</v>
      </c>
      <c r="M23" s="22">
        <v>16671.783999899999</v>
      </c>
      <c r="N23" s="20">
        <f>'jan to sept 2019'!N23+'Average of oct - dec'!N23</f>
        <v>27269.897521291667</v>
      </c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x14ac:dyDescent="0.25">
      <c r="A24" s="23" t="s">
        <v>51</v>
      </c>
      <c r="B24" s="20">
        <v>71255.764246000006</v>
      </c>
      <c r="C24" s="20">
        <v>77108.014871000007</v>
      </c>
      <c r="D24" s="20">
        <v>82872.776400999996</v>
      </c>
      <c r="E24" s="20">
        <v>85052.879520000002</v>
      </c>
      <c r="F24" s="20">
        <v>92384.600474999999</v>
      </c>
      <c r="G24" s="20">
        <v>87012.222255999994</v>
      </c>
      <c r="H24" s="20">
        <v>89711.975069399996</v>
      </c>
      <c r="I24" s="20">
        <v>97846.903447999997</v>
      </c>
      <c r="J24" s="20">
        <v>95411.606079000005</v>
      </c>
      <c r="K24" s="20">
        <v>90840.090851000001</v>
      </c>
      <c r="L24" s="20">
        <v>71092.663335999998</v>
      </c>
      <c r="M24" s="20">
        <v>78547.686077999999</v>
      </c>
      <c r="N24" s="20">
        <f>'jan to sept 2019'!N24+'Average of oct - dec'!N24</f>
        <v>61863.947145499995</v>
      </c>
    </row>
    <row r="25" spans="1:31" x14ac:dyDescent="0.25">
      <c r="A25" s="24" t="s">
        <v>52</v>
      </c>
      <c r="B25" s="22">
        <v>364033.28535999998</v>
      </c>
      <c r="C25" s="22">
        <v>462421.51650999999</v>
      </c>
      <c r="D25" s="22">
        <v>668278.32189000002</v>
      </c>
      <c r="E25" s="22">
        <v>690836.39569000003</v>
      </c>
      <c r="F25" s="22">
        <v>702061.25223999994</v>
      </c>
      <c r="G25" s="22">
        <v>783030.66274000006</v>
      </c>
      <c r="H25" s="22">
        <v>879944.24254999997</v>
      </c>
      <c r="I25" s="22">
        <v>873620.23909000005</v>
      </c>
      <c r="J25" s="22">
        <v>883701.56753</v>
      </c>
      <c r="K25" s="22">
        <v>1105778.4945499999</v>
      </c>
      <c r="L25" s="22">
        <v>726131.76804999996</v>
      </c>
      <c r="M25" s="22">
        <v>794986.01147000003</v>
      </c>
      <c r="N25" s="20">
        <f>'jan to sept 2019'!N25+'Average of oct - dec'!N25</f>
        <v>988972.50283916667</v>
      </c>
    </row>
    <row r="26" spans="1:31" x14ac:dyDescent="0.25">
      <c r="A26" s="23" t="s">
        <v>53</v>
      </c>
      <c r="B26" s="20">
        <v>0</v>
      </c>
      <c r="C26" s="20">
        <v>0</v>
      </c>
      <c r="D26" s="20">
        <v>31.14295173</v>
      </c>
      <c r="E26" s="20">
        <v>53.755956339999997</v>
      </c>
      <c r="F26" s="20">
        <v>65.111935110000005</v>
      </c>
      <c r="G26" s="20">
        <v>89.290342870000003</v>
      </c>
      <c r="H26" s="20">
        <v>88.311115380000004</v>
      </c>
      <c r="I26" s="20">
        <v>93.738206030000001</v>
      </c>
      <c r="J26" s="20">
        <v>94.954883030000005</v>
      </c>
      <c r="K26" s="20">
        <v>138.95640816</v>
      </c>
      <c r="L26" s="20">
        <v>155.32532474000001</v>
      </c>
      <c r="M26" s="20">
        <v>153.00480944</v>
      </c>
      <c r="N26" s="20">
        <f>'jan to sept 2019'!N26+'Average of oct - dec'!N26</f>
        <v>89.830772980000006</v>
      </c>
    </row>
    <row r="27" spans="1:31" x14ac:dyDescent="0.25">
      <c r="A27" s="24" t="s">
        <v>54</v>
      </c>
      <c r="B27" s="22">
        <v>71955.703722999999</v>
      </c>
      <c r="C27" s="22">
        <v>44945.653514500002</v>
      </c>
      <c r="D27" s="22">
        <v>56457.649328200001</v>
      </c>
      <c r="E27" s="22">
        <v>60056.9717848</v>
      </c>
      <c r="F27" s="22">
        <v>68137.547978699993</v>
      </c>
      <c r="G27" s="22">
        <v>62636.483027599999</v>
      </c>
      <c r="H27" s="22">
        <v>69057.135957899998</v>
      </c>
      <c r="I27" s="22">
        <v>88044.454509000003</v>
      </c>
      <c r="J27" s="22">
        <v>90747.405029999994</v>
      </c>
      <c r="K27" s="22">
        <v>119136.00480900001</v>
      </c>
      <c r="L27" s="22">
        <v>91541.586169000002</v>
      </c>
      <c r="M27" s="22">
        <v>131365.95931239999</v>
      </c>
      <c r="N27" s="20">
        <f>'jan to sept 2019'!N27+'Average of oct - dec'!N27</f>
        <v>67735.096364783327</v>
      </c>
    </row>
    <row r="28" spans="1:31" x14ac:dyDescent="0.25">
      <c r="A28" s="23" t="s">
        <v>55</v>
      </c>
      <c r="B28" s="20">
        <v>2523.7945599</v>
      </c>
      <c r="C28" s="20">
        <v>2271.4378009799998</v>
      </c>
      <c r="D28" s="20">
        <v>4284.30203274</v>
      </c>
      <c r="E28" s="20">
        <v>7120.2933648199996</v>
      </c>
      <c r="F28" s="20">
        <v>9882.4333318999998</v>
      </c>
      <c r="G28" s="20">
        <v>14052.230513099999</v>
      </c>
      <c r="H28" s="20">
        <v>11212.115681499999</v>
      </c>
      <c r="I28" s="20">
        <v>15945.589500100001</v>
      </c>
      <c r="J28" s="20">
        <v>21066.726577699999</v>
      </c>
      <c r="K28" s="20">
        <v>10190.990307</v>
      </c>
      <c r="L28" s="20">
        <v>7791.3392559000004</v>
      </c>
      <c r="M28" s="20">
        <v>7212.1918667999998</v>
      </c>
      <c r="N28" s="20">
        <f>'jan to sept 2019'!N28+'Average of oct - dec'!N28</f>
        <v>5859.8195458166665</v>
      </c>
    </row>
    <row r="29" spans="1:31" x14ac:dyDescent="0.25">
      <c r="A29" s="24" t="s">
        <v>17</v>
      </c>
      <c r="B29" s="22">
        <v>2735.2254911999999</v>
      </c>
      <c r="C29" s="22">
        <v>4580.8760259999999</v>
      </c>
      <c r="D29" s="22">
        <v>5900.6659550000004</v>
      </c>
      <c r="E29" s="22">
        <v>5023.7479073799996</v>
      </c>
      <c r="F29" s="22">
        <v>6973.7496431</v>
      </c>
      <c r="G29" s="22">
        <v>7478.8109955999998</v>
      </c>
      <c r="H29" s="22">
        <v>6581.9971797400003</v>
      </c>
      <c r="I29" s="22">
        <v>7888.4549030999997</v>
      </c>
      <c r="J29" s="22">
        <v>10253.868759700001</v>
      </c>
      <c r="K29" s="22">
        <v>8150.1566989000003</v>
      </c>
      <c r="L29" s="22">
        <v>7350.8310695</v>
      </c>
      <c r="M29" s="22">
        <v>9406.3674888000005</v>
      </c>
      <c r="N29" s="20">
        <f>'jan to sept 2019'!N29+'Average of oct - dec'!N29</f>
        <v>3703.3870377125004</v>
      </c>
    </row>
    <row r="30" spans="1:31" x14ac:dyDescent="0.25">
      <c r="A30" s="23" t="s">
        <v>56</v>
      </c>
      <c r="B30" s="20">
        <v>19384.204086000002</v>
      </c>
      <c r="C30" s="20">
        <v>23060.770085</v>
      </c>
      <c r="D30" s="20">
        <v>25666.974227999999</v>
      </c>
      <c r="E30" s="20">
        <v>27699.310401999999</v>
      </c>
      <c r="F30" s="20">
        <v>31400.824723000002</v>
      </c>
      <c r="G30" s="20">
        <v>36204.578519000002</v>
      </c>
      <c r="H30" s="20">
        <v>41920.470156000003</v>
      </c>
      <c r="I30" s="20">
        <v>50009.723682999997</v>
      </c>
      <c r="J30" s="20">
        <v>54868.726495000003</v>
      </c>
      <c r="K30" s="20">
        <v>53445.591524000003</v>
      </c>
      <c r="L30" s="20">
        <v>50577.20091</v>
      </c>
      <c r="M30" s="20">
        <v>51500.799432</v>
      </c>
      <c r="N30" s="20">
        <f>'jan to sept 2019'!N30+'Average of oct - dec'!N30</f>
        <v>43670.719959249996</v>
      </c>
    </row>
    <row r="31" spans="1:31" x14ac:dyDescent="0.25">
      <c r="A31" s="24" t="s">
        <v>57</v>
      </c>
      <c r="B31" s="22">
        <v>398.49515000999997</v>
      </c>
      <c r="C31" s="22">
        <v>16623.874215020001</v>
      </c>
      <c r="D31" s="22">
        <v>507.68886971000001</v>
      </c>
      <c r="E31" s="22">
        <v>414.41614335000003</v>
      </c>
      <c r="F31" s="22">
        <v>403.71359375999998</v>
      </c>
      <c r="G31" s="22">
        <v>1710.0544769999999</v>
      </c>
      <c r="H31" s="22">
        <v>3.40001E-7</v>
      </c>
      <c r="I31" s="22">
        <v>0</v>
      </c>
      <c r="J31" s="22">
        <v>0</v>
      </c>
      <c r="K31" s="22">
        <v>800</v>
      </c>
      <c r="L31" s="22">
        <v>101942.41712</v>
      </c>
      <c r="M31" s="22">
        <v>112576.29055999999</v>
      </c>
      <c r="N31" s="20">
        <f>'jan to sept 2019'!N31+'Average of oct - dec'!N31</f>
        <v>17613.147843788334</v>
      </c>
    </row>
    <row r="32" spans="1:31" x14ac:dyDescent="0.25">
      <c r="A32" s="25" t="s">
        <v>58</v>
      </c>
      <c r="B32" s="20">
        <v>79948.675449000002</v>
      </c>
      <c r="C32" s="20">
        <v>142685.230297</v>
      </c>
      <c r="D32" s="20">
        <v>25810.427342999999</v>
      </c>
      <c r="E32" s="20">
        <v>10097.472651</v>
      </c>
      <c r="F32" s="20">
        <v>29333.045736</v>
      </c>
      <c r="G32" s="20">
        <v>36477.182302000001</v>
      </c>
      <c r="H32" s="20">
        <v>40590.722368000002</v>
      </c>
      <c r="I32" s="20">
        <v>20258.569736000001</v>
      </c>
      <c r="J32" s="20">
        <v>52922.001799999998</v>
      </c>
      <c r="K32" s="20">
        <v>83803.726280000003</v>
      </c>
      <c r="L32" s="20">
        <v>168760.79306</v>
      </c>
      <c r="M32" s="20">
        <v>51741.635399999999</v>
      </c>
      <c r="N32" s="20">
        <f>'jan to sept 2019'!N32+'Average of oct - dec'!N32</f>
        <v>42314.166951749998</v>
      </c>
    </row>
    <row r="33" spans="1:14" x14ac:dyDescent="0.25">
      <c r="A33" s="24" t="s">
        <v>59</v>
      </c>
      <c r="B33" s="22">
        <v>11131.8</v>
      </c>
      <c r="C33" s="22">
        <v>32639</v>
      </c>
      <c r="D33" s="22">
        <v>0</v>
      </c>
      <c r="E33" s="22">
        <v>0</v>
      </c>
      <c r="F33" s="22">
        <v>0</v>
      </c>
      <c r="G33" s="22">
        <v>0</v>
      </c>
      <c r="H33" s="22">
        <v>3583.1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0">
        <f>'jan to sept 2019'!N33+'Average of oct - dec'!N33</f>
        <v>3508.8333333333335</v>
      </c>
    </row>
    <row r="34" spans="1:14" x14ac:dyDescent="0.25">
      <c r="A34" s="23" t="s">
        <v>60</v>
      </c>
      <c r="B34" s="20">
        <v>27718.908448999999</v>
      </c>
      <c r="C34" s="20">
        <v>9982.7999999999993</v>
      </c>
      <c r="D34" s="20">
        <v>25810.427342999999</v>
      </c>
      <c r="E34" s="20">
        <v>3453.49856</v>
      </c>
      <c r="F34" s="20">
        <v>5181.1234329999997</v>
      </c>
      <c r="G34" s="20">
        <v>16882.993775999999</v>
      </c>
      <c r="H34" s="20">
        <v>23111.354262000001</v>
      </c>
      <c r="I34" s="20">
        <v>14513.054754000001</v>
      </c>
      <c r="J34" s="20">
        <v>16634.184600000001</v>
      </c>
      <c r="K34" s="20">
        <v>80693.027400000006</v>
      </c>
      <c r="L34" s="20">
        <v>125069.82154</v>
      </c>
      <c r="M34" s="20">
        <v>38049.057000000001</v>
      </c>
      <c r="N34" s="20">
        <f>'jan to sept 2019'!N34+'Average of oct - dec'!N34</f>
        <v>21674.174229333337</v>
      </c>
    </row>
    <row r="35" spans="1:14" x14ac:dyDescent="0.25">
      <c r="A35" s="24" t="s">
        <v>61</v>
      </c>
      <c r="B35" s="22">
        <v>21606.167000000001</v>
      </c>
      <c r="C35" s="22">
        <v>6408.9330060000002</v>
      </c>
      <c r="D35" s="22">
        <v>0</v>
      </c>
      <c r="E35" s="22">
        <v>6643.974091</v>
      </c>
      <c r="F35" s="22">
        <v>24151.922302999999</v>
      </c>
      <c r="G35" s="22">
        <v>19594.188526999998</v>
      </c>
      <c r="H35" s="22">
        <v>13896.268110999999</v>
      </c>
      <c r="I35" s="22">
        <v>5745.5149780000002</v>
      </c>
      <c r="J35" s="22">
        <v>4839.0355200000004</v>
      </c>
      <c r="K35" s="22">
        <v>3110.6988799999999</v>
      </c>
      <c r="L35" s="22">
        <v>16524.971519999999</v>
      </c>
      <c r="M35" s="22">
        <v>13692.5784</v>
      </c>
      <c r="N35" s="20">
        <f>'jan to sept 2019'!N35+'Average of oct - dec'!N35</f>
        <v>8568.0010558333342</v>
      </c>
    </row>
    <row r="36" spans="1:14" x14ac:dyDescent="0.25">
      <c r="A36" s="23" t="s">
        <v>62</v>
      </c>
      <c r="B36" s="20">
        <v>19491.8</v>
      </c>
      <c r="C36" s="20">
        <v>77435.853090999997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20">
        <v>0</v>
      </c>
      <c r="M36" s="20">
        <v>0</v>
      </c>
      <c r="N36" s="20">
        <f>'jan to sept 2019'!N36+'Average of oct - dec'!N36</f>
        <v>5039.1416666666664</v>
      </c>
    </row>
    <row r="37" spans="1:14" x14ac:dyDescent="0.25">
      <c r="A37" s="24" t="s">
        <v>63</v>
      </c>
      <c r="B37" s="22">
        <v>0</v>
      </c>
      <c r="C37" s="22">
        <v>16218.644200000001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0">
        <f>'jan to sept 2019'!N37+'Average of oct - dec'!N37</f>
        <v>1260.1833333333334</v>
      </c>
    </row>
    <row r="38" spans="1:14" x14ac:dyDescent="0.25">
      <c r="A38" s="23" t="s">
        <v>64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f>'jan to sept 2019'!N38+'Average of oct - dec'!N38</f>
        <v>0</v>
      </c>
    </row>
    <row r="39" spans="1:14" x14ac:dyDescent="0.25">
      <c r="A39" s="24" t="s">
        <v>65</v>
      </c>
      <c r="B39" s="26" t="s">
        <v>14</v>
      </c>
      <c r="C39" s="26" t="s">
        <v>14</v>
      </c>
      <c r="D39" s="26" t="s">
        <v>14</v>
      </c>
      <c r="E39" s="26" t="s">
        <v>14</v>
      </c>
      <c r="F39" s="26" t="s">
        <v>14</v>
      </c>
      <c r="G39" s="26" t="s">
        <v>14</v>
      </c>
      <c r="H39" s="26" t="s">
        <v>14</v>
      </c>
      <c r="I39" s="26" t="s">
        <v>14</v>
      </c>
      <c r="J39" s="22">
        <v>31448.78168</v>
      </c>
      <c r="K39" s="22">
        <v>0</v>
      </c>
      <c r="L39" s="22">
        <v>0</v>
      </c>
      <c r="M39" s="22">
        <v>0</v>
      </c>
      <c r="N39" s="20" t="e">
        <f>'jan to sept 2019'!N39+'Average of oct - dec'!N39</f>
        <v>#VALUE!</v>
      </c>
    </row>
    <row r="40" spans="1:14" x14ac:dyDescent="0.25">
      <c r="A40" s="25" t="s">
        <v>66</v>
      </c>
      <c r="B40" s="20">
        <v>19297.109329999999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20">
        <v>0</v>
      </c>
      <c r="M40" s="20">
        <v>0</v>
      </c>
      <c r="N40" s="20">
        <f>'jan to sept 2019'!N40+'Average of oct - dec'!N40</f>
        <v>1608.0924441666666</v>
      </c>
    </row>
    <row r="41" spans="1:14" x14ac:dyDescent="0.25">
      <c r="A41" s="21" t="s">
        <v>67</v>
      </c>
      <c r="B41" s="26" t="s">
        <v>14</v>
      </c>
      <c r="C41" s="26" t="s">
        <v>14</v>
      </c>
      <c r="D41" s="26" t="s">
        <v>14</v>
      </c>
      <c r="E41" s="26" t="s">
        <v>14</v>
      </c>
      <c r="F41" s="26" t="s">
        <v>14</v>
      </c>
      <c r="G41" s="26" t="s">
        <v>14</v>
      </c>
      <c r="H41" s="26" t="s">
        <v>14</v>
      </c>
      <c r="I41" s="26" t="s">
        <v>14</v>
      </c>
      <c r="J41" s="26" t="s">
        <v>14</v>
      </c>
      <c r="K41" s="26" t="s">
        <v>14</v>
      </c>
      <c r="L41" s="22">
        <v>27166</v>
      </c>
      <c r="M41" s="22">
        <v>0</v>
      </c>
      <c r="N41" s="20" t="e">
        <f>'jan to sept 2019'!N41+'Average of oct - dec'!N41</f>
        <v>#VALUE!</v>
      </c>
    </row>
    <row r="42" spans="1:14" ht="15" x14ac:dyDescent="0.25">
      <c r="A42" s="2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ht="24" x14ac:dyDescent="0.25">
      <c r="A43" s="27" t="s">
        <v>18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spans="1:14" ht="15" x14ac:dyDescent="0.25">
      <c r="A44" s="27" t="s">
        <v>19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spans="1:14" ht="15" x14ac:dyDescent="0.25">
      <c r="A45" s="27" t="s">
        <v>20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spans="1:14" ht="15" x14ac:dyDescent="0.25">
      <c r="A46" s="27" t="s">
        <v>21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spans="1:14" ht="15" x14ac:dyDescent="0.25">
      <c r="A47" s="27" t="s">
        <v>68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spans="1:14" ht="15" x14ac:dyDescent="0.25">
      <c r="A48" s="27" t="s">
        <v>22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spans="1:14" ht="24" x14ac:dyDescent="0.25">
      <c r="A49" s="27" t="s">
        <v>23</v>
      </c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</row>
    <row r="50" spans="1:14" ht="24" x14ac:dyDescent="0.25">
      <c r="A50" s="27" t="s">
        <v>24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ht="24" x14ac:dyDescent="0.25">
      <c r="A51" s="27" t="s">
        <v>25</v>
      </c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</row>
    <row r="52" spans="1:14" x14ac:dyDescent="0.25">
      <c r="A52" s="27" t="s">
        <v>26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x14ac:dyDescent="0.25">
      <c r="A53" s="27" t="s">
        <v>27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</row>
    <row r="54" spans="1:14" x14ac:dyDescent="0.25">
      <c r="A54" s="23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x14ac:dyDescent="0.25">
      <c r="A55" s="5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</row>
    <row r="56" spans="1:14" x14ac:dyDescent="0.25">
      <c r="A56" s="6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x14ac:dyDescent="0.25">
      <c r="A57" s="5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</row>
    <row r="58" spans="1:14" x14ac:dyDescent="0.25">
      <c r="A58" s="6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x14ac:dyDescent="0.25">
      <c r="A59" s="5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</row>
    <row r="60" spans="1:14" x14ac:dyDescent="0.25">
      <c r="A60" s="25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x14ac:dyDescent="0.25">
      <c r="A61" s="27"/>
    </row>
    <row r="62" spans="1:14" ht="39.950000000000003" customHeight="1" x14ac:dyDescent="0.25">
      <c r="A62" s="28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30"/>
      <c r="N62" s="13"/>
    </row>
    <row r="63" spans="1:14" ht="39.950000000000003" customHeight="1" x14ac:dyDescent="0.25">
      <c r="A63" s="28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30"/>
      <c r="N63" s="13"/>
    </row>
    <row r="64" spans="1:14" ht="39.950000000000003" customHeight="1" x14ac:dyDescent="0.25">
      <c r="A64" s="28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30"/>
      <c r="N64" s="13"/>
    </row>
    <row r="65" spans="1:14" ht="39.950000000000003" customHeight="1" x14ac:dyDescent="0.25">
      <c r="A65" s="28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30"/>
      <c r="N65" s="13"/>
    </row>
    <row r="66" spans="1:14" ht="24" customHeight="1" x14ac:dyDescent="0.25">
      <c r="A66" s="27"/>
    </row>
    <row r="67" spans="1:14" ht="15" customHeight="1" x14ac:dyDescent="0.25">
      <c r="A67" s="27"/>
    </row>
    <row r="68" spans="1:14" ht="15" customHeight="1" x14ac:dyDescent="0.25">
      <c r="A68" s="27"/>
    </row>
    <row r="69" spans="1:14" ht="15" customHeight="1" x14ac:dyDescent="0.25">
      <c r="A69" s="27"/>
    </row>
    <row r="70" spans="1:14" ht="15" customHeight="1" x14ac:dyDescent="0.25">
      <c r="A70" s="27"/>
    </row>
    <row r="71" spans="1:14" ht="39.950000000000003" customHeight="1" x14ac:dyDescent="0.25">
      <c r="A71" s="27"/>
    </row>
    <row r="72" spans="1:14" ht="39.950000000000003" customHeight="1" x14ac:dyDescent="0.25">
      <c r="A72" s="27"/>
    </row>
    <row r="73" spans="1:14" ht="39.950000000000003" customHeight="1" x14ac:dyDescent="0.25">
      <c r="A73" s="27"/>
    </row>
    <row r="74" spans="1:14" ht="15" customHeight="1" x14ac:dyDescent="0.25">
      <c r="A74" s="27"/>
    </row>
    <row r="75" spans="1:14" ht="39.950000000000003" customHeight="1" x14ac:dyDescent="0.25">
      <c r="A75" s="27"/>
    </row>
  </sheetData>
  <mergeCells count="7">
    <mergeCell ref="A65:M65"/>
    <mergeCell ref="A1:M1"/>
    <mergeCell ref="A2:A3"/>
    <mergeCell ref="B2:M2"/>
    <mergeCell ref="A62:M62"/>
    <mergeCell ref="A63:M63"/>
    <mergeCell ref="A64:M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H22" sqref="H22"/>
    </sheetView>
  </sheetViews>
  <sheetFormatPr defaultColWidth="9.5703125" defaultRowHeight="12" x14ac:dyDescent="0.25"/>
  <cols>
    <col min="1" max="1" width="57.140625" style="15" bestFit="1" customWidth="1"/>
    <col min="2" max="2" width="19.140625" style="15" bestFit="1" customWidth="1"/>
    <col min="3" max="13" width="10.28515625" style="15" bestFit="1" customWidth="1"/>
    <col min="14" max="16384" width="9.5703125" style="15"/>
  </cols>
  <sheetData>
    <row r="1" spans="1:14" ht="15" customHeight="1" x14ac:dyDescent="0.2">
      <c r="A1" s="11" t="s">
        <v>71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17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7" t="s">
        <v>13</v>
      </c>
      <c r="N1" s="17">
        <v>2019</v>
      </c>
    </row>
    <row r="2" spans="1:14" s="10" customFormat="1" ht="24.75" customHeight="1" x14ac:dyDescent="0.25">
      <c r="A2" s="12" t="s">
        <v>30</v>
      </c>
      <c r="B2" s="9">
        <f>'2019 adjusted (2)'!B7</f>
        <v>39419.014910999998</v>
      </c>
      <c r="C2" s="9">
        <f>'2019 adjusted (2)'!C7</f>
        <v>44415.710960999997</v>
      </c>
      <c r="D2" s="9">
        <f>'2019 adjusted (2)'!D7</f>
        <v>49628.162977</v>
      </c>
      <c r="E2" s="9">
        <f>'2019 adjusted (2)'!E7</f>
        <v>54161.105574000001</v>
      </c>
      <c r="F2" s="9">
        <f>'2019 adjusted (2)'!F7</f>
        <v>63430.014164</v>
      </c>
      <c r="G2" s="9">
        <f>'2019 adjusted (2)'!G7</f>
        <v>75484.963594000001</v>
      </c>
      <c r="H2" s="9">
        <f>'2019 adjusted (2)'!H7</f>
        <v>74459.196098</v>
      </c>
      <c r="I2" s="9">
        <f>'2019 adjusted (2)'!I7</f>
        <v>86533.807006000003</v>
      </c>
      <c r="J2" s="9">
        <f>'2019 adjusted (2)'!J7</f>
        <v>92770.148018000007</v>
      </c>
      <c r="K2" s="9">
        <f>'2019 adjusted (2)'!K7</f>
        <v>106686.736311</v>
      </c>
      <c r="L2" s="9">
        <f>'2019 adjusted (2)'!L7</f>
        <v>100029.107128</v>
      </c>
      <c r="M2" s="9">
        <f>'2019 adjusted (2)'!M7</f>
        <v>112037.835485</v>
      </c>
      <c r="N2" s="9">
        <f>'2019 adjusted (2)'!N7</f>
        <v>101732.3709352</v>
      </c>
    </row>
    <row r="3" spans="1:14" s="10" customFormat="1" ht="34.5" customHeight="1" x14ac:dyDescent="0.25">
      <c r="A3" s="12" t="s">
        <v>31</v>
      </c>
      <c r="B3" s="9">
        <f>'2019 adjusted (2)'!B11</f>
        <v>41811.819287999999</v>
      </c>
      <c r="C3" s="9">
        <f>'2019 adjusted (2)'!C11</f>
        <v>47485.837822000001</v>
      </c>
      <c r="D3" s="9">
        <f>'2019 adjusted (2)'!D11</f>
        <v>55786.092861999998</v>
      </c>
      <c r="E3" s="9">
        <f>'2019 adjusted (2)'!E11</f>
        <v>64000.851977999999</v>
      </c>
      <c r="F3" s="9">
        <f>'2019 adjusted (2)'!F11</f>
        <v>77176.276048999993</v>
      </c>
      <c r="G3" s="9">
        <f>'2019 adjusted (2)'!G11</f>
        <v>74694.268706999996</v>
      </c>
      <c r="H3" s="9">
        <f>'2019 adjusted (2)'!H11</f>
        <v>78985.717099999994</v>
      </c>
      <c r="I3" s="9">
        <f>'2019 adjusted (2)'!I11</f>
        <v>90737.642491000006</v>
      </c>
      <c r="J3" s="9">
        <f>'2019 adjusted (2)'!J11</f>
        <v>100777.015379</v>
      </c>
      <c r="K3" s="9">
        <f>'2019 adjusted (2)'!K11</f>
        <v>98567.331550000003</v>
      </c>
      <c r="L3" s="9">
        <f>'2019 adjusted (2)'!L11</f>
        <v>99149.639377</v>
      </c>
      <c r="M3" s="9">
        <f>'2019 adjusted (2)'!M11</f>
        <v>106371.856598</v>
      </c>
      <c r="N3" s="9">
        <f>'2019 adjusted (2)'!N11</f>
        <v>107097.30810920001</v>
      </c>
    </row>
    <row r="4" spans="1:14" s="10" customFormat="1" ht="34.5" customHeight="1" x14ac:dyDescent="0.25">
      <c r="A4" s="12" t="s">
        <v>32</v>
      </c>
      <c r="B4" s="9">
        <f>'2019 adjusted (2)'!B12</f>
        <v>19244.457028500001</v>
      </c>
      <c r="C4" s="9">
        <f>'2019 adjusted (2)'!C12</f>
        <v>22910.271345000001</v>
      </c>
      <c r="D4" s="9">
        <f>'2019 adjusted (2)'!D12</f>
        <v>31999.129204000001</v>
      </c>
      <c r="E4" s="9">
        <f>'2019 adjusted (2)'!E12</f>
        <v>34641.773484999998</v>
      </c>
      <c r="F4" s="9">
        <f>'2019 adjusted (2)'!F12</f>
        <v>43170.691207000003</v>
      </c>
      <c r="G4" s="9">
        <f>'2019 adjusted (2)'!G12</f>
        <v>45305.180647000001</v>
      </c>
      <c r="H4" s="9">
        <f>'2019 adjusted (2)'!H12</f>
        <v>41151.532716000002</v>
      </c>
      <c r="I4" s="9">
        <f>'2019 adjusted (2)'!I12</f>
        <v>47758.218255</v>
      </c>
      <c r="J4" s="9">
        <f>'2019 adjusted (2)'!J12</f>
        <v>50531.316757000001</v>
      </c>
      <c r="K4" s="9">
        <f>'2019 adjusted (2)'!K12</f>
        <v>47384.258526999998</v>
      </c>
      <c r="L4" s="9">
        <f>'2019 adjusted (2)'!L12</f>
        <v>44515.960734</v>
      </c>
      <c r="M4" s="9">
        <f>'2019 adjusted (2)'!M12</f>
        <v>47257.200840999998</v>
      </c>
      <c r="N4" s="9">
        <f>'2019 adjusted (2)'!N12</f>
        <v>41782.743844199998</v>
      </c>
    </row>
    <row r="5" spans="1:14" ht="39.950000000000003" customHeight="1" x14ac:dyDescent="0.25">
      <c r="A5" s="27"/>
    </row>
    <row r="6" spans="1:14" ht="39.950000000000003" customHeight="1" x14ac:dyDescent="0.25">
      <c r="A6" s="27"/>
    </row>
    <row r="7" spans="1:14" ht="15" customHeight="1" x14ac:dyDescent="0.25">
      <c r="A7" s="27"/>
    </row>
    <row r="8" spans="1:14" ht="39.950000000000003" customHeight="1" x14ac:dyDescent="0.25">
      <c r="A8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jan to dec 2018</vt:lpstr>
      <vt:lpstr>jan to sept 2019</vt:lpstr>
      <vt:lpstr>Average of oct - dec</vt:lpstr>
      <vt:lpstr>2019 adjusted</vt:lpstr>
      <vt:lpstr>2019 adjusted (2)</vt:lpstr>
      <vt:lpstr>FASP</vt:lpstr>
      <vt:lpstr>'jan to dec 2018'!Print_Titles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[object Object]</dc:title>
  <dc:creator>Harrison Bardwell</dc:creator>
  <cp:lastModifiedBy>Harrison Bardwell</cp:lastModifiedBy>
  <dcterms:created xsi:type="dcterms:W3CDTF">2019-11-12T00:45:10Z</dcterms:created>
  <dcterms:modified xsi:type="dcterms:W3CDTF">2019-11-19T05:50:30Z</dcterms:modified>
</cp:coreProperties>
</file>