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545"/>
  </bookViews>
  <sheets>
    <sheet name="chia Bộ phận.AVA" sheetId="8" r:id="rId1"/>
    <sheet name="chia Bộ phận.VNPT" sheetId="5" r:id="rId2"/>
    <sheet name="Sheet2" sheetId="7" r:id="rId3"/>
  </sheets>
  <definedNames>
    <definedName name="_xlnm.Print_Titles" localSheetId="0">'chia Bộ phận.AVA'!$5:$5</definedName>
    <definedName name="_xlnm.Print_Titles" localSheetId="1">'chia Bộ phận.VNPT'!$5:$5</definedName>
  </definedNames>
  <calcPr calcId="162913"/>
</workbook>
</file>

<file path=xl/calcChain.xml><?xml version="1.0" encoding="utf-8"?>
<calcChain xmlns="http://schemas.openxmlformats.org/spreadsheetml/2006/main">
  <c r="K23" i="8" l="1"/>
  <c r="K71" i="8"/>
  <c r="K6" i="8"/>
  <c r="J23" i="8" l="1"/>
  <c r="L46" i="8"/>
  <c r="L6" i="8"/>
  <c r="L73" i="8" s="1"/>
  <c r="J40" i="8" l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2" i="8"/>
  <c r="J73" i="8" l="1"/>
  <c r="J46" i="8"/>
  <c r="J6" i="8"/>
  <c r="J60" i="8"/>
  <c r="J61" i="8"/>
  <c r="J64" i="8"/>
  <c r="J66" i="8"/>
  <c r="J67" i="8"/>
  <c r="J68" i="8"/>
  <c r="J71" i="8"/>
  <c r="J8" i="8"/>
  <c r="J15" i="8"/>
  <c r="J16" i="8"/>
  <c r="J18" i="8"/>
  <c r="J24" i="8"/>
  <c r="J26" i="8"/>
  <c r="J29" i="8"/>
  <c r="J39" i="8"/>
  <c r="J41" i="8"/>
  <c r="H46" i="8"/>
  <c r="I46" i="8"/>
  <c r="G46" i="8"/>
  <c r="H6" i="8"/>
  <c r="H73" i="8" s="1"/>
  <c r="I6" i="8"/>
  <c r="G6" i="8"/>
  <c r="K46" i="8" l="1"/>
  <c r="I73" i="8"/>
  <c r="G73" i="8"/>
  <c r="K73" i="8" l="1"/>
  <c r="J8" i="5"/>
  <c r="J9" i="5"/>
  <c r="J10" i="5"/>
  <c r="J11" i="5"/>
  <c r="J12" i="5"/>
  <c r="J13" i="5"/>
  <c r="J14" i="5"/>
  <c r="J15" i="5"/>
  <c r="J16" i="5"/>
  <c r="J17" i="5"/>
  <c r="J18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" i="5"/>
  <c r="J73" i="5" s="1"/>
  <c r="I8" i="5"/>
  <c r="I9" i="5"/>
  <c r="I10" i="5"/>
  <c r="I11" i="5"/>
  <c r="I12" i="5"/>
  <c r="I13" i="5"/>
  <c r="I14" i="5"/>
  <c r="I15" i="5"/>
  <c r="I16" i="5"/>
  <c r="I17" i="5"/>
  <c r="I18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" i="5"/>
  <c r="I73" i="5" s="1"/>
  <c r="H8" i="5"/>
  <c r="H9" i="5"/>
  <c r="H10" i="5"/>
  <c r="H11" i="5"/>
  <c r="H12" i="5"/>
  <c r="H13" i="5"/>
  <c r="H14" i="5"/>
  <c r="H15" i="5"/>
  <c r="H16" i="5"/>
  <c r="H17" i="5"/>
  <c r="H18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" i="5"/>
  <c r="H73" i="5" s="1"/>
  <c r="G73" i="5"/>
</calcChain>
</file>

<file path=xl/sharedStrings.xml><?xml version="1.0" encoding="utf-8"?>
<sst xmlns="http://schemas.openxmlformats.org/spreadsheetml/2006/main" count="750" uniqueCount="289">
  <si>
    <t>STT</t>
  </si>
  <si>
    <t>Mã CQ</t>
  </si>
  <si>
    <t>Tổng nợ</t>
  </si>
  <si>
    <t>Nợ gốc</t>
  </si>
  <si>
    <t>Thuế</t>
  </si>
  <si>
    <t>Mã TB</t>
  </si>
  <si>
    <t xml:space="preserve">Mã NV </t>
  </si>
  <si>
    <t>Họ tên</t>
  </si>
  <si>
    <t>AVA1-0103</t>
  </si>
  <si>
    <t>Nguyễn Trần Công Khanh</t>
  </si>
  <si>
    <t>AVA1-0081</t>
  </si>
  <si>
    <t>Trần Đình Khánh</t>
  </si>
  <si>
    <t>AVA1-0174</t>
  </si>
  <si>
    <t>Cao Đức Trí</t>
  </si>
  <si>
    <t>AVA1-0136</t>
  </si>
  <si>
    <t>Trần Đình Lộc</t>
  </si>
  <si>
    <t>AVA1-0065</t>
  </si>
  <si>
    <t>Nguyễn Tấn Huy</t>
  </si>
  <si>
    <t>AVA1-0030</t>
  </si>
  <si>
    <t>Đặng Ngọc Trọng</t>
  </si>
  <si>
    <t>AVA1-0195</t>
  </si>
  <si>
    <t>Nguyễn Nhật Duy</t>
  </si>
  <si>
    <t>AVA1-0038</t>
  </si>
  <si>
    <t>Nguyễn Tiến Dũng</t>
  </si>
  <si>
    <t>AVA1-0086</t>
  </si>
  <si>
    <t>Hoàng Văn Tiến</t>
  </si>
  <si>
    <t>AVA1-0058</t>
  </si>
  <si>
    <t>Trần Văn Quang</t>
  </si>
  <si>
    <t>AVA3-1011</t>
  </si>
  <si>
    <t>Phan Cảnh Thành</t>
  </si>
  <si>
    <t>AVA1-0090</t>
  </si>
  <si>
    <t>Lưu Hữu Hoài</t>
  </si>
  <si>
    <t>AVA1-0075</t>
  </si>
  <si>
    <t>Trần Hữu Toàn</t>
  </si>
  <si>
    <t>AVA1-0033</t>
  </si>
  <si>
    <t>Đoàn Minh Tâm</t>
  </si>
  <si>
    <t>AVA3-1099</t>
  </si>
  <si>
    <t>Nguyễn Minh Túc</t>
  </si>
  <si>
    <t>AVA1-0008</t>
  </si>
  <si>
    <t>Huỳnh Văn Tựu</t>
  </si>
  <si>
    <t>AVA1-0183</t>
  </si>
  <si>
    <t>Nguyễn Thái Huy</t>
  </si>
  <si>
    <t>AVA3-1004</t>
  </si>
  <si>
    <t>Tôn Công Nghĩa</t>
  </si>
  <si>
    <t>AVA1-0024</t>
  </si>
  <si>
    <t>Bùi Hữu Toàn</t>
  </si>
  <si>
    <t>AVA1-0037</t>
  </si>
  <si>
    <t>Hứa Văn Vông</t>
  </si>
  <si>
    <t>AVA1-0007</t>
  </si>
  <si>
    <t>Đỗ Văn Hiệt</t>
  </si>
  <si>
    <t>AVA1-0209</t>
  </si>
  <si>
    <t>AVA1-0016</t>
  </si>
  <si>
    <t>Lý Thành Chương</t>
  </si>
  <si>
    <t>AVA1-0017</t>
  </si>
  <si>
    <t>Trần Thị Nga</t>
  </si>
  <si>
    <t>AVA1-0210</t>
  </si>
  <si>
    <t>Trần Thị Mỹ Duyên</t>
  </si>
  <si>
    <t>AVA1-0025</t>
  </si>
  <si>
    <t>Cao Thị Thùy</t>
  </si>
  <si>
    <t>AVA1-0035</t>
  </si>
  <si>
    <t>Nguyễn Phương Lan</t>
  </si>
  <si>
    <t>AVA1-0051</t>
  </si>
  <si>
    <t>Lê Tỏ</t>
  </si>
  <si>
    <t>AVA1-0026</t>
  </si>
  <si>
    <t>Nguyễn Thị Phước Nhi</t>
  </si>
  <si>
    <t>AVA1-0014</t>
  </si>
  <si>
    <t>Nguyễn Minh Tân</t>
  </si>
  <si>
    <t>AVA1-0021</t>
  </si>
  <si>
    <t>Nguyễn Văn Âu</t>
  </si>
  <si>
    <t>AVA1-0072</t>
  </si>
  <si>
    <t>Ngô Thị Hồng Nga</t>
  </si>
  <si>
    <t>AVA1-0068</t>
  </si>
  <si>
    <t>Liễu Quốc Cường</t>
  </si>
  <si>
    <t>AVA1-0013</t>
  </si>
  <si>
    <t>Trần Quang Khoa</t>
  </si>
  <si>
    <t>AVA1-0094</t>
  </si>
  <si>
    <t>Phạm Minh Thiết</t>
  </si>
  <si>
    <t>AVA1-0079</t>
  </si>
  <si>
    <t>Châu Huy Thịnh</t>
  </si>
  <si>
    <t>AVA2-0501</t>
  </si>
  <si>
    <t>Nguyễn Văn Tùng</t>
  </si>
  <si>
    <t>AVA1-0144</t>
  </si>
  <si>
    <t>Trần Thị Anh Thư</t>
  </si>
  <si>
    <t>AVA1-0041</t>
  </si>
  <si>
    <t>Phạm Trung Hiếu</t>
  </si>
  <si>
    <t>AVA1-0201</t>
  </si>
  <si>
    <t>Nguyễn T Mỹ Bích</t>
  </si>
  <si>
    <t>AVA1-0181</t>
  </si>
  <si>
    <t>Bùi Thị Thu Oanh</t>
  </si>
  <si>
    <t>AVA1-0188</t>
  </si>
  <si>
    <t>Lê Văn Bình</t>
  </si>
  <si>
    <t>AVA1-0164</t>
  </si>
  <si>
    <t>Trương Quang Huy</t>
  </si>
  <si>
    <t>AVA1-0151</t>
  </si>
  <si>
    <t>Bùi Trần Trường</t>
  </si>
  <si>
    <t>AVA1-0073</t>
  </si>
  <si>
    <t>Đỗ Thị Thu Thảo</t>
  </si>
  <si>
    <t>AVA1-0133</t>
  </si>
  <si>
    <t>Võ Thành Phát</t>
  </si>
  <si>
    <t>AVA1-0057</t>
  </si>
  <si>
    <t>Tôn Nữ Kim Ngân</t>
  </si>
  <si>
    <t>AVA1-0060</t>
  </si>
  <si>
    <t>Sơn Niêu</t>
  </si>
  <si>
    <t>AVA1-0062</t>
  </si>
  <si>
    <t>Trần Thị Hà</t>
  </si>
  <si>
    <t>AVA1-0130</t>
  </si>
  <si>
    <t>Phạm Tấn Trung</t>
  </si>
  <si>
    <t>AVA1-0204</t>
  </si>
  <si>
    <t>Đặng Tấn Phát</t>
  </si>
  <si>
    <t>AVA1-0126</t>
  </si>
  <si>
    <t>Khổng Trung Giáp</t>
  </si>
  <si>
    <t>AVA1-0146</t>
  </si>
  <si>
    <t>Lê Cao Trưởng</t>
  </si>
  <si>
    <t>AVA1-0070</t>
  </si>
  <si>
    <t>Lê Văn Trí</t>
  </si>
  <si>
    <t>AVA1-0045</t>
  </si>
  <si>
    <t>Nguyễn Hữu Thương</t>
  </si>
  <si>
    <t>AVA1-0023</t>
  </si>
  <si>
    <t>Nguyễn Thanh Liêm</t>
  </si>
  <si>
    <t>AVA1-0018</t>
  </si>
  <si>
    <t>Nguyễn Ngọc Khanh</t>
  </si>
  <si>
    <t>AVA1-0050</t>
  </si>
  <si>
    <t>Bùi Thị Thùy</t>
  </si>
  <si>
    <t>AVA1-0012</t>
  </si>
  <si>
    <t>Nguyễn Thị Minh Hằng</t>
  </si>
  <si>
    <t>AVA1-0105</t>
  </si>
  <si>
    <t>Lưu Thị Trúc Quỳnh</t>
  </si>
  <si>
    <t>AVA1-0096</t>
  </si>
  <si>
    <t>Lê Anh Khuê</t>
  </si>
  <si>
    <t>AVA1-0116</t>
  </si>
  <si>
    <t>Nguyễn Gia Tuấn</t>
  </si>
  <si>
    <t>AVA1-0064</t>
  </si>
  <si>
    <t>Lê Thanh Giang</t>
  </si>
  <si>
    <t>AVA1-0152</t>
  </si>
  <si>
    <t>Thân Ngọc Phước</t>
  </si>
  <si>
    <t>AVA1-0118</t>
  </si>
  <si>
    <t>Nguyễn Văn Duy</t>
  </si>
  <si>
    <t>TP.HÀNH CHÍNH - NHÂN SỰ</t>
  </si>
  <si>
    <t>TRẦN THỊ NGA</t>
  </si>
  <si>
    <t>Cước gốc</t>
  </si>
  <si>
    <t>Tháng</t>
  </si>
  <si>
    <t>VĂN PHÒNG</t>
  </si>
  <si>
    <t>NHÀ XƯỞNG</t>
  </si>
  <si>
    <t>Lê Thị Thúy Linh Quyên</t>
  </si>
  <si>
    <t>84914859494</t>
  </si>
  <si>
    <t>84914875533</t>
  </si>
  <si>
    <t>84914896611</t>
  </si>
  <si>
    <t>84911853190</t>
  </si>
  <si>
    <t>84915983131</t>
  </si>
  <si>
    <t>84912603131</t>
  </si>
  <si>
    <t>84911853092</t>
  </si>
  <si>
    <t>84911853186</t>
  </si>
  <si>
    <t>84916706161</t>
  </si>
  <si>
    <t>84911853090</t>
  </si>
  <si>
    <t>84911853188</t>
  </si>
  <si>
    <t>84911853091</t>
  </si>
  <si>
    <t>84916946161</t>
  </si>
  <si>
    <t>84914978811</t>
  </si>
  <si>
    <t>84917135151</t>
  </si>
  <si>
    <t>84912875544</t>
  </si>
  <si>
    <t>84915892121</t>
  </si>
  <si>
    <t>84911853089</t>
  </si>
  <si>
    <t>84916523131</t>
  </si>
  <si>
    <t>84916552121</t>
  </si>
  <si>
    <t>84911853195</t>
  </si>
  <si>
    <t>84916903131</t>
  </si>
  <si>
    <t>84911853093</t>
  </si>
  <si>
    <t>84911853191</t>
  </si>
  <si>
    <t>84911853192</t>
  </si>
  <si>
    <t>84915576464</t>
  </si>
  <si>
    <t>84914938811</t>
  </si>
  <si>
    <t>84912847722</t>
  </si>
  <si>
    <t>84915385151</t>
  </si>
  <si>
    <t>84915137171</t>
  </si>
  <si>
    <t>84911853094</t>
  </si>
  <si>
    <t>84911853185</t>
  </si>
  <si>
    <t>84917804242</t>
  </si>
  <si>
    <t>84919416060</t>
  </si>
  <si>
    <t>84914856611</t>
  </si>
  <si>
    <t>84911853189</t>
  </si>
  <si>
    <t>84911853085</t>
  </si>
  <si>
    <t>84916026161</t>
  </si>
  <si>
    <t>84916562121</t>
  </si>
  <si>
    <t>84915584040</t>
  </si>
  <si>
    <t>84915743232</t>
  </si>
  <si>
    <t>84911853087</t>
  </si>
  <si>
    <t>84915279494</t>
  </si>
  <si>
    <t>84918913030</t>
  </si>
  <si>
    <t>84916597171</t>
  </si>
  <si>
    <t>84911853098</t>
  </si>
  <si>
    <t>84911853097</t>
  </si>
  <si>
    <t>84911853184</t>
  </si>
  <si>
    <t>84915425353</t>
  </si>
  <si>
    <t>84911853088</t>
  </si>
  <si>
    <t>84911853095</t>
  </si>
  <si>
    <t>84911853194</t>
  </si>
  <si>
    <t>84916923131</t>
  </si>
  <si>
    <t>84918722121</t>
  </si>
  <si>
    <t>84916572121</t>
  </si>
  <si>
    <t>84915192121</t>
  </si>
  <si>
    <t>84916953131</t>
  </si>
  <si>
    <t>84911853193</t>
  </si>
  <si>
    <t>84914847733</t>
  </si>
  <si>
    <t>84911853183</t>
  </si>
  <si>
    <t>84914967722</t>
  </si>
  <si>
    <t>84915486161</t>
  </si>
  <si>
    <t>84911853096</t>
  </si>
  <si>
    <t>84911853187</t>
  </si>
  <si>
    <t>84912945522</t>
  </si>
  <si>
    <t>Tp.HCM, ngày 08 tháng 07 năm 2021</t>
  </si>
  <si>
    <t>DANH SÁCH CƯỚC ĐIỆN THOẠI VINAPHONE CỦA CBCNV THÁNG 08/2021</t>
  </si>
  <si>
    <t>Bình thường</t>
  </si>
  <si>
    <t>Loại KH</t>
  </si>
  <si>
    <t>Chu kỳ nợ</t>
  </si>
  <si>
    <t>Mã KH</t>
  </si>
  <si>
    <t>Tên KH</t>
  </si>
  <si>
    <t>Trạng thái TB</t>
  </si>
  <si>
    <t>Nhóm khách hàng doanh nghiệp trong nước</t>
  </si>
  <si>
    <t>HCMDD15009461</t>
  </si>
  <si>
    <t>CÔNG TY CỔ PHẦN CƠ KHÍ VÀ NHÔM KÍNH ANH VIỆT</t>
  </si>
  <si>
    <t>HCMDD15009449</t>
  </si>
  <si>
    <t>HCMDD15009465</t>
  </si>
  <si>
    <t>HCMDD15009415</t>
  </si>
  <si>
    <t>HCMDD15009459</t>
  </si>
  <si>
    <t>HCMDD15009454</t>
  </si>
  <si>
    <t>HCMDD15009473</t>
  </si>
  <si>
    <t>HCMDD15009444</t>
  </si>
  <si>
    <t>HCMDD15009425</t>
  </si>
  <si>
    <t>HCMDD15009466</t>
  </si>
  <si>
    <t>HCMDD15009448</t>
  </si>
  <si>
    <t>HCMDD15009458</t>
  </si>
  <si>
    <t>HCMDD15009419</t>
  </si>
  <si>
    <t>HCMDD15009470</t>
  </si>
  <si>
    <t>HCMDD15009433</t>
  </si>
  <si>
    <t>HCMDD15009436</t>
  </si>
  <si>
    <t>HCMDD15009446</t>
  </si>
  <si>
    <t>HCMDD15009427</t>
  </si>
  <si>
    <t>HCMDD15009420</t>
  </si>
  <si>
    <t>HCMDD15009468</t>
  </si>
  <si>
    <t>HCMDD15009421</t>
  </si>
  <si>
    <t>HCMDD15009402</t>
  </si>
  <si>
    <t>HCMDD15009431</t>
  </si>
  <si>
    <t>HCMDD15009413</t>
  </si>
  <si>
    <t>HCMDD15009452</t>
  </si>
  <si>
    <t>HCMDD15009462</t>
  </si>
  <si>
    <t>HCMDD15009435</t>
  </si>
  <si>
    <t>HCMDD15009422</t>
  </si>
  <si>
    <t>HCMDD15009472</t>
  </si>
  <si>
    <t>HCMDD15009440</t>
  </si>
  <si>
    <t>HCMDD15009423</t>
  </si>
  <si>
    <t>HCMDD15009450</t>
  </si>
  <si>
    <t>HCMDD15009432</t>
  </si>
  <si>
    <t>HCMDD15009474</t>
  </si>
  <si>
    <t>HCMDD15009469</t>
  </si>
  <si>
    <t>HCMDD15009467</t>
  </si>
  <si>
    <t>HCMDD15009426</t>
  </si>
  <si>
    <t>HCMDD15009430</t>
  </si>
  <si>
    <t>HCMDD15009414</t>
  </si>
  <si>
    <t>HCMDD15009437</t>
  </si>
  <si>
    <t>HCMDD15009457</t>
  </si>
  <si>
    <t>HCMDD15009445</t>
  </si>
  <si>
    <t>HCMDD15009429</t>
  </si>
  <si>
    <t>HCMDD15009416</t>
  </si>
  <si>
    <t>HCMDD15009475</t>
  </si>
  <si>
    <t>HCMDD15009451</t>
  </si>
  <si>
    <t>HCMDD15009455</t>
  </si>
  <si>
    <t>HCMDD15009428</t>
  </si>
  <si>
    <t>HCMDD15009441</t>
  </si>
  <si>
    <t>HCMDD15009460</t>
  </si>
  <si>
    <t>HCMDD15009417</t>
  </si>
  <si>
    <t>HCMDD15009456</t>
  </si>
  <si>
    <t>HCMDD15009476</t>
  </si>
  <si>
    <t>HCMDD15009434</t>
  </si>
  <si>
    <t>HCMDD15009424</t>
  </si>
  <si>
    <t>HCMDD15009471</t>
  </si>
  <si>
    <t>HCMDD15009438</t>
  </si>
  <si>
    <t>HCMDD15009464</t>
  </si>
  <si>
    <t>HCMDD15009442</t>
  </si>
  <si>
    <t>HCMDD15009453</t>
  </si>
  <si>
    <t>HCMDD15009447</t>
  </si>
  <si>
    <t>HCMDD15009463</t>
  </si>
  <si>
    <t>HCMDD15009443</t>
  </si>
  <si>
    <t>AVA1-0214</t>
  </si>
  <si>
    <t>AVA1-0202</t>
  </si>
  <si>
    <t>Trừ lương</t>
  </si>
  <si>
    <t>Tp.HCM, ngày 08 tháng 09 năm 2021</t>
  </si>
  <si>
    <t>AVA1-0218</t>
  </si>
  <si>
    <t>Phùng Thị Bích Liễu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</si>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</sst>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  <charset val="163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0" applyNumberFormat="1" applyFont="1" applyFill="1" applyBorder="1" applyAlignment="1" applyProtection="1">
      <alignment horizontal="left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wrapText="1"/>
    </xf>
    <xf numFmtId="1" fontId="4" fillId="0" borderId="1" xfId="0" applyNumberFormat="1" applyFont="1" applyFill="1" applyBorder="1" applyAlignment="1" applyProtection="1">
      <alignment horizontal="left" wrapText="1"/>
    </xf>
    <xf numFmtId="1" fontId="5" fillId="0" borderId="1" xfId="0" applyNumberFormat="1" applyFont="1" applyFill="1" applyBorder="1" applyAlignment="1" applyProtection="1">
      <alignment horizontal="left" wrapText="1"/>
    </xf>
    <xf numFmtId="0" fontId="6" fillId="0" borderId="1" xfId="0" applyNumberFormat="1" applyFont="1" applyFill="1" applyBorder="1" applyAlignment="1" applyProtection="1">
      <alignment horizontal="left" wrapText="1"/>
    </xf>
    <xf numFmtId="1" fontId="6" fillId="0" borderId="1" xfId="0" applyNumberFormat="1" applyFont="1" applyFill="1" applyBorder="1" applyAlignment="1" applyProtection="1">
      <alignment horizontal="left" wrapText="1"/>
    </xf>
    <xf numFmtId="2" fontId="2" fillId="0" borderId="1" xfId="0" applyNumberFormat="1" applyFont="1" applyFill="1" applyBorder="1" applyAlignment="1"/>
    <xf numFmtId="2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 wrapText="1"/>
    </xf>
    <xf numFmtId="2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/>
    <xf numFmtId="3" fontId="8" fillId="0" borderId="1" xfId="0" applyNumberFormat="1" applyFont="1" applyFill="1" applyBorder="1"/>
    <xf numFmtId="0" fontId="8" fillId="0" borderId="0" xfId="0" applyFont="1" applyFill="1"/>
    <xf numFmtId="0" fontId="2" fillId="0" borderId="1" xfId="0" applyFont="1" applyFill="1" applyBorder="1"/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2" fontId="8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quotePrefix="1" applyFont="1" applyFill="1" applyBorder="1"/>
    <xf numFmtId="2" fontId="2" fillId="0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 applyProtection="1">
      <alignment horizontal="left" wrapText="1"/>
    </xf>
    <xf numFmtId="0" fontId="6" fillId="0" borderId="1" xfId="0" quotePrefix="1" applyFont="1" applyFill="1" applyBorder="1" applyAlignment="1">
      <alignment horizontal="left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3" fontId="3" fillId="0" borderId="1" xfId="0" applyNumberFormat="1" applyFont="1" applyFill="1" applyBorder="1"/>
    <xf numFmtId="2" fontId="2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/>
    <xf numFmtId="164" fontId="3" fillId="0" borderId="1" xfId="1" applyNumberFormat="1" applyFont="1" applyFill="1" applyBorder="1"/>
    <xf numFmtId="0" fontId="3" fillId="0" borderId="0" xfId="0" applyFont="1" applyFill="1"/>
    <xf numFmtId="164" fontId="2" fillId="0" borderId="0" xfId="1" applyNumberFormat="1" applyFont="1" applyFill="1"/>
    <xf numFmtId="3" fontId="2" fillId="0" borderId="0" xfId="0" applyNumberFormat="1" applyFont="1" applyFill="1"/>
    <xf numFmtId="3" fontId="2" fillId="0" borderId="0" xfId="0" applyNumberFormat="1" applyFont="1" applyFill="1" applyAlignment="1">
      <alignment horizontal="center"/>
    </xf>
    <xf numFmtId="1" fontId="6" fillId="2" borderId="1" xfId="0" applyNumberFormat="1" applyFont="1" applyFill="1" applyBorder="1" applyAlignment="1" applyProtection="1">
      <alignment horizontal="left" wrapText="1"/>
    </xf>
    <xf numFmtId="1" fontId="5" fillId="2" borderId="1" xfId="0" applyNumberFormat="1" applyFont="1" applyFill="1" applyBorder="1" applyAlignment="1" applyProtection="1">
      <alignment horizontal="left" wrapText="1"/>
    </xf>
    <xf numFmtId="0" fontId="11" fillId="0" borderId="1" xfId="0" applyFont="1" applyFill="1" applyBorder="1"/>
    <xf numFmtId="164" fontId="3" fillId="3" borderId="1" xfId="1" applyNumberFormat="1" applyFont="1" applyFill="1" applyBorder="1"/>
    <xf numFmtId="3" fontId="12" fillId="0" borderId="1" xfId="0" applyNumberFormat="1" applyFont="1" applyFill="1" applyBorder="1" applyAlignment="1">
      <alignment horizontal="center"/>
    </xf>
    <xf numFmtId="164" fontId="12" fillId="0" borderId="1" xfId="1" applyNumberFormat="1" applyFont="1" applyFill="1" applyBorder="1" applyAlignment="1">
      <alignment horizontal="center"/>
    </xf>
    <xf numFmtId="3" fontId="8" fillId="0" borderId="0" xfId="0" applyNumberFormat="1" applyFont="1" applyFill="1"/>
    <xf numFmtId="164" fontId="3" fillId="0" borderId="0" xfId="1" applyNumberFormat="1" applyFont="1" applyFill="1" applyAlignment="1">
      <alignment horizontal="center"/>
    </xf>
    <xf numFmtId="43" fontId="2" fillId="0" borderId="0" xfId="0" applyNumberFormat="1" applyFont="1" applyFill="1"/>
    <xf numFmtId="164" fontId="2" fillId="3" borderId="0" xfId="1" applyNumberFormat="1" applyFont="1" applyFill="1"/>
    <xf numFmtId="43" fontId="3" fillId="0" borderId="0" xfId="0" applyNumberFormat="1" applyFont="1" applyFill="1"/>
    <xf numFmtId="3" fontId="2" fillId="3" borderId="1" xfId="0" applyNumberFormat="1" applyFont="1" applyFill="1" applyBorder="1"/>
    <xf numFmtId="0" fontId="9" fillId="0" borderId="0" xfId="0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P81"/>
  <sheetViews>
    <sheetView tabSelected="1" zoomScaleNormal="100" workbookViewId="0">
      <pane ySplit="5" topLeftCell="A65" activePane="bottomLeft" state="frozen"/>
      <selection activeCell="D1" sqref="D1"/>
      <selection pane="bottomLeft" activeCell="I78" sqref="I78"/>
    </sheetView>
  </sheetViews>
  <sheetFormatPr defaultColWidth="9.140625" defaultRowHeight="14.25" x14ac:dyDescent="0.2"/>
  <cols>
    <col min="1" max="1" width="5.28515625" style="21" bestFit="1" customWidth="1"/>
    <col min="2" max="2" width="10.140625" style="21" hidden="1" customWidth="1"/>
    <col min="3" max="3" width="8.5703125" style="21" customWidth="1"/>
    <col min="4" max="4" width="16.42578125" style="21" customWidth="1"/>
    <col min="5" max="5" width="10.140625" style="21" bestFit="1" customWidth="1"/>
    <col min="6" max="6" width="25.5703125" style="21" bestFit="1" customWidth="1"/>
    <col min="7" max="7" width="12.5703125" style="37" customWidth="1"/>
    <col min="8" max="10" width="13.5703125" style="38" customWidth="1"/>
    <col min="11" max="11" width="13.5703125" style="46" customWidth="1"/>
    <col min="12" max="12" width="17.7109375" style="39" customWidth="1"/>
    <col min="13" max="13" width="14.85546875" style="37" customWidth="1"/>
    <col min="14" max="14" width="9.140625" style="21"/>
    <col min="15" max="15" width="15.140625" style="21" bestFit="1" customWidth="1"/>
    <col min="16" max="16384" width="9.140625" style="21"/>
  </cols>
  <sheetData>
    <row r="3" spans="1:16" ht="28.5" customHeight="1" x14ac:dyDescent="0.25">
      <c r="C3" s="52" t="s">
        <v>210</v>
      </c>
      <c r="D3" s="52"/>
      <c r="E3" s="52"/>
      <c r="F3" s="52"/>
      <c r="G3" s="52"/>
      <c r="H3" s="52"/>
      <c r="I3" s="52"/>
      <c r="J3" s="52"/>
      <c r="K3" s="52"/>
      <c r="L3" s="52"/>
    </row>
    <row r="5" spans="1:16" s="25" customFormat="1" ht="15" x14ac:dyDescent="0.25">
      <c r="A5" s="23" t="s">
        <v>0</v>
      </c>
      <c r="B5" s="23" t="s">
        <v>1</v>
      </c>
      <c r="C5" s="23" t="s">
        <v>140</v>
      </c>
      <c r="D5" s="23" t="s">
        <v>5</v>
      </c>
      <c r="E5" s="23" t="s">
        <v>6</v>
      </c>
      <c r="F5" s="23" t="s">
        <v>7</v>
      </c>
      <c r="G5" s="24" t="s">
        <v>139</v>
      </c>
      <c r="H5" s="20" t="s">
        <v>2</v>
      </c>
      <c r="I5" s="20" t="s">
        <v>3</v>
      </c>
      <c r="J5" s="20" t="s">
        <v>284</v>
      </c>
      <c r="K5" s="44" t="s">
        <v>288</v>
      </c>
      <c r="L5" s="20" t="s">
        <v>4</v>
      </c>
      <c r="M5" s="47"/>
    </row>
    <row r="6" spans="1:16" s="25" customFormat="1" ht="15" x14ac:dyDescent="0.25">
      <c r="A6" s="23"/>
      <c r="B6" s="23"/>
      <c r="C6" s="23"/>
      <c r="D6" s="23" t="s">
        <v>141</v>
      </c>
      <c r="E6" s="23"/>
      <c r="F6" s="23"/>
      <c r="G6" s="24">
        <f>SUM(G7:G45)</f>
        <v>7454000</v>
      </c>
      <c r="H6" s="24">
        <f t="shared" ref="H6:I6" si="0">SUM(H7:H45)</f>
        <v>7816464</v>
      </c>
      <c r="I6" s="24">
        <f t="shared" si="0"/>
        <v>7105876</v>
      </c>
      <c r="J6" s="24">
        <f t="shared" ref="J6" si="1">SUM(J7:J45)</f>
        <v>491651</v>
      </c>
      <c r="K6" s="45">
        <f>I6-J6</f>
        <v>6614225</v>
      </c>
      <c r="L6" s="24">
        <f>SUM(L7:L45)</f>
        <v>710588</v>
      </c>
      <c r="M6" s="47"/>
    </row>
    <row r="7" spans="1:16" ht="15" x14ac:dyDescent="0.25">
      <c r="A7" s="17">
        <v>1</v>
      </c>
      <c r="B7" s="17">
        <v>14173535</v>
      </c>
      <c r="C7" s="17">
        <v>32021</v>
      </c>
      <c r="D7" s="26" t="s">
        <v>144</v>
      </c>
      <c r="E7" s="1" t="s">
        <v>59</v>
      </c>
      <c r="F7" s="8" t="s">
        <v>60</v>
      </c>
      <c r="G7" s="18">
        <v>168000</v>
      </c>
      <c r="H7" s="18">
        <v>168000</v>
      </c>
      <c r="I7" s="18">
        <v>152727</v>
      </c>
      <c r="J7" s="18"/>
      <c r="K7" s="45">
        <f t="shared" ref="K7:K70" si="2">I7-J7</f>
        <v>152727</v>
      </c>
      <c r="L7" s="19">
        <v>15273</v>
      </c>
      <c r="N7" s="48"/>
      <c r="O7" s="37"/>
      <c r="P7" s="48"/>
    </row>
    <row r="8" spans="1:16" ht="15" x14ac:dyDescent="0.25">
      <c r="A8" s="17">
        <v>2</v>
      </c>
      <c r="B8" s="17">
        <v>14173535</v>
      </c>
      <c r="C8" s="17">
        <v>32021</v>
      </c>
      <c r="D8" s="17" t="s">
        <v>145</v>
      </c>
      <c r="E8" s="6" t="s">
        <v>32</v>
      </c>
      <c r="F8" s="8" t="s">
        <v>33</v>
      </c>
      <c r="G8" s="18">
        <v>168000</v>
      </c>
      <c r="H8" s="18">
        <v>387594</v>
      </c>
      <c r="I8" s="18">
        <v>352358</v>
      </c>
      <c r="J8" s="18">
        <f t="shared" ref="J8:J71" si="3">I8-G8</f>
        <v>184358</v>
      </c>
      <c r="K8" s="45">
        <f t="shared" si="2"/>
        <v>168000</v>
      </c>
      <c r="L8" s="19">
        <v>35236</v>
      </c>
      <c r="N8" s="48"/>
      <c r="O8" s="37"/>
      <c r="P8" s="48"/>
    </row>
    <row r="9" spans="1:16" ht="15" x14ac:dyDescent="0.25">
      <c r="A9" s="17">
        <v>4</v>
      </c>
      <c r="B9" s="17">
        <v>14173535</v>
      </c>
      <c r="C9" s="17">
        <v>32021</v>
      </c>
      <c r="D9" s="17" t="s">
        <v>146</v>
      </c>
      <c r="E9" s="6" t="s">
        <v>40</v>
      </c>
      <c r="F9" s="8" t="s">
        <v>41</v>
      </c>
      <c r="G9" s="18">
        <v>168000</v>
      </c>
      <c r="H9" s="18">
        <v>168000</v>
      </c>
      <c r="I9" s="18">
        <v>152727</v>
      </c>
      <c r="J9" s="18"/>
      <c r="K9" s="45">
        <f t="shared" si="2"/>
        <v>152727</v>
      </c>
      <c r="L9" s="19">
        <v>15273</v>
      </c>
      <c r="N9" s="48"/>
      <c r="O9" s="37"/>
      <c r="P9" s="48"/>
    </row>
    <row r="10" spans="1:16" ht="15" x14ac:dyDescent="0.25">
      <c r="A10" s="17">
        <v>6</v>
      </c>
      <c r="B10" s="17">
        <v>14173535</v>
      </c>
      <c r="C10" s="17">
        <v>32021</v>
      </c>
      <c r="D10" s="17" t="s">
        <v>147</v>
      </c>
      <c r="E10" s="4" t="s">
        <v>125</v>
      </c>
      <c r="F10" s="9" t="s">
        <v>126</v>
      </c>
      <c r="G10" s="18">
        <v>168000</v>
      </c>
      <c r="H10" s="18">
        <v>168000</v>
      </c>
      <c r="I10" s="18">
        <v>152727</v>
      </c>
      <c r="J10" s="18"/>
      <c r="K10" s="45">
        <f t="shared" si="2"/>
        <v>152727</v>
      </c>
      <c r="L10" s="19">
        <v>15273</v>
      </c>
      <c r="N10" s="48"/>
      <c r="O10" s="37"/>
      <c r="P10" s="48"/>
    </row>
    <row r="11" spans="1:16" ht="15" x14ac:dyDescent="0.25">
      <c r="A11" s="17">
        <v>9</v>
      </c>
      <c r="B11" s="17">
        <v>14173535</v>
      </c>
      <c r="C11" s="17">
        <v>32021</v>
      </c>
      <c r="D11" s="17" t="s">
        <v>148</v>
      </c>
      <c r="E11" s="6" t="s">
        <v>61</v>
      </c>
      <c r="F11" s="8" t="s">
        <v>62</v>
      </c>
      <c r="G11" s="18">
        <v>168000</v>
      </c>
      <c r="H11" s="18">
        <v>168350</v>
      </c>
      <c r="I11" s="18">
        <v>153045</v>
      </c>
      <c r="J11" s="18"/>
      <c r="K11" s="45">
        <f t="shared" si="2"/>
        <v>153045</v>
      </c>
      <c r="L11" s="19">
        <v>15304</v>
      </c>
      <c r="N11" s="48"/>
      <c r="O11" s="37"/>
      <c r="P11" s="48"/>
    </row>
    <row r="12" spans="1:16" ht="15" x14ac:dyDescent="0.25">
      <c r="A12" s="17">
        <v>10</v>
      </c>
      <c r="B12" s="17">
        <v>14173535</v>
      </c>
      <c r="C12" s="17">
        <v>32021</v>
      </c>
      <c r="D12" s="17" t="s">
        <v>149</v>
      </c>
      <c r="E12" s="4" t="s">
        <v>44</v>
      </c>
      <c r="F12" s="9" t="s">
        <v>45</v>
      </c>
      <c r="G12" s="18">
        <v>168000</v>
      </c>
      <c r="H12" s="18">
        <v>177095</v>
      </c>
      <c r="I12" s="18">
        <v>160995</v>
      </c>
      <c r="J12" s="18"/>
      <c r="K12" s="45">
        <f t="shared" si="2"/>
        <v>160995</v>
      </c>
      <c r="L12" s="19">
        <v>16099</v>
      </c>
      <c r="N12" s="48"/>
      <c r="O12" s="37"/>
      <c r="P12" s="48"/>
    </row>
    <row r="13" spans="1:16" ht="15" x14ac:dyDescent="0.25">
      <c r="A13" s="17">
        <v>11</v>
      </c>
      <c r="B13" s="17">
        <v>14173535</v>
      </c>
      <c r="C13" s="17">
        <v>32021</v>
      </c>
      <c r="D13" s="26" t="s">
        <v>150</v>
      </c>
      <c r="E13" s="7" t="s">
        <v>97</v>
      </c>
      <c r="F13" s="8" t="s">
        <v>98</v>
      </c>
      <c r="G13" s="18">
        <v>168000</v>
      </c>
      <c r="H13" s="18">
        <v>168000</v>
      </c>
      <c r="I13" s="18">
        <v>152727</v>
      </c>
      <c r="J13" s="18"/>
      <c r="K13" s="45">
        <f t="shared" si="2"/>
        <v>152727</v>
      </c>
      <c r="L13" s="19">
        <v>15273</v>
      </c>
      <c r="N13" s="48"/>
      <c r="O13" s="37"/>
      <c r="P13" s="48"/>
    </row>
    <row r="14" spans="1:16" ht="15" x14ac:dyDescent="0.25">
      <c r="A14" s="17">
        <v>15</v>
      </c>
      <c r="B14" s="17">
        <v>14173535</v>
      </c>
      <c r="C14" s="17">
        <v>32021</v>
      </c>
      <c r="D14" s="17" t="s">
        <v>151</v>
      </c>
      <c r="E14" s="4" t="s">
        <v>117</v>
      </c>
      <c r="F14" s="9" t="s">
        <v>118</v>
      </c>
      <c r="G14" s="18">
        <v>168000</v>
      </c>
      <c r="H14" s="18">
        <v>168000</v>
      </c>
      <c r="I14" s="18">
        <v>152727</v>
      </c>
      <c r="J14" s="18"/>
      <c r="K14" s="45">
        <f t="shared" si="2"/>
        <v>152727</v>
      </c>
      <c r="L14" s="19">
        <v>15273</v>
      </c>
      <c r="N14" s="48"/>
      <c r="O14" s="37"/>
      <c r="P14" s="48"/>
    </row>
    <row r="15" spans="1:16" ht="15" x14ac:dyDescent="0.25">
      <c r="A15" s="17">
        <v>18</v>
      </c>
      <c r="B15" s="17">
        <v>14173535</v>
      </c>
      <c r="C15" s="17">
        <v>32021</v>
      </c>
      <c r="D15" s="17" t="s">
        <v>152</v>
      </c>
      <c r="E15" s="1" t="s">
        <v>69</v>
      </c>
      <c r="F15" s="9" t="s">
        <v>70</v>
      </c>
      <c r="G15" s="18">
        <v>168000</v>
      </c>
      <c r="H15" s="18">
        <v>217971</v>
      </c>
      <c r="I15" s="18">
        <v>198155</v>
      </c>
      <c r="J15" s="18">
        <f t="shared" si="3"/>
        <v>30155</v>
      </c>
      <c r="K15" s="45">
        <f t="shared" si="2"/>
        <v>168000</v>
      </c>
      <c r="L15" s="19">
        <v>19815</v>
      </c>
      <c r="N15" s="48"/>
      <c r="O15" s="37"/>
      <c r="P15" s="48"/>
    </row>
    <row r="16" spans="1:16" ht="15" x14ac:dyDescent="0.25">
      <c r="A16" s="17">
        <v>19</v>
      </c>
      <c r="B16" s="17">
        <v>14173535</v>
      </c>
      <c r="C16" s="17">
        <v>32021</v>
      </c>
      <c r="D16" s="17" t="s">
        <v>153</v>
      </c>
      <c r="E16" s="7" t="s">
        <v>93</v>
      </c>
      <c r="F16" s="8" t="s">
        <v>94</v>
      </c>
      <c r="G16" s="18">
        <v>168000</v>
      </c>
      <c r="H16" s="18">
        <v>194579</v>
      </c>
      <c r="I16" s="18">
        <v>176890</v>
      </c>
      <c r="J16" s="18">
        <f t="shared" si="3"/>
        <v>8890</v>
      </c>
      <c r="K16" s="45">
        <f t="shared" si="2"/>
        <v>168000</v>
      </c>
      <c r="L16" s="19">
        <v>17689</v>
      </c>
      <c r="N16" s="48"/>
      <c r="O16" s="37"/>
      <c r="P16" s="48"/>
    </row>
    <row r="17" spans="1:16" ht="15" x14ac:dyDescent="0.25">
      <c r="A17" s="17">
        <v>22</v>
      </c>
      <c r="B17" s="17">
        <v>14173535</v>
      </c>
      <c r="C17" s="17">
        <v>32021</v>
      </c>
      <c r="D17" s="17" t="s">
        <v>154</v>
      </c>
      <c r="E17" s="7" t="s">
        <v>121</v>
      </c>
      <c r="F17" s="8" t="s">
        <v>122</v>
      </c>
      <c r="G17" s="18">
        <v>168000</v>
      </c>
      <c r="H17" s="18">
        <v>168000</v>
      </c>
      <c r="I17" s="51">
        <v>152728</v>
      </c>
      <c r="J17" s="18"/>
      <c r="K17" s="45">
        <f t="shared" si="2"/>
        <v>152728</v>
      </c>
      <c r="L17" s="19">
        <v>15273</v>
      </c>
      <c r="N17" s="48"/>
      <c r="O17" s="37"/>
      <c r="P17" s="48"/>
    </row>
    <row r="18" spans="1:16" ht="15" x14ac:dyDescent="0.25">
      <c r="A18" s="17">
        <v>25</v>
      </c>
      <c r="B18" s="17">
        <v>14173535</v>
      </c>
      <c r="C18" s="17">
        <v>32021</v>
      </c>
      <c r="D18" s="17" t="s">
        <v>155</v>
      </c>
      <c r="E18" s="4" t="s">
        <v>95</v>
      </c>
      <c r="F18" s="9" t="s">
        <v>96</v>
      </c>
      <c r="G18" s="18">
        <v>168000</v>
      </c>
      <c r="H18" s="18">
        <v>186153</v>
      </c>
      <c r="I18" s="18">
        <v>169230</v>
      </c>
      <c r="J18" s="18">
        <f t="shared" si="3"/>
        <v>1230</v>
      </c>
      <c r="K18" s="45">
        <f t="shared" si="2"/>
        <v>168000</v>
      </c>
      <c r="L18" s="19">
        <v>16923</v>
      </c>
      <c r="N18" s="48"/>
      <c r="O18" s="37"/>
      <c r="P18" s="48"/>
    </row>
    <row r="19" spans="1:16" s="16" customFormat="1" ht="15" x14ac:dyDescent="0.25">
      <c r="A19" s="13">
        <v>26</v>
      </c>
      <c r="B19" s="13">
        <v>14173535</v>
      </c>
      <c r="C19" s="13">
        <v>32021</v>
      </c>
      <c r="D19" s="13" t="s">
        <v>156</v>
      </c>
      <c r="E19" s="5" t="s">
        <v>48</v>
      </c>
      <c r="F19" s="14" t="s">
        <v>49</v>
      </c>
      <c r="G19" s="15">
        <v>250000</v>
      </c>
      <c r="H19" s="18">
        <v>0</v>
      </c>
      <c r="I19" s="18">
        <v>0</v>
      </c>
      <c r="J19" s="18"/>
      <c r="K19" s="45">
        <f t="shared" si="2"/>
        <v>0</v>
      </c>
      <c r="L19" s="19">
        <v>0</v>
      </c>
      <c r="M19" s="37"/>
      <c r="N19" s="48"/>
      <c r="O19" s="37"/>
      <c r="P19" s="48"/>
    </row>
    <row r="20" spans="1:16" s="16" customFormat="1" ht="15" x14ac:dyDescent="0.25">
      <c r="A20" s="13">
        <v>29</v>
      </c>
      <c r="B20" s="13">
        <v>14173535</v>
      </c>
      <c r="C20" s="13">
        <v>32021</v>
      </c>
      <c r="D20" s="13" t="s">
        <v>157</v>
      </c>
      <c r="E20" s="3" t="s">
        <v>38</v>
      </c>
      <c r="F20" s="22" t="s">
        <v>39</v>
      </c>
      <c r="G20" s="15">
        <v>168000</v>
      </c>
      <c r="H20" s="18">
        <v>0</v>
      </c>
      <c r="I20" s="18">
        <v>0</v>
      </c>
      <c r="J20" s="18"/>
      <c r="K20" s="45">
        <f t="shared" si="2"/>
        <v>0</v>
      </c>
      <c r="L20" s="19">
        <v>0</v>
      </c>
      <c r="M20" s="37"/>
      <c r="N20" s="48"/>
      <c r="O20" s="37"/>
      <c r="P20" s="48"/>
    </row>
    <row r="21" spans="1:16" ht="15" x14ac:dyDescent="0.25">
      <c r="A21" s="17">
        <v>30</v>
      </c>
      <c r="B21" s="17">
        <v>14173535</v>
      </c>
      <c r="C21" s="17">
        <v>32021</v>
      </c>
      <c r="D21" s="17" t="s">
        <v>158</v>
      </c>
      <c r="E21" s="1" t="s">
        <v>67</v>
      </c>
      <c r="F21" s="9" t="s">
        <v>68</v>
      </c>
      <c r="G21" s="18">
        <v>168000</v>
      </c>
      <c r="H21" s="18">
        <v>169049</v>
      </c>
      <c r="I21" s="51">
        <v>153682</v>
      </c>
      <c r="J21" s="18"/>
      <c r="K21" s="45">
        <f t="shared" si="2"/>
        <v>153682</v>
      </c>
      <c r="L21" s="19">
        <v>15368</v>
      </c>
      <c r="N21" s="48"/>
      <c r="O21" s="37"/>
      <c r="P21" s="48"/>
    </row>
    <row r="22" spans="1:16" ht="15" x14ac:dyDescent="0.25">
      <c r="A22" s="17">
        <v>31</v>
      </c>
      <c r="B22" s="17">
        <v>14173535</v>
      </c>
      <c r="C22" s="17">
        <v>32021</v>
      </c>
      <c r="D22" s="17" t="s">
        <v>159</v>
      </c>
      <c r="E22" s="1" t="s">
        <v>63</v>
      </c>
      <c r="F22" s="9" t="s">
        <v>64</v>
      </c>
      <c r="G22" s="18">
        <v>168000</v>
      </c>
      <c r="H22" s="18">
        <v>184038</v>
      </c>
      <c r="I22" s="51">
        <v>167308</v>
      </c>
      <c r="J22" s="18"/>
      <c r="K22" s="45">
        <f t="shared" si="2"/>
        <v>167308</v>
      </c>
      <c r="L22" s="19">
        <v>16731</v>
      </c>
      <c r="N22" s="48"/>
      <c r="O22" s="37"/>
      <c r="P22" s="48"/>
    </row>
    <row r="23" spans="1:16" ht="15" x14ac:dyDescent="0.25">
      <c r="A23" s="17">
        <v>35</v>
      </c>
      <c r="B23" s="17">
        <v>14173535</v>
      </c>
      <c r="C23" s="17">
        <v>32021</v>
      </c>
      <c r="D23" s="17" t="s">
        <v>160</v>
      </c>
      <c r="E23" s="6" t="s">
        <v>65</v>
      </c>
      <c r="F23" s="8" t="s">
        <v>66</v>
      </c>
      <c r="G23" s="18">
        <v>250000</v>
      </c>
      <c r="H23" s="18">
        <v>296623</v>
      </c>
      <c r="I23" s="18">
        <v>269657</v>
      </c>
      <c r="J23" s="18">
        <f>I23-G23</f>
        <v>19657</v>
      </c>
      <c r="K23" s="45">
        <f>I23-J23</f>
        <v>250000</v>
      </c>
      <c r="L23" s="19">
        <v>26966</v>
      </c>
      <c r="N23" s="48"/>
      <c r="O23" s="37"/>
      <c r="P23" s="48"/>
    </row>
    <row r="24" spans="1:16" ht="15" x14ac:dyDescent="0.25">
      <c r="A24" s="17">
        <v>36</v>
      </c>
      <c r="B24" s="17">
        <v>14173535</v>
      </c>
      <c r="C24" s="17">
        <v>32021</v>
      </c>
      <c r="D24" s="17" t="s">
        <v>161</v>
      </c>
      <c r="E24" s="7" t="s">
        <v>91</v>
      </c>
      <c r="F24" s="8" t="s">
        <v>92</v>
      </c>
      <c r="G24" s="18">
        <v>168000</v>
      </c>
      <c r="H24" s="18">
        <v>212140</v>
      </c>
      <c r="I24" s="18">
        <v>192855</v>
      </c>
      <c r="J24" s="18">
        <f t="shared" si="3"/>
        <v>24855</v>
      </c>
      <c r="K24" s="45">
        <f t="shared" si="2"/>
        <v>168000</v>
      </c>
      <c r="L24" s="19">
        <v>19285</v>
      </c>
      <c r="M24" s="49"/>
      <c r="N24" s="48"/>
      <c r="O24" s="37"/>
      <c r="P24" s="48"/>
    </row>
    <row r="25" spans="1:16" ht="15" x14ac:dyDescent="0.25">
      <c r="A25" s="17">
        <v>39</v>
      </c>
      <c r="B25" s="17">
        <v>14173535</v>
      </c>
      <c r="C25" s="17">
        <v>32021</v>
      </c>
      <c r="D25" s="17" t="s">
        <v>162</v>
      </c>
      <c r="E25" s="6" t="s">
        <v>73</v>
      </c>
      <c r="F25" s="8" t="s">
        <v>74</v>
      </c>
      <c r="G25" s="18">
        <v>168000</v>
      </c>
      <c r="H25" s="18">
        <v>168000</v>
      </c>
      <c r="I25" s="18">
        <v>152727</v>
      </c>
      <c r="J25" s="18"/>
      <c r="K25" s="45">
        <f t="shared" si="2"/>
        <v>152727</v>
      </c>
      <c r="L25" s="19">
        <v>15273</v>
      </c>
      <c r="N25" s="48"/>
      <c r="O25" s="37"/>
      <c r="P25" s="48"/>
    </row>
    <row r="26" spans="1:16" ht="15" x14ac:dyDescent="0.25">
      <c r="A26" s="17">
        <v>40</v>
      </c>
      <c r="B26" s="17">
        <v>14173535</v>
      </c>
      <c r="C26" s="17">
        <v>32021</v>
      </c>
      <c r="D26" s="17" t="s">
        <v>163</v>
      </c>
      <c r="E26" s="40" t="s">
        <v>282</v>
      </c>
      <c r="F26" s="27" t="s">
        <v>143</v>
      </c>
      <c r="G26" s="18">
        <v>250000</v>
      </c>
      <c r="H26" s="18">
        <v>306346</v>
      </c>
      <c r="I26" s="18">
        <v>278496</v>
      </c>
      <c r="J26" s="18">
        <f t="shared" si="3"/>
        <v>28496</v>
      </c>
      <c r="K26" s="45">
        <f t="shared" si="2"/>
        <v>250000</v>
      </c>
      <c r="L26" s="19">
        <v>27850</v>
      </c>
      <c r="N26" s="48"/>
      <c r="O26" s="37"/>
      <c r="P26" s="48"/>
    </row>
    <row r="27" spans="1:16" ht="15" x14ac:dyDescent="0.25">
      <c r="A27" s="17">
        <v>41</v>
      </c>
      <c r="B27" s="17">
        <v>14173535</v>
      </c>
      <c r="C27" s="17">
        <v>32021</v>
      </c>
      <c r="D27" s="17" t="s">
        <v>164</v>
      </c>
      <c r="E27" s="4" t="s">
        <v>135</v>
      </c>
      <c r="F27" s="9" t="s">
        <v>136</v>
      </c>
      <c r="G27" s="18">
        <v>250000</v>
      </c>
      <c r="H27" s="18">
        <v>250000</v>
      </c>
      <c r="I27" s="18">
        <v>227273</v>
      </c>
      <c r="J27" s="18"/>
      <c r="K27" s="45">
        <f t="shared" si="2"/>
        <v>227273</v>
      </c>
      <c r="L27" s="19">
        <v>22727</v>
      </c>
      <c r="N27" s="48"/>
      <c r="O27" s="37"/>
      <c r="P27" s="48"/>
    </row>
    <row r="28" spans="1:16" ht="15" x14ac:dyDescent="0.25">
      <c r="A28" s="17">
        <v>42</v>
      </c>
      <c r="B28" s="17">
        <v>14173535</v>
      </c>
      <c r="C28" s="17">
        <v>32021</v>
      </c>
      <c r="D28" s="17" t="s">
        <v>165</v>
      </c>
      <c r="E28" s="1" t="s">
        <v>57</v>
      </c>
      <c r="F28" s="11" t="s">
        <v>58</v>
      </c>
      <c r="G28" s="18">
        <v>250000</v>
      </c>
      <c r="H28" s="18">
        <v>250000</v>
      </c>
      <c r="I28" s="18">
        <v>227273</v>
      </c>
      <c r="J28" s="18"/>
      <c r="K28" s="45">
        <f t="shared" si="2"/>
        <v>227273</v>
      </c>
      <c r="L28" s="19">
        <v>22727</v>
      </c>
      <c r="N28" s="48"/>
      <c r="O28" s="37"/>
      <c r="P28" s="48"/>
    </row>
    <row r="29" spans="1:16" ht="15" x14ac:dyDescent="0.25">
      <c r="A29" s="17">
        <v>43</v>
      </c>
      <c r="B29" s="17">
        <v>14173535</v>
      </c>
      <c r="C29" s="17">
        <v>32021</v>
      </c>
      <c r="D29" s="17" t="s">
        <v>166</v>
      </c>
      <c r="E29" s="4" t="s">
        <v>99</v>
      </c>
      <c r="F29" s="9" t="s">
        <v>100</v>
      </c>
      <c r="G29" s="18">
        <v>168000</v>
      </c>
      <c r="H29" s="18">
        <v>203779</v>
      </c>
      <c r="I29" s="18">
        <v>185254</v>
      </c>
      <c r="J29" s="18">
        <f t="shared" si="3"/>
        <v>17254</v>
      </c>
      <c r="K29" s="45">
        <f t="shared" si="2"/>
        <v>168000</v>
      </c>
      <c r="L29" s="19">
        <v>18525</v>
      </c>
      <c r="N29" s="48"/>
      <c r="O29" s="37"/>
      <c r="P29" s="48"/>
    </row>
    <row r="30" spans="1:16" ht="15" x14ac:dyDescent="0.25">
      <c r="A30" s="17">
        <v>44</v>
      </c>
      <c r="B30" s="17">
        <v>14173535</v>
      </c>
      <c r="C30" s="17">
        <v>32021</v>
      </c>
      <c r="D30" s="17" t="s">
        <v>167</v>
      </c>
      <c r="E30" s="4" t="s">
        <v>127</v>
      </c>
      <c r="F30" s="9" t="s">
        <v>128</v>
      </c>
      <c r="G30" s="18">
        <v>250000</v>
      </c>
      <c r="H30" s="18">
        <v>250000</v>
      </c>
      <c r="I30" s="18">
        <v>227273</v>
      </c>
      <c r="J30" s="18"/>
      <c r="K30" s="45">
        <f t="shared" si="2"/>
        <v>227273</v>
      </c>
      <c r="L30" s="19">
        <v>22727</v>
      </c>
      <c r="N30" s="48"/>
      <c r="O30" s="37"/>
      <c r="P30" s="48"/>
    </row>
    <row r="31" spans="1:16" ht="15" x14ac:dyDescent="0.25">
      <c r="A31" s="17">
        <v>45</v>
      </c>
      <c r="B31" s="17">
        <v>14173535</v>
      </c>
      <c r="C31" s="17">
        <v>32021</v>
      </c>
      <c r="D31" s="17" t="s">
        <v>168</v>
      </c>
      <c r="E31" s="4" t="s">
        <v>129</v>
      </c>
      <c r="F31" s="9" t="s">
        <v>130</v>
      </c>
      <c r="G31" s="18">
        <v>250000</v>
      </c>
      <c r="H31" s="18">
        <v>250000</v>
      </c>
      <c r="I31" s="18">
        <v>227273</v>
      </c>
      <c r="J31" s="18"/>
      <c r="K31" s="45">
        <f t="shared" si="2"/>
        <v>227273</v>
      </c>
      <c r="L31" s="19">
        <v>22727</v>
      </c>
      <c r="N31" s="48"/>
      <c r="O31" s="37"/>
      <c r="P31" s="48"/>
    </row>
    <row r="32" spans="1:16" ht="15" x14ac:dyDescent="0.25">
      <c r="A32" s="17">
        <v>46</v>
      </c>
      <c r="B32" s="17">
        <v>14173535</v>
      </c>
      <c r="C32" s="17">
        <v>32021</v>
      </c>
      <c r="D32" s="17" t="s">
        <v>169</v>
      </c>
      <c r="E32" s="6" t="s">
        <v>71</v>
      </c>
      <c r="F32" s="28" t="s">
        <v>72</v>
      </c>
      <c r="G32" s="18">
        <v>168000</v>
      </c>
      <c r="H32" s="18">
        <v>168000</v>
      </c>
      <c r="I32" s="18">
        <v>152727</v>
      </c>
      <c r="J32" s="18"/>
      <c r="K32" s="45">
        <f t="shared" si="2"/>
        <v>152727</v>
      </c>
      <c r="L32" s="19">
        <v>15273</v>
      </c>
      <c r="N32" s="48"/>
      <c r="O32" s="37"/>
      <c r="P32" s="48"/>
    </row>
    <row r="33" spans="1:16" ht="15" x14ac:dyDescent="0.25">
      <c r="A33" s="17">
        <v>47</v>
      </c>
      <c r="B33" s="17">
        <v>14173535</v>
      </c>
      <c r="C33" s="17">
        <v>32021</v>
      </c>
      <c r="D33" s="17" t="s">
        <v>170</v>
      </c>
      <c r="E33" s="6" t="s">
        <v>34</v>
      </c>
      <c r="F33" s="8" t="s">
        <v>35</v>
      </c>
      <c r="G33" s="18">
        <v>168000</v>
      </c>
      <c r="H33" s="18">
        <v>168000</v>
      </c>
      <c r="I33" s="18">
        <v>152727</v>
      </c>
      <c r="J33" s="18"/>
      <c r="K33" s="45">
        <f t="shared" si="2"/>
        <v>152727</v>
      </c>
      <c r="L33" s="19">
        <v>15273</v>
      </c>
      <c r="N33" s="48"/>
      <c r="O33" s="37"/>
      <c r="P33" s="48"/>
    </row>
    <row r="34" spans="1:16" ht="15" x14ac:dyDescent="0.25">
      <c r="A34" s="17">
        <v>48</v>
      </c>
      <c r="B34" s="17">
        <v>14173535</v>
      </c>
      <c r="C34" s="17">
        <v>32021</v>
      </c>
      <c r="D34" s="17" t="s">
        <v>171</v>
      </c>
      <c r="E34" s="29" t="s">
        <v>81</v>
      </c>
      <c r="F34" s="8" t="s">
        <v>82</v>
      </c>
      <c r="G34" s="18">
        <v>250000</v>
      </c>
      <c r="H34" s="18">
        <v>250000</v>
      </c>
      <c r="I34" s="18">
        <v>227273</v>
      </c>
      <c r="J34" s="18"/>
      <c r="K34" s="45">
        <f t="shared" si="2"/>
        <v>227273</v>
      </c>
      <c r="L34" s="19">
        <v>22727</v>
      </c>
      <c r="N34" s="48"/>
      <c r="O34" s="37"/>
      <c r="P34" s="48"/>
    </row>
    <row r="35" spans="1:16" ht="15" x14ac:dyDescent="0.25">
      <c r="A35" s="17">
        <v>49</v>
      </c>
      <c r="B35" s="17">
        <v>14173535</v>
      </c>
      <c r="C35" s="17">
        <v>32021</v>
      </c>
      <c r="D35" s="17" t="s">
        <v>172</v>
      </c>
      <c r="E35" s="30" t="s">
        <v>18</v>
      </c>
      <c r="F35" s="31" t="s">
        <v>19</v>
      </c>
      <c r="G35" s="18">
        <v>168000</v>
      </c>
      <c r="H35" s="18">
        <v>178166</v>
      </c>
      <c r="I35" s="18">
        <v>161969</v>
      </c>
      <c r="J35" s="18"/>
      <c r="K35" s="45">
        <f t="shared" si="2"/>
        <v>161969</v>
      </c>
      <c r="L35" s="19">
        <v>16197</v>
      </c>
      <c r="N35" s="48"/>
      <c r="O35" s="37"/>
      <c r="P35" s="48"/>
    </row>
    <row r="36" spans="1:16" ht="15" x14ac:dyDescent="0.25">
      <c r="A36" s="17">
        <v>50</v>
      </c>
      <c r="B36" s="17">
        <v>14173535</v>
      </c>
      <c r="C36" s="17">
        <v>32021</v>
      </c>
      <c r="D36" s="17" t="s">
        <v>173</v>
      </c>
      <c r="E36" s="2" t="s">
        <v>16</v>
      </c>
      <c r="F36" s="12" t="s">
        <v>17</v>
      </c>
      <c r="G36" s="18">
        <v>250000</v>
      </c>
      <c r="H36" s="18">
        <v>250000</v>
      </c>
      <c r="I36" s="18">
        <v>227273</v>
      </c>
      <c r="J36" s="18"/>
      <c r="K36" s="45">
        <f t="shared" si="2"/>
        <v>227273</v>
      </c>
      <c r="L36" s="19">
        <v>22727</v>
      </c>
      <c r="N36" s="48"/>
      <c r="O36" s="37"/>
      <c r="P36" s="48"/>
    </row>
    <row r="37" spans="1:16" ht="15" x14ac:dyDescent="0.25">
      <c r="A37" s="17">
        <v>51</v>
      </c>
      <c r="B37" s="17">
        <v>14173535</v>
      </c>
      <c r="C37" s="17">
        <v>32021</v>
      </c>
      <c r="D37" s="17" t="s">
        <v>174</v>
      </c>
      <c r="E37" s="4" t="s">
        <v>101</v>
      </c>
      <c r="F37" s="9" t="s">
        <v>102</v>
      </c>
      <c r="G37" s="18">
        <v>168000</v>
      </c>
      <c r="H37" s="18">
        <v>168000</v>
      </c>
      <c r="I37" s="18">
        <v>152727</v>
      </c>
      <c r="J37" s="18"/>
      <c r="K37" s="45">
        <f t="shared" si="2"/>
        <v>152727</v>
      </c>
      <c r="L37" s="19">
        <v>15273</v>
      </c>
      <c r="N37" s="48"/>
      <c r="O37" s="37"/>
      <c r="P37" s="48"/>
    </row>
    <row r="38" spans="1:16" ht="15" x14ac:dyDescent="0.25">
      <c r="A38" s="17">
        <v>52</v>
      </c>
      <c r="B38" s="17">
        <v>14173535</v>
      </c>
      <c r="C38" s="17">
        <v>32021</v>
      </c>
      <c r="D38" s="17" t="s">
        <v>175</v>
      </c>
      <c r="E38" s="4" t="s">
        <v>115</v>
      </c>
      <c r="F38" s="9" t="s">
        <v>116</v>
      </c>
      <c r="G38" s="18">
        <v>168000</v>
      </c>
      <c r="H38" s="18">
        <v>168000</v>
      </c>
      <c r="I38" s="18">
        <v>152727</v>
      </c>
      <c r="J38" s="18"/>
      <c r="K38" s="45">
        <f t="shared" si="2"/>
        <v>152727</v>
      </c>
      <c r="L38" s="19">
        <v>15273</v>
      </c>
      <c r="N38" s="48"/>
      <c r="O38" s="37"/>
      <c r="P38" s="48"/>
    </row>
    <row r="39" spans="1:16" ht="15" x14ac:dyDescent="0.25">
      <c r="A39" s="17">
        <v>53</v>
      </c>
      <c r="B39" s="17">
        <v>14173535</v>
      </c>
      <c r="C39" s="17">
        <v>32021</v>
      </c>
      <c r="D39" s="17" t="s">
        <v>176</v>
      </c>
      <c r="E39" s="30" t="s">
        <v>22</v>
      </c>
      <c r="F39" s="31" t="s">
        <v>23</v>
      </c>
      <c r="G39" s="18">
        <v>168000</v>
      </c>
      <c r="H39" s="18">
        <v>313156</v>
      </c>
      <c r="I39" s="18">
        <v>284687</v>
      </c>
      <c r="J39" s="18">
        <f t="shared" si="3"/>
        <v>116687</v>
      </c>
      <c r="K39" s="45">
        <f t="shared" si="2"/>
        <v>168000</v>
      </c>
      <c r="L39" s="19">
        <v>28469</v>
      </c>
      <c r="N39" s="48"/>
      <c r="O39" s="37"/>
      <c r="P39" s="48"/>
    </row>
    <row r="40" spans="1:16" ht="15" x14ac:dyDescent="0.25">
      <c r="A40" s="17">
        <v>54</v>
      </c>
      <c r="B40" s="17">
        <v>14173535</v>
      </c>
      <c r="C40" s="17">
        <v>32021</v>
      </c>
      <c r="D40" s="17" t="s">
        <v>177</v>
      </c>
      <c r="E40" s="6" t="s">
        <v>75</v>
      </c>
      <c r="F40" s="8" t="s">
        <v>76</v>
      </c>
      <c r="G40" s="18">
        <v>168000</v>
      </c>
      <c r="H40" s="18">
        <v>201924</v>
      </c>
      <c r="I40" s="18">
        <v>183567</v>
      </c>
      <c r="J40" s="18">
        <f>I40-G40</f>
        <v>15567</v>
      </c>
      <c r="K40" s="45">
        <f t="shared" si="2"/>
        <v>168000</v>
      </c>
      <c r="L40" s="19">
        <v>18357</v>
      </c>
      <c r="N40" s="48"/>
      <c r="O40" s="37"/>
      <c r="P40" s="48"/>
    </row>
    <row r="41" spans="1:16" ht="15" x14ac:dyDescent="0.25">
      <c r="A41" s="17">
        <v>55</v>
      </c>
      <c r="B41" s="17">
        <v>14173535</v>
      </c>
      <c r="C41" s="17">
        <v>32021</v>
      </c>
      <c r="D41" s="17" t="s">
        <v>178</v>
      </c>
      <c r="E41" s="1" t="s">
        <v>30</v>
      </c>
      <c r="F41" s="9" t="s">
        <v>31</v>
      </c>
      <c r="G41" s="18">
        <v>168000</v>
      </c>
      <c r="H41" s="18">
        <v>233752</v>
      </c>
      <c r="I41" s="18">
        <v>212502</v>
      </c>
      <c r="J41" s="18">
        <f t="shared" si="3"/>
        <v>44502</v>
      </c>
      <c r="K41" s="45">
        <f t="shared" si="2"/>
        <v>168000</v>
      </c>
      <c r="L41" s="19">
        <v>21250</v>
      </c>
      <c r="N41" s="48"/>
      <c r="O41" s="37"/>
      <c r="P41" s="48"/>
    </row>
    <row r="42" spans="1:16" ht="15" x14ac:dyDescent="0.25">
      <c r="A42" s="17">
        <v>56</v>
      </c>
      <c r="B42" s="17">
        <v>14173535</v>
      </c>
      <c r="C42" s="17">
        <v>32021</v>
      </c>
      <c r="D42" s="17" t="s">
        <v>179</v>
      </c>
      <c r="E42" s="4" t="s">
        <v>123</v>
      </c>
      <c r="F42" s="9" t="s">
        <v>124</v>
      </c>
      <c r="G42" s="18">
        <v>168000</v>
      </c>
      <c r="H42" s="18">
        <v>169749</v>
      </c>
      <c r="I42" s="18">
        <v>154317</v>
      </c>
      <c r="J42" s="18"/>
      <c r="K42" s="45">
        <f t="shared" si="2"/>
        <v>154317</v>
      </c>
      <c r="L42" s="19">
        <v>15432</v>
      </c>
      <c r="N42" s="48"/>
      <c r="O42" s="37"/>
      <c r="P42" s="48"/>
    </row>
    <row r="43" spans="1:16" ht="15" x14ac:dyDescent="0.25">
      <c r="A43" s="17">
        <v>57</v>
      </c>
      <c r="B43" s="17">
        <v>14173535</v>
      </c>
      <c r="C43" s="17">
        <v>32021</v>
      </c>
      <c r="D43" s="17" t="s">
        <v>180</v>
      </c>
      <c r="E43" s="7" t="s">
        <v>85</v>
      </c>
      <c r="F43" s="8" t="s">
        <v>86</v>
      </c>
      <c r="G43" s="18">
        <v>168000</v>
      </c>
      <c r="H43" s="18">
        <v>168000</v>
      </c>
      <c r="I43" s="18">
        <v>152727</v>
      </c>
      <c r="J43" s="18"/>
      <c r="K43" s="45">
        <f t="shared" si="2"/>
        <v>152727</v>
      </c>
      <c r="L43" s="19">
        <v>15273</v>
      </c>
      <c r="N43" s="48"/>
      <c r="O43" s="37"/>
      <c r="P43" s="48"/>
    </row>
    <row r="44" spans="1:16" ht="15" x14ac:dyDescent="0.25">
      <c r="A44" s="17">
        <v>58</v>
      </c>
      <c r="B44" s="17">
        <v>14173535</v>
      </c>
      <c r="C44" s="17">
        <v>32021</v>
      </c>
      <c r="D44" s="17" t="s">
        <v>181</v>
      </c>
      <c r="E44" s="1" t="s">
        <v>53</v>
      </c>
      <c r="F44" s="9" t="s">
        <v>54</v>
      </c>
      <c r="G44" s="18">
        <v>250000</v>
      </c>
      <c r="H44" s="18">
        <v>250000</v>
      </c>
      <c r="I44" s="18">
        <v>227273</v>
      </c>
      <c r="J44" s="18"/>
      <c r="K44" s="45">
        <f t="shared" si="2"/>
        <v>227273</v>
      </c>
      <c r="L44" s="19">
        <v>22727</v>
      </c>
      <c r="N44" s="48"/>
      <c r="O44" s="37"/>
      <c r="P44" s="48"/>
    </row>
    <row r="45" spans="1:16" ht="15" x14ac:dyDescent="0.25">
      <c r="A45" s="17">
        <v>59</v>
      </c>
      <c r="B45" s="17">
        <v>14173535</v>
      </c>
      <c r="C45" s="17">
        <v>32021</v>
      </c>
      <c r="D45" s="17" t="s">
        <v>182</v>
      </c>
      <c r="E45" s="4" t="s">
        <v>51</v>
      </c>
      <c r="F45" s="9" t="s">
        <v>52</v>
      </c>
      <c r="G45" s="18">
        <v>250000</v>
      </c>
      <c r="H45" s="18">
        <v>250000</v>
      </c>
      <c r="I45" s="18">
        <v>227273</v>
      </c>
      <c r="J45" s="18"/>
      <c r="K45" s="45">
        <f t="shared" si="2"/>
        <v>227273</v>
      </c>
      <c r="L45" s="19">
        <v>22727</v>
      </c>
      <c r="N45" s="48"/>
      <c r="O45" s="37"/>
      <c r="P45" s="48"/>
    </row>
    <row r="46" spans="1:16" ht="15" x14ac:dyDescent="0.25">
      <c r="A46" s="17"/>
      <c r="B46" s="17"/>
      <c r="C46" s="17"/>
      <c r="D46" s="42" t="s">
        <v>142</v>
      </c>
      <c r="E46" s="4"/>
      <c r="F46" s="9"/>
      <c r="G46" s="32">
        <f>SUM(G47:G72)</f>
        <v>4696000</v>
      </c>
      <c r="H46" s="32">
        <f t="shared" ref="H46:I46" si="4">SUM(H47:H72)</f>
        <v>5242145</v>
      </c>
      <c r="I46" s="32">
        <f t="shared" si="4"/>
        <v>4765587</v>
      </c>
      <c r="J46" s="32">
        <f t="shared" ref="J46" si="5">SUM(J47:J72)</f>
        <v>345642</v>
      </c>
      <c r="K46" s="45">
        <f t="shared" si="2"/>
        <v>4419945</v>
      </c>
      <c r="L46" s="32">
        <f>SUM(L47:L72)</f>
        <v>476558</v>
      </c>
      <c r="N46" s="48"/>
      <c r="O46" s="37"/>
      <c r="P46" s="48"/>
    </row>
    <row r="47" spans="1:16" ht="15" x14ac:dyDescent="0.25">
      <c r="A47" s="17">
        <v>5</v>
      </c>
      <c r="B47" s="17">
        <v>14173535</v>
      </c>
      <c r="C47" s="17">
        <v>32021</v>
      </c>
      <c r="D47" s="17" t="s">
        <v>183</v>
      </c>
      <c r="E47" s="6" t="s">
        <v>79</v>
      </c>
      <c r="F47" s="8" t="s">
        <v>80</v>
      </c>
      <c r="G47" s="18">
        <v>168000</v>
      </c>
      <c r="H47" s="18">
        <v>174316</v>
      </c>
      <c r="I47" s="18">
        <v>158469</v>
      </c>
      <c r="J47" s="18"/>
      <c r="K47" s="45">
        <f t="shared" si="2"/>
        <v>158469</v>
      </c>
      <c r="L47" s="19">
        <v>15847</v>
      </c>
      <c r="N47" s="48"/>
      <c r="O47" s="37"/>
      <c r="P47" s="48"/>
    </row>
    <row r="48" spans="1:16" ht="15" x14ac:dyDescent="0.25">
      <c r="A48" s="17">
        <v>7</v>
      </c>
      <c r="B48" s="17">
        <v>14173535</v>
      </c>
      <c r="C48" s="17">
        <v>32021</v>
      </c>
      <c r="D48" s="17" t="s">
        <v>184</v>
      </c>
      <c r="E48" s="6" t="s">
        <v>42</v>
      </c>
      <c r="F48" s="8" t="s">
        <v>43</v>
      </c>
      <c r="G48" s="18">
        <v>168000</v>
      </c>
      <c r="H48" s="18">
        <v>176311</v>
      </c>
      <c r="I48" s="18">
        <v>160283</v>
      </c>
      <c r="J48" s="18"/>
      <c r="K48" s="45">
        <f t="shared" si="2"/>
        <v>160283</v>
      </c>
      <c r="L48" s="19">
        <v>16028</v>
      </c>
      <c r="N48" s="48"/>
      <c r="O48" s="37"/>
      <c r="P48" s="48"/>
    </row>
    <row r="49" spans="1:16" ht="15" x14ac:dyDescent="0.25">
      <c r="A49" s="17">
        <v>8</v>
      </c>
      <c r="B49" s="17">
        <v>14173535</v>
      </c>
      <c r="C49" s="17">
        <v>32021</v>
      </c>
      <c r="D49" s="17" t="s">
        <v>185</v>
      </c>
      <c r="E49" s="5" t="s">
        <v>286</v>
      </c>
      <c r="F49" s="22" t="s">
        <v>287</v>
      </c>
      <c r="G49" s="18">
        <v>168000</v>
      </c>
      <c r="H49" s="18">
        <v>168000</v>
      </c>
      <c r="I49" s="18">
        <v>152727</v>
      </c>
      <c r="J49" s="18"/>
      <c r="K49" s="45">
        <f t="shared" si="2"/>
        <v>152727</v>
      </c>
      <c r="L49" s="19">
        <v>15273</v>
      </c>
      <c r="N49" s="48"/>
      <c r="O49" s="37"/>
      <c r="P49" s="48"/>
    </row>
    <row r="50" spans="1:16" ht="15" x14ac:dyDescent="0.25">
      <c r="A50" s="17">
        <v>3</v>
      </c>
      <c r="B50" s="17">
        <v>14173535</v>
      </c>
      <c r="C50" s="17">
        <v>32021</v>
      </c>
      <c r="D50" s="17" t="s">
        <v>186</v>
      </c>
      <c r="E50" s="30" t="s">
        <v>20</v>
      </c>
      <c r="F50" s="31" t="s">
        <v>21</v>
      </c>
      <c r="G50" s="18">
        <v>168000</v>
      </c>
      <c r="H50" s="18">
        <v>168686</v>
      </c>
      <c r="I50" s="18">
        <v>153351</v>
      </c>
      <c r="J50" s="18"/>
      <c r="K50" s="45">
        <f t="shared" si="2"/>
        <v>153351</v>
      </c>
      <c r="L50" s="19">
        <v>15335</v>
      </c>
      <c r="N50" s="48"/>
      <c r="O50" s="37"/>
      <c r="P50" s="48"/>
    </row>
    <row r="51" spans="1:16" ht="15" x14ac:dyDescent="0.25">
      <c r="A51" s="17">
        <v>12</v>
      </c>
      <c r="B51" s="17">
        <v>14173535</v>
      </c>
      <c r="C51" s="17">
        <v>32021</v>
      </c>
      <c r="D51" s="17" t="s">
        <v>187</v>
      </c>
      <c r="E51" s="30" t="s">
        <v>12</v>
      </c>
      <c r="F51" s="33" t="s">
        <v>13</v>
      </c>
      <c r="G51" s="18">
        <v>168000</v>
      </c>
      <c r="H51" s="18">
        <v>168000</v>
      </c>
      <c r="I51" s="18">
        <v>152727</v>
      </c>
      <c r="J51" s="18"/>
      <c r="K51" s="45">
        <f t="shared" si="2"/>
        <v>152727</v>
      </c>
      <c r="L51" s="19">
        <v>15273</v>
      </c>
      <c r="N51" s="48"/>
      <c r="O51" s="37"/>
      <c r="P51" s="48"/>
    </row>
    <row r="52" spans="1:16" ht="15" x14ac:dyDescent="0.25">
      <c r="A52" s="17">
        <v>13</v>
      </c>
      <c r="B52" s="17">
        <v>14173535</v>
      </c>
      <c r="C52" s="17">
        <v>32021</v>
      </c>
      <c r="D52" s="17" t="s">
        <v>188</v>
      </c>
      <c r="E52" s="7" t="s">
        <v>83</v>
      </c>
      <c r="F52" s="8" t="s">
        <v>84</v>
      </c>
      <c r="G52" s="18">
        <v>250000</v>
      </c>
      <c r="H52" s="18">
        <v>250000</v>
      </c>
      <c r="I52" s="51">
        <v>227274</v>
      </c>
      <c r="J52" s="18"/>
      <c r="K52" s="45">
        <f t="shared" si="2"/>
        <v>227274</v>
      </c>
      <c r="L52" s="19">
        <v>22727</v>
      </c>
      <c r="N52" s="48"/>
      <c r="O52" s="37"/>
      <c r="P52" s="48"/>
    </row>
    <row r="53" spans="1:16" ht="15" x14ac:dyDescent="0.25">
      <c r="A53" s="17">
        <v>14</v>
      </c>
      <c r="B53" s="17">
        <v>14173535</v>
      </c>
      <c r="C53" s="17">
        <v>32021</v>
      </c>
      <c r="D53" s="17" t="s">
        <v>189</v>
      </c>
      <c r="E53" s="4" t="s">
        <v>109</v>
      </c>
      <c r="F53" s="9" t="s">
        <v>110</v>
      </c>
      <c r="G53" s="18">
        <v>168000</v>
      </c>
      <c r="H53" s="18">
        <v>168000</v>
      </c>
      <c r="I53" s="18">
        <v>152727</v>
      </c>
      <c r="J53" s="18"/>
      <c r="K53" s="45">
        <f t="shared" si="2"/>
        <v>152727</v>
      </c>
      <c r="L53" s="19">
        <v>15273</v>
      </c>
      <c r="N53" s="48"/>
      <c r="O53" s="37"/>
      <c r="P53" s="48"/>
    </row>
    <row r="54" spans="1:16" ht="15" x14ac:dyDescent="0.25">
      <c r="A54" s="17">
        <v>16</v>
      </c>
      <c r="B54" s="17">
        <v>14173535</v>
      </c>
      <c r="C54" s="17">
        <v>32021</v>
      </c>
      <c r="D54" s="17" t="s">
        <v>190</v>
      </c>
      <c r="E54" s="7" t="s">
        <v>107</v>
      </c>
      <c r="F54" s="8" t="s">
        <v>108</v>
      </c>
      <c r="G54" s="18">
        <v>168000</v>
      </c>
      <c r="H54" s="18">
        <v>168000</v>
      </c>
      <c r="I54" s="18">
        <v>152727</v>
      </c>
      <c r="J54" s="18"/>
      <c r="K54" s="45">
        <f t="shared" si="2"/>
        <v>152727</v>
      </c>
      <c r="L54" s="19">
        <v>15273</v>
      </c>
      <c r="N54" s="48"/>
      <c r="O54" s="37"/>
      <c r="P54" s="48"/>
    </row>
    <row r="55" spans="1:16" ht="15" x14ac:dyDescent="0.25">
      <c r="A55" s="17">
        <v>17</v>
      </c>
      <c r="B55" s="17">
        <v>14173535</v>
      </c>
      <c r="C55" s="17">
        <v>32021</v>
      </c>
      <c r="D55" s="17" t="s">
        <v>191</v>
      </c>
      <c r="E55" s="4" t="s">
        <v>113</v>
      </c>
      <c r="F55" s="9" t="s">
        <v>114</v>
      </c>
      <c r="G55" s="18">
        <v>168000</v>
      </c>
      <c r="H55" s="18">
        <v>168000</v>
      </c>
      <c r="I55" s="18">
        <v>152727</v>
      </c>
      <c r="J55" s="18"/>
      <c r="K55" s="45">
        <f t="shared" si="2"/>
        <v>152727</v>
      </c>
      <c r="L55" s="19">
        <v>15273</v>
      </c>
      <c r="N55" s="48"/>
      <c r="O55" s="37"/>
      <c r="P55" s="48"/>
    </row>
    <row r="56" spans="1:16" ht="15" x14ac:dyDescent="0.25">
      <c r="A56" s="17">
        <v>20</v>
      </c>
      <c r="B56" s="17">
        <v>14173535</v>
      </c>
      <c r="C56" s="17">
        <v>32021</v>
      </c>
      <c r="D56" s="17" t="s">
        <v>192</v>
      </c>
      <c r="E56" s="6" t="s">
        <v>55</v>
      </c>
      <c r="F56" s="8" t="s">
        <v>56</v>
      </c>
      <c r="G56" s="18">
        <v>168000</v>
      </c>
      <c r="H56" s="18">
        <v>177652</v>
      </c>
      <c r="I56" s="18">
        <v>161502</v>
      </c>
      <c r="J56" s="18"/>
      <c r="K56" s="45">
        <f t="shared" si="2"/>
        <v>161502</v>
      </c>
      <c r="L56" s="19">
        <v>16150</v>
      </c>
      <c r="N56" s="48"/>
      <c r="O56" s="37"/>
      <c r="P56" s="48"/>
    </row>
    <row r="57" spans="1:16" ht="15" x14ac:dyDescent="0.25">
      <c r="A57" s="17">
        <v>21</v>
      </c>
      <c r="B57" s="17">
        <v>14173535</v>
      </c>
      <c r="C57" s="17">
        <v>32021</v>
      </c>
      <c r="D57" s="17" t="s">
        <v>193</v>
      </c>
      <c r="E57" s="41" t="s">
        <v>283</v>
      </c>
      <c r="F57" s="8" t="s">
        <v>90</v>
      </c>
      <c r="G57" s="18">
        <v>168000</v>
      </c>
      <c r="H57" s="18">
        <v>168000</v>
      </c>
      <c r="I57" s="18">
        <v>152727</v>
      </c>
      <c r="J57" s="18"/>
      <c r="K57" s="45">
        <f t="shared" si="2"/>
        <v>152727</v>
      </c>
      <c r="L57" s="19">
        <v>15273</v>
      </c>
      <c r="N57" s="48"/>
      <c r="O57" s="37"/>
      <c r="P57" s="48"/>
    </row>
    <row r="58" spans="1:16" ht="15" x14ac:dyDescent="0.25">
      <c r="A58" s="17">
        <v>23</v>
      </c>
      <c r="B58" s="17">
        <v>14173535</v>
      </c>
      <c r="C58" s="17">
        <v>32021</v>
      </c>
      <c r="D58" s="17" t="s">
        <v>194</v>
      </c>
      <c r="E58" s="4" t="s">
        <v>103</v>
      </c>
      <c r="F58" s="9" t="s">
        <v>104</v>
      </c>
      <c r="G58" s="18">
        <v>168000</v>
      </c>
      <c r="H58" s="18">
        <v>168000</v>
      </c>
      <c r="I58" s="18">
        <v>152727</v>
      </c>
      <c r="J58" s="18"/>
      <c r="K58" s="45">
        <f t="shared" si="2"/>
        <v>152727</v>
      </c>
      <c r="L58" s="19">
        <v>15273</v>
      </c>
      <c r="N58" s="48"/>
      <c r="O58" s="37"/>
      <c r="P58" s="48"/>
    </row>
    <row r="59" spans="1:16" ht="15" x14ac:dyDescent="0.25">
      <c r="A59" s="17">
        <v>24</v>
      </c>
      <c r="B59" s="17">
        <v>14173535</v>
      </c>
      <c r="C59" s="17">
        <v>32021</v>
      </c>
      <c r="D59" s="17" t="s">
        <v>195</v>
      </c>
      <c r="E59" s="7" t="s">
        <v>133</v>
      </c>
      <c r="F59" s="8" t="s">
        <v>134</v>
      </c>
      <c r="G59" s="18">
        <v>250000</v>
      </c>
      <c r="H59" s="18">
        <v>250000</v>
      </c>
      <c r="I59" s="18">
        <v>227273</v>
      </c>
      <c r="J59" s="18"/>
      <c r="K59" s="45">
        <f t="shared" si="2"/>
        <v>227273</v>
      </c>
      <c r="L59" s="19">
        <v>22727</v>
      </c>
      <c r="N59" s="48"/>
      <c r="O59" s="37"/>
      <c r="P59" s="48"/>
    </row>
    <row r="60" spans="1:16" ht="15" x14ac:dyDescent="0.25">
      <c r="A60" s="17">
        <v>27</v>
      </c>
      <c r="B60" s="17">
        <v>14173535</v>
      </c>
      <c r="C60" s="17">
        <v>32021</v>
      </c>
      <c r="D60" s="17" t="s">
        <v>196</v>
      </c>
      <c r="E60" s="1" t="s">
        <v>77</v>
      </c>
      <c r="F60" s="9" t="s">
        <v>78</v>
      </c>
      <c r="G60" s="18">
        <v>168000</v>
      </c>
      <c r="H60" s="18">
        <v>233463</v>
      </c>
      <c r="I60" s="18">
        <v>212239</v>
      </c>
      <c r="J60" s="18">
        <f t="shared" si="3"/>
        <v>44239</v>
      </c>
      <c r="K60" s="45">
        <f t="shared" si="2"/>
        <v>168000</v>
      </c>
      <c r="L60" s="19">
        <v>21224</v>
      </c>
      <c r="N60" s="48"/>
      <c r="O60" s="37"/>
      <c r="P60" s="48"/>
    </row>
    <row r="61" spans="1:16" ht="15" x14ac:dyDescent="0.25">
      <c r="A61" s="17">
        <v>28</v>
      </c>
      <c r="B61" s="17">
        <v>14173535</v>
      </c>
      <c r="C61" s="17">
        <v>32021</v>
      </c>
      <c r="D61" s="17" t="s">
        <v>197</v>
      </c>
      <c r="E61" s="1" t="s">
        <v>10</v>
      </c>
      <c r="F61" s="9" t="s">
        <v>11</v>
      </c>
      <c r="G61" s="18">
        <v>168000</v>
      </c>
      <c r="H61" s="18">
        <v>274778</v>
      </c>
      <c r="I61" s="18">
        <v>249798</v>
      </c>
      <c r="J61" s="18">
        <f t="shared" si="3"/>
        <v>81798</v>
      </c>
      <c r="K61" s="45">
        <f t="shared" si="2"/>
        <v>168000</v>
      </c>
      <c r="L61" s="19">
        <v>24980</v>
      </c>
      <c r="N61" s="48"/>
      <c r="O61" s="37"/>
      <c r="P61" s="48"/>
    </row>
    <row r="62" spans="1:16" ht="15" x14ac:dyDescent="0.25">
      <c r="A62" s="17">
        <v>32</v>
      </c>
      <c r="B62" s="17">
        <v>14173535</v>
      </c>
      <c r="C62" s="17">
        <v>32021</v>
      </c>
      <c r="D62" s="17" t="s">
        <v>198</v>
      </c>
      <c r="E62" s="1" t="s">
        <v>8</v>
      </c>
      <c r="F62" s="9" t="s">
        <v>9</v>
      </c>
      <c r="G62" s="18">
        <v>250000</v>
      </c>
      <c r="H62" s="18">
        <v>250000</v>
      </c>
      <c r="I62" s="18">
        <v>227273</v>
      </c>
      <c r="J62" s="18"/>
      <c r="K62" s="45">
        <f t="shared" si="2"/>
        <v>227273</v>
      </c>
      <c r="L62" s="19">
        <v>22727</v>
      </c>
      <c r="N62" s="48"/>
      <c r="O62" s="37"/>
      <c r="P62" s="48"/>
    </row>
    <row r="63" spans="1:16" ht="15" x14ac:dyDescent="0.25">
      <c r="A63" s="17">
        <v>33</v>
      </c>
      <c r="B63" s="17">
        <v>14173535</v>
      </c>
      <c r="C63" s="17">
        <v>32021</v>
      </c>
      <c r="D63" s="17" t="s">
        <v>199</v>
      </c>
      <c r="E63" s="30" t="s">
        <v>14</v>
      </c>
      <c r="F63" s="33" t="s">
        <v>15</v>
      </c>
      <c r="G63" s="18">
        <v>168000</v>
      </c>
      <c r="H63" s="18">
        <v>173934</v>
      </c>
      <c r="I63" s="18">
        <v>158122</v>
      </c>
      <c r="J63" s="18"/>
      <c r="K63" s="45">
        <f t="shared" si="2"/>
        <v>158122</v>
      </c>
      <c r="L63" s="19">
        <v>15812</v>
      </c>
      <c r="N63" s="48"/>
      <c r="O63" s="37"/>
      <c r="P63" s="48"/>
    </row>
    <row r="64" spans="1:16" ht="15" x14ac:dyDescent="0.25">
      <c r="A64" s="17">
        <v>34</v>
      </c>
      <c r="B64" s="17">
        <v>14173535</v>
      </c>
      <c r="C64" s="17">
        <v>32021</v>
      </c>
      <c r="D64" s="17" t="s">
        <v>200</v>
      </c>
      <c r="E64" s="2" t="s">
        <v>24</v>
      </c>
      <c r="F64" s="10" t="s">
        <v>25</v>
      </c>
      <c r="G64" s="18">
        <v>168000</v>
      </c>
      <c r="H64" s="18">
        <v>241353</v>
      </c>
      <c r="I64" s="18">
        <v>219412</v>
      </c>
      <c r="J64" s="18">
        <f t="shared" si="3"/>
        <v>51412</v>
      </c>
      <c r="K64" s="45">
        <f t="shared" si="2"/>
        <v>168000</v>
      </c>
      <c r="L64" s="19">
        <v>21941</v>
      </c>
      <c r="N64" s="48"/>
      <c r="O64" s="37"/>
      <c r="P64" s="48"/>
    </row>
    <row r="65" spans="1:16" ht="15" x14ac:dyDescent="0.25">
      <c r="A65" s="17">
        <v>37</v>
      </c>
      <c r="B65" s="17">
        <v>14173535</v>
      </c>
      <c r="C65" s="17">
        <v>32021</v>
      </c>
      <c r="D65" s="17" t="s">
        <v>201</v>
      </c>
      <c r="E65" s="4" t="s">
        <v>131</v>
      </c>
      <c r="F65" s="9" t="s">
        <v>132</v>
      </c>
      <c r="G65" s="18">
        <v>250000</v>
      </c>
      <c r="H65" s="18">
        <v>250000</v>
      </c>
      <c r="I65" s="18">
        <v>227273</v>
      </c>
      <c r="J65" s="18"/>
      <c r="K65" s="45">
        <f t="shared" si="2"/>
        <v>227273</v>
      </c>
      <c r="L65" s="19">
        <v>22727</v>
      </c>
      <c r="N65" s="48"/>
      <c r="O65" s="37"/>
      <c r="P65" s="48"/>
    </row>
    <row r="66" spans="1:16" ht="15" x14ac:dyDescent="0.25">
      <c r="A66" s="17">
        <v>38</v>
      </c>
      <c r="B66" s="17">
        <v>14173535</v>
      </c>
      <c r="C66" s="17">
        <v>32021</v>
      </c>
      <c r="D66" s="17" t="s">
        <v>202</v>
      </c>
      <c r="E66" s="6" t="s">
        <v>28</v>
      </c>
      <c r="F66" s="8" t="s">
        <v>29</v>
      </c>
      <c r="G66" s="18">
        <v>168000</v>
      </c>
      <c r="H66" s="18">
        <v>199663</v>
      </c>
      <c r="I66" s="18">
        <v>181512</v>
      </c>
      <c r="J66" s="18">
        <f t="shared" si="3"/>
        <v>13512</v>
      </c>
      <c r="K66" s="45">
        <f t="shared" si="2"/>
        <v>168000</v>
      </c>
      <c r="L66" s="19">
        <v>18151</v>
      </c>
      <c r="N66" s="48"/>
      <c r="O66" s="37"/>
      <c r="P66" s="48"/>
    </row>
    <row r="67" spans="1:16" ht="15" x14ac:dyDescent="0.25">
      <c r="A67" s="17">
        <v>60</v>
      </c>
      <c r="B67" s="17">
        <v>14173535</v>
      </c>
      <c r="C67" s="17">
        <v>32021</v>
      </c>
      <c r="D67" s="17" t="s">
        <v>203</v>
      </c>
      <c r="E67" s="4" t="s">
        <v>111</v>
      </c>
      <c r="F67" s="9" t="s">
        <v>112</v>
      </c>
      <c r="G67" s="18">
        <v>168000</v>
      </c>
      <c r="H67" s="18">
        <v>334363</v>
      </c>
      <c r="I67" s="18">
        <v>303966</v>
      </c>
      <c r="J67" s="18">
        <f t="shared" si="3"/>
        <v>135966</v>
      </c>
      <c r="K67" s="45">
        <f t="shared" si="2"/>
        <v>168000</v>
      </c>
      <c r="L67" s="19">
        <v>30397</v>
      </c>
      <c r="N67" s="48"/>
      <c r="O67" s="37"/>
      <c r="P67" s="48"/>
    </row>
    <row r="68" spans="1:16" ht="15" x14ac:dyDescent="0.25">
      <c r="A68" s="17">
        <v>61</v>
      </c>
      <c r="B68" s="17">
        <v>14173535</v>
      </c>
      <c r="C68" s="17">
        <v>32021</v>
      </c>
      <c r="D68" s="17" t="s">
        <v>204</v>
      </c>
      <c r="E68" s="6" t="s">
        <v>36</v>
      </c>
      <c r="F68" s="28" t="s">
        <v>37</v>
      </c>
      <c r="G68" s="18">
        <v>168000</v>
      </c>
      <c r="H68" s="18">
        <v>191062</v>
      </c>
      <c r="I68" s="18">
        <v>173693</v>
      </c>
      <c r="J68" s="18">
        <f t="shared" si="3"/>
        <v>5693</v>
      </c>
      <c r="K68" s="45">
        <f t="shared" si="2"/>
        <v>168000</v>
      </c>
      <c r="L68" s="19">
        <v>17369</v>
      </c>
      <c r="N68" s="48"/>
      <c r="O68" s="37"/>
      <c r="P68" s="48"/>
    </row>
    <row r="69" spans="1:16" ht="15" x14ac:dyDescent="0.25">
      <c r="A69" s="17">
        <v>62</v>
      </c>
      <c r="B69" s="17">
        <v>14173535</v>
      </c>
      <c r="C69" s="17">
        <v>32021</v>
      </c>
      <c r="D69" s="17" t="s">
        <v>205</v>
      </c>
      <c r="E69" s="4" t="s">
        <v>46</v>
      </c>
      <c r="F69" s="9" t="s">
        <v>47</v>
      </c>
      <c r="G69" s="18">
        <v>168000</v>
      </c>
      <c r="H69" s="18">
        <v>168000</v>
      </c>
      <c r="I69" s="18">
        <v>152727</v>
      </c>
      <c r="J69" s="18"/>
      <c r="K69" s="45">
        <f t="shared" si="2"/>
        <v>152727</v>
      </c>
      <c r="L69" s="19">
        <v>15273</v>
      </c>
      <c r="N69" s="48"/>
      <c r="O69" s="37"/>
      <c r="P69" s="48"/>
    </row>
    <row r="70" spans="1:16" ht="15" x14ac:dyDescent="0.25">
      <c r="A70" s="17">
        <v>63</v>
      </c>
      <c r="B70" s="17">
        <v>14173535</v>
      </c>
      <c r="C70" s="17">
        <v>32021</v>
      </c>
      <c r="D70" s="17" t="s">
        <v>206</v>
      </c>
      <c r="E70" s="4" t="s">
        <v>105</v>
      </c>
      <c r="F70" s="9" t="s">
        <v>106</v>
      </c>
      <c r="G70" s="18">
        <v>168000</v>
      </c>
      <c r="H70" s="18">
        <v>171805</v>
      </c>
      <c r="I70" s="18">
        <v>156186</v>
      </c>
      <c r="J70" s="18"/>
      <c r="K70" s="45">
        <f t="shared" si="2"/>
        <v>156186</v>
      </c>
      <c r="L70" s="19">
        <v>15618</v>
      </c>
      <c r="N70" s="48"/>
      <c r="O70" s="37"/>
      <c r="P70" s="48"/>
    </row>
    <row r="71" spans="1:16" ht="15" x14ac:dyDescent="0.25">
      <c r="A71" s="17">
        <v>64</v>
      </c>
      <c r="B71" s="17">
        <v>14173535</v>
      </c>
      <c r="C71" s="17">
        <v>32021</v>
      </c>
      <c r="D71" s="17" t="s">
        <v>207</v>
      </c>
      <c r="E71" s="4" t="s">
        <v>119</v>
      </c>
      <c r="F71" s="9" t="s">
        <v>120</v>
      </c>
      <c r="G71" s="18">
        <v>168000</v>
      </c>
      <c r="H71" s="18">
        <v>199124</v>
      </c>
      <c r="I71" s="18">
        <v>181022</v>
      </c>
      <c r="J71" s="18">
        <f t="shared" si="3"/>
        <v>13022</v>
      </c>
      <c r="K71" s="45">
        <f>I71-J71</f>
        <v>168000</v>
      </c>
      <c r="L71" s="19">
        <v>18102</v>
      </c>
      <c r="N71" s="48"/>
      <c r="O71" s="37"/>
      <c r="P71" s="48"/>
    </row>
    <row r="72" spans="1:16" ht="15" x14ac:dyDescent="0.25">
      <c r="A72" s="17">
        <v>65</v>
      </c>
      <c r="B72" s="17">
        <v>14173535</v>
      </c>
      <c r="C72" s="17">
        <v>32021</v>
      </c>
      <c r="D72" s="17" t="s">
        <v>208</v>
      </c>
      <c r="E72" s="1" t="s">
        <v>26</v>
      </c>
      <c r="F72" s="9" t="s">
        <v>27</v>
      </c>
      <c r="G72" s="18">
        <v>168000</v>
      </c>
      <c r="H72" s="18">
        <v>181635</v>
      </c>
      <c r="I72" s="18">
        <v>165123</v>
      </c>
      <c r="J72" s="18"/>
      <c r="K72" s="45">
        <f t="shared" ref="K71:K72" si="6">I72-J72</f>
        <v>165123</v>
      </c>
      <c r="L72" s="19">
        <v>16512</v>
      </c>
      <c r="N72" s="48"/>
      <c r="O72" s="37"/>
      <c r="P72" s="48"/>
    </row>
    <row r="73" spans="1:16" s="36" customFormat="1" ht="16.5" customHeight="1" x14ac:dyDescent="0.25">
      <c r="A73" s="34"/>
      <c r="B73" s="34"/>
      <c r="C73" s="34"/>
      <c r="D73" s="34"/>
      <c r="E73" s="34"/>
      <c r="F73" s="34"/>
      <c r="G73" s="35">
        <f>SUM(G6:G72)/2</f>
        <v>12150000</v>
      </c>
      <c r="H73" s="43">
        <f t="shared" ref="H73:I73" si="7">SUM(H6:H72)/2</f>
        <v>13058609</v>
      </c>
      <c r="I73" s="35">
        <f t="shared" si="7"/>
        <v>11871463</v>
      </c>
      <c r="J73" s="35">
        <f>SUM(J6:J72)/2</f>
        <v>837293</v>
      </c>
      <c r="K73" s="35">
        <f>SUM(K6:K72)/2</f>
        <v>11034170</v>
      </c>
      <c r="L73" s="35">
        <f>SUM(L6:L72)/2</f>
        <v>1187146</v>
      </c>
      <c r="M73" s="50"/>
      <c r="N73" s="50"/>
      <c r="O73" s="50"/>
      <c r="P73" s="50"/>
    </row>
    <row r="75" spans="1:16" ht="15" customHeight="1" x14ac:dyDescent="0.2">
      <c r="I75" s="53" t="s">
        <v>285</v>
      </c>
      <c r="J75" s="53"/>
      <c r="K75" s="53"/>
      <c r="L75" s="53"/>
    </row>
    <row r="76" spans="1:16" ht="15" customHeight="1" x14ac:dyDescent="0.2">
      <c r="L76" s="39" t="s">
        <v>137</v>
      </c>
      <c r="P76" s="48"/>
    </row>
    <row r="81" spans="12:12" ht="15" customHeight="1" x14ac:dyDescent="0.2">
      <c r="L81" s="39" t="s">
        <v>138</v>
      </c>
    </row>
  </sheetData>
  <mergeCells count="2">
    <mergeCell ref="C3:L3"/>
    <mergeCell ref="I75:L75"/>
  </mergeCells>
  <pageMargins left="0.45" right="0.45" top="0.25" bottom="0.2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1"/>
  <sheetViews>
    <sheetView topLeftCell="C67" zoomScaleNormal="100" workbookViewId="0">
      <selection activeCell="F19" sqref="F19"/>
    </sheetView>
  </sheetViews>
  <sheetFormatPr defaultColWidth="9.140625" defaultRowHeight="14.25" x14ac:dyDescent="0.2"/>
  <cols>
    <col min="1" max="1" width="5.28515625" style="21" bestFit="1" customWidth="1"/>
    <col min="2" max="2" width="10.140625" style="21" hidden="1" customWidth="1"/>
    <col min="3" max="3" width="8.5703125" style="21" customWidth="1"/>
    <col min="4" max="4" width="17.7109375" style="21" customWidth="1"/>
    <col min="5" max="5" width="10.140625" style="21" bestFit="1" customWidth="1"/>
    <col min="6" max="6" width="25.5703125" style="21" bestFit="1" customWidth="1"/>
    <col min="7" max="7" width="12.5703125" style="37" customWidth="1"/>
    <col min="8" max="9" width="13.5703125" style="38" customWidth="1"/>
    <col min="10" max="10" width="17.7109375" style="39" customWidth="1"/>
    <col min="11" max="16384" width="9.140625" style="21"/>
  </cols>
  <sheetData>
    <row r="3" spans="1:10" ht="28.5" customHeight="1" x14ac:dyDescent="0.25">
      <c r="C3" s="52" t="s">
        <v>210</v>
      </c>
      <c r="D3" s="52"/>
      <c r="E3" s="52"/>
      <c r="F3" s="52"/>
      <c r="G3" s="52"/>
      <c r="H3" s="52"/>
      <c r="I3" s="52"/>
      <c r="J3" s="52"/>
    </row>
    <row r="5" spans="1:10" s="25" customFormat="1" ht="15" x14ac:dyDescent="0.25">
      <c r="A5" s="23" t="s">
        <v>0</v>
      </c>
      <c r="B5" s="23" t="s">
        <v>1</v>
      </c>
      <c r="C5" s="23" t="s">
        <v>140</v>
      </c>
      <c r="D5" s="23" t="s">
        <v>5</v>
      </c>
      <c r="E5" s="23" t="s">
        <v>6</v>
      </c>
      <c r="F5" s="23" t="s">
        <v>7</v>
      </c>
      <c r="G5" s="24" t="s">
        <v>139</v>
      </c>
      <c r="H5" s="20" t="s">
        <v>2</v>
      </c>
      <c r="I5" s="20" t="s">
        <v>3</v>
      </c>
      <c r="J5" s="20" t="s">
        <v>4</v>
      </c>
    </row>
    <row r="6" spans="1:10" s="25" customFormat="1" ht="15" x14ac:dyDescent="0.25">
      <c r="A6" s="23"/>
      <c r="B6" s="23"/>
      <c r="C6" s="23"/>
      <c r="D6" s="23" t="s">
        <v>141</v>
      </c>
      <c r="E6" s="23"/>
      <c r="F6" s="23"/>
      <c r="G6" s="24"/>
      <c r="H6" s="24"/>
      <c r="I6" s="24"/>
      <c r="J6" s="24"/>
    </row>
    <row r="7" spans="1:10" x14ac:dyDescent="0.2">
      <c r="A7" s="17">
        <v>1</v>
      </c>
      <c r="B7" s="17">
        <v>14173535</v>
      </c>
      <c r="C7" s="17">
        <v>32021</v>
      </c>
      <c r="D7" s="26" t="s">
        <v>144</v>
      </c>
      <c r="E7" s="1" t="s">
        <v>59</v>
      </c>
      <c r="F7" s="8" t="s">
        <v>60</v>
      </c>
      <c r="G7" s="18">
        <v>168000</v>
      </c>
      <c r="H7" s="18">
        <f>VLOOKUP(D7,Sheet2!$D$2:$E$64,2,0)</f>
        <v>168000</v>
      </c>
      <c r="I7" s="18">
        <f>VLOOKUP(D7,Sheet2!$D$2:$F$64,3,0)</f>
        <v>152727</v>
      </c>
      <c r="J7" s="19">
        <f>VLOOKUP(D7,Sheet2!$D$2:$G$64,4,0)</f>
        <v>15273</v>
      </c>
    </row>
    <row r="8" spans="1:10" x14ac:dyDescent="0.2">
      <c r="A8" s="17">
        <v>2</v>
      </c>
      <c r="B8" s="17">
        <v>14173535</v>
      </c>
      <c r="C8" s="17">
        <v>32021</v>
      </c>
      <c r="D8" s="17" t="s">
        <v>145</v>
      </c>
      <c r="E8" s="6" t="s">
        <v>32</v>
      </c>
      <c r="F8" s="8" t="s">
        <v>33</v>
      </c>
      <c r="G8" s="18">
        <v>168000</v>
      </c>
      <c r="H8" s="18">
        <f>VLOOKUP(D8,Sheet2!$D$2:$E$64,2,0)</f>
        <v>387594</v>
      </c>
      <c r="I8" s="18">
        <f>VLOOKUP(D8,Sheet2!$D$2:$F$64,3,0)</f>
        <v>352358</v>
      </c>
      <c r="J8" s="19">
        <f>VLOOKUP(D8,Sheet2!$D$2:$G$64,4,0)</f>
        <v>35236</v>
      </c>
    </row>
    <row r="9" spans="1:10" x14ac:dyDescent="0.2">
      <c r="A9" s="17">
        <v>4</v>
      </c>
      <c r="B9" s="17">
        <v>14173535</v>
      </c>
      <c r="C9" s="17">
        <v>32021</v>
      </c>
      <c r="D9" s="17" t="s">
        <v>146</v>
      </c>
      <c r="E9" s="6" t="s">
        <v>40</v>
      </c>
      <c r="F9" s="8" t="s">
        <v>41</v>
      </c>
      <c r="G9" s="18">
        <v>168000</v>
      </c>
      <c r="H9" s="18">
        <f>VLOOKUP(D9,Sheet2!$D$2:$E$64,2,0)</f>
        <v>168000</v>
      </c>
      <c r="I9" s="18">
        <f>VLOOKUP(D9,Sheet2!$D$2:$F$64,3,0)</f>
        <v>152727</v>
      </c>
      <c r="J9" s="19">
        <f>VLOOKUP(D9,Sheet2!$D$2:$G$64,4,0)</f>
        <v>15273</v>
      </c>
    </row>
    <row r="10" spans="1:10" x14ac:dyDescent="0.2">
      <c r="A10" s="17">
        <v>6</v>
      </c>
      <c r="B10" s="17">
        <v>14173535</v>
      </c>
      <c r="C10" s="17">
        <v>32021</v>
      </c>
      <c r="D10" s="17" t="s">
        <v>147</v>
      </c>
      <c r="E10" s="4" t="s">
        <v>125</v>
      </c>
      <c r="F10" s="9" t="s">
        <v>126</v>
      </c>
      <c r="G10" s="18">
        <v>168000</v>
      </c>
      <c r="H10" s="18">
        <f>VLOOKUP(D10,Sheet2!$D$2:$E$64,2,0)</f>
        <v>168000</v>
      </c>
      <c r="I10" s="18">
        <f>VLOOKUP(D10,Sheet2!$D$2:$F$64,3,0)</f>
        <v>152727</v>
      </c>
      <c r="J10" s="19">
        <f>VLOOKUP(D10,Sheet2!$D$2:$G$64,4,0)</f>
        <v>15273</v>
      </c>
    </row>
    <row r="11" spans="1:10" x14ac:dyDescent="0.2">
      <c r="A11" s="17">
        <v>9</v>
      </c>
      <c r="B11" s="17">
        <v>14173535</v>
      </c>
      <c r="C11" s="17">
        <v>32021</v>
      </c>
      <c r="D11" s="17" t="s">
        <v>148</v>
      </c>
      <c r="E11" s="6" t="s">
        <v>61</v>
      </c>
      <c r="F11" s="8" t="s">
        <v>62</v>
      </c>
      <c r="G11" s="18">
        <v>168000</v>
      </c>
      <c r="H11" s="18">
        <f>VLOOKUP(D11,Sheet2!$D$2:$E$64,2,0)</f>
        <v>168350</v>
      </c>
      <c r="I11" s="18">
        <f>VLOOKUP(D11,Sheet2!$D$2:$F$64,3,0)</f>
        <v>153045</v>
      </c>
      <c r="J11" s="19">
        <f>VLOOKUP(D11,Sheet2!$D$2:$G$64,4,0)</f>
        <v>15305</v>
      </c>
    </row>
    <row r="12" spans="1:10" x14ac:dyDescent="0.2">
      <c r="A12" s="17">
        <v>10</v>
      </c>
      <c r="B12" s="17">
        <v>14173535</v>
      </c>
      <c r="C12" s="17">
        <v>32021</v>
      </c>
      <c r="D12" s="17" t="s">
        <v>149</v>
      </c>
      <c r="E12" s="4" t="s">
        <v>44</v>
      </c>
      <c r="F12" s="9" t="s">
        <v>45</v>
      </c>
      <c r="G12" s="18">
        <v>168000</v>
      </c>
      <c r="H12" s="18">
        <f>VLOOKUP(D12,Sheet2!$D$2:$E$64,2,0)</f>
        <v>177095</v>
      </c>
      <c r="I12" s="18">
        <f>VLOOKUP(D12,Sheet2!$D$2:$F$64,3,0)</f>
        <v>160995</v>
      </c>
      <c r="J12" s="19">
        <f>VLOOKUP(D12,Sheet2!$D$2:$G$64,4,0)</f>
        <v>16100</v>
      </c>
    </row>
    <row r="13" spans="1:10" x14ac:dyDescent="0.2">
      <c r="A13" s="17">
        <v>11</v>
      </c>
      <c r="B13" s="17">
        <v>14173535</v>
      </c>
      <c r="C13" s="17">
        <v>32021</v>
      </c>
      <c r="D13" s="26" t="s">
        <v>150</v>
      </c>
      <c r="E13" s="7" t="s">
        <v>97</v>
      </c>
      <c r="F13" s="8" t="s">
        <v>98</v>
      </c>
      <c r="G13" s="18">
        <v>168000</v>
      </c>
      <c r="H13" s="18">
        <f>VLOOKUP(D13,Sheet2!$D$2:$E$64,2,0)</f>
        <v>168000</v>
      </c>
      <c r="I13" s="18">
        <f>VLOOKUP(D13,Sheet2!$D$2:$F$64,3,0)</f>
        <v>152727</v>
      </c>
      <c r="J13" s="19">
        <f>VLOOKUP(D13,Sheet2!$D$2:$G$64,4,0)</f>
        <v>15273</v>
      </c>
    </row>
    <row r="14" spans="1:10" x14ac:dyDescent="0.2">
      <c r="A14" s="17">
        <v>15</v>
      </c>
      <c r="B14" s="17">
        <v>14173535</v>
      </c>
      <c r="C14" s="17">
        <v>32021</v>
      </c>
      <c r="D14" s="17" t="s">
        <v>151</v>
      </c>
      <c r="E14" s="4" t="s">
        <v>117</v>
      </c>
      <c r="F14" s="9" t="s">
        <v>118</v>
      </c>
      <c r="G14" s="18">
        <v>168000</v>
      </c>
      <c r="H14" s="18">
        <f>VLOOKUP(D14,Sheet2!$D$2:$E$64,2,0)</f>
        <v>168000</v>
      </c>
      <c r="I14" s="18">
        <f>VLOOKUP(D14,Sheet2!$D$2:$F$64,3,0)</f>
        <v>152727</v>
      </c>
      <c r="J14" s="19">
        <f>VLOOKUP(D14,Sheet2!$D$2:$G$64,4,0)</f>
        <v>15273</v>
      </c>
    </row>
    <row r="15" spans="1:10" x14ac:dyDescent="0.2">
      <c r="A15" s="17">
        <v>18</v>
      </c>
      <c r="B15" s="17">
        <v>14173535</v>
      </c>
      <c r="C15" s="17">
        <v>32021</v>
      </c>
      <c r="D15" s="17" t="s">
        <v>152</v>
      </c>
      <c r="E15" s="1" t="s">
        <v>69</v>
      </c>
      <c r="F15" s="9" t="s">
        <v>70</v>
      </c>
      <c r="G15" s="18">
        <v>168000</v>
      </c>
      <c r="H15" s="18">
        <f>VLOOKUP(D15,Sheet2!$D$2:$E$64,2,0)</f>
        <v>217971</v>
      </c>
      <c r="I15" s="18">
        <f>VLOOKUP(D15,Sheet2!$D$2:$F$64,3,0)</f>
        <v>198155</v>
      </c>
      <c r="J15" s="19">
        <f>VLOOKUP(D15,Sheet2!$D$2:$G$64,4,0)</f>
        <v>19816</v>
      </c>
    </row>
    <row r="16" spans="1:10" x14ac:dyDescent="0.2">
      <c r="A16" s="17">
        <v>19</v>
      </c>
      <c r="B16" s="17">
        <v>14173535</v>
      </c>
      <c r="C16" s="17">
        <v>32021</v>
      </c>
      <c r="D16" s="17" t="s">
        <v>153</v>
      </c>
      <c r="E16" s="7" t="s">
        <v>93</v>
      </c>
      <c r="F16" s="8" t="s">
        <v>94</v>
      </c>
      <c r="G16" s="18">
        <v>168000</v>
      </c>
      <c r="H16" s="18">
        <f>VLOOKUP(D16,Sheet2!$D$2:$E$64,2,0)</f>
        <v>194579</v>
      </c>
      <c r="I16" s="18">
        <f>VLOOKUP(D16,Sheet2!$D$2:$F$64,3,0)</f>
        <v>176890</v>
      </c>
      <c r="J16" s="19">
        <f>VLOOKUP(D16,Sheet2!$D$2:$G$64,4,0)</f>
        <v>17689</v>
      </c>
    </row>
    <row r="17" spans="1:10" x14ac:dyDescent="0.2">
      <c r="A17" s="17">
        <v>22</v>
      </c>
      <c r="B17" s="17">
        <v>14173535</v>
      </c>
      <c r="C17" s="17">
        <v>32021</v>
      </c>
      <c r="D17" s="17" t="s">
        <v>154</v>
      </c>
      <c r="E17" s="7" t="s">
        <v>121</v>
      </c>
      <c r="F17" s="8" t="s">
        <v>122</v>
      </c>
      <c r="G17" s="18">
        <v>168000</v>
      </c>
      <c r="H17" s="18">
        <f>VLOOKUP(D17,Sheet2!$D$2:$E$64,2,0)</f>
        <v>168000</v>
      </c>
      <c r="I17" s="18">
        <f>VLOOKUP(D17,Sheet2!$D$2:$F$64,3,0)</f>
        <v>152727</v>
      </c>
      <c r="J17" s="19">
        <f>VLOOKUP(D17,Sheet2!$D$2:$G$64,4,0)</f>
        <v>15273</v>
      </c>
    </row>
    <row r="18" spans="1:10" x14ac:dyDescent="0.2">
      <c r="A18" s="17">
        <v>25</v>
      </c>
      <c r="B18" s="17">
        <v>14173535</v>
      </c>
      <c r="C18" s="17">
        <v>32021</v>
      </c>
      <c r="D18" s="17" t="s">
        <v>155</v>
      </c>
      <c r="E18" s="4" t="s">
        <v>95</v>
      </c>
      <c r="F18" s="9" t="s">
        <v>96</v>
      </c>
      <c r="G18" s="18">
        <v>168000</v>
      </c>
      <c r="H18" s="18">
        <f>VLOOKUP(D18,Sheet2!$D$2:$E$64,2,0)</f>
        <v>186153</v>
      </c>
      <c r="I18" s="18">
        <f>VLOOKUP(D18,Sheet2!$D$2:$F$64,3,0)</f>
        <v>169230</v>
      </c>
      <c r="J18" s="19">
        <f>VLOOKUP(D18,Sheet2!$D$2:$G$64,4,0)</f>
        <v>16923</v>
      </c>
    </row>
    <row r="19" spans="1:10" s="16" customFormat="1" x14ac:dyDescent="0.2">
      <c r="A19" s="13">
        <v>26</v>
      </c>
      <c r="B19" s="13">
        <v>14173535</v>
      </c>
      <c r="C19" s="13">
        <v>32021</v>
      </c>
      <c r="D19" s="13" t="s">
        <v>156</v>
      </c>
      <c r="E19" s="5" t="s">
        <v>48</v>
      </c>
      <c r="F19" s="14" t="s">
        <v>49</v>
      </c>
      <c r="G19" s="15">
        <v>250000</v>
      </c>
      <c r="H19" s="18">
        <v>0</v>
      </c>
      <c r="I19" s="18">
        <v>0</v>
      </c>
      <c r="J19" s="19">
        <v>0</v>
      </c>
    </row>
    <row r="20" spans="1:10" s="16" customFormat="1" x14ac:dyDescent="0.2">
      <c r="A20" s="13">
        <v>29</v>
      </c>
      <c r="B20" s="13">
        <v>14173535</v>
      </c>
      <c r="C20" s="13">
        <v>32021</v>
      </c>
      <c r="D20" s="13" t="s">
        <v>157</v>
      </c>
      <c r="E20" s="3" t="s">
        <v>38</v>
      </c>
      <c r="F20" s="22" t="s">
        <v>39</v>
      </c>
      <c r="G20" s="15">
        <v>168000</v>
      </c>
      <c r="H20" s="18">
        <v>0</v>
      </c>
      <c r="I20" s="18">
        <v>0</v>
      </c>
      <c r="J20" s="19">
        <v>0</v>
      </c>
    </row>
    <row r="21" spans="1:10" x14ac:dyDescent="0.2">
      <c r="A21" s="17">
        <v>30</v>
      </c>
      <c r="B21" s="17">
        <v>14173535</v>
      </c>
      <c r="C21" s="17">
        <v>32021</v>
      </c>
      <c r="D21" s="17" t="s">
        <v>158</v>
      </c>
      <c r="E21" s="1" t="s">
        <v>67</v>
      </c>
      <c r="F21" s="9" t="s">
        <v>68</v>
      </c>
      <c r="G21" s="18">
        <v>168000</v>
      </c>
      <c r="H21" s="18">
        <f>VLOOKUP(D21,Sheet2!$D$2:$E$64,2,0)</f>
        <v>169049</v>
      </c>
      <c r="I21" s="18">
        <f>VLOOKUP(D21,Sheet2!$D$2:$F$64,3,0)</f>
        <v>153681</v>
      </c>
      <c r="J21" s="19">
        <f>VLOOKUP(D21,Sheet2!$D$2:$G$64,4,0)</f>
        <v>15368</v>
      </c>
    </row>
    <row r="22" spans="1:10" x14ac:dyDescent="0.2">
      <c r="A22" s="17">
        <v>31</v>
      </c>
      <c r="B22" s="17">
        <v>14173535</v>
      </c>
      <c r="C22" s="17">
        <v>32021</v>
      </c>
      <c r="D22" s="17" t="s">
        <v>159</v>
      </c>
      <c r="E22" s="1" t="s">
        <v>63</v>
      </c>
      <c r="F22" s="9" t="s">
        <v>64</v>
      </c>
      <c r="G22" s="18">
        <v>168000</v>
      </c>
      <c r="H22" s="18">
        <f>VLOOKUP(D22,Sheet2!$D$2:$E$64,2,0)</f>
        <v>184038</v>
      </c>
      <c r="I22" s="18">
        <f>VLOOKUP(D22,Sheet2!$D$2:$F$64,3,0)</f>
        <v>167307</v>
      </c>
      <c r="J22" s="19">
        <f>VLOOKUP(D22,Sheet2!$D$2:$G$64,4,0)</f>
        <v>16731</v>
      </c>
    </row>
    <row r="23" spans="1:10" x14ac:dyDescent="0.2">
      <c r="A23" s="17">
        <v>35</v>
      </c>
      <c r="B23" s="17">
        <v>14173535</v>
      </c>
      <c r="C23" s="17">
        <v>32021</v>
      </c>
      <c r="D23" s="17" t="s">
        <v>160</v>
      </c>
      <c r="E23" s="6" t="s">
        <v>65</v>
      </c>
      <c r="F23" s="8" t="s">
        <v>66</v>
      </c>
      <c r="G23" s="18">
        <v>250000</v>
      </c>
      <c r="H23" s="18">
        <f>VLOOKUP(D23,Sheet2!$D$2:$E$64,2,0)</f>
        <v>296623</v>
      </c>
      <c r="I23" s="18">
        <f>VLOOKUP(D23,Sheet2!$D$2:$F$64,3,0)</f>
        <v>269657</v>
      </c>
      <c r="J23" s="19">
        <f>VLOOKUP(D23,Sheet2!$D$2:$G$64,4,0)</f>
        <v>26966</v>
      </c>
    </row>
    <row r="24" spans="1:10" x14ac:dyDescent="0.2">
      <c r="A24" s="17">
        <v>36</v>
      </c>
      <c r="B24" s="17">
        <v>14173535</v>
      </c>
      <c r="C24" s="17">
        <v>32021</v>
      </c>
      <c r="D24" s="17" t="s">
        <v>161</v>
      </c>
      <c r="E24" s="7" t="s">
        <v>91</v>
      </c>
      <c r="F24" s="8" t="s">
        <v>92</v>
      </c>
      <c r="G24" s="18">
        <v>168000</v>
      </c>
      <c r="H24" s="18">
        <f>VLOOKUP(D24,Sheet2!$D$2:$E$64,2,0)</f>
        <v>212140</v>
      </c>
      <c r="I24" s="18">
        <f>VLOOKUP(D24,Sheet2!$D$2:$F$64,3,0)</f>
        <v>192855</v>
      </c>
      <c r="J24" s="19">
        <f>VLOOKUP(D24,Sheet2!$D$2:$G$64,4,0)</f>
        <v>19285</v>
      </c>
    </row>
    <row r="25" spans="1:10" x14ac:dyDescent="0.2">
      <c r="A25" s="17">
        <v>39</v>
      </c>
      <c r="B25" s="17">
        <v>14173535</v>
      </c>
      <c r="C25" s="17">
        <v>32021</v>
      </c>
      <c r="D25" s="17" t="s">
        <v>162</v>
      </c>
      <c r="E25" s="6" t="s">
        <v>73</v>
      </c>
      <c r="F25" s="8" t="s">
        <v>74</v>
      </c>
      <c r="G25" s="18">
        <v>168000</v>
      </c>
      <c r="H25" s="18">
        <f>VLOOKUP(D25,Sheet2!$D$2:$E$64,2,0)</f>
        <v>168000</v>
      </c>
      <c r="I25" s="18">
        <f>VLOOKUP(D25,Sheet2!$D$2:$F$64,3,0)</f>
        <v>152727</v>
      </c>
      <c r="J25" s="19">
        <f>VLOOKUP(D25,Sheet2!$D$2:$G$64,4,0)</f>
        <v>15273</v>
      </c>
    </row>
    <row r="26" spans="1:10" x14ac:dyDescent="0.2">
      <c r="A26" s="17">
        <v>40</v>
      </c>
      <c r="B26" s="17">
        <v>14173535</v>
      </c>
      <c r="C26" s="17">
        <v>32021</v>
      </c>
      <c r="D26" s="17" t="s">
        <v>163</v>
      </c>
      <c r="E26" s="7" t="s">
        <v>50</v>
      </c>
      <c r="F26" s="27" t="s">
        <v>143</v>
      </c>
      <c r="G26" s="18">
        <v>250000</v>
      </c>
      <c r="H26" s="18">
        <f>VLOOKUP(D26,Sheet2!$D$2:$E$64,2,0)</f>
        <v>306346</v>
      </c>
      <c r="I26" s="18">
        <f>VLOOKUP(D26,Sheet2!$D$2:$F$64,3,0)</f>
        <v>278496</v>
      </c>
      <c r="J26" s="19">
        <f>VLOOKUP(D26,Sheet2!$D$2:$G$64,4,0)</f>
        <v>27850</v>
      </c>
    </row>
    <row r="27" spans="1:10" x14ac:dyDescent="0.2">
      <c r="A27" s="17">
        <v>41</v>
      </c>
      <c r="B27" s="17">
        <v>14173535</v>
      </c>
      <c r="C27" s="17">
        <v>32021</v>
      </c>
      <c r="D27" s="17" t="s">
        <v>164</v>
      </c>
      <c r="E27" s="4" t="s">
        <v>135</v>
      </c>
      <c r="F27" s="9" t="s">
        <v>136</v>
      </c>
      <c r="G27" s="18">
        <v>250000</v>
      </c>
      <c r="H27" s="18">
        <f>VLOOKUP(D27,Sheet2!$D$2:$E$64,2,0)</f>
        <v>250000</v>
      </c>
      <c r="I27" s="18">
        <f>VLOOKUP(D27,Sheet2!$D$2:$F$64,3,0)</f>
        <v>227273</v>
      </c>
      <c r="J27" s="19">
        <f>VLOOKUP(D27,Sheet2!$D$2:$G$64,4,0)</f>
        <v>22727</v>
      </c>
    </row>
    <row r="28" spans="1:10" x14ac:dyDescent="0.2">
      <c r="A28" s="17">
        <v>42</v>
      </c>
      <c r="B28" s="17">
        <v>14173535</v>
      </c>
      <c r="C28" s="17">
        <v>32021</v>
      </c>
      <c r="D28" s="17" t="s">
        <v>165</v>
      </c>
      <c r="E28" s="1" t="s">
        <v>57</v>
      </c>
      <c r="F28" s="11" t="s">
        <v>58</v>
      </c>
      <c r="G28" s="18">
        <v>250000</v>
      </c>
      <c r="H28" s="18">
        <f>VLOOKUP(D28,Sheet2!$D$2:$E$64,2,0)</f>
        <v>250000</v>
      </c>
      <c r="I28" s="18">
        <f>VLOOKUP(D28,Sheet2!$D$2:$F$64,3,0)</f>
        <v>227273</v>
      </c>
      <c r="J28" s="19">
        <f>VLOOKUP(D28,Sheet2!$D$2:$G$64,4,0)</f>
        <v>22727</v>
      </c>
    </row>
    <row r="29" spans="1:10" x14ac:dyDescent="0.2">
      <c r="A29" s="17">
        <v>43</v>
      </c>
      <c r="B29" s="17">
        <v>14173535</v>
      </c>
      <c r="C29" s="17">
        <v>32021</v>
      </c>
      <c r="D29" s="17" t="s">
        <v>166</v>
      </c>
      <c r="E29" s="4" t="s">
        <v>99</v>
      </c>
      <c r="F29" s="9" t="s">
        <v>100</v>
      </c>
      <c r="G29" s="18">
        <v>168000</v>
      </c>
      <c r="H29" s="18">
        <f>VLOOKUP(D29,Sheet2!$D$2:$E$64,2,0)</f>
        <v>203779</v>
      </c>
      <c r="I29" s="18">
        <f>VLOOKUP(D29,Sheet2!$D$2:$F$64,3,0)</f>
        <v>185254</v>
      </c>
      <c r="J29" s="19">
        <f>VLOOKUP(D29,Sheet2!$D$2:$G$64,4,0)</f>
        <v>18525</v>
      </c>
    </row>
    <row r="30" spans="1:10" x14ac:dyDescent="0.2">
      <c r="A30" s="17">
        <v>44</v>
      </c>
      <c r="B30" s="17">
        <v>14173535</v>
      </c>
      <c r="C30" s="17">
        <v>32021</v>
      </c>
      <c r="D30" s="17" t="s">
        <v>167</v>
      </c>
      <c r="E30" s="4" t="s">
        <v>127</v>
      </c>
      <c r="F30" s="9" t="s">
        <v>128</v>
      </c>
      <c r="G30" s="18">
        <v>250000</v>
      </c>
      <c r="H30" s="18">
        <f>VLOOKUP(D30,Sheet2!$D$2:$E$64,2,0)</f>
        <v>250000</v>
      </c>
      <c r="I30" s="18">
        <f>VLOOKUP(D30,Sheet2!$D$2:$F$64,3,0)</f>
        <v>227273</v>
      </c>
      <c r="J30" s="19">
        <f>VLOOKUP(D30,Sheet2!$D$2:$G$64,4,0)</f>
        <v>22727</v>
      </c>
    </row>
    <row r="31" spans="1:10" x14ac:dyDescent="0.2">
      <c r="A31" s="17">
        <v>45</v>
      </c>
      <c r="B31" s="17">
        <v>14173535</v>
      </c>
      <c r="C31" s="17">
        <v>32021</v>
      </c>
      <c r="D31" s="17" t="s">
        <v>168</v>
      </c>
      <c r="E31" s="4" t="s">
        <v>129</v>
      </c>
      <c r="F31" s="9" t="s">
        <v>130</v>
      </c>
      <c r="G31" s="18">
        <v>250000</v>
      </c>
      <c r="H31" s="18">
        <f>VLOOKUP(D31,Sheet2!$D$2:$E$64,2,0)</f>
        <v>250000</v>
      </c>
      <c r="I31" s="18">
        <f>VLOOKUP(D31,Sheet2!$D$2:$F$64,3,0)</f>
        <v>227273</v>
      </c>
      <c r="J31" s="19">
        <f>VLOOKUP(D31,Sheet2!$D$2:$G$64,4,0)</f>
        <v>22727</v>
      </c>
    </row>
    <row r="32" spans="1:10" x14ac:dyDescent="0.2">
      <c r="A32" s="17">
        <v>46</v>
      </c>
      <c r="B32" s="17">
        <v>14173535</v>
      </c>
      <c r="C32" s="17">
        <v>32021</v>
      </c>
      <c r="D32" s="17" t="s">
        <v>169</v>
      </c>
      <c r="E32" s="6" t="s">
        <v>71</v>
      </c>
      <c r="F32" s="28" t="s">
        <v>72</v>
      </c>
      <c r="G32" s="18">
        <v>168000</v>
      </c>
      <c r="H32" s="18">
        <f>VLOOKUP(D32,Sheet2!$D$2:$E$64,2,0)</f>
        <v>168000</v>
      </c>
      <c r="I32" s="18">
        <f>VLOOKUP(D32,Sheet2!$D$2:$F$64,3,0)</f>
        <v>152727</v>
      </c>
      <c r="J32" s="19">
        <f>VLOOKUP(D32,Sheet2!$D$2:$G$64,4,0)</f>
        <v>15273</v>
      </c>
    </row>
    <row r="33" spans="1:10" x14ac:dyDescent="0.2">
      <c r="A33" s="17">
        <v>47</v>
      </c>
      <c r="B33" s="17">
        <v>14173535</v>
      </c>
      <c r="C33" s="17">
        <v>32021</v>
      </c>
      <c r="D33" s="17" t="s">
        <v>170</v>
      </c>
      <c r="E33" s="6" t="s">
        <v>34</v>
      </c>
      <c r="F33" s="8" t="s">
        <v>35</v>
      </c>
      <c r="G33" s="18">
        <v>168000</v>
      </c>
      <c r="H33" s="18">
        <f>VLOOKUP(D33,Sheet2!$D$2:$E$64,2,0)</f>
        <v>168000</v>
      </c>
      <c r="I33" s="18">
        <f>VLOOKUP(D33,Sheet2!$D$2:$F$64,3,0)</f>
        <v>152727</v>
      </c>
      <c r="J33" s="19">
        <f>VLOOKUP(D33,Sheet2!$D$2:$G$64,4,0)</f>
        <v>15273</v>
      </c>
    </row>
    <row r="34" spans="1:10" x14ac:dyDescent="0.2">
      <c r="A34" s="17">
        <v>48</v>
      </c>
      <c r="B34" s="17">
        <v>14173535</v>
      </c>
      <c r="C34" s="17">
        <v>32021</v>
      </c>
      <c r="D34" s="17" t="s">
        <v>171</v>
      </c>
      <c r="E34" s="29" t="s">
        <v>81</v>
      </c>
      <c r="F34" s="8" t="s">
        <v>82</v>
      </c>
      <c r="G34" s="18">
        <v>250000</v>
      </c>
      <c r="H34" s="18">
        <f>VLOOKUP(D34,Sheet2!$D$2:$E$64,2,0)</f>
        <v>250000</v>
      </c>
      <c r="I34" s="18">
        <f>VLOOKUP(D34,Sheet2!$D$2:$F$64,3,0)</f>
        <v>227273</v>
      </c>
      <c r="J34" s="19">
        <f>VLOOKUP(D34,Sheet2!$D$2:$G$64,4,0)</f>
        <v>22727</v>
      </c>
    </row>
    <row r="35" spans="1:10" x14ac:dyDescent="0.2">
      <c r="A35" s="17">
        <v>49</v>
      </c>
      <c r="B35" s="17">
        <v>14173535</v>
      </c>
      <c r="C35" s="17">
        <v>32021</v>
      </c>
      <c r="D35" s="17" t="s">
        <v>172</v>
      </c>
      <c r="E35" s="30" t="s">
        <v>18</v>
      </c>
      <c r="F35" s="31" t="s">
        <v>19</v>
      </c>
      <c r="G35" s="18">
        <v>168000</v>
      </c>
      <c r="H35" s="18">
        <f>VLOOKUP(D35,Sheet2!$D$2:$E$64,2,0)</f>
        <v>178166</v>
      </c>
      <c r="I35" s="18">
        <f>VLOOKUP(D35,Sheet2!$D$2:$F$64,3,0)</f>
        <v>161969</v>
      </c>
      <c r="J35" s="19">
        <f>VLOOKUP(D35,Sheet2!$D$2:$G$64,4,0)</f>
        <v>16197</v>
      </c>
    </row>
    <row r="36" spans="1:10" x14ac:dyDescent="0.2">
      <c r="A36" s="17">
        <v>50</v>
      </c>
      <c r="B36" s="17">
        <v>14173535</v>
      </c>
      <c r="C36" s="17">
        <v>32021</v>
      </c>
      <c r="D36" s="17" t="s">
        <v>173</v>
      </c>
      <c r="E36" s="2" t="s">
        <v>16</v>
      </c>
      <c r="F36" s="12" t="s">
        <v>17</v>
      </c>
      <c r="G36" s="18">
        <v>250000</v>
      </c>
      <c r="H36" s="18">
        <f>VLOOKUP(D36,Sheet2!$D$2:$E$64,2,0)</f>
        <v>250000</v>
      </c>
      <c r="I36" s="18">
        <f>VLOOKUP(D36,Sheet2!$D$2:$F$64,3,0)</f>
        <v>227273</v>
      </c>
      <c r="J36" s="19">
        <f>VLOOKUP(D36,Sheet2!$D$2:$G$64,4,0)</f>
        <v>22727</v>
      </c>
    </row>
    <row r="37" spans="1:10" x14ac:dyDescent="0.2">
      <c r="A37" s="17">
        <v>51</v>
      </c>
      <c r="B37" s="17">
        <v>14173535</v>
      </c>
      <c r="C37" s="17">
        <v>32021</v>
      </c>
      <c r="D37" s="17" t="s">
        <v>174</v>
      </c>
      <c r="E37" s="4" t="s">
        <v>101</v>
      </c>
      <c r="F37" s="9" t="s">
        <v>102</v>
      </c>
      <c r="G37" s="18">
        <v>168000</v>
      </c>
      <c r="H37" s="18">
        <f>VLOOKUP(D37,Sheet2!$D$2:$E$64,2,0)</f>
        <v>168000</v>
      </c>
      <c r="I37" s="18">
        <f>VLOOKUP(D37,Sheet2!$D$2:$F$64,3,0)</f>
        <v>152727</v>
      </c>
      <c r="J37" s="19">
        <f>VLOOKUP(D37,Sheet2!$D$2:$G$64,4,0)</f>
        <v>15273</v>
      </c>
    </row>
    <row r="38" spans="1:10" x14ac:dyDescent="0.2">
      <c r="A38" s="17">
        <v>52</v>
      </c>
      <c r="B38" s="17">
        <v>14173535</v>
      </c>
      <c r="C38" s="17">
        <v>32021</v>
      </c>
      <c r="D38" s="17" t="s">
        <v>175</v>
      </c>
      <c r="E38" s="4" t="s">
        <v>115</v>
      </c>
      <c r="F38" s="9" t="s">
        <v>116</v>
      </c>
      <c r="G38" s="18">
        <v>168000</v>
      </c>
      <c r="H38" s="18">
        <f>VLOOKUP(D38,Sheet2!$D$2:$E$64,2,0)</f>
        <v>168000</v>
      </c>
      <c r="I38" s="18">
        <f>VLOOKUP(D38,Sheet2!$D$2:$F$64,3,0)</f>
        <v>152727</v>
      </c>
      <c r="J38" s="19">
        <f>VLOOKUP(D38,Sheet2!$D$2:$G$64,4,0)</f>
        <v>15273</v>
      </c>
    </row>
    <row r="39" spans="1:10" x14ac:dyDescent="0.2">
      <c r="A39" s="17">
        <v>53</v>
      </c>
      <c r="B39" s="17">
        <v>14173535</v>
      </c>
      <c r="C39" s="17">
        <v>32021</v>
      </c>
      <c r="D39" s="17" t="s">
        <v>176</v>
      </c>
      <c r="E39" s="30" t="s">
        <v>22</v>
      </c>
      <c r="F39" s="31" t="s">
        <v>23</v>
      </c>
      <c r="G39" s="18">
        <v>168000</v>
      </c>
      <c r="H39" s="18">
        <f>VLOOKUP(D39,Sheet2!$D$2:$E$64,2,0)</f>
        <v>313156</v>
      </c>
      <c r="I39" s="18">
        <f>VLOOKUP(D39,Sheet2!$D$2:$F$64,3,0)</f>
        <v>284687</v>
      </c>
      <c r="J39" s="19">
        <f>VLOOKUP(D39,Sheet2!$D$2:$G$64,4,0)</f>
        <v>28469</v>
      </c>
    </row>
    <row r="40" spans="1:10" x14ac:dyDescent="0.2">
      <c r="A40" s="17">
        <v>54</v>
      </c>
      <c r="B40" s="17">
        <v>14173535</v>
      </c>
      <c r="C40" s="17">
        <v>32021</v>
      </c>
      <c r="D40" s="17" t="s">
        <v>177</v>
      </c>
      <c r="E40" s="6" t="s">
        <v>75</v>
      </c>
      <c r="F40" s="8" t="s">
        <v>76</v>
      </c>
      <c r="G40" s="18">
        <v>168000</v>
      </c>
      <c r="H40" s="18">
        <f>VLOOKUP(D40,Sheet2!$D$2:$E$64,2,0)</f>
        <v>201924</v>
      </c>
      <c r="I40" s="18">
        <f>VLOOKUP(D40,Sheet2!$D$2:$F$64,3,0)</f>
        <v>183567</v>
      </c>
      <c r="J40" s="19">
        <f>VLOOKUP(D40,Sheet2!$D$2:$G$64,4,0)</f>
        <v>18357</v>
      </c>
    </row>
    <row r="41" spans="1:10" x14ac:dyDescent="0.2">
      <c r="A41" s="17">
        <v>55</v>
      </c>
      <c r="B41" s="17">
        <v>14173535</v>
      </c>
      <c r="C41" s="17">
        <v>32021</v>
      </c>
      <c r="D41" s="17" t="s">
        <v>178</v>
      </c>
      <c r="E41" s="1" t="s">
        <v>30</v>
      </c>
      <c r="F41" s="9" t="s">
        <v>31</v>
      </c>
      <c r="G41" s="18">
        <v>168000</v>
      </c>
      <c r="H41" s="18">
        <f>VLOOKUP(D41,Sheet2!$D$2:$E$64,2,0)</f>
        <v>233752</v>
      </c>
      <c r="I41" s="18">
        <f>VLOOKUP(D41,Sheet2!$D$2:$F$64,3,0)</f>
        <v>212502</v>
      </c>
      <c r="J41" s="19">
        <f>VLOOKUP(D41,Sheet2!$D$2:$G$64,4,0)</f>
        <v>21250</v>
      </c>
    </row>
    <row r="42" spans="1:10" x14ac:dyDescent="0.2">
      <c r="A42" s="17">
        <v>56</v>
      </c>
      <c r="B42" s="17">
        <v>14173535</v>
      </c>
      <c r="C42" s="17">
        <v>32021</v>
      </c>
      <c r="D42" s="17" t="s">
        <v>179</v>
      </c>
      <c r="E42" s="4" t="s">
        <v>123</v>
      </c>
      <c r="F42" s="9" t="s">
        <v>124</v>
      </c>
      <c r="G42" s="18">
        <v>168000</v>
      </c>
      <c r="H42" s="18">
        <f>VLOOKUP(D42,Sheet2!$D$2:$E$64,2,0)</f>
        <v>169749</v>
      </c>
      <c r="I42" s="18">
        <f>VLOOKUP(D42,Sheet2!$D$2:$F$64,3,0)</f>
        <v>154317</v>
      </c>
      <c r="J42" s="19">
        <f>VLOOKUP(D42,Sheet2!$D$2:$G$64,4,0)</f>
        <v>15432</v>
      </c>
    </row>
    <row r="43" spans="1:10" x14ac:dyDescent="0.2">
      <c r="A43" s="17">
        <v>57</v>
      </c>
      <c r="B43" s="17">
        <v>14173535</v>
      </c>
      <c r="C43" s="17">
        <v>32021</v>
      </c>
      <c r="D43" s="17" t="s">
        <v>180</v>
      </c>
      <c r="E43" s="7" t="s">
        <v>85</v>
      </c>
      <c r="F43" s="8" t="s">
        <v>86</v>
      </c>
      <c r="G43" s="18">
        <v>168000</v>
      </c>
      <c r="H43" s="18">
        <f>VLOOKUP(D43,Sheet2!$D$2:$E$64,2,0)</f>
        <v>168000</v>
      </c>
      <c r="I43" s="18">
        <f>VLOOKUP(D43,Sheet2!$D$2:$F$64,3,0)</f>
        <v>152727</v>
      </c>
      <c r="J43" s="19">
        <f>VLOOKUP(D43,Sheet2!$D$2:$G$64,4,0)</f>
        <v>15273</v>
      </c>
    </row>
    <row r="44" spans="1:10" x14ac:dyDescent="0.2">
      <c r="A44" s="17">
        <v>58</v>
      </c>
      <c r="B44" s="17">
        <v>14173535</v>
      </c>
      <c r="C44" s="17">
        <v>32021</v>
      </c>
      <c r="D44" s="17" t="s">
        <v>181</v>
      </c>
      <c r="E44" s="1" t="s">
        <v>53</v>
      </c>
      <c r="F44" s="9" t="s">
        <v>54</v>
      </c>
      <c r="G44" s="18">
        <v>250000</v>
      </c>
      <c r="H44" s="18">
        <f>VLOOKUP(D44,Sheet2!$D$2:$E$64,2,0)</f>
        <v>250000</v>
      </c>
      <c r="I44" s="18">
        <f>VLOOKUP(D44,Sheet2!$D$2:$F$64,3,0)</f>
        <v>227273</v>
      </c>
      <c r="J44" s="19">
        <f>VLOOKUP(D44,Sheet2!$D$2:$G$64,4,0)</f>
        <v>22727</v>
      </c>
    </row>
    <row r="45" spans="1:10" x14ac:dyDescent="0.2">
      <c r="A45" s="17">
        <v>59</v>
      </c>
      <c r="B45" s="17">
        <v>14173535</v>
      </c>
      <c r="C45" s="17">
        <v>32021</v>
      </c>
      <c r="D45" s="17" t="s">
        <v>182</v>
      </c>
      <c r="E45" s="4" t="s">
        <v>51</v>
      </c>
      <c r="F45" s="9" t="s">
        <v>52</v>
      </c>
      <c r="G45" s="18">
        <v>250000</v>
      </c>
      <c r="H45" s="18">
        <f>VLOOKUP(D45,Sheet2!$D$2:$E$64,2,0)</f>
        <v>250000</v>
      </c>
      <c r="I45" s="18">
        <f>VLOOKUP(D45,Sheet2!$D$2:$F$64,3,0)</f>
        <v>227273</v>
      </c>
      <c r="J45" s="19">
        <f>VLOOKUP(D45,Sheet2!$D$2:$G$64,4,0)</f>
        <v>22727</v>
      </c>
    </row>
    <row r="46" spans="1:10" ht="15" x14ac:dyDescent="0.25">
      <c r="A46" s="17"/>
      <c r="B46" s="17"/>
      <c r="C46" s="17"/>
      <c r="D46" s="17" t="s">
        <v>142</v>
      </c>
      <c r="E46" s="4"/>
      <c r="F46" s="9"/>
      <c r="G46" s="32">
        <v>0</v>
      </c>
      <c r="H46" s="18">
        <v>0</v>
      </c>
      <c r="I46" s="18">
        <v>0</v>
      </c>
      <c r="J46" s="19">
        <v>0</v>
      </c>
    </row>
    <row r="47" spans="1:10" x14ac:dyDescent="0.2">
      <c r="A47" s="17">
        <v>5</v>
      </c>
      <c r="B47" s="17">
        <v>14173535</v>
      </c>
      <c r="C47" s="17">
        <v>32021</v>
      </c>
      <c r="D47" s="17" t="s">
        <v>183</v>
      </c>
      <c r="E47" s="6" t="s">
        <v>79</v>
      </c>
      <c r="F47" s="8" t="s">
        <v>80</v>
      </c>
      <c r="G47" s="18">
        <v>168000</v>
      </c>
      <c r="H47" s="18">
        <f>VLOOKUP(D47,Sheet2!$D$2:$E$64,2,0)</f>
        <v>174316</v>
      </c>
      <c r="I47" s="18">
        <f>VLOOKUP(D47,Sheet2!$D$2:$F$64,3,0)</f>
        <v>158469</v>
      </c>
      <c r="J47" s="19">
        <f>VLOOKUP(D47,Sheet2!$D$2:$G$64,4,0)</f>
        <v>15847</v>
      </c>
    </row>
    <row r="48" spans="1:10" x14ac:dyDescent="0.2">
      <c r="A48" s="17">
        <v>7</v>
      </c>
      <c r="B48" s="17">
        <v>14173535</v>
      </c>
      <c r="C48" s="17">
        <v>32021</v>
      </c>
      <c r="D48" s="17" t="s">
        <v>184</v>
      </c>
      <c r="E48" s="6" t="s">
        <v>42</v>
      </c>
      <c r="F48" s="8" t="s">
        <v>43</v>
      </c>
      <c r="G48" s="18">
        <v>168000</v>
      </c>
      <c r="H48" s="18">
        <f>VLOOKUP(D48,Sheet2!$D$2:$E$64,2,0)</f>
        <v>176311</v>
      </c>
      <c r="I48" s="18">
        <f>VLOOKUP(D48,Sheet2!$D$2:$F$64,3,0)</f>
        <v>160283</v>
      </c>
      <c r="J48" s="19">
        <f>VLOOKUP(D48,Sheet2!$D$2:$G$64,4,0)</f>
        <v>16028</v>
      </c>
    </row>
    <row r="49" spans="1:10" x14ac:dyDescent="0.2">
      <c r="A49" s="17">
        <v>8</v>
      </c>
      <c r="B49" s="17">
        <v>14173535</v>
      </c>
      <c r="C49" s="17">
        <v>32021</v>
      </c>
      <c r="D49" s="17" t="s">
        <v>185</v>
      </c>
      <c r="E49" s="7" t="s">
        <v>87</v>
      </c>
      <c r="F49" s="8" t="s">
        <v>88</v>
      </c>
      <c r="G49" s="18">
        <v>168000</v>
      </c>
      <c r="H49" s="18">
        <f>VLOOKUP(D49,Sheet2!$D$2:$E$64,2,0)</f>
        <v>168000</v>
      </c>
      <c r="I49" s="18">
        <f>VLOOKUP(D49,Sheet2!$D$2:$F$64,3,0)</f>
        <v>152727</v>
      </c>
      <c r="J49" s="19">
        <f>VLOOKUP(D49,Sheet2!$D$2:$G$64,4,0)</f>
        <v>15273</v>
      </c>
    </row>
    <row r="50" spans="1:10" x14ac:dyDescent="0.2">
      <c r="A50" s="17">
        <v>3</v>
      </c>
      <c r="B50" s="17">
        <v>14173535</v>
      </c>
      <c r="C50" s="17">
        <v>32021</v>
      </c>
      <c r="D50" s="17" t="s">
        <v>186</v>
      </c>
      <c r="E50" s="30" t="s">
        <v>20</v>
      </c>
      <c r="F50" s="31" t="s">
        <v>21</v>
      </c>
      <c r="G50" s="18">
        <v>168000</v>
      </c>
      <c r="H50" s="18">
        <f>VLOOKUP(D50,Sheet2!$D$2:$E$64,2,0)</f>
        <v>168686</v>
      </c>
      <c r="I50" s="18">
        <f>VLOOKUP(D50,Sheet2!$D$2:$F$64,3,0)</f>
        <v>153351</v>
      </c>
      <c r="J50" s="19">
        <f>VLOOKUP(D50,Sheet2!$D$2:$G$64,4,0)</f>
        <v>15335</v>
      </c>
    </row>
    <row r="51" spans="1:10" x14ac:dyDescent="0.2">
      <c r="A51" s="17">
        <v>12</v>
      </c>
      <c r="B51" s="17">
        <v>14173535</v>
      </c>
      <c r="C51" s="17">
        <v>32021</v>
      </c>
      <c r="D51" s="17" t="s">
        <v>187</v>
      </c>
      <c r="E51" s="30" t="s">
        <v>12</v>
      </c>
      <c r="F51" s="33" t="s">
        <v>13</v>
      </c>
      <c r="G51" s="18">
        <v>168000</v>
      </c>
      <c r="H51" s="18">
        <f>VLOOKUP(D51,Sheet2!$D$2:$E$64,2,0)</f>
        <v>168000</v>
      </c>
      <c r="I51" s="18">
        <f>VLOOKUP(D51,Sheet2!$D$2:$F$64,3,0)</f>
        <v>152727</v>
      </c>
      <c r="J51" s="19">
        <f>VLOOKUP(D51,Sheet2!$D$2:$G$64,4,0)</f>
        <v>15273</v>
      </c>
    </row>
    <row r="52" spans="1:10" x14ac:dyDescent="0.2">
      <c r="A52" s="17">
        <v>13</v>
      </c>
      <c r="B52" s="17">
        <v>14173535</v>
      </c>
      <c r="C52" s="17">
        <v>32021</v>
      </c>
      <c r="D52" s="17" t="s">
        <v>188</v>
      </c>
      <c r="E52" s="7" t="s">
        <v>83</v>
      </c>
      <c r="F52" s="8" t="s">
        <v>84</v>
      </c>
      <c r="G52" s="18">
        <v>250000</v>
      </c>
      <c r="H52" s="18">
        <f>VLOOKUP(D52,Sheet2!$D$2:$E$64,2,0)</f>
        <v>250000</v>
      </c>
      <c r="I52" s="18">
        <f>VLOOKUP(D52,Sheet2!$D$2:$F$64,3,0)</f>
        <v>227273</v>
      </c>
      <c r="J52" s="19">
        <f>VLOOKUP(D52,Sheet2!$D$2:$G$64,4,0)</f>
        <v>22727</v>
      </c>
    </row>
    <row r="53" spans="1:10" x14ac:dyDescent="0.2">
      <c r="A53" s="17">
        <v>14</v>
      </c>
      <c r="B53" s="17">
        <v>14173535</v>
      </c>
      <c r="C53" s="17">
        <v>32021</v>
      </c>
      <c r="D53" s="17" t="s">
        <v>189</v>
      </c>
      <c r="E53" s="4" t="s">
        <v>109</v>
      </c>
      <c r="F53" s="9" t="s">
        <v>110</v>
      </c>
      <c r="G53" s="18">
        <v>168000</v>
      </c>
      <c r="H53" s="18">
        <f>VLOOKUP(D53,Sheet2!$D$2:$E$64,2,0)</f>
        <v>168000</v>
      </c>
      <c r="I53" s="18">
        <f>VLOOKUP(D53,Sheet2!$D$2:$F$64,3,0)</f>
        <v>152727</v>
      </c>
      <c r="J53" s="19">
        <f>VLOOKUP(D53,Sheet2!$D$2:$G$64,4,0)</f>
        <v>15273</v>
      </c>
    </row>
    <row r="54" spans="1:10" x14ac:dyDescent="0.2">
      <c r="A54" s="17">
        <v>16</v>
      </c>
      <c r="B54" s="17">
        <v>14173535</v>
      </c>
      <c r="C54" s="17">
        <v>32021</v>
      </c>
      <c r="D54" s="17" t="s">
        <v>190</v>
      </c>
      <c r="E54" s="7" t="s">
        <v>107</v>
      </c>
      <c r="F54" s="8" t="s">
        <v>108</v>
      </c>
      <c r="G54" s="18">
        <v>168000</v>
      </c>
      <c r="H54" s="18">
        <f>VLOOKUP(D54,Sheet2!$D$2:$E$64,2,0)</f>
        <v>168000</v>
      </c>
      <c r="I54" s="18">
        <f>VLOOKUP(D54,Sheet2!$D$2:$F$64,3,0)</f>
        <v>152727</v>
      </c>
      <c r="J54" s="19">
        <f>VLOOKUP(D54,Sheet2!$D$2:$G$64,4,0)</f>
        <v>15273</v>
      </c>
    </row>
    <row r="55" spans="1:10" x14ac:dyDescent="0.2">
      <c r="A55" s="17">
        <v>17</v>
      </c>
      <c r="B55" s="17">
        <v>14173535</v>
      </c>
      <c r="C55" s="17">
        <v>32021</v>
      </c>
      <c r="D55" s="17" t="s">
        <v>191</v>
      </c>
      <c r="E55" s="4" t="s">
        <v>113</v>
      </c>
      <c r="F55" s="9" t="s">
        <v>114</v>
      </c>
      <c r="G55" s="18">
        <v>168000</v>
      </c>
      <c r="H55" s="18">
        <f>VLOOKUP(D55,Sheet2!$D$2:$E$64,2,0)</f>
        <v>168000</v>
      </c>
      <c r="I55" s="18">
        <f>VLOOKUP(D55,Sheet2!$D$2:$F$64,3,0)</f>
        <v>152727</v>
      </c>
      <c r="J55" s="19">
        <f>VLOOKUP(D55,Sheet2!$D$2:$G$64,4,0)</f>
        <v>15273</v>
      </c>
    </row>
    <row r="56" spans="1:10" x14ac:dyDescent="0.2">
      <c r="A56" s="17">
        <v>20</v>
      </c>
      <c r="B56" s="17">
        <v>14173535</v>
      </c>
      <c r="C56" s="17">
        <v>32021</v>
      </c>
      <c r="D56" s="17" t="s">
        <v>192</v>
      </c>
      <c r="E56" s="6" t="s">
        <v>55</v>
      </c>
      <c r="F56" s="8" t="s">
        <v>56</v>
      </c>
      <c r="G56" s="18">
        <v>168000</v>
      </c>
      <c r="H56" s="18">
        <f>VLOOKUP(D56,Sheet2!$D$2:$E$64,2,0)</f>
        <v>177652</v>
      </c>
      <c r="I56" s="18">
        <f>VLOOKUP(D56,Sheet2!$D$2:$F$64,3,0)</f>
        <v>161502</v>
      </c>
      <c r="J56" s="19">
        <f>VLOOKUP(D56,Sheet2!$D$2:$G$64,4,0)</f>
        <v>16150</v>
      </c>
    </row>
    <row r="57" spans="1:10" x14ac:dyDescent="0.2">
      <c r="A57" s="17">
        <v>21</v>
      </c>
      <c r="B57" s="17">
        <v>14173535</v>
      </c>
      <c r="C57" s="17">
        <v>32021</v>
      </c>
      <c r="D57" s="17" t="s">
        <v>193</v>
      </c>
      <c r="E57" s="7" t="s">
        <v>89</v>
      </c>
      <c r="F57" s="8" t="s">
        <v>90</v>
      </c>
      <c r="G57" s="18">
        <v>168000</v>
      </c>
      <c r="H57" s="18">
        <f>VLOOKUP(D57,Sheet2!$D$2:$E$64,2,0)</f>
        <v>168000</v>
      </c>
      <c r="I57" s="18">
        <f>VLOOKUP(D57,Sheet2!$D$2:$F$64,3,0)</f>
        <v>152727</v>
      </c>
      <c r="J57" s="19">
        <f>VLOOKUP(D57,Sheet2!$D$2:$G$64,4,0)</f>
        <v>15273</v>
      </c>
    </row>
    <row r="58" spans="1:10" x14ac:dyDescent="0.2">
      <c r="A58" s="17">
        <v>23</v>
      </c>
      <c r="B58" s="17">
        <v>14173535</v>
      </c>
      <c r="C58" s="17">
        <v>32021</v>
      </c>
      <c r="D58" s="17" t="s">
        <v>194</v>
      </c>
      <c r="E58" s="4" t="s">
        <v>103</v>
      </c>
      <c r="F58" s="9" t="s">
        <v>104</v>
      </c>
      <c r="G58" s="18">
        <v>168000</v>
      </c>
      <c r="H58" s="18">
        <f>VLOOKUP(D58,Sheet2!$D$2:$E$64,2,0)</f>
        <v>168000</v>
      </c>
      <c r="I58" s="18">
        <f>VLOOKUP(D58,Sheet2!$D$2:$F$64,3,0)</f>
        <v>152727</v>
      </c>
      <c r="J58" s="19">
        <f>VLOOKUP(D58,Sheet2!$D$2:$G$64,4,0)</f>
        <v>15273</v>
      </c>
    </row>
    <row r="59" spans="1:10" x14ac:dyDescent="0.2">
      <c r="A59" s="17">
        <v>24</v>
      </c>
      <c r="B59" s="17">
        <v>14173535</v>
      </c>
      <c r="C59" s="17">
        <v>32021</v>
      </c>
      <c r="D59" s="17" t="s">
        <v>195</v>
      </c>
      <c r="E59" s="7" t="s">
        <v>133</v>
      </c>
      <c r="F59" s="8" t="s">
        <v>134</v>
      </c>
      <c r="G59" s="18">
        <v>250000</v>
      </c>
      <c r="H59" s="18">
        <f>VLOOKUP(D59,Sheet2!$D$2:$E$64,2,0)</f>
        <v>250000</v>
      </c>
      <c r="I59" s="18">
        <f>VLOOKUP(D59,Sheet2!$D$2:$F$64,3,0)</f>
        <v>227273</v>
      </c>
      <c r="J59" s="19">
        <f>VLOOKUP(D59,Sheet2!$D$2:$G$64,4,0)</f>
        <v>22727</v>
      </c>
    </row>
    <row r="60" spans="1:10" x14ac:dyDescent="0.2">
      <c r="A60" s="17">
        <v>27</v>
      </c>
      <c r="B60" s="17">
        <v>14173535</v>
      </c>
      <c r="C60" s="17">
        <v>32021</v>
      </c>
      <c r="D60" s="17" t="s">
        <v>196</v>
      </c>
      <c r="E60" s="1" t="s">
        <v>77</v>
      </c>
      <c r="F60" s="9" t="s">
        <v>78</v>
      </c>
      <c r="G60" s="18">
        <v>168000</v>
      </c>
      <c r="H60" s="18">
        <f>VLOOKUP(D60,Sheet2!$D$2:$E$64,2,0)</f>
        <v>233463</v>
      </c>
      <c r="I60" s="18">
        <f>VLOOKUP(D60,Sheet2!$D$2:$F$64,3,0)</f>
        <v>212239</v>
      </c>
      <c r="J60" s="19">
        <f>VLOOKUP(D60,Sheet2!$D$2:$G$64,4,0)</f>
        <v>21224</v>
      </c>
    </row>
    <row r="61" spans="1:10" x14ac:dyDescent="0.2">
      <c r="A61" s="17">
        <v>28</v>
      </c>
      <c r="B61" s="17">
        <v>14173535</v>
      </c>
      <c r="C61" s="17">
        <v>32021</v>
      </c>
      <c r="D61" s="17" t="s">
        <v>197</v>
      </c>
      <c r="E61" s="1" t="s">
        <v>10</v>
      </c>
      <c r="F61" s="9" t="s">
        <v>11</v>
      </c>
      <c r="G61" s="18">
        <v>168000</v>
      </c>
      <c r="H61" s="18">
        <f>VLOOKUP(D61,Sheet2!$D$2:$E$64,2,0)</f>
        <v>274778</v>
      </c>
      <c r="I61" s="18">
        <f>VLOOKUP(D61,Sheet2!$D$2:$F$64,3,0)</f>
        <v>249798</v>
      </c>
      <c r="J61" s="19">
        <f>VLOOKUP(D61,Sheet2!$D$2:$G$64,4,0)</f>
        <v>24980</v>
      </c>
    </row>
    <row r="62" spans="1:10" x14ac:dyDescent="0.2">
      <c r="A62" s="17">
        <v>32</v>
      </c>
      <c r="B62" s="17">
        <v>14173535</v>
      </c>
      <c r="C62" s="17">
        <v>32021</v>
      </c>
      <c r="D62" s="17" t="s">
        <v>198</v>
      </c>
      <c r="E62" s="1" t="s">
        <v>8</v>
      </c>
      <c r="F62" s="9" t="s">
        <v>9</v>
      </c>
      <c r="G62" s="18">
        <v>250000</v>
      </c>
      <c r="H62" s="18">
        <f>VLOOKUP(D62,Sheet2!$D$2:$E$64,2,0)</f>
        <v>250000</v>
      </c>
      <c r="I62" s="18">
        <f>VLOOKUP(D62,Sheet2!$D$2:$F$64,3,0)</f>
        <v>227273</v>
      </c>
      <c r="J62" s="19">
        <f>VLOOKUP(D62,Sheet2!$D$2:$G$64,4,0)</f>
        <v>22727</v>
      </c>
    </row>
    <row r="63" spans="1:10" x14ac:dyDescent="0.2">
      <c r="A63" s="17">
        <v>33</v>
      </c>
      <c r="B63" s="17">
        <v>14173535</v>
      </c>
      <c r="C63" s="17">
        <v>32021</v>
      </c>
      <c r="D63" s="17" t="s">
        <v>199</v>
      </c>
      <c r="E63" s="30" t="s">
        <v>14</v>
      </c>
      <c r="F63" s="33" t="s">
        <v>15</v>
      </c>
      <c r="G63" s="18">
        <v>168000</v>
      </c>
      <c r="H63" s="18">
        <f>VLOOKUP(D63,Sheet2!$D$2:$E$64,2,0)</f>
        <v>173934</v>
      </c>
      <c r="I63" s="18">
        <f>VLOOKUP(D63,Sheet2!$D$2:$F$64,3,0)</f>
        <v>158122</v>
      </c>
      <c r="J63" s="19">
        <f>VLOOKUP(D63,Sheet2!$D$2:$G$64,4,0)</f>
        <v>15812</v>
      </c>
    </row>
    <row r="64" spans="1:10" x14ac:dyDescent="0.2">
      <c r="A64" s="17">
        <v>34</v>
      </c>
      <c r="B64" s="17">
        <v>14173535</v>
      </c>
      <c r="C64" s="17">
        <v>32021</v>
      </c>
      <c r="D64" s="17" t="s">
        <v>200</v>
      </c>
      <c r="E64" s="2" t="s">
        <v>24</v>
      </c>
      <c r="F64" s="10" t="s">
        <v>25</v>
      </c>
      <c r="G64" s="18">
        <v>168000</v>
      </c>
      <c r="H64" s="18">
        <f>VLOOKUP(D64,Sheet2!$D$2:$E$64,2,0)</f>
        <v>241353</v>
      </c>
      <c r="I64" s="18">
        <f>VLOOKUP(D64,Sheet2!$D$2:$F$64,3,0)</f>
        <v>219412</v>
      </c>
      <c r="J64" s="19">
        <f>VLOOKUP(D64,Sheet2!$D$2:$G$64,4,0)</f>
        <v>21941</v>
      </c>
    </row>
    <row r="65" spans="1:10" x14ac:dyDescent="0.2">
      <c r="A65" s="17">
        <v>37</v>
      </c>
      <c r="B65" s="17">
        <v>14173535</v>
      </c>
      <c r="C65" s="17">
        <v>32021</v>
      </c>
      <c r="D65" s="17" t="s">
        <v>201</v>
      </c>
      <c r="E65" s="4" t="s">
        <v>131</v>
      </c>
      <c r="F65" s="9" t="s">
        <v>132</v>
      </c>
      <c r="G65" s="18">
        <v>250000</v>
      </c>
      <c r="H65" s="18">
        <f>VLOOKUP(D65,Sheet2!$D$2:$E$64,2,0)</f>
        <v>250000</v>
      </c>
      <c r="I65" s="18">
        <f>VLOOKUP(D65,Sheet2!$D$2:$F$64,3,0)</f>
        <v>227273</v>
      </c>
      <c r="J65" s="19">
        <f>VLOOKUP(D65,Sheet2!$D$2:$G$64,4,0)</f>
        <v>22727</v>
      </c>
    </row>
    <row r="66" spans="1:10" x14ac:dyDescent="0.2">
      <c r="A66" s="17">
        <v>38</v>
      </c>
      <c r="B66" s="17">
        <v>14173535</v>
      </c>
      <c r="C66" s="17">
        <v>32021</v>
      </c>
      <c r="D66" s="17" t="s">
        <v>202</v>
      </c>
      <c r="E66" s="6" t="s">
        <v>28</v>
      </c>
      <c r="F66" s="8" t="s">
        <v>29</v>
      </c>
      <c r="G66" s="18">
        <v>168000</v>
      </c>
      <c r="H66" s="18">
        <f>VLOOKUP(D66,Sheet2!$D$2:$E$64,2,0)</f>
        <v>199663</v>
      </c>
      <c r="I66" s="18">
        <f>VLOOKUP(D66,Sheet2!$D$2:$F$64,3,0)</f>
        <v>181512</v>
      </c>
      <c r="J66" s="19">
        <f>VLOOKUP(D66,Sheet2!$D$2:$G$64,4,0)</f>
        <v>18151</v>
      </c>
    </row>
    <row r="67" spans="1:10" x14ac:dyDescent="0.2">
      <c r="A67" s="17">
        <v>60</v>
      </c>
      <c r="B67" s="17">
        <v>14173535</v>
      </c>
      <c r="C67" s="17">
        <v>32021</v>
      </c>
      <c r="D67" s="17" t="s">
        <v>203</v>
      </c>
      <c r="E67" s="4" t="s">
        <v>111</v>
      </c>
      <c r="F67" s="9" t="s">
        <v>112</v>
      </c>
      <c r="G67" s="18">
        <v>168000</v>
      </c>
      <c r="H67" s="18">
        <f>VLOOKUP(D67,Sheet2!$D$2:$E$64,2,0)</f>
        <v>334363</v>
      </c>
      <c r="I67" s="18">
        <f>VLOOKUP(D67,Sheet2!$D$2:$F$64,3,0)</f>
        <v>303966</v>
      </c>
      <c r="J67" s="19">
        <f>VLOOKUP(D67,Sheet2!$D$2:$G$64,4,0)</f>
        <v>30397</v>
      </c>
    </row>
    <row r="68" spans="1:10" x14ac:dyDescent="0.2">
      <c r="A68" s="17">
        <v>61</v>
      </c>
      <c r="B68" s="17">
        <v>14173535</v>
      </c>
      <c r="C68" s="17">
        <v>32021</v>
      </c>
      <c r="D68" s="17" t="s">
        <v>204</v>
      </c>
      <c r="E68" s="6" t="s">
        <v>36</v>
      </c>
      <c r="F68" s="28" t="s">
        <v>37</v>
      </c>
      <c r="G68" s="18">
        <v>168000</v>
      </c>
      <c r="H68" s="18">
        <f>VLOOKUP(D68,Sheet2!$D$2:$E$64,2,0)</f>
        <v>191062</v>
      </c>
      <c r="I68" s="18">
        <f>VLOOKUP(D68,Sheet2!$D$2:$F$64,3,0)</f>
        <v>173693</v>
      </c>
      <c r="J68" s="19">
        <f>VLOOKUP(D68,Sheet2!$D$2:$G$64,4,0)</f>
        <v>17369</v>
      </c>
    </row>
    <row r="69" spans="1:10" x14ac:dyDescent="0.2">
      <c r="A69" s="17">
        <v>62</v>
      </c>
      <c r="B69" s="17">
        <v>14173535</v>
      </c>
      <c r="C69" s="17">
        <v>32021</v>
      </c>
      <c r="D69" s="17" t="s">
        <v>205</v>
      </c>
      <c r="E69" s="4" t="s">
        <v>46</v>
      </c>
      <c r="F69" s="9" t="s">
        <v>47</v>
      </c>
      <c r="G69" s="18">
        <v>168000</v>
      </c>
      <c r="H69" s="18">
        <f>VLOOKUP(D69,Sheet2!$D$2:$E$64,2,0)</f>
        <v>168000</v>
      </c>
      <c r="I69" s="18">
        <f>VLOOKUP(D69,Sheet2!$D$2:$F$64,3,0)</f>
        <v>152727</v>
      </c>
      <c r="J69" s="19">
        <f>VLOOKUP(D69,Sheet2!$D$2:$G$64,4,0)</f>
        <v>15273</v>
      </c>
    </row>
    <row r="70" spans="1:10" x14ac:dyDescent="0.2">
      <c r="A70" s="17">
        <v>63</v>
      </c>
      <c r="B70" s="17">
        <v>14173535</v>
      </c>
      <c r="C70" s="17">
        <v>32021</v>
      </c>
      <c r="D70" s="17" t="s">
        <v>206</v>
      </c>
      <c r="E70" s="4" t="s">
        <v>105</v>
      </c>
      <c r="F70" s="9" t="s">
        <v>106</v>
      </c>
      <c r="G70" s="18">
        <v>168000</v>
      </c>
      <c r="H70" s="18">
        <f>VLOOKUP(D70,Sheet2!$D$2:$E$64,2,0)</f>
        <v>171805</v>
      </c>
      <c r="I70" s="18">
        <f>VLOOKUP(D70,Sheet2!$D$2:$F$64,3,0)</f>
        <v>156186</v>
      </c>
      <c r="J70" s="19">
        <f>VLOOKUP(D70,Sheet2!$D$2:$G$64,4,0)</f>
        <v>15619</v>
      </c>
    </row>
    <row r="71" spans="1:10" x14ac:dyDescent="0.2">
      <c r="A71" s="17">
        <v>64</v>
      </c>
      <c r="B71" s="17">
        <v>14173535</v>
      </c>
      <c r="C71" s="17">
        <v>32021</v>
      </c>
      <c r="D71" s="17" t="s">
        <v>207</v>
      </c>
      <c r="E71" s="4" t="s">
        <v>119</v>
      </c>
      <c r="F71" s="9" t="s">
        <v>120</v>
      </c>
      <c r="G71" s="18">
        <v>168000</v>
      </c>
      <c r="H71" s="18">
        <f>VLOOKUP(D71,Sheet2!$D$2:$E$64,2,0)</f>
        <v>199124</v>
      </c>
      <c r="I71" s="18">
        <f>VLOOKUP(D71,Sheet2!$D$2:$F$64,3,0)</f>
        <v>181022</v>
      </c>
      <c r="J71" s="19">
        <f>VLOOKUP(D71,Sheet2!$D$2:$G$64,4,0)</f>
        <v>18102</v>
      </c>
    </row>
    <row r="72" spans="1:10" x14ac:dyDescent="0.2">
      <c r="A72" s="17">
        <v>65</v>
      </c>
      <c r="B72" s="17">
        <v>14173535</v>
      </c>
      <c r="C72" s="17">
        <v>32021</v>
      </c>
      <c r="D72" s="17" t="s">
        <v>208</v>
      </c>
      <c r="E72" s="1" t="s">
        <v>26</v>
      </c>
      <c r="F72" s="9" t="s">
        <v>27</v>
      </c>
      <c r="G72" s="18">
        <v>168000</v>
      </c>
      <c r="H72" s="18">
        <f>VLOOKUP(D72,Sheet2!$D$2:$E$64,2,0)</f>
        <v>181635</v>
      </c>
      <c r="I72" s="18">
        <f>VLOOKUP(D72,Sheet2!$D$2:$F$64,3,0)</f>
        <v>165123</v>
      </c>
      <c r="J72" s="19">
        <f>VLOOKUP(D72,Sheet2!$D$2:$G$64,4,0)</f>
        <v>16512</v>
      </c>
    </row>
    <row r="73" spans="1:10" s="36" customFormat="1" ht="16.5" customHeight="1" x14ac:dyDescent="0.25">
      <c r="A73" s="34"/>
      <c r="B73" s="34"/>
      <c r="C73" s="34"/>
      <c r="D73" s="34"/>
      <c r="E73" s="34"/>
      <c r="F73" s="34"/>
      <c r="G73" s="35">
        <f>SUM(G6:G72)/2</f>
        <v>6075000</v>
      </c>
      <c r="H73" s="32">
        <f>SUM(H7:H72)</f>
        <v>13058609</v>
      </c>
      <c r="I73" s="32">
        <f>SUM(I7:I72)</f>
        <v>11871459</v>
      </c>
      <c r="J73" s="20">
        <f>SUM(J7:J72)</f>
        <v>1187150</v>
      </c>
    </row>
    <row r="75" spans="1:10" ht="15" customHeight="1" x14ac:dyDescent="0.2">
      <c r="I75" s="53" t="s">
        <v>209</v>
      </c>
      <c r="J75" s="53"/>
    </row>
    <row r="76" spans="1:10" ht="15" customHeight="1" x14ac:dyDescent="0.2">
      <c r="J76" s="39" t="s">
        <v>137</v>
      </c>
    </row>
    <row r="81" spans="10:10" ht="15" customHeight="1" x14ac:dyDescent="0.2">
      <c r="J81" s="39" t="s">
        <v>138</v>
      </c>
    </row>
  </sheetData>
  <mergeCells count="2">
    <mergeCell ref="C3:J3"/>
    <mergeCell ref="I75:J75"/>
  </mergeCells>
  <pageMargins left="0.45" right="0.45" top="0.25" bottom="0.2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14" sqref="D14"/>
    </sheetView>
  </sheetViews>
  <sheetFormatPr defaultRowHeight="15" x14ac:dyDescent="0.25"/>
  <cols>
    <col min="4" max="4" width="15.7109375" customWidth="1"/>
    <col min="8" max="8" width="17.28515625" customWidth="1"/>
    <col min="9" max="9" width="14.42578125" customWidth="1"/>
    <col min="10" max="10" width="15" customWidth="1"/>
    <col min="11" max="11" width="18.5703125" customWidth="1"/>
  </cols>
  <sheetData>
    <row r="1" spans="1:12" x14ac:dyDescent="0.25">
      <c r="A1" t="s">
        <v>0</v>
      </c>
      <c r="B1" t="s">
        <v>1</v>
      </c>
      <c r="C1" t="s">
        <v>213</v>
      </c>
      <c r="E1" t="s">
        <v>2</v>
      </c>
      <c r="F1" t="s">
        <v>3</v>
      </c>
      <c r="G1" t="s">
        <v>4</v>
      </c>
      <c r="H1" t="s">
        <v>212</v>
      </c>
      <c r="I1" t="s">
        <v>214</v>
      </c>
      <c r="J1" t="s">
        <v>5</v>
      </c>
      <c r="K1" t="s">
        <v>215</v>
      </c>
      <c r="L1" t="s">
        <v>216</v>
      </c>
    </row>
    <row r="2" spans="1:12" x14ac:dyDescent="0.25">
      <c r="A2">
        <v>1</v>
      </c>
      <c r="B2">
        <v>14173535</v>
      </c>
      <c r="C2">
        <v>82021</v>
      </c>
      <c r="D2" t="s">
        <v>175</v>
      </c>
      <c r="E2">
        <v>168000</v>
      </c>
      <c r="F2">
        <v>152727</v>
      </c>
      <c r="G2">
        <v>15273</v>
      </c>
      <c r="H2" t="s">
        <v>217</v>
      </c>
      <c r="I2" t="s">
        <v>218</v>
      </c>
      <c r="J2">
        <v>84911853185</v>
      </c>
      <c r="K2" t="s">
        <v>219</v>
      </c>
      <c r="L2" t="s">
        <v>211</v>
      </c>
    </row>
    <row r="3" spans="1:12" x14ac:dyDescent="0.25">
      <c r="A3">
        <v>2</v>
      </c>
      <c r="B3">
        <v>14173535</v>
      </c>
      <c r="C3">
        <v>82021</v>
      </c>
      <c r="D3" t="s">
        <v>171</v>
      </c>
      <c r="E3">
        <v>250000</v>
      </c>
      <c r="F3">
        <v>227273</v>
      </c>
      <c r="G3">
        <v>22727</v>
      </c>
      <c r="H3" t="s">
        <v>217</v>
      </c>
      <c r="I3" t="s">
        <v>220</v>
      </c>
      <c r="J3">
        <v>84912847722</v>
      </c>
      <c r="K3" t="s">
        <v>219</v>
      </c>
      <c r="L3" t="s">
        <v>211</v>
      </c>
    </row>
    <row r="4" spans="1:12" x14ac:dyDescent="0.25">
      <c r="A4">
        <v>3</v>
      </c>
      <c r="B4">
        <v>14173535</v>
      </c>
      <c r="C4">
        <v>82021</v>
      </c>
      <c r="D4" t="s">
        <v>190</v>
      </c>
      <c r="E4">
        <v>168000</v>
      </c>
      <c r="F4">
        <v>152727</v>
      </c>
      <c r="G4">
        <v>15273</v>
      </c>
      <c r="H4" t="s">
        <v>217</v>
      </c>
      <c r="I4" t="s">
        <v>221</v>
      </c>
      <c r="J4">
        <v>84911853097</v>
      </c>
      <c r="K4" t="s">
        <v>219</v>
      </c>
      <c r="L4" t="s">
        <v>211</v>
      </c>
    </row>
    <row r="5" spans="1:12" x14ac:dyDescent="0.25">
      <c r="A5">
        <v>4</v>
      </c>
      <c r="B5">
        <v>14173535</v>
      </c>
      <c r="C5">
        <v>82021</v>
      </c>
      <c r="D5" t="s">
        <v>176</v>
      </c>
      <c r="E5">
        <v>313156</v>
      </c>
      <c r="F5">
        <v>284687</v>
      </c>
      <c r="G5">
        <v>28469</v>
      </c>
      <c r="H5" t="s">
        <v>217</v>
      </c>
      <c r="I5" t="s">
        <v>222</v>
      </c>
      <c r="J5">
        <v>84917804242</v>
      </c>
      <c r="K5" t="s">
        <v>219</v>
      </c>
      <c r="L5" t="s">
        <v>211</v>
      </c>
    </row>
    <row r="6" spans="1:12" x14ac:dyDescent="0.25">
      <c r="A6">
        <v>5</v>
      </c>
      <c r="B6">
        <v>14173535</v>
      </c>
      <c r="C6">
        <v>82021</v>
      </c>
      <c r="D6" t="s">
        <v>207</v>
      </c>
      <c r="E6">
        <v>199124</v>
      </c>
      <c r="F6">
        <v>181022</v>
      </c>
      <c r="G6">
        <v>18102</v>
      </c>
      <c r="H6" t="s">
        <v>217</v>
      </c>
      <c r="I6" t="s">
        <v>223</v>
      </c>
      <c r="J6">
        <v>84911853187</v>
      </c>
      <c r="K6" t="s">
        <v>219</v>
      </c>
      <c r="L6" t="s">
        <v>211</v>
      </c>
    </row>
    <row r="7" spans="1:12" x14ac:dyDescent="0.25">
      <c r="A7">
        <v>6</v>
      </c>
      <c r="B7">
        <v>14173535</v>
      </c>
      <c r="C7">
        <v>82021</v>
      </c>
      <c r="D7" t="s">
        <v>168</v>
      </c>
      <c r="E7">
        <v>250000</v>
      </c>
      <c r="F7">
        <v>227273</v>
      </c>
      <c r="G7">
        <v>22727</v>
      </c>
      <c r="H7" t="s">
        <v>217</v>
      </c>
      <c r="I7" t="s">
        <v>224</v>
      </c>
      <c r="J7">
        <v>84911853192</v>
      </c>
      <c r="K7" t="s">
        <v>219</v>
      </c>
      <c r="L7" t="s">
        <v>211</v>
      </c>
    </row>
    <row r="8" spans="1:12" x14ac:dyDescent="0.25">
      <c r="A8">
        <v>7</v>
      </c>
      <c r="B8">
        <v>14173535</v>
      </c>
      <c r="C8">
        <v>82021</v>
      </c>
      <c r="D8" t="s">
        <v>161</v>
      </c>
      <c r="E8">
        <v>212140</v>
      </c>
      <c r="F8">
        <v>192855</v>
      </c>
      <c r="G8">
        <v>19285</v>
      </c>
      <c r="H8" t="s">
        <v>217</v>
      </c>
      <c r="I8" t="s">
        <v>225</v>
      </c>
      <c r="J8">
        <v>84911853089</v>
      </c>
      <c r="K8" t="s">
        <v>219</v>
      </c>
      <c r="L8" t="s">
        <v>211</v>
      </c>
    </row>
    <row r="9" spans="1:12" x14ac:dyDescent="0.25">
      <c r="A9">
        <v>8</v>
      </c>
      <c r="B9">
        <v>14173535</v>
      </c>
      <c r="C9">
        <v>82021</v>
      </c>
      <c r="D9" t="s">
        <v>144</v>
      </c>
      <c r="E9">
        <v>168000</v>
      </c>
      <c r="F9">
        <v>152727</v>
      </c>
      <c r="G9">
        <v>15273</v>
      </c>
      <c r="H9" t="s">
        <v>217</v>
      </c>
      <c r="I9" t="s">
        <v>226</v>
      </c>
      <c r="J9">
        <v>84914859494</v>
      </c>
      <c r="K9" t="s">
        <v>219</v>
      </c>
      <c r="L9" t="s">
        <v>211</v>
      </c>
    </row>
    <row r="10" spans="1:12" x14ac:dyDescent="0.25">
      <c r="A10">
        <v>9</v>
      </c>
      <c r="B10">
        <v>14173535</v>
      </c>
      <c r="C10">
        <v>82021</v>
      </c>
      <c r="D10" t="s">
        <v>163</v>
      </c>
      <c r="E10">
        <v>306346</v>
      </c>
      <c r="F10">
        <v>278496</v>
      </c>
      <c r="G10">
        <v>27850</v>
      </c>
      <c r="H10" t="s">
        <v>217</v>
      </c>
      <c r="I10" t="s">
        <v>227</v>
      </c>
      <c r="J10">
        <v>84916552121</v>
      </c>
      <c r="K10" t="s">
        <v>219</v>
      </c>
      <c r="L10" t="s">
        <v>211</v>
      </c>
    </row>
    <row r="11" spans="1:12" x14ac:dyDescent="0.25">
      <c r="A11">
        <v>10</v>
      </c>
      <c r="B11">
        <v>14173535</v>
      </c>
      <c r="C11">
        <v>82021</v>
      </c>
      <c r="D11" t="s">
        <v>206</v>
      </c>
      <c r="E11">
        <v>171805</v>
      </c>
      <c r="F11">
        <v>156186</v>
      </c>
      <c r="G11">
        <v>15619</v>
      </c>
      <c r="H11" t="s">
        <v>217</v>
      </c>
      <c r="I11" t="s">
        <v>228</v>
      </c>
      <c r="J11">
        <v>84911853096</v>
      </c>
      <c r="K11" t="s">
        <v>219</v>
      </c>
      <c r="L11" t="s">
        <v>211</v>
      </c>
    </row>
    <row r="12" spans="1:12" x14ac:dyDescent="0.25">
      <c r="A12">
        <v>11</v>
      </c>
      <c r="B12">
        <v>14173535</v>
      </c>
      <c r="C12">
        <v>82021</v>
      </c>
      <c r="D12" t="s">
        <v>159</v>
      </c>
      <c r="E12">
        <v>184038</v>
      </c>
      <c r="F12">
        <v>167307</v>
      </c>
      <c r="G12">
        <v>16731</v>
      </c>
      <c r="H12" t="s">
        <v>217</v>
      </c>
      <c r="I12" t="s">
        <v>229</v>
      </c>
      <c r="J12">
        <v>84912875544</v>
      </c>
      <c r="K12" t="s">
        <v>219</v>
      </c>
      <c r="L12" t="s">
        <v>211</v>
      </c>
    </row>
    <row r="13" spans="1:12" x14ac:dyDescent="0.25">
      <c r="A13">
        <v>12</v>
      </c>
      <c r="B13">
        <v>14173535</v>
      </c>
      <c r="C13">
        <v>82021</v>
      </c>
      <c r="D13" t="s">
        <v>154</v>
      </c>
      <c r="E13">
        <v>168000</v>
      </c>
      <c r="F13">
        <v>152727</v>
      </c>
      <c r="G13">
        <v>15273</v>
      </c>
      <c r="H13" t="s">
        <v>217</v>
      </c>
      <c r="I13" t="s">
        <v>230</v>
      </c>
      <c r="J13">
        <v>84911853188</v>
      </c>
      <c r="K13" t="s">
        <v>219</v>
      </c>
      <c r="L13" t="s">
        <v>211</v>
      </c>
    </row>
    <row r="14" spans="1:12" x14ac:dyDescent="0.25">
      <c r="A14">
        <v>13</v>
      </c>
      <c r="B14">
        <v>14173535</v>
      </c>
      <c r="C14">
        <v>82021</v>
      </c>
      <c r="D14" t="s">
        <v>196</v>
      </c>
      <c r="E14">
        <v>233463</v>
      </c>
      <c r="F14">
        <v>212239</v>
      </c>
      <c r="G14">
        <v>21224</v>
      </c>
      <c r="H14" t="s">
        <v>217</v>
      </c>
      <c r="I14" t="s">
        <v>231</v>
      </c>
      <c r="J14">
        <v>84916923131</v>
      </c>
      <c r="K14" t="s">
        <v>219</v>
      </c>
      <c r="L14" t="s">
        <v>211</v>
      </c>
    </row>
    <row r="15" spans="1:12" x14ac:dyDescent="0.25">
      <c r="A15">
        <v>14</v>
      </c>
      <c r="B15">
        <v>14173535</v>
      </c>
      <c r="C15">
        <v>82021</v>
      </c>
      <c r="D15" t="s">
        <v>150</v>
      </c>
      <c r="E15">
        <v>168000</v>
      </c>
      <c r="F15">
        <v>152727</v>
      </c>
      <c r="G15">
        <v>15273</v>
      </c>
      <c r="H15" t="s">
        <v>217</v>
      </c>
      <c r="I15" t="s">
        <v>232</v>
      </c>
      <c r="J15">
        <v>84911853092</v>
      </c>
      <c r="K15" t="s">
        <v>219</v>
      </c>
      <c r="L15" t="s">
        <v>211</v>
      </c>
    </row>
    <row r="16" spans="1:12" x14ac:dyDescent="0.25">
      <c r="A16">
        <v>15</v>
      </c>
      <c r="B16">
        <v>14173535</v>
      </c>
      <c r="C16">
        <v>82021</v>
      </c>
      <c r="D16" t="s">
        <v>205</v>
      </c>
      <c r="E16">
        <v>168000</v>
      </c>
      <c r="F16">
        <v>152727</v>
      </c>
      <c r="G16">
        <v>15273</v>
      </c>
      <c r="H16" t="s">
        <v>217</v>
      </c>
      <c r="I16" t="s">
        <v>233</v>
      </c>
      <c r="J16">
        <v>84915486161</v>
      </c>
      <c r="K16" t="s">
        <v>219</v>
      </c>
      <c r="L16" t="s">
        <v>211</v>
      </c>
    </row>
    <row r="17" spans="1:12" x14ac:dyDescent="0.25">
      <c r="A17">
        <v>16</v>
      </c>
      <c r="B17">
        <v>14173535</v>
      </c>
      <c r="C17">
        <v>82021</v>
      </c>
      <c r="D17" t="s">
        <v>186</v>
      </c>
      <c r="E17">
        <v>168686</v>
      </c>
      <c r="F17">
        <v>153351</v>
      </c>
      <c r="G17">
        <v>15335</v>
      </c>
      <c r="H17" t="s">
        <v>217</v>
      </c>
      <c r="I17" t="s">
        <v>234</v>
      </c>
      <c r="J17">
        <v>84915279494</v>
      </c>
      <c r="K17" t="s">
        <v>219</v>
      </c>
      <c r="L17" t="s">
        <v>211</v>
      </c>
    </row>
    <row r="18" spans="1:12" x14ac:dyDescent="0.25">
      <c r="A18">
        <v>17</v>
      </c>
      <c r="B18">
        <v>14173535</v>
      </c>
      <c r="C18">
        <v>82021</v>
      </c>
      <c r="D18" t="s">
        <v>202</v>
      </c>
      <c r="E18">
        <v>199663</v>
      </c>
      <c r="F18">
        <v>181512</v>
      </c>
      <c r="G18">
        <v>18151</v>
      </c>
      <c r="H18" t="s">
        <v>217</v>
      </c>
      <c r="I18" t="s">
        <v>235</v>
      </c>
      <c r="J18">
        <v>84914847733</v>
      </c>
      <c r="K18" t="s">
        <v>219</v>
      </c>
      <c r="L18" t="s">
        <v>211</v>
      </c>
    </row>
    <row r="19" spans="1:12" x14ac:dyDescent="0.25">
      <c r="A19">
        <v>18</v>
      </c>
      <c r="B19">
        <v>14173535</v>
      </c>
      <c r="C19">
        <v>82021</v>
      </c>
      <c r="D19" t="s">
        <v>181</v>
      </c>
      <c r="E19">
        <v>250000</v>
      </c>
      <c r="F19">
        <v>227273</v>
      </c>
      <c r="G19">
        <v>22727</v>
      </c>
      <c r="H19" t="s">
        <v>217</v>
      </c>
      <c r="I19" t="s">
        <v>236</v>
      </c>
      <c r="J19">
        <v>84916026161</v>
      </c>
      <c r="K19" t="s">
        <v>219</v>
      </c>
      <c r="L19" t="s">
        <v>211</v>
      </c>
    </row>
    <row r="20" spans="1:12" x14ac:dyDescent="0.25">
      <c r="A20">
        <v>19</v>
      </c>
      <c r="B20">
        <v>14173535</v>
      </c>
      <c r="C20">
        <v>82021</v>
      </c>
      <c r="D20" t="s">
        <v>165</v>
      </c>
      <c r="E20">
        <v>250000</v>
      </c>
      <c r="F20">
        <v>227273</v>
      </c>
      <c r="G20">
        <v>22727</v>
      </c>
      <c r="H20" t="s">
        <v>217</v>
      </c>
      <c r="I20" t="s">
        <v>237</v>
      </c>
      <c r="J20">
        <v>84916903131</v>
      </c>
      <c r="K20" t="s">
        <v>219</v>
      </c>
      <c r="L20" t="s">
        <v>211</v>
      </c>
    </row>
    <row r="21" spans="1:12" x14ac:dyDescent="0.25">
      <c r="A21">
        <v>20</v>
      </c>
      <c r="B21">
        <v>14173535</v>
      </c>
      <c r="C21">
        <v>82021</v>
      </c>
      <c r="D21" t="s">
        <v>174</v>
      </c>
      <c r="E21">
        <v>168000</v>
      </c>
      <c r="F21">
        <v>152727</v>
      </c>
      <c r="G21">
        <v>15273</v>
      </c>
      <c r="H21" t="s">
        <v>217</v>
      </c>
      <c r="I21" t="s">
        <v>238</v>
      </c>
      <c r="J21">
        <v>84911853094</v>
      </c>
      <c r="K21" t="s">
        <v>219</v>
      </c>
      <c r="L21" t="s">
        <v>211</v>
      </c>
    </row>
    <row r="22" spans="1:12" x14ac:dyDescent="0.25">
      <c r="A22">
        <v>21</v>
      </c>
      <c r="B22">
        <v>14173535</v>
      </c>
      <c r="C22">
        <v>82021</v>
      </c>
      <c r="D22" t="s">
        <v>152</v>
      </c>
      <c r="E22">
        <v>217971</v>
      </c>
      <c r="F22">
        <v>198155</v>
      </c>
      <c r="G22">
        <v>19816</v>
      </c>
      <c r="H22" t="s">
        <v>217</v>
      </c>
      <c r="I22" t="s">
        <v>239</v>
      </c>
      <c r="J22">
        <v>84916706161</v>
      </c>
      <c r="K22" t="s">
        <v>219</v>
      </c>
      <c r="L22" t="s">
        <v>211</v>
      </c>
    </row>
    <row r="23" spans="1:12" x14ac:dyDescent="0.25">
      <c r="A23">
        <v>22</v>
      </c>
      <c r="B23">
        <v>14173535</v>
      </c>
      <c r="C23">
        <v>82021</v>
      </c>
      <c r="D23" t="s">
        <v>177</v>
      </c>
      <c r="E23">
        <v>201924</v>
      </c>
      <c r="F23">
        <v>183567</v>
      </c>
      <c r="G23">
        <v>18357</v>
      </c>
      <c r="H23" t="s">
        <v>217</v>
      </c>
      <c r="I23" t="s">
        <v>240</v>
      </c>
      <c r="J23">
        <v>84919416060</v>
      </c>
      <c r="K23" t="s">
        <v>219</v>
      </c>
      <c r="L23" t="s">
        <v>211</v>
      </c>
    </row>
    <row r="24" spans="1:12" x14ac:dyDescent="0.25">
      <c r="A24">
        <v>23</v>
      </c>
      <c r="B24">
        <v>14173535</v>
      </c>
      <c r="C24">
        <v>82021</v>
      </c>
      <c r="D24" t="s">
        <v>183</v>
      </c>
      <c r="E24">
        <v>174316</v>
      </c>
      <c r="F24">
        <v>158469</v>
      </c>
      <c r="G24">
        <v>15847</v>
      </c>
      <c r="H24" t="s">
        <v>217</v>
      </c>
      <c r="I24" t="s">
        <v>241</v>
      </c>
      <c r="J24">
        <v>84915584040</v>
      </c>
      <c r="K24" t="s">
        <v>219</v>
      </c>
      <c r="L24" t="s">
        <v>211</v>
      </c>
    </row>
    <row r="25" spans="1:12" x14ac:dyDescent="0.25">
      <c r="A25">
        <v>24</v>
      </c>
      <c r="B25">
        <v>14173535</v>
      </c>
      <c r="C25">
        <v>82021</v>
      </c>
      <c r="D25" t="s">
        <v>187</v>
      </c>
      <c r="E25">
        <v>168000</v>
      </c>
      <c r="F25">
        <v>152727</v>
      </c>
      <c r="G25">
        <v>15273</v>
      </c>
      <c r="H25" t="s">
        <v>217</v>
      </c>
      <c r="I25" t="s">
        <v>242</v>
      </c>
      <c r="J25">
        <v>84918913030</v>
      </c>
      <c r="K25" t="s">
        <v>219</v>
      </c>
      <c r="L25" t="s">
        <v>211</v>
      </c>
    </row>
    <row r="26" spans="1:12" x14ac:dyDescent="0.25">
      <c r="A26">
        <v>25</v>
      </c>
      <c r="B26">
        <v>14173535</v>
      </c>
      <c r="C26">
        <v>82021</v>
      </c>
      <c r="D26" t="s">
        <v>195</v>
      </c>
      <c r="E26">
        <v>250000</v>
      </c>
      <c r="F26">
        <v>227273</v>
      </c>
      <c r="G26">
        <v>22727</v>
      </c>
      <c r="H26" t="s">
        <v>217</v>
      </c>
      <c r="I26" t="s">
        <v>243</v>
      </c>
      <c r="J26">
        <v>84911853194</v>
      </c>
      <c r="K26" t="s">
        <v>219</v>
      </c>
      <c r="L26" t="s">
        <v>211</v>
      </c>
    </row>
    <row r="27" spans="1:12" x14ac:dyDescent="0.25">
      <c r="A27">
        <v>26</v>
      </c>
      <c r="B27">
        <v>14173535</v>
      </c>
      <c r="C27">
        <v>82021</v>
      </c>
      <c r="D27" t="s">
        <v>191</v>
      </c>
      <c r="E27">
        <v>168000</v>
      </c>
      <c r="F27">
        <v>152727</v>
      </c>
      <c r="G27">
        <v>15273</v>
      </c>
      <c r="H27" t="s">
        <v>217</v>
      </c>
      <c r="I27" t="s">
        <v>244</v>
      </c>
      <c r="J27">
        <v>84911853184</v>
      </c>
      <c r="K27" t="s">
        <v>219</v>
      </c>
      <c r="L27" t="s">
        <v>211</v>
      </c>
    </row>
    <row r="28" spans="1:12" x14ac:dyDescent="0.25">
      <c r="A28">
        <v>27</v>
      </c>
      <c r="B28">
        <v>14173535</v>
      </c>
      <c r="C28">
        <v>82021</v>
      </c>
      <c r="D28" t="s">
        <v>172</v>
      </c>
      <c r="E28">
        <v>178166</v>
      </c>
      <c r="F28">
        <v>161969</v>
      </c>
      <c r="G28">
        <v>16197</v>
      </c>
      <c r="H28" t="s">
        <v>217</v>
      </c>
      <c r="I28" t="s">
        <v>245</v>
      </c>
      <c r="J28">
        <v>84915385151</v>
      </c>
      <c r="K28" t="s">
        <v>219</v>
      </c>
      <c r="L28" t="s">
        <v>211</v>
      </c>
    </row>
    <row r="29" spans="1:12" x14ac:dyDescent="0.25">
      <c r="A29">
        <v>28</v>
      </c>
      <c r="B29">
        <v>14173535</v>
      </c>
      <c r="C29">
        <v>82021</v>
      </c>
      <c r="D29" t="s">
        <v>188</v>
      </c>
      <c r="E29">
        <v>250000</v>
      </c>
      <c r="F29">
        <v>227273</v>
      </c>
      <c r="G29">
        <v>22727</v>
      </c>
      <c r="H29" t="s">
        <v>217</v>
      </c>
      <c r="I29" t="s">
        <v>246</v>
      </c>
      <c r="J29">
        <v>84916597171</v>
      </c>
      <c r="K29" t="s">
        <v>219</v>
      </c>
      <c r="L29" t="s">
        <v>211</v>
      </c>
    </row>
    <row r="30" spans="1:12" x14ac:dyDescent="0.25">
      <c r="A30">
        <v>29</v>
      </c>
      <c r="B30">
        <v>14173535</v>
      </c>
      <c r="C30">
        <v>82021</v>
      </c>
      <c r="D30" t="s">
        <v>153</v>
      </c>
      <c r="E30">
        <v>194579</v>
      </c>
      <c r="F30">
        <v>176890</v>
      </c>
      <c r="G30">
        <v>17689</v>
      </c>
      <c r="H30" t="s">
        <v>217</v>
      </c>
      <c r="I30" t="s">
        <v>247</v>
      </c>
      <c r="J30">
        <v>84911853090</v>
      </c>
      <c r="K30" t="s">
        <v>219</v>
      </c>
      <c r="L30" t="s">
        <v>211</v>
      </c>
    </row>
    <row r="31" spans="1:12" x14ac:dyDescent="0.25">
      <c r="A31">
        <v>30</v>
      </c>
      <c r="B31">
        <v>14173535</v>
      </c>
      <c r="C31">
        <v>82021</v>
      </c>
      <c r="D31" t="s">
        <v>204</v>
      </c>
      <c r="E31">
        <v>191062</v>
      </c>
      <c r="F31">
        <v>173693</v>
      </c>
      <c r="G31">
        <v>17369</v>
      </c>
      <c r="H31" t="s">
        <v>217</v>
      </c>
      <c r="I31" t="s">
        <v>248</v>
      </c>
      <c r="J31">
        <v>84914967722</v>
      </c>
      <c r="K31" t="s">
        <v>219</v>
      </c>
      <c r="L31" t="s">
        <v>211</v>
      </c>
    </row>
    <row r="32" spans="1:12" x14ac:dyDescent="0.25">
      <c r="A32">
        <v>31</v>
      </c>
      <c r="B32">
        <v>14173535</v>
      </c>
      <c r="C32">
        <v>82021</v>
      </c>
      <c r="D32" t="s">
        <v>198</v>
      </c>
      <c r="E32">
        <v>250000</v>
      </c>
      <c r="F32">
        <v>227273</v>
      </c>
      <c r="G32">
        <v>22727</v>
      </c>
      <c r="H32" t="s">
        <v>217</v>
      </c>
      <c r="I32" t="s">
        <v>249</v>
      </c>
      <c r="J32">
        <v>84916572121</v>
      </c>
      <c r="K32" t="s">
        <v>219</v>
      </c>
      <c r="L32" t="s">
        <v>211</v>
      </c>
    </row>
    <row r="33" spans="1:12" x14ac:dyDescent="0.25">
      <c r="A33">
        <v>32</v>
      </c>
      <c r="B33">
        <v>14173535</v>
      </c>
      <c r="C33">
        <v>82021</v>
      </c>
      <c r="D33" t="s">
        <v>149</v>
      </c>
      <c r="E33">
        <v>177095</v>
      </c>
      <c r="F33">
        <v>160995</v>
      </c>
      <c r="G33">
        <v>16100</v>
      </c>
      <c r="H33" t="s">
        <v>217</v>
      </c>
      <c r="I33" t="s">
        <v>250</v>
      </c>
      <c r="J33">
        <v>84912603131</v>
      </c>
      <c r="K33" t="s">
        <v>219</v>
      </c>
      <c r="L33" t="s">
        <v>211</v>
      </c>
    </row>
    <row r="34" spans="1:12" x14ac:dyDescent="0.25">
      <c r="A34">
        <v>33</v>
      </c>
      <c r="B34">
        <v>14173535</v>
      </c>
      <c r="C34">
        <v>82021</v>
      </c>
      <c r="D34" t="s">
        <v>169</v>
      </c>
      <c r="E34">
        <v>168000</v>
      </c>
      <c r="F34">
        <v>152727</v>
      </c>
      <c r="G34">
        <v>15273</v>
      </c>
      <c r="H34" t="s">
        <v>217</v>
      </c>
      <c r="I34" t="s">
        <v>251</v>
      </c>
      <c r="J34">
        <v>84915576464</v>
      </c>
      <c r="K34" t="s">
        <v>219</v>
      </c>
      <c r="L34" t="s">
        <v>211</v>
      </c>
    </row>
    <row r="35" spans="1:12" x14ac:dyDescent="0.25">
      <c r="A35">
        <v>34</v>
      </c>
      <c r="B35">
        <v>14173535</v>
      </c>
      <c r="C35">
        <v>82021</v>
      </c>
      <c r="D35" t="s">
        <v>193</v>
      </c>
      <c r="E35">
        <v>168000</v>
      </c>
      <c r="F35">
        <v>152727</v>
      </c>
      <c r="G35">
        <v>15273</v>
      </c>
      <c r="H35" t="s">
        <v>217</v>
      </c>
      <c r="I35" t="s">
        <v>252</v>
      </c>
      <c r="J35">
        <v>84911853088</v>
      </c>
      <c r="K35" t="s">
        <v>219</v>
      </c>
      <c r="L35" t="s">
        <v>211</v>
      </c>
    </row>
    <row r="36" spans="1:12" x14ac:dyDescent="0.25">
      <c r="A36">
        <v>35</v>
      </c>
      <c r="B36">
        <v>14173535</v>
      </c>
      <c r="C36">
        <v>82021</v>
      </c>
      <c r="D36" t="s">
        <v>166</v>
      </c>
      <c r="E36">
        <v>203779</v>
      </c>
      <c r="F36">
        <v>185254</v>
      </c>
      <c r="G36">
        <v>18525</v>
      </c>
      <c r="H36" t="s">
        <v>217</v>
      </c>
      <c r="I36" t="s">
        <v>253</v>
      </c>
      <c r="J36">
        <v>84911853093</v>
      </c>
      <c r="K36" t="s">
        <v>219</v>
      </c>
      <c r="L36" t="s">
        <v>211</v>
      </c>
    </row>
    <row r="37" spans="1:12" x14ac:dyDescent="0.25">
      <c r="A37">
        <v>36</v>
      </c>
      <c r="B37">
        <v>14173535</v>
      </c>
      <c r="C37">
        <v>82021</v>
      </c>
      <c r="D37" t="s">
        <v>194</v>
      </c>
      <c r="E37">
        <v>168000</v>
      </c>
      <c r="F37">
        <v>152727</v>
      </c>
      <c r="G37">
        <v>15273</v>
      </c>
      <c r="H37" t="s">
        <v>217</v>
      </c>
      <c r="I37" t="s">
        <v>254</v>
      </c>
      <c r="J37">
        <v>84911853095</v>
      </c>
      <c r="K37" t="s">
        <v>219</v>
      </c>
      <c r="L37" t="s">
        <v>211</v>
      </c>
    </row>
    <row r="38" spans="1:12" x14ac:dyDescent="0.25">
      <c r="A38">
        <v>37</v>
      </c>
      <c r="B38">
        <v>14173535</v>
      </c>
      <c r="C38">
        <v>82021</v>
      </c>
      <c r="D38" t="s">
        <v>162</v>
      </c>
      <c r="E38">
        <v>168000</v>
      </c>
      <c r="F38">
        <v>152727</v>
      </c>
      <c r="G38">
        <v>15273</v>
      </c>
      <c r="H38" t="s">
        <v>217</v>
      </c>
      <c r="I38" t="s">
        <v>255</v>
      </c>
      <c r="J38">
        <v>84916523131</v>
      </c>
      <c r="K38" t="s">
        <v>219</v>
      </c>
      <c r="L38" t="s">
        <v>211</v>
      </c>
    </row>
    <row r="39" spans="1:12" x14ac:dyDescent="0.25">
      <c r="A39">
        <v>38</v>
      </c>
      <c r="B39">
        <v>14173535</v>
      </c>
      <c r="C39">
        <v>82021</v>
      </c>
      <c r="D39" t="s">
        <v>184</v>
      </c>
      <c r="E39">
        <v>176311</v>
      </c>
      <c r="F39">
        <v>160283</v>
      </c>
      <c r="G39">
        <v>16028</v>
      </c>
      <c r="H39" t="s">
        <v>217</v>
      </c>
      <c r="I39" t="s">
        <v>256</v>
      </c>
      <c r="J39">
        <v>84915743232</v>
      </c>
      <c r="K39" t="s">
        <v>219</v>
      </c>
      <c r="L39" t="s">
        <v>211</v>
      </c>
    </row>
    <row r="40" spans="1:12" x14ac:dyDescent="0.25">
      <c r="A40">
        <v>39</v>
      </c>
      <c r="B40">
        <v>14173535</v>
      </c>
      <c r="C40">
        <v>82021</v>
      </c>
      <c r="D40" t="s">
        <v>197</v>
      </c>
      <c r="E40">
        <v>274778</v>
      </c>
      <c r="F40">
        <v>249798</v>
      </c>
      <c r="G40">
        <v>24980</v>
      </c>
      <c r="H40" t="s">
        <v>217</v>
      </c>
      <c r="I40" t="s">
        <v>257</v>
      </c>
      <c r="J40">
        <v>84918722121</v>
      </c>
      <c r="K40" t="s">
        <v>219</v>
      </c>
      <c r="L40" t="s">
        <v>211</v>
      </c>
    </row>
    <row r="41" spans="1:12" x14ac:dyDescent="0.25">
      <c r="A41">
        <v>40</v>
      </c>
      <c r="B41">
        <v>14173535</v>
      </c>
      <c r="C41">
        <v>82021</v>
      </c>
      <c r="D41" t="s">
        <v>199</v>
      </c>
      <c r="E41">
        <v>173934</v>
      </c>
      <c r="F41">
        <v>158122</v>
      </c>
      <c r="G41">
        <v>15812</v>
      </c>
      <c r="H41" t="s">
        <v>217</v>
      </c>
      <c r="I41" t="s">
        <v>258</v>
      </c>
      <c r="J41">
        <v>84915192121</v>
      </c>
      <c r="K41" t="s">
        <v>219</v>
      </c>
      <c r="L41" t="s">
        <v>211</v>
      </c>
    </row>
    <row r="42" spans="1:12" x14ac:dyDescent="0.25">
      <c r="A42">
        <v>41</v>
      </c>
      <c r="B42">
        <v>14173535</v>
      </c>
      <c r="C42">
        <v>82021</v>
      </c>
      <c r="D42" t="s">
        <v>179</v>
      </c>
      <c r="E42">
        <v>169749</v>
      </c>
      <c r="F42">
        <v>154317</v>
      </c>
      <c r="G42">
        <v>15432</v>
      </c>
      <c r="H42" t="s">
        <v>217</v>
      </c>
      <c r="I42" t="s">
        <v>259</v>
      </c>
      <c r="J42">
        <v>84911853189</v>
      </c>
      <c r="K42" t="s">
        <v>219</v>
      </c>
      <c r="L42" t="s">
        <v>211</v>
      </c>
    </row>
    <row r="43" spans="1:12" x14ac:dyDescent="0.25">
      <c r="A43">
        <v>42</v>
      </c>
      <c r="B43">
        <v>14173535</v>
      </c>
      <c r="C43">
        <v>82021</v>
      </c>
      <c r="D43" t="s">
        <v>178</v>
      </c>
      <c r="E43">
        <v>233752</v>
      </c>
      <c r="F43">
        <v>212502</v>
      </c>
      <c r="G43">
        <v>21250</v>
      </c>
      <c r="H43" t="s">
        <v>217</v>
      </c>
      <c r="I43" t="s">
        <v>260</v>
      </c>
      <c r="J43">
        <v>84914856611</v>
      </c>
      <c r="K43" t="s">
        <v>219</v>
      </c>
      <c r="L43" t="s">
        <v>211</v>
      </c>
    </row>
    <row r="44" spans="1:12" x14ac:dyDescent="0.25">
      <c r="A44">
        <v>43</v>
      </c>
      <c r="B44">
        <v>14173535</v>
      </c>
      <c r="C44">
        <v>82021</v>
      </c>
      <c r="D44" t="s">
        <v>160</v>
      </c>
      <c r="E44">
        <v>296623</v>
      </c>
      <c r="F44">
        <v>269657</v>
      </c>
      <c r="G44">
        <v>26966</v>
      </c>
      <c r="H44" t="s">
        <v>217</v>
      </c>
      <c r="I44" t="s">
        <v>261</v>
      </c>
      <c r="J44">
        <v>84915892121</v>
      </c>
      <c r="K44" t="s">
        <v>219</v>
      </c>
      <c r="L44" t="s">
        <v>211</v>
      </c>
    </row>
    <row r="45" spans="1:12" x14ac:dyDescent="0.25">
      <c r="A45">
        <v>44</v>
      </c>
      <c r="B45">
        <v>14173535</v>
      </c>
      <c r="C45">
        <v>82021</v>
      </c>
      <c r="D45" t="s">
        <v>158</v>
      </c>
      <c r="E45">
        <v>169049</v>
      </c>
      <c r="F45">
        <v>153681</v>
      </c>
      <c r="G45">
        <v>15368</v>
      </c>
      <c r="H45" t="s">
        <v>217</v>
      </c>
      <c r="I45" t="s">
        <v>262</v>
      </c>
      <c r="J45">
        <v>84917135151</v>
      </c>
      <c r="K45" t="s">
        <v>219</v>
      </c>
      <c r="L45" t="s">
        <v>211</v>
      </c>
    </row>
    <row r="46" spans="1:12" x14ac:dyDescent="0.25">
      <c r="A46">
        <v>45</v>
      </c>
      <c r="B46">
        <v>14173535</v>
      </c>
      <c r="C46">
        <v>82021</v>
      </c>
      <c r="D46" t="s">
        <v>185</v>
      </c>
      <c r="E46">
        <v>168000</v>
      </c>
      <c r="F46">
        <v>152727</v>
      </c>
      <c r="G46">
        <v>15273</v>
      </c>
      <c r="H46" t="s">
        <v>217</v>
      </c>
      <c r="I46" t="s">
        <v>263</v>
      </c>
      <c r="J46">
        <v>84911853087</v>
      </c>
      <c r="K46" t="s">
        <v>219</v>
      </c>
      <c r="L46" t="s">
        <v>211</v>
      </c>
    </row>
    <row r="47" spans="1:12" x14ac:dyDescent="0.25">
      <c r="A47">
        <v>46</v>
      </c>
      <c r="B47">
        <v>14173535</v>
      </c>
      <c r="C47">
        <v>82021</v>
      </c>
      <c r="D47" t="s">
        <v>164</v>
      </c>
      <c r="E47">
        <v>250000</v>
      </c>
      <c r="F47">
        <v>227273</v>
      </c>
      <c r="G47">
        <v>22727</v>
      </c>
      <c r="H47" t="s">
        <v>217</v>
      </c>
      <c r="I47" t="s">
        <v>264</v>
      </c>
      <c r="J47">
        <v>84911853195</v>
      </c>
      <c r="K47" t="s">
        <v>219</v>
      </c>
      <c r="L47" t="s">
        <v>211</v>
      </c>
    </row>
    <row r="48" spans="1:12" x14ac:dyDescent="0.25">
      <c r="A48">
        <v>47</v>
      </c>
      <c r="B48">
        <v>14173535</v>
      </c>
      <c r="C48">
        <v>82021</v>
      </c>
      <c r="D48" t="s">
        <v>167</v>
      </c>
      <c r="E48">
        <v>250000</v>
      </c>
      <c r="F48">
        <v>227273</v>
      </c>
      <c r="G48">
        <v>22727</v>
      </c>
      <c r="H48" t="s">
        <v>217</v>
      </c>
      <c r="I48" t="s">
        <v>265</v>
      </c>
      <c r="J48">
        <v>84911853191</v>
      </c>
      <c r="K48" t="s">
        <v>219</v>
      </c>
      <c r="L48" t="s">
        <v>211</v>
      </c>
    </row>
    <row r="49" spans="1:12" x14ac:dyDescent="0.25">
      <c r="A49">
        <v>48</v>
      </c>
      <c r="B49">
        <v>14173535</v>
      </c>
      <c r="C49">
        <v>82021</v>
      </c>
      <c r="D49" t="s">
        <v>148</v>
      </c>
      <c r="E49">
        <v>168350</v>
      </c>
      <c r="F49">
        <v>153045</v>
      </c>
      <c r="G49">
        <v>15305</v>
      </c>
      <c r="H49" t="s">
        <v>217</v>
      </c>
      <c r="I49" t="s">
        <v>266</v>
      </c>
      <c r="J49">
        <v>84915983131</v>
      </c>
      <c r="K49" t="s">
        <v>219</v>
      </c>
      <c r="L49" t="s">
        <v>211</v>
      </c>
    </row>
    <row r="50" spans="1:12" x14ac:dyDescent="0.25">
      <c r="A50">
        <v>49</v>
      </c>
      <c r="B50">
        <v>14173535</v>
      </c>
      <c r="C50">
        <v>82021</v>
      </c>
      <c r="D50" t="s">
        <v>170</v>
      </c>
      <c r="E50">
        <v>168000</v>
      </c>
      <c r="F50">
        <v>152727</v>
      </c>
      <c r="G50">
        <v>15273</v>
      </c>
      <c r="H50" t="s">
        <v>217</v>
      </c>
      <c r="I50" t="s">
        <v>267</v>
      </c>
      <c r="J50">
        <v>84914938811</v>
      </c>
      <c r="K50" t="s">
        <v>219</v>
      </c>
      <c r="L50" t="s">
        <v>211</v>
      </c>
    </row>
    <row r="51" spans="1:12" x14ac:dyDescent="0.25">
      <c r="A51">
        <v>50</v>
      </c>
      <c r="B51">
        <v>14173535</v>
      </c>
      <c r="C51">
        <v>82021</v>
      </c>
      <c r="D51" t="s">
        <v>151</v>
      </c>
      <c r="E51">
        <v>168000</v>
      </c>
      <c r="F51">
        <v>152727</v>
      </c>
      <c r="G51">
        <v>15273</v>
      </c>
      <c r="H51" t="s">
        <v>217</v>
      </c>
      <c r="I51" t="s">
        <v>268</v>
      </c>
      <c r="J51">
        <v>84911853186</v>
      </c>
      <c r="K51" t="s">
        <v>219</v>
      </c>
      <c r="L51" t="s">
        <v>211</v>
      </c>
    </row>
    <row r="52" spans="1:12" x14ac:dyDescent="0.25">
      <c r="A52">
        <v>51</v>
      </c>
      <c r="B52">
        <v>14173535</v>
      </c>
      <c r="C52">
        <v>82021</v>
      </c>
      <c r="D52" t="s">
        <v>200</v>
      </c>
      <c r="E52">
        <v>241353</v>
      </c>
      <c r="F52">
        <v>219412</v>
      </c>
      <c r="G52">
        <v>21941</v>
      </c>
      <c r="H52" t="s">
        <v>217</v>
      </c>
      <c r="I52" t="s">
        <v>269</v>
      </c>
      <c r="J52">
        <v>84916953131</v>
      </c>
      <c r="K52" t="s">
        <v>219</v>
      </c>
      <c r="L52" t="s">
        <v>211</v>
      </c>
    </row>
    <row r="53" spans="1:12" x14ac:dyDescent="0.25">
      <c r="A53">
        <v>52</v>
      </c>
      <c r="B53">
        <v>14173535</v>
      </c>
      <c r="C53">
        <v>82021</v>
      </c>
      <c r="D53" t="s">
        <v>147</v>
      </c>
      <c r="E53">
        <v>168000</v>
      </c>
      <c r="F53">
        <v>152727</v>
      </c>
      <c r="G53">
        <v>15273</v>
      </c>
      <c r="H53" t="s">
        <v>217</v>
      </c>
      <c r="I53" t="s">
        <v>270</v>
      </c>
      <c r="J53">
        <v>84911853190</v>
      </c>
      <c r="K53" t="s">
        <v>219</v>
      </c>
      <c r="L53" t="s">
        <v>211</v>
      </c>
    </row>
    <row r="54" spans="1:12" x14ac:dyDescent="0.25">
      <c r="A54">
        <v>53</v>
      </c>
      <c r="B54">
        <v>14173535</v>
      </c>
      <c r="C54">
        <v>82021</v>
      </c>
      <c r="D54" t="s">
        <v>180</v>
      </c>
      <c r="E54">
        <v>168000</v>
      </c>
      <c r="F54">
        <v>152727</v>
      </c>
      <c r="G54">
        <v>15273</v>
      </c>
      <c r="H54" t="s">
        <v>217</v>
      </c>
      <c r="I54" t="s">
        <v>271</v>
      </c>
      <c r="J54">
        <v>84911853085</v>
      </c>
      <c r="K54" t="s">
        <v>219</v>
      </c>
      <c r="L54" t="s">
        <v>211</v>
      </c>
    </row>
    <row r="55" spans="1:12" x14ac:dyDescent="0.25">
      <c r="A55">
        <v>54</v>
      </c>
      <c r="B55">
        <v>14173535</v>
      </c>
      <c r="C55">
        <v>82021</v>
      </c>
      <c r="D55" t="s">
        <v>192</v>
      </c>
      <c r="E55">
        <v>177652</v>
      </c>
      <c r="F55">
        <v>161502</v>
      </c>
      <c r="G55">
        <v>16150</v>
      </c>
      <c r="H55" t="s">
        <v>217</v>
      </c>
      <c r="I55" t="s">
        <v>272</v>
      </c>
      <c r="J55">
        <v>84915425353</v>
      </c>
      <c r="K55" t="s">
        <v>219</v>
      </c>
      <c r="L55" t="s">
        <v>211</v>
      </c>
    </row>
    <row r="56" spans="1:12" x14ac:dyDescent="0.25">
      <c r="A56">
        <v>55</v>
      </c>
      <c r="B56">
        <v>14173535</v>
      </c>
      <c r="C56">
        <v>82021</v>
      </c>
      <c r="D56" t="s">
        <v>182</v>
      </c>
      <c r="E56">
        <v>250000</v>
      </c>
      <c r="F56">
        <v>227273</v>
      </c>
      <c r="G56">
        <v>22727</v>
      </c>
      <c r="H56" t="s">
        <v>217</v>
      </c>
      <c r="I56" t="s">
        <v>273</v>
      </c>
      <c r="J56">
        <v>84916562121</v>
      </c>
      <c r="K56" t="s">
        <v>219</v>
      </c>
      <c r="L56" t="s">
        <v>211</v>
      </c>
    </row>
    <row r="57" spans="1:12" x14ac:dyDescent="0.25">
      <c r="A57">
        <v>56</v>
      </c>
      <c r="B57">
        <v>14173535</v>
      </c>
      <c r="C57">
        <v>82021</v>
      </c>
      <c r="D57" t="s">
        <v>155</v>
      </c>
      <c r="E57">
        <v>186153</v>
      </c>
      <c r="F57">
        <v>169230</v>
      </c>
      <c r="G57">
        <v>16923</v>
      </c>
      <c r="H57" t="s">
        <v>217</v>
      </c>
      <c r="I57" t="s">
        <v>274</v>
      </c>
      <c r="J57">
        <v>84911853091</v>
      </c>
      <c r="K57" t="s">
        <v>219</v>
      </c>
      <c r="L57" t="s">
        <v>211</v>
      </c>
    </row>
    <row r="58" spans="1:12" x14ac:dyDescent="0.25">
      <c r="A58">
        <v>57</v>
      </c>
      <c r="B58">
        <v>14173535</v>
      </c>
      <c r="C58">
        <v>82021</v>
      </c>
      <c r="D58" t="s">
        <v>173</v>
      </c>
      <c r="E58">
        <v>250000</v>
      </c>
      <c r="F58">
        <v>227273</v>
      </c>
      <c r="G58">
        <v>22727</v>
      </c>
      <c r="H58" t="s">
        <v>217</v>
      </c>
      <c r="I58" t="s">
        <v>275</v>
      </c>
      <c r="J58">
        <v>84915137171</v>
      </c>
      <c r="K58" t="s">
        <v>219</v>
      </c>
      <c r="L58" t="s">
        <v>211</v>
      </c>
    </row>
    <row r="59" spans="1:12" x14ac:dyDescent="0.25">
      <c r="A59">
        <v>58</v>
      </c>
      <c r="B59">
        <v>14173535</v>
      </c>
      <c r="C59">
        <v>82021</v>
      </c>
      <c r="D59" t="s">
        <v>189</v>
      </c>
      <c r="E59">
        <v>168000</v>
      </c>
      <c r="F59">
        <v>152727</v>
      </c>
      <c r="G59">
        <v>15273</v>
      </c>
      <c r="H59" t="s">
        <v>217</v>
      </c>
      <c r="I59" t="s">
        <v>276</v>
      </c>
      <c r="J59">
        <v>84911853098</v>
      </c>
      <c r="K59" t="s">
        <v>219</v>
      </c>
      <c r="L59" t="s">
        <v>211</v>
      </c>
    </row>
    <row r="60" spans="1:12" x14ac:dyDescent="0.25">
      <c r="A60">
        <v>59</v>
      </c>
      <c r="B60">
        <v>14173535</v>
      </c>
      <c r="C60">
        <v>82021</v>
      </c>
      <c r="D60" t="s">
        <v>146</v>
      </c>
      <c r="E60">
        <v>168000</v>
      </c>
      <c r="F60">
        <v>152727</v>
      </c>
      <c r="G60">
        <v>15273</v>
      </c>
      <c r="H60" t="s">
        <v>217</v>
      </c>
      <c r="I60" t="s">
        <v>277</v>
      </c>
      <c r="J60">
        <v>84914896611</v>
      </c>
      <c r="K60" t="s">
        <v>219</v>
      </c>
      <c r="L60" t="s">
        <v>211</v>
      </c>
    </row>
    <row r="61" spans="1:12" x14ac:dyDescent="0.25">
      <c r="A61">
        <v>60</v>
      </c>
      <c r="B61">
        <v>14173535</v>
      </c>
      <c r="C61">
        <v>82021</v>
      </c>
      <c r="D61" t="s">
        <v>201</v>
      </c>
      <c r="E61">
        <v>250000</v>
      </c>
      <c r="F61">
        <v>227273</v>
      </c>
      <c r="G61">
        <v>22727</v>
      </c>
      <c r="H61" t="s">
        <v>217</v>
      </c>
      <c r="I61" t="s">
        <v>278</v>
      </c>
      <c r="J61">
        <v>84911853193</v>
      </c>
      <c r="K61" t="s">
        <v>219</v>
      </c>
      <c r="L61" t="s">
        <v>211</v>
      </c>
    </row>
    <row r="62" spans="1:12" x14ac:dyDescent="0.25">
      <c r="A62">
        <v>61</v>
      </c>
      <c r="B62">
        <v>14173535</v>
      </c>
      <c r="C62">
        <v>82021</v>
      </c>
      <c r="D62" t="s">
        <v>208</v>
      </c>
      <c r="E62">
        <v>181635</v>
      </c>
      <c r="F62">
        <v>165123</v>
      </c>
      <c r="G62">
        <v>16512</v>
      </c>
      <c r="H62" t="s">
        <v>217</v>
      </c>
      <c r="I62" t="s">
        <v>279</v>
      </c>
      <c r="J62">
        <v>84912945522</v>
      </c>
      <c r="K62" t="s">
        <v>219</v>
      </c>
      <c r="L62" t="s">
        <v>211</v>
      </c>
    </row>
    <row r="63" spans="1:12" x14ac:dyDescent="0.25">
      <c r="A63">
        <v>62</v>
      </c>
      <c r="B63">
        <v>14173535</v>
      </c>
      <c r="C63">
        <v>82021</v>
      </c>
      <c r="D63" t="s">
        <v>203</v>
      </c>
      <c r="E63">
        <v>334363</v>
      </c>
      <c r="F63">
        <v>303966</v>
      </c>
      <c r="G63">
        <v>30397</v>
      </c>
      <c r="H63" t="s">
        <v>217</v>
      </c>
      <c r="I63" t="s">
        <v>280</v>
      </c>
      <c r="J63">
        <v>84911853183</v>
      </c>
      <c r="K63" t="s">
        <v>219</v>
      </c>
      <c r="L63" t="s">
        <v>211</v>
      </c>
    </row>
    <row r="64" spans="1:12" x14ac:dyDescent="0.25">
      <c r="A64">
        <v>63</v>
      </c>
      <c r="B64">
        <v>14173535</v>
      </c>
      <c r="C64">
        <v>82021</v>
      </c>
      <c r="D64" t="s">
        <v>145</v>
      </c>
      <c r="E64">
        <v>387594</v>
      </c>
      <c r="F64">
        <v>352358</v>
      </c>
      <c r="G64">
        <v>35236</v>
      </c>
      <c r="H64" t="s">
        <v>217</v>
      </c>
      <c r="I64" t="s">
        <v>281</v>
      </c>
      <c r="J64">
        <v>84914875533</v>
      </c>
      <c r="K64" t="s">
        <v>219</v>
      </c>
      <c r="L64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chia Bộ phận.AVA</vt:lpstr>
      <vt:lpstr>chia Bộ phận.VNPT</vt:lpstr>
      <vt:lpstr>Sheet2</vt:lpstr>
      <vt:lpstr>'chia Bộ phận.AVA'!Print_Titles</vt:lpstr>
      <vt:lpstr>'chia Bộ phận.VNPT'!Print_Titles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2021-09-09T03:15:11Z</dcterms:modified>
</cp:coreProperties>
</file>