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ỢI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N3" i="1" l="1"/>
  <c r="O3" i="1" s="1"/>
  <c r="M10" i="1"/>
  <c r="M11" i="1"/>
  <c r="M12" i="1"/>
  <c r="M13" i="1"/>
  <c r="M14" i="1"/>
  <c r="M15" i="1"/>
  <c r="M16" i="1"/>
  <c r="M17" i="1"/>
  <c r="M18" i="1"/>
  <c r="M4" i="1"/>
  <c r="M5" i="1"/>
  <c r="M6" i="1"/>
  <c r="M7" i="1"/>
  <c r="M8" i="1"/>
  <c r="M9" i="1"/>
  <c r="M3" i="1"/>
  <c r="K4" i="1" s="1"/>
  <c r="I3" i="1"/>
  <c r="J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L3" i="1" l="1"/>
  <c r="L4" i="1" s="1"/>
  <c r="K5" i="1"/>
  <c r="N4" i="1"/>
  <c r="O4" i="1" s="1"/>
  <c r="P3" i="1"/>
  <c r="I10" i="1"/>
  <c r="J10" i="1" s="1"/>
  <c r="G15" i="1"/>
  <c r="I15" i="1"/>
  <c r="J15" i="1" s="1"/>
  <c r="I13" i="1"/>
  <c r="J13" i="1" s="1"/>
  <c r="I9" i="1"/>
  <c r="J9" i="1" s="1"/>
  <c r="I5" i="1"/>
  <c r="J5" i="1" s="1"/>
  <c r="I14" i="1"/>
  <c r="J14" i="1" s="1"/>
  <c r="I6" i="1"/>
  <c r="J6" i="1" s="1"/>
  <c r="I12" i="1"/>
  <c r="J12" i="1" s="1"/>
  <c r="I8" i="1"/>
  <c r="J8" i="1" s="1"/>
  <c r="I4" i="1"/>
  <c r="J4" i="1" s="1"/>
  <c r="I11" i="1"/>
  <c r="J11" i="1" s="1"/>
  <c r="I7" i="1"/>
  <c r="J7" i="1" s="1"/>
  <c r="P4" i="1" l="1"/>
  <c r="N5" i="1"/>
  <c r="O5" i="1" s="1"/>
  <c r="P5" i="1" s="1"/>
  <c r="L5" i="1"/>
  <c r="L6" i="1" s="1"/>
  <c r="K6" i="1"/>
  <c r="G16" i="1"/>
  <c r="I16" i="1"/>
  <c r="J16" i="1" s="1"/>
  <c r="K7" i="1" l="1"/>
  <c r="N6" i="1"/>
  <c r="O6" i="1" s="1"/>
  <c r="P6" i="1" s="1"/>
  <c r="G17" i="1"/>
  <c r="I17" i="1"/>
  <c r="J17" i="1" s="1"/>
  <c r="K8" i="1" l="1"/>
  <c r="N7" i="1"/>
  <c r="O7" i="1" s="1"/>
  <c r="P7" i="1" s="1"/>
  <c r="L7" i="1"/>
  <c r="L8" i="1" s="1"/>
  <c r="G18" i="1"/>
  <c r="I18" i="1"/>
  <c r="J18" i="1" s="1"/>
  <c r="K9" i="1" l="1"/>
  <c r="N8" i="1"/>
  <c r="O8" i="1" s="1"/>
  <c r="P8" i="1" s="1"/>
  <c r="K10" i="1" l="1"/>
  <c r="N9" i="1"/>
  <c r="O9" i="1" s="1"/>
  <c r="P9" i="1" s="1"/>
  <c r="L9" i="1"/>
  <c r="L10" i="1" s="1"/>
  <c r="K11" i="1" l="1"/>
  <c r="N10" i="1"/>
  <c r="O10" i="1" s="1"/>
  <c r="P10" i="1" s="1"/>
  <c r="K12" i="1" l="1"/>
  <c r="N11" i="1"/>
  <c r="O11" i="1" s="1"/>
  <c r="P11" i="1" s="1"/>
  <c r="L11" i="1"/>
  <c r="L12" i="1" s="1"/>
  <c r="K13" i="1" l="1"/>
  <c r="N12" i="1"/>
  <c r="O12" i="1" s="1"/>
  <c r="P12" i="1" s="1"/>
  <c r="K14" i="1" l="1"/>
  <c r="N13" i="1"/>
  <c r="O13" i="1" s="1"/>
  <c r="P13" i="1" s="1"/>
  <c r="L13" i="1"/>
  <c r="L14" i="1" s="1"/>
  <c r="K15" i="1" l="1"/>
  <c r="N14" i="1"/>
  <c r="O14" i="1" s="1"/>
  <c r="P14" i="1" s="1"/>
  <c r="K16" i="1" l="1"/>
  <c r="N15" i="1"/>
  <c r="O15" i="1" s="1"/>
  <c r="P15" i="1" s="1"/>
  <c r="L15" i="1"/>
  <c r="L16" i="1" s="1"/>
  <c r="K17" i="1" l="1"/>
  <c r="N16" i="1"/>
  <c r="O16" i="1" s="1"/>
  <c r="P16" i="1" s="1"/>
  <c r="K18" i="1" l="1"/>
  <c r="N18" i="1" s="1"/>
  <c r="O18" i="1" s="1"/>
  <c r="P18" i="1" s="1"/>
  <c r="N17" i="1"/>
  <c r="O17" i="1" s="1"/>
  <c r="P17" i="1" s="1"/>
  <c r="L17" i="1"/>
  <c r="L18" i="1" s="1"/>
</calcChain>
</file>

<file path=xl/sharedStrings.xml><?xml version="1.0" encoding="utf-8"?>
<sst xmlns="http://schemas.openxmlformats.org/spreadsheetml/2006/main" count="26" uniqueCount="23">
  <si>
    <t>kỳ</t>
  </si>
  <si>
    <t>số tiền vay tổng</t>
  </si>
  <si>
    <t>số tiền vay VC</t>
  </si>
  <si>
    <t>Số tiền chị ba</t>
  </si>
  <si>
    <t xml:space="preserve">lãi suất </t>
  </si>
  <si>
    <t>lãi suất VC</t>
  </si>
  <si>
    <t>Lãi suất sau vay</t>
  </si>
  <si>
    <t>Thời gian vay</t>
  </si>
  <si>
    <t>Thời gian ưu đãi</t>
  </si>
  <si>
    <t>Ngày thanh toán</t>
  </si>
  <si>
    <t>Số ngày tính lãi</t>
  </si>
  <si>
    <t>Dư nợ đầu kỳ</t>
  </si>
  <si>
    <t>Dư nợ cuối kỳ</t>
  </si>
  <si>
    <t>Trả gốc</t>
  </si>
  <si>
    <t>Trả lãi</t>
  </si>
  <si>
    <t>Tổng thanh toán</t>
  </si>
  <si>
    <t>Số tiền Gốc VC trả</t>
  </si>
  <si>
    <t>Số tiền lãi VC trả</t>
  </si>
  <si>
    <t>Của chị ba</t>
  </si>
  <si>
    <t>Ngân hàng Vietcombank</t>
  </si>
  <si>
    <t>V/C Big</t>
  </si>
  <si>
    <t>tháng hết ưu đãi</t>
  </si>
  <si>
    <t>Ngày 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</si>
</sst>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/>
    <xf numFmtId="10" fontId="0" fillId="0" borderId="2" xfId="0" applyNumberFormat="1" applyBorder="1"/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2" borderId="1" xfId="1" applyNumberFormat="1" applyFont="1" applyFill="1" applyBorder="1"/>
    <xf numFmtId="164" fontId="0" fillId="4" borderId="1" xfId="0" applyNumberFormat="1" applyFill="1" applyBorder="1"/>
    <xf numFmtId="0" fontId="2" fillId="0" borderId="1" xfId="0" applyFont="1" applyBorder="1"/>
    <xf numFmtId="164" fontId="2" fillId="3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tabSelected="1" topLeftCell="A5" workbookViewId="0">
      <selection activeCell="F13" sqref="F13"/>
    </sheetView>
  </sheetViews>
  <sheetFormatPr defaultRowHeight="15.75" x14ac:dyDescent="0.25"/>
  <cols>
    <col min="1" max="1" width="16.625" customWidth="1"/>
    <col min="2" max="2" width="16.25" bestFit="1" customWidth="1"/>
    <col min="3" max="3" width="9" style="3"/>
    <col min="4" max="4" width="13.375" bestFit="1" customWidth="1"/>
    <col min="5" max="5" width="6.875" style="3" customWidth="1"/>
    <col min="6" max="6" width="15.875" style="1" customWidth="1"/>
    <col min="7" max="7" width="12.125" bestFit="1" customWidth="1"/>
    <col min="8" max="8" width="13.875" style="1" customWidth="1"/>
    <col min="9" max="9" width="13.75" style="1" bestFit="1" customWidth="1"/>
    <col min="10" max="10" width="13.125" bestFit="1" customWidth="1"/>
    <col min="11" max="12" width="13.125" customWidth="1"/>
    <col min="13" max="13" width="11.5" style="1" customWidth="1"/>
    <col min="14" max="14" width="12.625" style="1" bestFit="1" customWidth="1"/>
    <col min="15" max="15" width="11.125" bestFit="1" customWidth="1"/>
    <col min="16" max="16" width="12" customWidth="1"/>
  </cols>
  <sheetData>
    <row r="1" spans="1:16" x14ac:dyDescent="0.25">
      <c r="F1" s="29" t="s">
        <v>19</v>
      </c>
      <c r="G1" s="29"/>
      <c r="H1" s="29"/>
      <c r="I1" s="29"/>
      <c r="J1" s="29"/>
      <c r="K1" s="30" t="s">
        <v>20</v>
      </c>
      <c r="L1" s="30"/>
      <c r="M1" s="30"/>
      <c r="N1" s="30"/>
      <c r="O1" s="30"/>
      <c r="P1" s="17"/>
    </row>
    <row r="2" spans="1:16" s="3" customFormat="1" ht="47.25" x14ac:dyDescent="0.25">
      <c r="A2" s="4" t="s">
        <v>1</v>
      </c>
      <c r="B2" s="6">
        <v>1000000000</v>
      </c>
      <c r="C2" s="4" t="s">
        <v>0</v>
      </c>
      <c r="D2" s="4" t="s">
        <v>9</v>
      </c>
      <c r="E2" s="10" t="s">
        <v>10</v>
      </c>
      <c r="F2" s="18" t="s">
        <v>11</v>
      </c>
      <c r="G2" s="19" t="s">
        <v>12</v>
      </c>
      <c r="H2" s="18" t="s">
        <v>13</v>
      </c>
      <c r="I2" s="18" t="s">
        <v>14</v>
      </c>
      <c r="J2" s="19" t="s">
        <v>15</v>
      </c>
      <c r="K2" s="20" t="s">
        <v>12</v>
      </c>
      <c r="L2" s="21" t="s">
        <v>13</v>
      </c>
      <c r="M2" s="22" t="s">
        <v>16</v>
      </c>
      <c r="N2" s="22" t="s">
        <v>17</v>
      </c>
      <c r="O2" s="23" t="s">
        <v>15</v>
      </c>
      <c r="P2" s="24" t="s">
        <v>18</v>
      </c>
    </row>
    <row r="3" spans="1:16" x14ac:dyDescent="0.25">
      <c r="A3" s="5" t="s">
        <v>2</v>
      </c>
      <c r="B3" s="7">
        <v>855000000</v>
      </c>
      <c r="C3" s="4">
        <v>1</v>
      </c>
      <c r="D3" s="11">
        <v>44738</v>
      </c>
      <c r="E3" s="4">
        <v>58</v>
      </c>
      <c r="F3" s="12">
        <v>1000000000</v>
      </c>
      <c r="G3" s="13">
        <f>F3-H3</f>
        <v>991670000</v>
      </c>
      <c r="H3" s="12">
        <v>8330000</v>
      </c>
      <c r="I3" s="12">
        <f>((F3*$B$5)/365)*E3</f>
        <v>11584109.589041095</v>
      </c>
      <c r="J3" s="13">
        <f>H3+I3</f>
        <v>19914109.589041095</v>
      </c>
      <c r="K3" s="14">
        <v>855000000</v>
      </c>
      <c r="L3" s="14">
        <f>K3-M3</f>
        <v>847875000</v>
      </c>
      <c r="M3" s="15">
        <f>$B$3/$B$8</f>
        <v>7125000</v>
      </c>
      <c r="N3" s="15">
        <f>((K3*$B$6)/365)*E3</f>
        <v>7472465.7534246575</v>
      </c>
      <c r="O3" s="14">
        <f>M3+N3</f>
        <v>14597465.753424658</v>
      </c>
      <c r="P3" s="16">
        <f>J3-O3</f>
        <v>5316643.8356164377</v>
      </c>
    </row>
    <row r="4" spans="1:16" x14ac:dyDescent="0.25">
      <c r="A4" s="5" t="s">
        <v>3</v>
      </c>
      <c r="B4" s="7">
        <f>B2-B3</f>
        <v>145000000</v>
      </c>
      <c r="C4" s="4">
        <v>2</v>
      </c>
      <c r="D4" s="11">
        <v>44768</v>
      </c>
      <c r="E4" s="4">
        <v>30</v>
      </c>
      <c r="F4" s="12">
        <f>F3-H3</f>
        <v>991670000</v>
      </c>
      <c r="G4" s="13">
        <f>G3-H4</f>
        <v>983340000</v>
      </c>
      <c r="H4" s="12">
        <v>8330000</v>
      </c>
      <c r="I4" s="12">
        <f>((F4*$B$5)/365)*E4</f>
        <v>5941869.2876712335</v>
      </c>
      <c r="J4" s="13">
        <f>H4+I4</f>
        <v>14271869.287671234</v>
      </c>
      <c r="K4" s="14">
        <f>K3-M3</f>
        <v>847875000</v>
      </c>
      <c r="L4" s="14">
        <f>L3-M4</f>
        <v>840750000</v>
      </c>
      <c r="M4" s="15">
        <f t="shared" ref="M4:M18" si="0">$B$3/$B$8</f>
        <v>7125000</v>
      </c>
      <c r="N4" s="15">
        <f>((K4*$B$6)/365)*E4</f>
        <v>3832859.5890410957</v>
      </c>
      <c r="O4" s="14">
        <f t="shared" ref="O4:O18" si="1">M4+N4</f>
        <v>10957859.589041095</v>
      </c>
      <c r="P4" s="16">
        <f t="shared" ref="P4:P18" si="2">J4-O4</f>
        <v>3314009.6986301392</v>
      </c>
    </row>
    <row r="5" spans="1:16" x14ac:dyDescent="0.25">
      <c r="A5" s="5" t="s">
        <v>4</v>
      </c>
      <c r="B5" s="8">
        <v>7.2900000000000006E-2</v>
      </c>
      <c r="C5" s="4">
        <v>3</v>
      </c>
      <c r="D5" s="11">
        <v>44799</v>
      </c>
      <c r="E5" s="4">
        <v>31</v>
      </c>
      <c r="F5" s="12">
        <f>F4-H4</f>
        <v>983340000</v>
      </c>
      <c r="G5" s="13">
        <f t="shared" ref="G5:G18" si="3">G4-H5</f>
        <v>975010000</v>
      </c>
      <c r="H5" s="12">
        <v>8330000</v>
      </c>
      <c r="I5" s="12">
        <f t="shared" ref="I5:I14" si="4">((F5*$B$5)/365)*E5</f>
        <v>6088356.3452054793</v>
      </c>
      <c r="J5" s="13">
        <f t="shared" ref="J5:J18" si="5">H5+I5</f>
        <v>14418356.345205478</v>
      </c>
      <c r="K5" s="14">
        <f>K4-M4</f>
        <v>840750000</v>
      </c>
      <c r="L5" s="14">
        <f t="shared" ref="L5" si="6">K5-M5</f>
        <v>833625000</v>
      </c>
      <c r="M5" s="15">
        <f t="shared" si="0"/>
        <v>7125000</v>
      </c>
      <c r="N5" s="15">
        <f t="shared" ref="N5:N18" si="7">((K5*$B$6)/365)*E5</f>
        <v>3927339.0410958901</v>
      </c>
      <c r="O5" s="14">
        <f t="shared" si="1"/>
        <v>11052339.04109589</v>
      </c>
      <c r="P5" s="16">
        <f t="shared" si="2"/>
        <v>3366017.3041095883</v>
      </c>
    </row>
    <row r="6" spans="1:16" x14ac:dyDescent="0.25">
      <c r="A6" s="5" t="s">
        <v>5</v>
      </c>
      <c r="B6" s="8">
        <v>5.5E-2</v>
      </c>
      <c r="C6" s="4">
        <v>4</v>
      </c>
      <c r="D6" s="11">
        <v>44830</v>
      </c>
      <c r="E6" s="4">
        <v>31</v>
      </c>
      <c r="F6" s="12">
        <f t="shared" ref="F6:F18" si="8">F5-H5</f>
        <v>975010000</v>
      </c>
      <c r="G6" s="13">
        <f t="shared" si="3"/>
        <v>966680000</v>
      </c>
      <c r="H6" s="12">
        <v>8330000</v>
      </c>
      <c r="I6" s="12">
        <f t="shared" si="4"/>
        <v>6036781.0931506846</v>
      </c>
      <c r="J6" s="13">
        <f t="shared" si="5"/>
        <v>14366781.093150685</v>
      </c>
      <c r="K6" s="14">
        <f t="shared" ref="K6:K18" si="9">K5-M5</f>
        <v>833625000</v>
      </c>
      <c r="L6" s="14">
        <f t="shared" ref="L6" si="10">L5-M6</f>
        <v>826500000</v>
      </c>
      <c r="M6" s="15">
        <f t="shared" si="0"/>
        <v>7125000</v>
      </c>
      <c r="N6" s="15">
        <f t="shared" si="7"/>
        <v>3894056.506849315</v>
      </c>
      <c r="O6" s="14">
        <f t="shared" si="1"/>
        <v>11019056.506849315</v>
      </c>
      <c r="P6" s="16">
        <f t="shared" si="2"/>
        <v>3347724.5863013696</v>
      </c>
    </row>
    <row r="7" spans="1:16" x14ac:dyDescent="0.25">
      <c r="A7" s="5" t="s">
        <v>6</v>
      </c>
      <c r="B7" s="8">
        <v>9.5000000000000001E-2</v>
      </c>
      <c r="C7" s="4">
        <v>5</v>
      </c>
      <c r="D7" s="11">
        <v>44860</v>
      </c>
      <c r="E7" s="4">
        <v>30</v>
      </c>
      <c r="F7" s="12">
        <f t="shared" si="8"/>
        <v>966680000</v>
      </c>
      <c r="G7" s="13">
        <f t="shared" si="3"/>
        <v>958350000</v>
      </c>
      <c r="H7" s="12">
        <v>8330000</v>
      </c>
      <c r="I7" s="12">
        <f t="shared" si="4"/>
        <v>5792134.6849315073</v>
      </c>
      <c r="J7" s="13">
        <f t="shared" si="5"/>
        <v>14122134.684931507</v>
      </c>
      <c r="K7" s="14">
        <f t="shared" si="9"/>
        <v>826500000</v>
      </c>
      <c r="L7" s="14">
        <f t="shared" ref="L7" si="11">K7-M7</f>
        <v>819375000</v>
      </c>
      <c r="M7" s="15">
        <f t="shared" si="0"/>
        <v>7125000</v>
      </c>
      <c r="N7" s="15">
        <f t="shared" si="7"/>
        <v>3736232.8767123288</v>
      </c>
      <c r="O7" s="14">
        <f t="shared" si="1"/>
        <v>10861232.87671233</v>
      </c>
      <c r="P7" s="16">
        <f t="shared" si="2"/>
        <v>3260901.8082191776</v>
      </c>
    </row>
    <row r="8" spans="1:16" x14ac:dyDescent="0.25">
      <c r="A8" s="5" t="s">
        <v>7</v>
      </c>
      <c r="B8" s="9">
        <v>120</v>
      </c>
      <c r="C8" s="4">
        <v>6</v>
      </c>
      <c r="D8" s="11">
        <v>44893</v>
      </c>
      <c r="E8" s="4">
        <v>33</v>
      </c>
      <c r="F8" s="12">
        <f t="shared" si="8"/>
        <v>958350000</v>
      </c>
      <c r="G8" s="13">
        <f t="shared" si="3"/>
        <v>950020000</v>
      </c>
      <c r="H8" s="12">
        <v>8330000</v>
      </c>
      <c r="I8" s="12">
        <f t="shared" si="4"/>
        <v>6316445.4657534249</v>
      </c>
      <c r="J8" s="13">
        <f t="shared" si="5"/>
        <v>14646445.465753425</v>
      </c>
      <c r="K8" s="14">
        <f t="shared" si="9"/>
        <v>819375000</v>
      </c>
      <c r="L8" s="14">
        <f t="shared" ref="L8" si="12">L7-M8</f>
        <v>812250000</v>
      </c>
      <c r="M8" s="15">
        <f t="shared" si="0"/>
        <v>7125000</v>
      </c>
      <c r="N8" s="15">
        <f t="shared" si="7"/>
        <v>4074426.3698630133</v>
      </c>
      <c r="O8" s="14">
        <f t="shared" si="1"/>
        <v>11199426.369863013</v>
      </c>
      <c r="P8" s="16">
        <f t="shared" si="2"/>
        <v>3447019.0958904121</v>
      </c>
    </row>
    <row r="9" spans="1:16" x14ac:dyDescent="0.25">
      <c r="A9" s="5" t="s">
        <v>8</v>
      </c>
      <c r="B9" s="9">
        <v>16</v>
      </c>
      <c r="C9" s="4">
        <v>7</v>
      </c>
      <c r="D9" s="11">
        <v>44921</v>
      </c>
      <c r="E9" s="4">
        <v>28</v>
      </c>
      <c r="F9" s="12">
        <f t="shared" si="8"/>
        <v>950020000</v>
      </c>
      <c r="G9" s="13">
        <f t="shared" si="3"/>
        <v>941690000</v>
      </c>
      <c r="H9" s="12">
        <v>8330000</v>
      </c>
      <c r="I9" s="12">
        <f t="shared" si="4"/>
        <v>5312824.1753424658</v>
      </c>
      <c r="J9" s="13">
        <f t="shared" si="5"/>
        <v>13642824.175342467</v>
      </c>
      <c r="K9" s="14">
        <f t="shared" si="9"/>
        <v>812250000</v>
      </c>
      <c r="L9" s="14">
        <f t="shared" ref="L9" si="13">K9-M9</f>
        <v>805125000</v>
      </c>
      <c r="M9" s="15">
        <f t="shared" si="0"/>
        <v>7125000</v>
      </c>
      <c r="N9" s="15">
        <f t="shared" si="7"/>
        <v>3427027.3972602738</v>
      </c>
      <c r="O9" s="14">
        <f t="shared" si="1"/>
        <v>10552027.397260275</v>
      </c>
      <c r="P9" s="16">
        <f t="shared" si="2"/>
        <v>3090796.7780821919</v>
      </c>
    </row>
    <row r="10" spans="1:16" x14ac:dyDescent="0.25">
      <c r="A10" s="31" t="s">
        <v>22</v>
      </c>
      <c r="B10" s="2">
        <v>44680</v>
      </c>
      <c r="C10" s="4">
        <v>8</v>
      </c>
      <c r="D10" s="11">
        <v>44952</v>
      </c>
      <c r="E10" s="4">
        <v>31</v>
      </c>
      <c r="F10" s="12">
        <f t="shared" si="8"/>
        <v>941690000</v>
      </c>
      <c r="G10" s="13">
        <f t="shared" si="3"/>
        <v>933360000</v>
      </c>
      <c r="H10" s="12">
        <v>8330000</v>
      </c>
      <c r="I10" s="12">
        <f t="shared" si="4"/>
        <v>5830480.0849315077</v>
      </c>
      <c r="J10" s="13">
        <f t="shared" si="5"/>
        <v>14160480.084931508</v>
      </c>
      <c r="K10" s="14">
        <f t="shared" si="9"/>
        <v>805125000</v>
      </c>
      <c r="L10" s="14">
        <f t="shared" ref="L10" si="14">L9-M10</f>
        <v>798000000</v>
      </c>
      <c r="M10" s="15">
        <f t="shared" si="0"/>
        <v>7125000</v>
      </c>
      <c r="N10" s="15">
        <f t="shared" si="7"/>
        <v>3760926.3698630137</v>
      </c>
      <c r="O10" s="14">
        <f t="shared" si="1"/>
        <v>10885926.369863015</v>
      </c>
      <c r="P10" s="16">
        <f t="shared" si="2"/>
        <v>3274553.715068493</v>
      </c>
    </row>
    <row r="11" spans="1:16" x14ac:dyDescent="0.25">
      <c r="C11" s="4">
        <v>9</v>
      </c>
      <c r="D11" s="11">
        <v>44984</v>
      </c>
      <c r="E11" s="4">
        <v>32</v>
      </c>
      <c r="F11" s="12">
        <f t="shared" si="8"/>
        <v>933360000</v>
      </c>
      <c r="G11" s="13">
        <f t="shared" si="3"/>
        <v>925030000</v>
      </c>
      <c r="H11" s="12">
        <v>8330000</v>
      </c>
      <c r="I11" s="12">
        <f t="shared" si="4"/>
        <v>5965321.117808219</v>
      </c>
      <c r="J11" s="13">
        <f t="shared" si="5"/>
        <v>14295321.117808219</v>
      </c>
      <c r="K11" s="14">
        <f t="shared" si="9"/>
        <v>798000000</v>
      </c>
      <c r="L11" s="14">
        <f t="shared" ref="L11" si="15">K11-M11</f>
        <v>790875000</v>
      </c>
      <c r="M11" s="15">
        <f t="shared" si="0"/>
        <v>7125000</v>
      </c>
      <c r="N11" s="15">
        <f t="shared" si="7"/>
        <v>3847890.4109589043</v>
      </c>
      <c r="O11" s="14">
        <f t="shared" si="1"/>
        <v>10972890.410958905</v>
      </c>
      <c r="P11" s="16">
        <f t="shared" si="2"/>
        <v>3322430.7068493143</v>
      </c>
    </row>
    <row r="12" spans="1:16" x14ac:dyDescent="0.25">
      <c r="C12" s="4">
        <v>10</v>
      </c>
      <c r="D12" s="11">
        <v>45012</v>
      </c>
      <c r="E12" s="4">
        <v>28</v>
      </c>
      <c r="F12" s="12">
        <f t="shared" si="8"/>
        <v>925030000</v>
      </c>
      <c r="G12" s="13">
        <f t="shared" si="3"/>
        <v>916700000</v>
      </c>
      <c r="H12" s="12">
        <v>8330000</v>
      </c>
      <c r="I12" s="12">
        <f t="shared" si="4"/>
        <v>5173071.8794520553</v>
      </c>
      <c r="J12" s="13">
        <f t="shared" si="5"/>
        <v>13503071.879452055</v>
      </c>
      <c r="K12" s="14">
        <f t="shared" si="9"/>
        <v>790875000</v>
      </c>
      <c r="L12" s="14">
        <f t="shared" ref="L12" si="16">L11-M12</f>
        <v>783750000</v>
      </c>
      <c r="M12" s="15">
        <f t="shared" si="0"/>
        <v>7125000</v>
      </c>
      <c r="N12" s="15">
        <f t="shared" si="7"/>
        <v>3336842.4657534249</v>
      </c>
      <c r="O12" s="14">
        <f t="shared" si="1"/>
        <v>10461842.465753425</v>
      </c>
      <c r="P12" s="16">
        <f t="shared" si="2"/>
        <v>3041229.4136986304</v>
      </c>
    </row>
    <row r="13" spans="1:16" x14ac:dyDescent="0.25">
      <c r="C13" s="4">
        <v>11</v>
      </c>
      <c r="D13" s="11">
        <v>45042</v>
      </c>
      <c r="E13" s="4">
        <v>30</v>
      </c>
      <c r="F13" s="12">
        <f t="shared" si="8"/>
        <v>916700000</v>
      </c>
      <c r="G13" s="13">
        <f t="shared" si="3"/>
        <v>908370000</v>
      </c>
      <c r="H13" s="12">
        <v>8330000</v>
      </c>
      <c r="I13" s="12">
        <f t="shared" si="4"/>
        <v>5492665.4794520549</v>
      </c>
      <c r="J13" s="13">
        <f t="shared" si="5"/>
        <v>13822665.479452055</v>
      </c>
      <c r="K13" s="14">
        <f t="shared" si="9"/>
        <v>783750000</v>
      </c>
      <c r="L13" s="14">
        <f t="shared" ref="L13" si="17">K13-M13</f>
        <v>776625000</v>
      </c>
      <c r="M13" s="15">
        <f t="shared" si="0"/>
        <v>7125000</v>
      </c>
      <c r="N13" s="15">
        <f t="shared" si="7"/>
        <v>3542979.4520547944</v>
      </c>
      <c r="O13" s="14">
        <f t="shared" si="1"/>
        <v>10667979.452054795</v>
      </c>
      <c r="P13" s="16">
        <f t="shared" si="2"/>
        <v>3154686.0273972601</v>
      </c>
    </row>
    <row r="14" spans="1:16" x14ac:dyDescent="0.25">
      <c r="B14" t="s">
        <v>21</v>
      </c>
      <c r="C14" s="25">
        <v>12</v>
      </c>
      <c r="D14" s="26">
        <v>45072</v>
      </c>
      <c r="E14" s="25">
        <v>30</v>
      </c>
      <c r="F14" s="27">
        <f t="shared" si="8"/>
        <v>908370000</v>
      </c>
      <c r="G14" s="28">
        <f t="shared" si="3"/>
        <v>900040000</v>
      </c>
      <c r="H14" s="27">
        <v>8330000</v>
      </c>
      <c r="I14" s="27">
        <f t="shared" si="4"/>
        <v>5442753.9452054799</v>
      </c>
      <c r="J14" s="28">
        <f t="shared" si="5"/>
        <v>13772753.94520548</v>
      </c>
      <c r="K14" s="28">
        <f t="shared" si="9"/>
        <v>776625000</v>
      </c>
      <c r="L14" s="28">
        <f t="shared" ref="L14" si="18">L13-M14</f>
        <v>769500000</v>
      </c>
      <c r="M14" s="27">
        <f t="shared" si="0"/>
        <v>7125000</v>
      </c>
      <c r="N14" s="27">
        <f t="shared" si="7"/>
        <v>3510770.5479452056</v>
      </c>
      <c r="O14" s="28">
        <f t="shared" si="1"/>
        <v>10635770.547945205</v>
      </c>
      <c r="P14" s="28">
        <f t="shared" si="2"/>
        <v>3136983.3972602747</v>
      </c>
    </row>
    <row r="15" spans="1:16" x14ac:dyDescent="0.25">
      <c r="C15" s="4">
        <v>13</v>
      </c>
      <c r="D15" s="11">
        <v>45103</v>
      </c>
      <c r="E15" s="4">
        <v>31</v>
      </c>
      <c r="F15" s="12">
        <f t="shared" si="8"/>
        <v>900040000</v>
      </c>
      <c r="G15" s="13">
        <f t="shared" si="3"/>
        <v>891710000</v>
      </c>
      <c r="H15" s="12">
        <v>8330000</v>
      </c>
      <c r="I15" s="12">
        <f>((G14*$B$7)/365)*E15</f>
        <v>7261966.5753424652</v>
      </c>
      <c r="J15" s="13">
        <f t="shared" si="5"/>
        <v>15591966.575342465</v>
      </c>
      <c r="K15" s="14">
        <f t="shared" si="9"/>
        <v>769500000</v>
      </c>
      <c r="L15" s="14">
        <f t="shared" ref="L15" si="19">K15-M15</f>
        <v>762375000</v>
      </c>
      <c r="M15" s="15">
        <f t="shared" si="0"/>
        <v>7125000</v>
      </c>
      <c r="N15" s="15">
        <f t="shared" si="7"/>
        <v>3594513.6986301369</v>
      </c>
      <c r="O15" s="14">
        <f t="shared" si="1"/>
        <v>10719513.698630137</v>
      </c>
      <c r="P15" s="16">
        <f t="shared" si="2"/>
        <v>4872452.8767123278</v>
      </c>
    </row>
    <row r="16" spans="1:16" x14ac:dyDescent="0.25">
      <c r="C16" s="4">
        <v>14</v>
      </c>
      <c r="D16" s="11">
        <v>45133</v>
      </c>
      <c r="E16" s="4">
        <v>30</v>
      </c>
      <c r="F16" s="12">
        <f t="shared" si="8"/>
        <v>891710000</v>
      </c>
      <c r="G16" s="13">
        <f t="shared" si="3"/>
        <v>883380000</v>
      </c>
      <c r="H16" s="12">
        <v>8330000</v>
      </c>
      <c r="I16" s="12">
        <f>((G15*$B$7)/365)*E16</f>
        <v>6962667.1232876712</v>
      </c>
      <c r="J16" s="13">
        <f t="shared" si="5"/>
        <v>15292667.12328767</v>
      </c>
      <c r="K16" s="14">
        <f t="shared" si="9"/>
        <v>762375000</v>
      </c>
      <c r="L16" s="14">
        <f t="shared" ref="L16" si="20">L15-M16</f>
        <v>755250000</v>
      </c>
      <c r="M16" s="15">
        <f t="shared" si="0"/>
        <v>7125000</v>
      </c>
      <c r="N16" s="15">
        <f t="shared" si="7"/>
        <v>3446352.739726027</v>
      </c>
      <c r="O16" s="14">
        <f t="shared" si="1"/>
        <v>10571352.739726027</v>
      </c>
      <c r="P16" s="16">
        <f t="shared" si="2"/>
        <v>4721314.3835616428</v>
      </c>
    </row>
    <row r="17" spans="3:16" x14ac:dyDescent="0.25">
      <c r="C17" s="4">
        <v>15</v>
      </c>
      <c r="D17" s="11">
        <v>45166</v>
      </c>
      <c r="E17" s="4">
        <v>33</v>
      </c>
      <c r="F17" s="12">
        <f t="shared" si="8"/>
        <v>883380000</v>
      </c>
      <c r="G17" s="13">
        <f t="shared" si="3"/>
        <v>875050000</v>
      </c>
      <c r="H17" s="12">
        <v>8330000</v>
      </c>
      <c r="I17" s="12">
        <f t="shared" ref="I17:I18" si="21">((G16*$B$7)/365)*E17</f>
        <v>7587387.1232876712</v>
      </c>
      <c r="J17" s="13">
        <f t="shared" si="5"/>
        <v>15917387.12328767</v>
      </c>
      <c r="K17" s="14">
        <f t="shared" si="9"/>
        <v>755250000</v>
      </c>
      <c r="L17" s="14">
        <f t="shared" ref="L17" si="22">K17-M17</f>
        <v>748125000</v>
      </c>
      <c r="M17" s="15">
        <f t="shared" si="0"/>
        <v>7125000</v>
      </c>
      <c r="N17" s="15">
        <f t="shared" si="7"/>
        <v>3755558.2191780824</v>
      </c>
      <c r="O17" s="14">
        <f t="shared" si="1"/>
        <v>10880558.219178082</v>
      </c>
      <c r="P17" s="16">
        <f t="shared" si="2"/>
        <v>5036828.9041095879</v>
      </c>
    </row>
    <row r="18" spans="3:16" x14ac:dyDescent="0.25">
      <c r="C18" s="4">
        <v>16</v>
      </c>
      <c r="D18" s="11">
        <v>45195</v>
      </c>
      <c r="E18" s="4">
        <v>29</v>
      </c>
      <c r="F18" s="12">
        <f t="shared" si="8"/>
        <v>875050000</v>
      </c>
      <c r="G18" s="13">
        <f t="shared" si="3"/>
        <v>866720000</v>
      </c>
      <c r="H18" s="12">
        <v>8330000</v>
      </c>
      <c r="I18" s="12">
        <f t="shared" si="21"/>
        <v>6604829.4520547939</v>
      </c>
      <c r="J18" s="13">
        <f t="shared" si="5"/>
        <v>14934829.452054795</v>
      </c>
      <c r="K18" s="14">
        <f t="shared" si="9"/>
        <v>748125000</v>
      </c>
      <c r="L18" s="14">
        <f t="shared" ref="L18" si="23">L17-M18</f>
        <v>741000000</v>
      </c>
      <c r="M18" s="15">
        <f t="shared" si="0"/>
        <v>7125000</v>
      </c>
      <c r="N18" s="15">
        <f t="shared" si="7"/>
        <v>3269203.7671232875</v>
      </c>
      <c r="O18" s="14">
        <f t="shared" si="1"/>
        <v>10394203.767123288</v>
      </c>
      <c r="P18" s="16">
        <f t="shared" si="2"/>
        <v>4540625.6849315073</v>
      </c>
    </row>
    <row r="19" spans="3:16" x14ac:dyDescent="0.25">
      <c r="C19"/>
      <c r="E19"/>
      <c r="F19"/>
      <c r="H19"/>
      <c r="I19"/>
      <c r="M19"/>
      <c r="N19"/>
    </row>
    <row r="20" spans="3:16" x14ac:dyDescent="0.25">
      <c r="C20"/>
      <c r="E20"/>
      <c r="F20"/>
      <c r="H20"/>
      <c r="I20"/>
      <c r="M20"/>
      <c r="N20"/>
    </row>
    <row r="21" spans="3:16" x14ac:dyDescent="0.25">
      <c r="C21"/>
      <c r="E21"/>
      <c r="F21"/>
      <c r="H21"/>
      <c r="I21"/>
      <c r="M21"/>
      <c r="N21"/>
    </row>
    <row r="22" spans="3:16" x14ac:dyDescent="0.25">
      <c r="C22"/>
      <c r="E22"/>
      <c r="F22"/>
      <c r="H22"/>
      <c r="I22"/>
      <c r="M22"/>
      <c r="N22"/>
    </row>
    <row r="23" spans="3:16" x14ac:dyDescent="0.25">
      <c r="C23"/>
      <c r="E23"/>
      <c r="F23"/>
      <c r="H23"/>
      <c r="I23"/>
      <c r="M23"/>
      <c r="N23"/>
    </row>
    <row r="24" spans="3:16" x14ac:dyDescent="0.25">
      <c r="C24"/>
      <c r="E24"/>
      <c r="F24"/>
      <c r="H24"/>
      <c r="I24"/>
      <c r="M24"/>
      <c r="N24"/>
    </row>
    <row r="25" spans="3:16" x14ac:dyDescent="0.25">
      <c r="C25"/>
      <c r="E25"/>
      <c r="F25"/>
      <c r="H25"/>
      <c r="I25"/>
      <c r="M25"/>
      <c r="N25"/>
    </row>
    <row r="26" spans="3:16" x14ac:dyDescent="0.25">
      <c r="C26"/>
      <c r="E26"/>
      <c r="F26"/>
      <c r="H26"/>
      <c r="I26"/>
      <c r="M26"/>
      <c r="N26"/>
    </row>
    <row r="27" spans="3:16" x14ac:dyDescent="0.25">
      <c r="D27" s="2"/>
    </row>
    <row r="28" spans="3:16" x14ac:dyDescent="0.25">
      <c r="D28" s="2"/>
    </row>
    <row r="29" spans="3:16" x14ac:dyDescent="0.25">
      <c r="D29" s="2"/>
    </row>
    <row r="30" spans="3:16" x14ac:dyDescent="0.25">
      <c r="D30" s="2"/>
    </row>
    <row r="31" spans="3:16" x14ac:dyDescent="0.25">
      <c r="D31" s="2"/>
    </row>
    <row r="32" spans="3:16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</sheetData>
  <mergeCells count="2">
    <mergeCell ref="F1:J1"/>
    <mergeCell ref="K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2022-05-16T14:27:24Z</dcterms:created>
  <dcterms:modified xsi:type="dcterms:W3CDTF">2022-05-17T15:19:58Z</dcterms:modified>
</cp:coreProperties>
</file>