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6060"/>
  </bookViews>
  <sheets>
    <sheet name="Complete BOM" sheetId="1" r:id="rId1"/>
    <sheet name="You buy" sheetId="2" r:id="rId2"/>
    <sheet name="You ow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18" i="3"/>
  <c r="H17" i="3"/>
  <c r="H16" i="3"/>
  <c r="H15" i="3"/>
  <c r="H14" i="3"/>
  <c r="H13" i="3"/>
  <c r="H12" i="3"/>
  <c r="H11" i="3"/>
  <c r="H10" i="3"/>
  <c r="H9" i="3"/>
  <c r="H7" i="3"/>
  <c r="H6" i="3"/>
  <c r="H5" i="3"/>
  <c r="H3" i="3"/>
  <c r="H2" i="3"/>
  <c r="H17" i="2"/>
  <c r="H16" i="2"/>
  <c r="H15" i="2"/>
  <c r="H3" i="2"/>
  <c r="H14" i="2"/>
  <c r="H13" i="2"/>
  <c r="H12" i="2"/>
  <c r="H11" i="2"/>
  <c r="H10" i="2"/>
  <c r="H9" i="2"/>
  <c r="H8" i="2"/>
  <c r="H7" i="2"/>
  <c r="H2" i="2"/>
  <c r="H5" i="2"/>
  <c r="H12" i="1"/>
  <c r="H35" i="1"/>
  <c r="H34" i="1"/>
  <c r="H24" i="1"/>
  <c r="H21" i="1"/>
  <c r="H22" i="1"/>
  <c r="H20" i="1"/>
  <c r="H26" i="1"/>
  <c r="H25" i="1"/>
  <c r="H30" i="1"/>
  <c r="H11" i="1"/>
  <c r="H19" i="3"/>
  <c r="H18" i="2"/>
  <c r="H14" i="1"/>
  <c r="H13" i="1"/>
  <c r="H31" i="1"/>
  <c r="H32" i="1"/>
  <c r="H28" i="1"/>
  <c r="H2" i="1"/>
  <c r="H3" i="1"/>
  <c r="H5" i="1"/>
  <c r="H6" i="1"/>
  <c r="H7" i="1"/>
  <c r="H9" i="1"/>
  <c r="H16" i="1"/>
  <c r="H17" i="1"/>
  <c r="H18" i="1"/>
  <c r="H19" i="1"/>
  <c r="H23" i="1"/>
  <c r="H27" i="1"/>
  <c r="H29" i="1"/>
  <c r="H36" i="1"/>
</calcChain>
</file>

<file path=xl/sharedStrings.xml><?xml version="1.0" encoding="utf-8"?>
<sst xmlns="http://schemas.openxmlformats.org/spreadsheetml/2006/main" count="241" uniqueCount="84">
  <si>
    <t>Component</t>
  </si>
  <si>
    <t>Vendor</t>
  </si>
  <si>
    <t>Quantity</t>
  </si>
  <si>
    <t>Unit cost</t>
  </si>
  <si>
    <t>User cost</t>
  </si>
  <si>
    <t>LEDs</t>
  </si>
  <si>
    <t>NeoPixel 60LED/m</t>
  </si>
  <si>
    <t>Adafruit</t>
  </si>
  <si>
    <t>Mirror</t>
  </si>
  <si>
    <t>Description</t>
  </si>
  <si>
    <t>Home Depot</t>
  </si>
  <si>
    <t>Glass</t>
  </si>
  <si>
    <t>18x24x.125" Clear glass</t>
  </si>
  <si>
    <t>Tint film</t>
  </si>
  <si>
    <t>PRS361</t>
  </si>
  <si>
    <t>Amazon</t>
  </si>
  <si>
    <t>Gila 36"x15' 18% VLT Window Film - Mirror</t>
  </si>
  <si>
    <t>ABS</t>
  </si>
  <si>
    <t>1 kg black ABS filament</t>
  </si>
  <si>
    <t>Glass cutter</t>
  </si>
  <si>
    <t>Linear glass cutter</t>
  </si>
  <si>
    <t>8501H</t>
  </si>
  <si>
    <t>Circle cutter</t>
  </si>
  <si>
    <t>Circular glass cutter</t>
  </si>
  <si>
    <t>Tools</t>
  </si>
  <si>
    <t>Framing</t>
  </si>
  <si>
    <t>Electronics</t>
  </si>
  <si>
    <t>Arduino</t>
  </si>
  <si>
    <t>Button</t>
  </si>
  <si>
    <t>Power source</t>
  </si>
  <si>
    <t>uxcell DC 5V 5A, DC charger adapter (2.1mm)</t>
  </si>
  <si>
    <t>Resistors</t>
  </si>
  <si>
    <t>470 Ohm</t>
  </si>
  <si>
    <t>Capacitors</t>
  </si>
  <si>
    <t>1000 uF</t>
  </si>
  <si>
    <t>Barrel jack</t>
  </si>
  <si>
    <t>Panel mount 2.1mm DC barrel jack</t>
  </si>
  <si>
    <t>Power switch</t>
  </si>
  <si>
    <t>In-line power switch for 2.1mm barrel jack</t>
  </si>
  <si>
    <t>ProtoBoard</t>
  </si>
  <si>
    <t>Perma-proto half-sized breadboard pcb (3Pack)</t>
  </si>
  <si>
    <t>Potentiometers</t>
  </si>
  <si>
    <t>Panel mount 10K potentiometer</t>
  </si>
  <si>
    <t>Metal potentiometer knob</t>
  </si>
  <si>
    <t>Mini 8-way rotary selector switch - SP8T</t>
  </si>
  <si>
    <t>Terminal Blocks</t>
  </si>
  <si>
    <t>0.1" Pitch terminal block - 6 pin</t>
  </si>
  <si>
    <t>0.1" Pitch terminal block - 3 pin</t>
  </si>
  <si>
    <t>-</t>
  </si>
  <si>
    <t>N/A</t>
  </si>
  <si>
    <t>Clock</t>
  </si>
  <si>
    <t>Screws</t>
  </si>
  <si>
    <t>0.1" Pitch terminal block - 2 pin</t>
  </si>
  <si>
    <t>Battery</t>
  </si>
  <si>
    <t>CR1220 12mm 3V LiIon coin cell battery</t>
  </si>
  <si>
    <t>DS1307 RTC breakout board</t>
  </si>
  <si>
    <t>Build Cost:</t>
  </si>
  <si>
    <t>PID</t>
  </si>
  <si>
    <t>60x16x.125" Glass mirror</t>
  </si>
  <si>
    <t>Pro Trinket 5V 16MHz</t>
  </si>
  <si>
    <t>Graphic Equalizer</t>
  </si>
  <si>
    <t>Sparkfun</t>
  </si>
  <si>
    <t>SPDT Slide switch</t>
  </si>
  <si>
    <t>0.1 uF</t>
  </si>
  <si>
    <t>0.01 uF</t>
  </si>
  <si>
    <t>33 pF</t>
  </si>
  <si>
    <t>10 kOhm</t>
  </si>
  <si>
    <t>100 kOhm</t>
  </si>
  <si>
    <t>22 kOhm</t>
  </si>
  <si>
    <t>MSGEQ7 Display Filter</t>
  </si>
  <si>
    <t>Wire</t>
  </si>
  <si>
    <t>22AWG stranded-core 6x25'</t>
  </si>
  <si>
    <t>Wire connector</t>
  </si>
  <si>
    <t>Small wire connectors</t>
  </si>
  <si>
    <t>Microphone</t>
  </si>
  <si>
    <t>Electret microphone amplifier - MAX9814</t>
  </si>
  <si>
    <t>Knobs</t>
  </si>
  <si>
    <t>Selector Switch</t>
  </si>
  <si>
    <t>Owe me:</t>
  </si>
  <si>
    <t>Jake</t>
  </si>
  <si>
    <t>?</t>
  </si>
  <si>
    <t>4A</t>
  </si>
  <si>
    <t>Don't order IC Sockets for self, they come in packs of three</t>
  </si>
  <si>
    <t>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</si>
</sst>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\ ???/???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13" fontId="0" fillId="2" borderId="0" xfId="0" applyNumberFormat="1" applyFill="1" applyBorder="1" applyAlignment="1">
      <alignment horizontal="center"/>
    </xf>
    <xf numFmtId="44" fontId="0" fillId="0" borderId="11" xfId="1" applyFont="1" applyFill="1" applyBorder="1" applyAlignment="1">
      <alignment horizontal="center"/>
    </xf>
    <xf numFmtId="44" fontId="0" fillId="0" borderId="12" xfId="1" applyFont="1" applyFill="1" applyBorder="1" applyAlignment="1">
      <alignment horizontal="center"/>
    </xf>
    <xf numFmtId="13" fontId="0" fillId="0" borderId="0" xfId="0" applyNumberForma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0" borderId="13" xfId="0" applyBorder="1"/>
    <xf numFmtId="13" fontId="0" fillId="0" borderId="6" xfId="0" applyNumberFormat="1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/>
    </xf>
    <xf numFmtId="0" fontId="0" fillId="0" borderId="14" xfId="0" applyBorder="1" applyAlignment="1"/>
    <xf numFmtId="44" fontId="0" fillId="0" borderId="14" xfId="1" applyFont="1" applyBorder="1" applyAlignment="1"/>
    <xf numFmtId="44" fontId="0" fillId="0" borderId="12" xfId="1" applyFont="1" applyBorder="1" applyAlignment="1"/>
    <xf numFmtId="0" fontId="0" fillId="2" borderId="1" xfId="0" applyFill="1" applyBorder="1" applyAlignment="1"/>
    <xf numFmtId="44" fontId="0" fillId="2" borderId="1" xfId="1" applyFont="1" applyFill="1" applyBorder="1" applyAlignment="1"/>
    <xf numFmtId="44" fontId="0" fillId="2" borderId="2" xfId="1" applyFont="1" applyFill="1" applyBorder="1" applyAlignment="1"/>
    <xf numFmtId="0" fontId="0" fillId="0" borderId="0" xfId="0" applyBorder="1" applyAlignment="1"/>
    <xf numFmtId="44" fontId="0" fillId="0" borderId="0" xfId="1" applyFont="1" applyBorder="1" applyAlignment="1"/>
    <xf numFmtId="44" fontId="0" fillId="0" borderId="4" xfId="1" applyFont="1" applyBorder="1" applyAlignment="1"/>
    <xf numFmtId="0" fontId="0" fillId="2" borderId="6" xfId="0" applyFill="1" applyBorder="1" applyAlignment="1"/>
    <xf numFmtId="44" fontId="0" fillId="2" borderId="6" xfId="1" applyFont="1" applyFill="1" applyBorder="1" applyAlignment="1"/>
    <xf numFmtId="44" fontId="0" fillId="2" borderId="7" xfId="1" applyFont="1" applyFill="1" applyBorder="1" applyAlignment="1"/>
    <xf numFmtId="0" fontId="0" fillId="0" borderId="1" xfId="0" applyBorder="1" applyAlignment="1"/>
    <xf numFmtId="12" fontId="0" fillId="0" borderId="1" xfId="0" applyNumberFormat="1" applyBorder="1" applyAlignment="1"/>
    <xf numFmtId="44" fontId="0" fillId="0" borderId="1" xfId="1" applyFont="1" applyBorder="1" applyAlignment="1"/>
    <xf numFmtId="44" fontId="0" fillId="0" borderId="2" xfId="1" applyFont="1" applyBorder="1" applyAlignment="1"/>
    <xf numFmtId="0" fontId="0" fillId="2" borderId="0" xfId="0" applyFill="1" applyBorder="1" applyAlignment="1"/>
    <xf numFmtId="12" fontId="0" fillId="2" borderId="0" xfId="0" applyNumberFormat="1" applyFill="1" applyBorder="1" applyAlignment="1"/>
    <xf numFmtId="44" fontId="0" fillId="2" borderId="0" xfId="1" applyFont="1" applyFill="1" applyBorder="1" applyAlignment="1"/>
    <xf numFmtId="44" fontId="0" fillId="2" borderId="4" xfId="1" applyFont="1" applyFill="1" applyBorder="1" applyAlignment="1"/>
    <xf numFmtId="13" fontId="0" fillId="0" borderId="0" xfId="0" applyNumberFormat="1" applyBorder="1" applyAlignment="1"/>
    <xf numFmtId="0" fontId="0" fillId="0" borderId="0" xfId="0" applyFill="1" applyBorder="1" applyAlignment="1"/>
    <xf numFmtId="44" fontId="0" fillId="0" borderId="0" xfId="1" applyFont="1" applyFill="1" applyBorder="1" applyAlignment="1"/>
    <xf numFmtId="44" fontId="0" fillId="0" borderId="4" xfId="1" applyFont="1" applyFill="1" applyBorder="1" applyAlignment="1"/>
    <xf numFmtId="13" fontId="0" fillId="2" borderId="0" xfId="0" applyNumberFormat="1" applyFill="1" applyBorder="1" applyAlignment="1"/>
    <xf numFmtId="13" fontId="0" fillId="0" borderId="0" xfId="0" applyNumberFormat="1" applyFill="1" applyBorder="1" applyAlignment="1"/>
    <xf numFmtId="164" fontId="0" fillId="0" borderId="0" xfId="0" applyNumberFormat="1" applyFill="1" applyBorder="1" applyAlignment="1"/>
    <xf numFmtId="44" fontId="0" fillId="0" borderId="11" xfId="1" applyFont="1" applyFill="1" applyBorder="1" applyAlignment="1"/>
    <xf numFmtId="44" fontId="0" fillId="0" borderId="12" xfId="1" applyFont="1" applyFill="1" applyBorder="1" applyAlignment="1"/>
    <xf numFmtId="0" fontId="0" fillId="0" borderId="0" xfId="0" applyAlignment="1"/>
    <xf numFmtId="13" fontId="0" fillId="2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4" fontId="0" fillId="4" borderId="1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44" fontId="0" fillId="4" borderId="0" xfId="1" applyFont="1" applyFill="1" applyBorder="1" applyAlignment="1">
      <alignment horizontal="center"/>
    </xf>
    <xf numFmtId="44" fontId="0" fillId="4" borderId="4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44" fontId="0" fillId="4" borderId="6" xfId="1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12" fontId="0" fillId="4" borderId="1" xfId="0" applyNumberFormat="1" applyFill="1" applyBorder="1" applyAlignment="1">
      <alignment horizontal="center"/>
    </xf>
    <xf numFmtId="12" fontId="0" fillId="4" borderId="0" xfId="0" applyNumberFormat="1" applyFill="1" applyBorder="1" applyAlignment="1">
      <alignment horizontal="center"/>
    </xf>
    <xf numFmtId="13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90" zoomScaleNormal="90" zoomScalePageLayoutView="90" workbookViewId="0">
      <selection activeCell="L14" sqref="L14"/>
    </sheetView>
  </sheetViews>
  <sheetFormatPr baseColWidth="10" defaultColWidth="8.83203125" defaultRowHeight="15" x14ac:dyDescent="0"/>
  <cols>
    <col min="1" max="1" width="9.6640625" bestFit="1" customWidth="1"/>
    <col min="2" max="2" width="15" style="25" bestFit="1" customWidth="1"/>
    <col min="3" max="3" width="39.33203125" bestFit="1" customWidth="1"/>
    <col min="4" max="4" width="10.83203125" style="25" bestFit="1" customWidth="1"/>
    <col min="5" max="5" width="7.33203125" style="25" bestFit="1" customWidth="1"/>
    <col min="6" max="6" width="10.83203125" style="25" bestFit="1" customWidth="1"/>
    <col min="7" max="7" width="10.83203125" style="1" bestFit="1" customWidth="1"/>
    <col min="8" max="8" width="10.1640625" style="1" bestFit="1" customWidth="1"/>
  </cols>
  <sheetData>
    <row r="1" spans="1:9">
      <c r="A1" s="33"/>
      <c r="B1" s="31" t="s">
        <v>0</v>
      </c>
      <c r="C1" s="30" t="s">
        <v>9</v>
      </c>
      <c r="D1" s="31" t="s">
        <v>1</v>
      </c>
      <c r="E1" s="31" t="s">
        <v>57</v>
      </c>
      <c r="F1" s="31" t="s">
        <v>2</v>
      </c>
      <c r="G1" s="32" t="s">
        <v>3</v>
      </c>
      <c r="H1" s="18" t="s">
        <v>4</v>
      </c>
    </row>
    <row r="2" spans="1:9">
      <c r="A2" s="90" t="s">
        <v>24</v>
      </c>
      <c r="B2" s="70" t="s">
        <v>19</v>
      </c>
      <c r="C2" s="71" t="s">
        <v>20</v>
      </c>
      <c r="D2" s="70" t="s">
        <v>10</v>
      </c>
      <c r="E2" s="70" t="s">
        <v>21</v>
      </c>
      <c r="F2" s="70">
        <v>1</v>
      </c>
      <c r="G2" s="72">
        <v>2.97</v>
      </c>
      <c r="H2" s="73">
        <f>G2/3</f>
        <v>0.9900000000000001</v>
      </c>
    </row>
    <row r="3" spans="1:9">
      <c r="A3" s="91"/>
      <c r="B3" s="74" t="s">
        <v>22</v>
      </c>
      <c r="C3" s="75" t="s">
        <v>23</v>
      </c>
      <c r="D3" s="74" t="s">
        <v>15</v>
      </c>
      <c r="E3" s="74" t="s">
        <v>49</v>
      </c>
      <c r="F3" s="74">
        <v>1</v>
      </c>
      <c r="G3" s="76">
        <v>4.59</v>
      </c>
      <c r="H3" s="77">
        <f>G3/3</f>
        <v>1.53</v>
      </c>
    </row>
    <row r="4" spans="1:9">
      <c r="A4" s="92"/>
      <c r="B4" s="78" t="s">
        <v>51</v>
      </c>
      <c r="C4" s="79"/>
      <c r="D4" s="78"/>
      <c r="E4" s="78"/>
      <c r="F4" s="78"/>
      <c r="G4" s="80"/>
      <c r="H4" s="81"/>
    </row>
    <row r="5" spans="1:9">
      <c r="A5" s="90" t="s">
        <v>25</v>
      </c>
      <c r="B5" s="70" t="s">
        <v>8</v>
      </c>
      <c r="C5" s="71" t="s">
        <v>58</v>
      </c>
      <c r="D5" s="70" t="s">
        <v>10</v>
      </c>
      <c r="E5" s="70">
        <v>905220</v>
      </c>
      <c r="F5" s="82">
        <v>0.33333333333333331</v>
      </c>
      <c r="G5" s="72">
        <v>24.98</v>
      </c>
      <c r="H5" s="73">
        <f>G5/3</f>
        <v>8.3266666666666662</v>
      </c>
    </row>
    <row r="6" spans="1:9">
      <c r="A6" s="91"/>
      <c r="B6" s="74" t="s">
        <v>11</v>
      </c>
      <c r="C6" s="75" t="s">
        <v>12</v>
      </c>
      <c r="D6" s="74" t="s">
        <v>10</v>
      </c>
      <c r="E6" s="74">
        <v>91824</v>
      </c>
      <c r="F6" s="83">
        <v>0.5</v>
      </c>
      <c r="G6" s="76">
        <v>8.98</v>
      </c>
      <c r="H6" s="77">
        <f>F6*G6</f>
        <v>4.49</v>
      </c>
    </row>
    <row r="7" spans="1:9">
      <c r="A7" s="91"/>
      <c r="B7" s="74" t="s">
        <v>13</v>
      </c>
      <c r="C7" s="75" t="s">
        <v>16</v>
      </c>
      <c r="D7" s="74" t="s">
        <v>15</v>
      </c>
      <c r="E7" s="74" t="s">
        <v>14</v>
      </c>
      <c r="F7" s="84">
        <v>0.1</v>
      </c>
      <c r="G7" s="76">
        <v>27.99</v>
      </c>
      <c r="H7" s="77">
        <f>G7/3</f>
        <v>9.33</v>
      </c>
    </row>
    <row r="8" spans="1:9">
      <c r="A8" s="92"/>
      <c r="B8" s="78" t="s">
        <v>17</v>
      </c>
      <c r="C8" s="79" t="s">
        <v>18</v>
      </c>
      <c r="D8" s="78"/>
      <c r="E8" s="78"/>
      <c r="F8" s="78" t="s">
        <v>48</v>
      </c>
      <c r="G8" s="80" t="s">
        <v>48</v>
      </c>
      <c r="H8" s="81" t="s">
        <v>48</v>
      </c>
    </row>
    <row r="9" spans="1:9">
      <c r="A9" s="93" t="s">
        <v>26</v>
      </c>
      <c r="B9" s="70" t="s">
        <v>5</v>
      </c>
      <c r="C9" s="71" t="s">
        <v>6</v>
      </c>
      <c r="D9" s="70" t="s">
        <v>7</v>
      </c>
      <c r="E9" s="70">
        <v>1461</v>
      </c>
      <c r="F9" s="70">
        <v>1</v>
      </c>
      <c r="G9" s="72">
        <v>24.95</v>
      </c>
      <c r="H9" s="73">
        <f>F9*G9</f>
        <v>24.95</v>
      </c>
    </row>
    <row r="10" spans="1:9">
      <c r="A10" s="94"/>
      <c r="B10" s="74" t="s">
        <v>27</v>
      </c>
      <c r="C10" s="75" t="s">
        <v>59</v>
      </c>
      <c r="D10" s="74" t="s">
        <v>7</v>
      </c>
      <c r="E10" s="74">
        <v>2000</v>
      </c>
      <c r="F10" s="74">
        <v>1</v>
      </c>
      <c r="G10" s="76">
        <v>9.9499999999999993</v>
      </c>
      <c r="H10" s="77">
        <v>9.9499999999999993</v>
      </c>
    </row>
    <row r="11" spans="1:9">
      <c r="A11" s="94"/>
      <c r="B11" s="74" t="s">
        <v>60</v>
      </c>
      <c r="C11" s="75" t="s">
        <v>69</v>
      </c>
      <c r="D11" s="74" t="s">
        <v>61</v>
      </c>
      <c r="E11" s="74">
        <v>10468</v>
      </c>
      <c r="F11" s="74">
        <v>1</v>
      </c>
      <c r="G11" s="76">
        <v>4.95</v>
      </c>
      <c r="H11" s="77">
        <f>F11*G11</f>
        <v>4.95</v>
      </c>
    </row>
    <row r="12" spans="1:9">
      <c r="A12" s="94"/>
      <c r="B12" s="74" t="s">
        <v>74</v>
      </c>
      <c r="C12" s="75" t="s">
        <v>75</v>
      </c>
      <c r="D12" s="85" t="s">
        <v>7</v>
      </c>
      <c r="E12" s="85">
        <v>1713</v>
      </c>
      <c r="F12" s="85">
        <v>1</v>
      </c>
      <c r="G12" s="86">
        <v>7.95</v>
      </c>
      <c r="H12" s="86">
        <f>G12</f>
        <v>7.95</v>
      </c>
    </row>
    <row r="13" spans="1:9">
      <c r="A13" s="94"/>
      <c r="B13" s="74" t="s">
        <v>50</v>
      </c>
      <c r="C13" s="75" t="s">
        <v>55</v>
      </c>
      <c r="D13" s="74" t="s">
        <v>7</v>
      </c>
      <c r="E13" s="74">
        <v>3296</v>
      </c>
      <c r="F13" s="74">
        <v>1</v>
      </c>
      <c r="G13" s="76">
        <v>7.5</v>
      </c>
      <c r="H13" s="77">
        <f>G13</f>
        <v>7.5</v>
      </c>
    </row>
    <row r="14" spans="1:9">
      <c r="A14" s="94"/>
      <c r="B14" s="5" t="s">
        <v>53</v>
      </c>
      <c r="C14" s="4" t="s">
        <v>54</v>
      </c>
      <c r="D14" s="5" t="s">
        <v>7</v>
      </c>
      <c r="E14" s="5">
        <v>380</v>
      </c>
      <c r="F14" s="5">
        <v>1</v>
      </c>
      <c r="G14" s="6">
        <v>0.95</v>
      </c>
      <c r="H14" s="7">
        <f>G14</f>
        <v>0.95</v>
      </c>
      <c r="I14" t="s">
        <v>80</v>
      </c>
    </row>
    <row r="15" spans="1:9">
      <c r="A15" s="94"/>
      <c r="B15" s="74" t="s">
        <v>29</v>
      </c>
      <c r="C15" s="75" t="s">
        <v>30</v>
      </c>
      <c r="D15" s="74" t="s">
        <v>15</v>
      </c>
      <c r="E15" s="74" t="s">
        <v>49</v>
      </c>
      <c r="F15" s="74">
        <v>1</v>
      </c>
      <c r="G15" s="76">
        <v>10.69</v>
      </c>
      <c r="H15" s="77">
        <v>10.69</v>
      </c>
      <c r="I15" t="s">
        <v>81</v>
      </c>
    </row>
    <row r="16" spans="1:9">
      <c r="A16" s="94"/>
      <c r="B16" s="74" t="s">
        <v>35</v>
      </c>
      <c r="C16" s="75" t="s">
        <v>36</v>
      </c>
      <c r="D16" s="74" t="s">
        <v>7</v>
      </c>
      <c r="E16" s="74">
        <v>610</v>
      </c>
      <c r="F16" s="74">
        <v>1</v>
      </c>
      <c r="G16" s="76">
        <v>2.95</v>
      </c>
      <c r="H16" s="77">
        <f>G16</f>
        <v>2.95</v>
      </c>
    </row>
    <row r="17" spans="1:9">
      <c r="A17" s="94"/>
      <c r="B17" s="74" t="s">
        <v>37</v>
      </c>
      <c r="C17" s="75" t="s">
        <v>38</v>
      </c>
      <c r="D17" s="74" t="s">
        <v>7</v>
      </c>
      <c r="E17" s="74">
        <v>1125</v>
      </c>
      <c r="F17" s="74">
        <v>1</v>
      </c>
      <c r="G17" s="76">
        <v>2.5</v>
      </c>
      <c r="H17" s="77">
        <f>G17</f>
        <v>2.5</v>
      </c>
    </row>
    <row r="18" spans="1:9">
      <c r="A18" s="94"/>
      <c r="B18" s="74" t="s">
        <v>39</v>
      </c>
      <c r="C18" s="75" t="s">
        <v>40</v>
      </c>
      <c r="D18" s="74" t="s">
        <v>7</v>
      </c>
      <c r="E18" s="74">
        <v>571</v>
      </c>
      <c r="F18" s="84">
        <v>0.33333333333333331</v>
      </c>
      <c r="G18" s="76">
        <v>12.5</v>
      </c>
      <c r="H18" s="77">
        <f>G18/3</f>
        <v>4.166666666666667</v>
      </c>
      <c r="I18" t="s">
        <v>79</v>
      </c>
    </row>
    <row r="19" spans="1:9">
      <c r="A19" s="94"/>
      <c r="B19" s="89" t="s">
        <v>31</v>
      </c>
      <c r="C19" s="75" t="s">
        <v>32</v>
      </c>
      <c r="D19" s="74" t="s">
        <v>7</v>
      </c>
      <c r="E19" s="74">
        <v>2781</v>
      </c>
      <c r="F19" s="84">
        <v>0.04</v>
      </c>
      <c r="G19" s="76">
        <v>0.75</v>
      </c>
      <c r="H19" s="77">
        <f>G19/3</f>
        <v>0.25</v>
      </c>
    </row>
    <row r="20" spans="1:9">
      <c r="A20" s="94"/>
      <c r="B20" s="89"/>
      <c r="C20" s="75" t="s">
        <v>66</v>
      </c>
      <c r="D20" s="74" t="s">
        <v>7</v>
      </c>
      <c r="E20" s="74">
        <v>2784</v>
      </c>
      <c r="F20" s="84">
        <v>0.56000000000000005</v>
      </c>
      <c r="G20" s="76">
        <v>0.75</v>
      </c>
      <c r="H20" s="77">
        <f>G20</f>
        <v>0.75</v>
      </c>
    </row>
    <row r="21" spans="1:9">
      <c r="A21" s="94"/>
      <c r="B21" s="89"/>
      <c r="C21" s="75" t="s">
        <v>68</v>
      </c>
      <c r="D21" s="74" t="s">
        <v>7</v>
      </c>
      <c r="E21" s="74">
        <v>2785</v>
      </c>
      <c r="F21" s="84">
        <v>0.04</v>
      </c>
      <c r="G21" s="76">
        <v>0.75</v>
      </c>
      <c r="H21" s="77">
        <f>G21/3</f>
        <v>0.25</v>
      </c>
    </row>
    <row r="22" spans="1:9">
      <c r="A22" s="94"/>
      <c r="B22" s="89"/>
      <c r="C22" s="75" t="s">
        <v>67</v>
      </c>
      <c r="D22" s="74" t="s">
        <v>7</v>
      </c>
      <c r="E22" s="74">
        <v>2787</v>
      </c>
      <c r="F22" s="84">
        <v>0.08</v>
      </c>
      <c r="G22" s="76">
        <v>0.75</v>
      </c>
      <c r="H22" s="77">
        <f>G22/3</f>
        <v>0.25</v>
      </c>
    </row>
    <row r="23" spans="1:9">
      <c r="A23" s="94"/>
      <c r="B23" s="88" t="s">
        <v>33</v>
      </c>
      <c r="C23" s="19" t="s">
        <v>34</v>
      </c>
      <c r="D23" s="20" t="s">
        <v>15</v>
      </c>
      <c r="E23" s="20" t="s">
        <v>48</v>
      </c>
      <c r="F23" s="29">
        <v>0.1</v>
      </c>
      <c r="G23" s="21">
        <v>4.99</v>
      </c>
      <c r="H23" s="22">
        <f>G23/3</f>
        <v>1.6633333333333333</v>
      </c>
      <c r="I23" t="s">
        <v>80</v>
      </c>
    </row>
    <row r="24" spans="1:9">
      <c r="A24" s="94"/>
      <c r="B24" s="88"/>
      <c r="C24" s="75" t="s">
        <v>63</v>
      </c>
      <c r="D24" s="74" t="s">
        <v>7</v>
      </c>
      <c r="E24" s="74">
        <v>753</v>
      </c>
      <c r="F24" s="84">
        <v>0.3</v>
      </c>
      <c r="G24" s="76">
        <v>1.95</v>
      </c>
      <c r="H24" s="77">
        <f>G24/3</f>
        <v>0.65</v>
      </c>
      <c r="I24" t="s">
        <v>79</v>
      </c>
    </row>
    <row r="25" spans="1:9">
      <c r="A25" s="94"/>
      <c r="B25" s="88"/>
      <c r="C25" s="75" t="s">
        <v>64</v>
      </c>
      <c r="D25" s="74" t="s">
        <v>15</v>
      </c>
      <c r="E25" s="74" t="s">
        <v>48</v>
      </c>
      <c r="F25" s="101">
        <v>0.01</v>
      </c>
      <c r="G25" s="76">
        <v>1.71</v>
      </c>
      <c r="H25" s="77">
        <f>G25/3</f>
        <v>0.56999999999999995</v>
      </c>
      <c r="I25" t="s">
        <v>79</v>
      </c>
    </row>
    <row r="26" spans="1:9">
      <c r="A26" s="94"/>
      <c r="B26" s="88"/>
      <c r="C26" s="4" t="s">
        <v>65</v>
      </c>
      <c r="D26" s="5" t="s">
        <v>15</v>
      </c>
      <c r="E26" s="5" t="s">
        <v>48</v>
      </c>
      <c r="F26" s="26">
        <v>3.3333333333333333E-2</v>
      </c>
      <c r="G26" s="6">
        <v>5.51</v>
      </c>
      <c r="H26" s="7">
        <f>G26*F26</f>
        <v>0.18366666666666664</v>
      </c>
      <c r="I26" t="s">
        <v>79</v>
      </c>
    </row>
    <row r="27" spans="1:9">
      <c r="A27" s="94"/>
      <c r="B27" s="74" t="s">
        <v>41</v>
      </c>
      <c r="C27" s="75" t="s">
        <v>42</v>
      </c>
      <c r="D27" s="74" t="s">
        <v>7</v>
      </c>
      <c r="E27" s="74">
        <v>562</v>
      </c>
      <c r="F27" s="74">
        <v>1</v>
      </c>
      <c r="G27" s="76">
        <v>0.95</v>
      </c>
      <c r="H27" s="77">
        <f>G27*F27</f>
        <v>0.95</v>
      </c>
    </row>
    <row r="28" spans="1:9">
      <c r="A28" s="94"/>
      <c r="B28" s="74" t="s">
        <v>77</v>
      </c>
      <c r="C28" s="75" t="s">
        <v>44</v>
      </c>
      <c r="D28" s="74" t="s">
        <v>7</v>
      </c>
      <c r="E28" s="74">
        <v>2925</v>
      </c>
      <c r="F28" s="74">
        <v>2</v>
      </c>
      <c r="G28" s="76">
        <v>1.95</v>
      </c>
      <c r="H28" s="77">
        <f>G28*F28</f>
        <v>3.9</v>
      </c>
    </row>
    <row r="29" spans="1:9">
      <c r="A29" s="94"/>
      <c r="B29" s="74" t="s">
        <v>76</v>
      </c>
      <c r="C29" s="75" t="s">
        <v>43</v>
      </c>
      <c r="D29" s="74" t="s">
        <v>7</v>
      </c>
      <c r="E29" s="74">
        <v>2058</v>
      </c>
      <c r="F29" s="74">
        <v>3</v>
      </c>
      <c r="G29" s="76">
        <v>0.95</v>
      </c>
      <c r="H29" s="77">
        <f>G29*F29</f>
        <v>2.8499999999999996</v>
      </c>
    </row>
    <row r="30" spans="1:9">
      <c r="A30" s="94"/>
      <c r="B30" s="5" t="s">
        <v>28</v>
      </c>
      <c r="C30" s="75" t="s">
        <v>62</v>
      </c>
      <c r="D30" s="74" t="s">
        <v>61</v>
      </c>
      <c r="E30" s="74">
        <v>9609</v>
      </c>
      <c r="F30" s="74">
        <v>1</v>
      </c>
      <c r="G30" s="76">
        <v>0.75</v>
      </c>
      <c r="H30" s="77">
        <f>F30*G30</f>
        <v>0.75</v>
      </c>
    </row>
    <row r="31" spans="1:9">
      <c r="A31" s="94"/>
      <c r="B31" s="89" t="s">
        <v>45</v>
      </c>
      <c r="C31" s="75" t="s">
        <v>46</v>
      </c>
      <c r="D31" s="74" t="s">
        <v>7</v>
      </c>
      <c r="E31" s="74">
        <v>2135</v>
      </c>
      <c r="F31" s="74">
        <v>1</v>
      </c>
      <c r="G31" s="76">
        <v>2.15</v>
      </c>
      <c r="H31" s="77">
        <f t="shared" ref="H31:H33" si="0">G31*F31</f>
        <v>2.15</v>
      </c>
    </row>
    <row r="32" spans="1:9">
      <c r="A32" s="94"/>
      <c r="B32" s="89"/>
      <c r="C32" s="75" t="s">
        <v>47</v>
      </c>
      <c r="D32" s="74" t="s">
        <v>7</v>
      </c>
      <c r="E32" s="74">
        <v>2136</v>
      </c>
      <c r="F32" s="74">
        <v>1</v>
      </c>
      <c r="G32" s="76">
        <v>1.25</v>
      </c>
      <c r="H32" s="77">
        <f t="shared" si="0"/>
        <v>1.25</v>
      </c>
    </row>
    <row r="33" spans="1:9">
      <c r="A33" s="94"/>
      <c r="B33" s="89"/>
      <c r="C33" s="19" t="s">
        <v>52</v>
      </c>
      <c r="D33" s="20" t="s">
        <v>7</v>
      </c>
      <c r="E33" s="20">
        <v>2138</v>
      </c>
      <c r="F33" s="20">
        <v>1</v>
      </c>
      <c r="G33" s="21">
        <v>0.95</v>
      </c>
      <c r="H33" s="22">
        <f t="shared" si="0"/>
        <v>0.95</v>
      </c>
      <c r="I33" t="s">
        <v>83</v>
      </c>
    </row>
    <row r="34" spans="1:9">
      <c r="A34" s="94"/>
      <c r="B34" s="74" t="s">
        <v>70</v>
      </c>
      <c r="C34" s="75" t="s">
        <v>71</v>
      </c>
      <c r="D34" s="74" t="s">
        <v>7</v>
      </c>
      <c r="E34" s="74">
        <v>3111</v>
      </c>
      <c r="F34" s="74">
        <v>1</v>
      </c>
      <c r="G34" s="76">
        <v>15.95</v>
      </c>
      <c r="H34" s="77">
        <f>G34/3</f>
        <v>5.3166666666666664</v>
      </c>
    </row>
    <row r="35" spans="1:9">
      <c r="A35" s="95"/>
      <c r="B35" s="24" t="s">
        <v>72</v>
      </c>
      <c r="C35" s="23" t="s">
        <v>73</v>
      </c>
      <c r="D35" s="24" t="s">
        <v>10</v>
      </c>
      <c r="E35" s="24">
        <v>775120</v>
      </c>
      <c r="F35" s="34">
        <v>5.7142857142857141E-2</v>
      </c>
      <c r="G35" s="38">
        <v>2.58</v>
      </c>
      <c r="H35" s="36">
        <f>G35/3</f>
        <v>0.86</v>
      </c>
      <c r="I35" t="s">
        <v>80</v>
      </c>
    </row>
    <row r="36" spans="1:9">
      <c r="B36" s="20"/>
      <c r="C36" s="19"/>
      <c r="D36" s="20"/>
      <c r="E36" s="20"/>
      <c r="F36" s="20"/>
      <c r="G36" s="27" t="s">
        <v>56</v>
      </c>
      <c r="H36" s="28">
        <f>SUM(H2:H35)</f>
        <v>124.76700000000001</v>
      </c>
    </row>
    <row r="39" spans="1:9">
      <c r="C39">
        <v>3</v>
      </c>
    </row>
    <row r="40" spans="1:9">
      <c r="B40" s="87" t="s">
        <v>82</v>
      </c>
      <c r="C40" s="87"/>
    </row>
  </sheetData>
  <mergeCells count="7">
    <mergeCell ref="A2:A4"/>
    <mergeCell ref="A9:A35"/>
    <mergeCell ref="B40:C40"/>
    <mergeCell ref="B23:B26"/>
    <mergeCell ref="B19:B22"/>
    <mergeCell ref="B31:B33"/>
    <mergeCell ref="A5:A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35" sqref="C35"/>
    </sheetView>
  </sheetViews>
  <sheetFormatPr baseColWidth="10" defaultColWidth="8.83203125" defaultRowHeight="15" x14ac:dyDescent="0"/>
  <cols>
    <col min="1" max="1" width="9.1640625" bestFit="1" customWidth="1"/>
    <col min="2" max="2" width="14.33203125" style="25" bestFit="1" customWidth="1"/>
    <col min="3" max="3" width="38.5" bestFit="1" customWidth="1"/>
    <col min="4" max="4" width="10.6640625" style="25" bestFit="1" customWidth="1"/>
    <col min="5" max="5" width="7.33203125" style="25" bestFit="1" customWidth="1"/>
    <col min="6" max="6" width="7.83203125" style="25" bestFit="1" customWidth="1"/>
    <col min="7" max="7" width="10.5" style="25" bestFit="1" customWidth="1"/>
    <col min="8" max="8" width="8.83203125" style="25"/>
  </cols>
  <sheetData>
    <row r="1" spans="1:8">
      <c r="A1" s="33"/>
      <c r="B1" s="31" t="s">
        <v>0</v>
      </c>
      <c r="C1" s="30" t="s">
        <v>9</v>
      </c>
      <c r="D1" s="31" t="s">
        <v>1</v>
      </c>
      <c r="E1" s="31" t="s">
        <v>57</v>
      </c>
      <c r="F1" s="31" t="s">
        <v>2</v>
      </c>
      <c r="G1" s="32" t="s">
        <v>3</v>
      </c>
      <c r="H1" s="18" t="s">
        <v>4</v>
      </c>
    </row>
    <row r="2" spans="1:8">
      <c r="A2" s="93" t="s">
        <v>26</v>
      </c>
      <c r="B2" s="20" t="s">
        <v>60</v>
      </c>
      <c r="C2" s="19" t="s">
        <v>69</v>
      </c>
      <c r="D2" s="20" t="s">
        <v>61</v>
      </c>
      <c r="E2" s="20">
        <v>10468</v>
      </c>
      <c r="F2" s="9">
        <v>1</v>
      </c>
      <c r="G2" s="10">
        <v>4.95</v>
      </c>
      <c r="H2" s="11">
        <f>F2*G2</f>
        <v>4.95</v>
      </c>
    </row>
    <row r="3" spans="1:8">
      <c r="A3" s="94"/>
      <c r="B3" s="5" t="s">
        <v>28</v>
      </c>
      <c r="C3" s="4" t="s">
        <v>62</v>
      </c>
      <c r="D3" s="5" t="s">
        <v>61</v>
      </c>
      <c r="E3" s="5">
        <v>9609</v>
      </c>
      <c r="F3" s="5">
        <v>1</v>
      </c>
      <c r="G3" s="6">
        <v>0.75</v>
      </c>
      <c r="H3" s="7">
        <f>F3*G3</f>
        <v>0.75</v>
      </c>
    </row>
    <row r="4" spans="1:8">
      <c r="A4" s="94"/>
      <c r="B4" s="20" t="s">
        <v>29</v>
      </c>
      <c r="C4" s="19" t="s">
        <v>30</v>
      </c>
      <c r="D4" s="20" t="s">
        <v>15</v>
      </c>
      <c r="E4" s="20" t="s">
        <v>49</v>
      </c>
      <c r="F4" s="20">
        <v>1</v>
      </c>
      <c r="G4" s="21">
        <v>10.69</v>
      </c>
      <c r="H4" s="22">
        <v>10.69</v>
      </c>
    </row>
    <row r="5" spans="1:8">
      <c r="A5" s="94"/>
      <c r="B5" s="5" t="s">
        <v>5</v>
      </c>
      <c r="C5" s="4" t="s">
        <v>6</v>
      </c>
      <c r="D5" s="5" t="s">
        <v>7</v>
      </c>
      <c r="E5" s="5">
        <v>1461</v>
      </c>
      <c r="F5" s="5">
        <v>1</v>
      </c>
      <c r="G5" s="6">
        <v>24.95</v>
      </c>
      <c r="H5" s="7">
        <f>F5*G5</f>
        <v>24.95</v>
      </c>
    </row>
    <row r="6" spans="1:8">
      <c r="A6" s="94"/>
      <c r="B6" s="20" t="s">
        <v>27</v>
      </c>
      <c r="C6" s="19" t="s">
        <v>59</v>
      </c>
      <c r="D6" s="20" t="s">
        <v>7</v>
      </c>
      <c r="E6" s="20">
        <v>2000</v>
      </c>
      <c r="F6" s="20">
        <v>1</v>
      </c>
      <c r="G6" s="21">
        <v>9.9499999999999993</v>
      </c>
      <c r="H6" s="22">
        <v>9.9499999999999993</v>
      </c>
    </row>
    <row r="7" spans="1:8">
      <c r="A7" s="94"/>
      <c r="B7" s="5" t="s">
        <v>74</v>
      </c>
      <c r="C7" s="4" t="s">
        <v>75</v>
      </c>
      <c r="D7" s="5" t="s">
        <v>7</v>
      </c>
      <c r="E7" s="5">
        <v>1713</v>
      </c>
      <c r="F7" s="5">
        <v>1</v>
      </c>
      <c r="G7" s="6">
        <v>7.95</v>
      </c>
      <c r="H7" s="7">
        <f>G7</f>
        <v>7.95</v>
      </c>
    </row>
    <row r="8" spans="1:8">
      <c r="A8" s="94"/>
      <c r="B8" s="20" t="s">
        <v>50</v>
      </c>
      <c r="C8" s="19" t="s">
        <v>55</v>
      </c>
      <c r="D8" s="20" t="s">
        <v>7</v>
      </c>
      <c r="E8" s="20">
        <v>3296</v>
      </c>
      <c r="F8" s="20">
        <v>1</v>
      </c>
      <c r="G8" s="21">
        <v>7.5</v>
      </c>
      <c r="H8" s="22">
        <f>G8</f>
        <v>7.5</v>
      </c>
    </row>
    <row r="9" spans="1:8">
      <c r="A9" s="94"/>
      <c r="B9" s="5" t="s">
        <v>53</v>
      </c>
      <c r="C9" s="4" t="s">
        <v>54</v>
      </c>
      <c r="D9" s="5" t="s">
        <v>7</v>
      </c>
      <c r="E9" s="5">
        <v>380</v>
      </c>
      <c r="F9" s="5">
        <v>1</v>
      </c>
      <c r="G9" s="6">
        <v>0.95</v>
      </c>
      <c r="H9" s="7">
        <f>G9</f>
        <v>0.95</v>
      </c>
    </row>
    <row r="10" spans="1:8">
      <c r="A10" s="94"/>
      <c r="B10" s="20" t="s">
        <v>37</v>
      </c>
      <c r="C10" s="19" t="s">
        <v>38</v>
      </c>
      <c r="D10" s="20" t="s">
        <v>7</v>
      </c>
      <c r="E10" s="20">
        <v>1125</v>
      </c>
      <c r="F10" s="20">
        <v>1</v>
      </c>
      <c r="G10" s="21">
        <v>2.5</v>
      </c>
      <c r="H10" s="22">
        <f>G10</f>
        <v>2.5</v>
      </c>
    </row>
    <row r="11" spans="1:8">
      <c r="A11" s="94"/>
      <c r="B11" s="37" t="s">
        <v>31</v>
      </c>
      <c r="C11" s="4" t="s">
        <v>66</v>
      </c>
      <c r="D11" s="5" t="s">
        <v>7</v>
      </c>
      <c r="E11" s="5">
        <v>2784</v>
      </c>
      <c r="F11" s="26">
        <v>0.56000000000000005</v>
      </c>
      <c r="G11" s="6">
        <v>0.75</v>
      </c>
      <c r="H11" s="7">
        <f>G11</f>
        <v>0.75</v>
      </c>
    </row>
    <row r="12" spans="1:8">
      <c r="A12" s="94"/>
      <c r="B12" s="20" t="s">
        <v>41</v>
      </c>
      <c r="C12" s="19" t="s">
        <v>42</v>
      </c>
      <c r="D12" s="20" t="s">
        <v>7</v>
      </c>
      <c r="E12" s="20">
        <v>562</v>
      </c>
      <c r="F12" s="20">
        <v>1</v>
      </c>
      <c r="G12" s="21">
        <v>0.95</v>
      </c>
      <c r="H12" s="22">
        <f>G12*F12</f>
        <v>0.95</v>
      </c>
    </row>
    <row r="13" spans="1:8">
      <c r="A13" s="94"/>
      <c r="B13" s="5" t="s">
        <v>77</v>
      </c>
      <c r="C13" s="4" t="s">
        <v>44</v>
      </c>
      <c r="D13" s="5" t="s">
        <v>7</v>
      </c>
      <c r="E13" s="5">
        <v>2925</v>
      </c>
      <c r="F13" s="5">
        <v>2</v>
      </c>
      <c r="G13" s="6">
        <v>1.95</v>
      </c>
      <c r="H13" s="7">
        <f>G13*F13</f>
        <v>3.9</v>
      </c>
    </row>
    <row r="14" spans="1:8">
      <c r="A14" s="94"/>
      <c r="B14" s="20" t="s">
        <v>76</v>
      </c>
      <c r="C14" s="19" t="s">
        <v>43</v>
      </c>
      <c r="D14" s="20" t="s">
        <v>7</v>
      </c>
      <c r="E14" s="20">
        <v>2058</v>
      </c>
      <c r="F14" s="20">
        <v>3</v>
      </c>
      <c r="G14" s="21">
        <v>0.95</v>
      </c>
      <c r="H14" s="22">
        <f>G14*F14</f>
        <v>2.8499999999999996</v>
      </c>
    </row>
    <row r="15" spans="1:8">
      <c r="A15" s="94"/>
      <c r="B15" s="96" t="s">
        <v>45</v>
      </c>
      <c r="C15" s="4" t="s">
        <v>46</v>
      </c>
      <c r="D15" s="5" t="s">
        <v>7</v>
      </c>
      <c r="E15" s="5">
        <v>2135</v>
      </c>
      <c r="F15" s="5">
        <v>1</v>
      </c>
      <c r="G15" s="6">
        <v>2.15</v>
      </c>
      <c r="H15" s="7">
        <f t="shared" ref="H15:H17" si="0">G15*F15</f>
        <v>2.15</v>
      </c>
    </row>
    <row r="16" spans="1:8">
      <c r="A16" s="94"/>
      <c r="B16" s="96"/>
      <c r="C16" s="19" t="s">
        <v>47</v>
      </c>
      <c r="D16" s="20" t="s">
        <v>7</v>
      </c>
      <c r="E16" s="20">
        <v>2136</v>
      </c>
      <c r="F16" s="20">
        <v>1</v>
      </c>
      <c r="G16" s="21">
        <v>1.25</v>
      </c>
      <c r="H16" s="22">
        <f t="shared" si="0"/>
        <v>1.25</v>
      </c>
    </row>
    <row r="17" spans="1:8">
      <c r="A17" s="95"/>
      <c r="B17" s="97"/>
      <c r="C17" s="12" t="s">
        <v>52</v>
      </c>
      <c r="D17" s="13" t="s">
        <v>7</v>
      </c>
      <c r="E17" s="13">
        <v>2138</v>
      </c>
      <c r="F17" s="13">
        <v>1</v>
      </c>
      <c r="G17" s="16">
        <v>0.95</v>
      </c>
      <c r="H17" s="17">
        <f t="shared" si="0"/>
        <v>0.95</v>
      </c>
    </row>
    <row r="18" spans="1:8">
      <c r="B18" s="20"/>
      <c r="C18" s="19"/>
      <c r="D18" s="20"/>
      <c r="E18" s="20"/>
      <c r="F18" s="20"/>
      <c r="G18" s="35" t="s">
        <v>56</v>
      </c>
      <c r="H18" s="36">
        <f>SUM(H3:H17)</f>
        <v>78.04000000000002</v>
      </c>
    </row>
  </sheetData>
  <mergeCells count="2">
    <mergeCell ref="B15:B17"/>
    <mergeCell ref="A2:A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baseColWidth="10" defaultColWidth="8.83203125" defaultRowHeight="15" x14ac:dyDescent="0"/>
  <cols>
    <col min="1" max="1" width="9.1640625" bestFit="1" customWidth="1"/>
    <col min="2" max="2" width="14.33203125" style="25" bestFit="1" customWidth="1"/>
    <col min="3" max="3" width="38.5" bestFit="1" customWidth="1"/>
    <col min="4" max="4" width="10.6640625" style="68" bestFit="1" customWidth="1"/>
    <col min="5" max="5" width="7.33203125" style="68" bestFit="1" customWidth="1"/>
    <col min="6" max="6" width="7.83203125" style="68" bestFit="1" customWidth="1"/>
    <col min="7" max="7" width="10.5" style="68" bestFit="1" customWidth="1"/>
    <col min="8" max="8" width="8.83203125" style="68"/>
  </cols>
  <sheetData>
    <row r="1" spans="1:8">
      <c r="A1" s="33"/>
      <c r="B1" s="31" t="s">
        <v>0</v>
      </c>
      <c r="C1" s="30" t="s">
        <v>9</v>
      </c>
      <c r="D1" s="39" t="s">
        <v>1</v>
      </c>
      <c r="E1" s="39" t="s">
        <v>57</v>
      </c>
      <c r="F1" s="39" t="s">
        <v>2</v>
      </c>
      <c r="G1" s="40" t="s">
        <v>3</v>
      </c>
      <c r="H1" s="41" t="s">
        <v>4</v>
      </c>
    </row>
    <row r="2" spans="1:8">
      <c r="A2" s="93" t="s">
        <v>24</v>
      </c>
      <c r="B2" s="15" t="s">
        <v>19</v>
      </c>
      <c r="C2" s="14" t="s">
        <v>20</v>
      </c>
      <c r="D2" s="42" t="s">
        <v>10</v>
      </c>
      <c r="E2" s="42" t="s">
        <v>21</v>
      </c>
      <c r="F2" s="42">
        <v>1</v>
      </c>
      <c r="G2" s="43">
        <v>2.97</v>
      </c>
      <c r="H2" s="44">
        <f>G2/3</f>
        <v>0.9900000000000001</v>
      </c>
    </row>
    <row r="3" spans="1:8">
      <c r="A3" s="94"/>
      <c r="B3" s="9" t="s">
        <v>22</v>
      </c>
      <c r="C3" s="8" t="s">
        <v>23</v>
      </c>
      <c r="D3" s="45" t="s">
        <v>15</v>
      </c>
      <c r="E3" s="45" t="s">
        <v>49</v>
      </c>
      <c r="F3" s="45">
        <v>1</v>
      </c>
      <c r="G3" s="46">
        <v>4.59</v>
      </c>
      <c r="H3" s="47">
        <f>G3/3</f>
        <v>1.53</v>
      </c>
    </row>
    <row r="4" spans="1:8">
      <c r="A4" s="95"/>
      <c r="B4" s="13" t="s">
        <v>51</v>
      </c>
      <c r="C4" s="12"/>
      <c r="D4" s="48"/>
      <c r="E4" s="48"/>
      <c r="F4" s="48"/>
      <c r="G4" s="49"/>
      <c r="H4" s="50"/>
    </row>
    <row r="5" spans="1:8">
      <c r="A5" s="98" t="s">
        <v>25</v>
      </c>
      <c r="B5" s="3" t="s">
        <v>8</v>
      </c>
      <c r="C5" s="2" t="s">
        <v>58</v>
      </c>
      <c r="D5" s="51" t="s">
        <v>10</v>
      </c>
      <c r="E5" s="51">
        <v>905220</v>
      </c>
      <c r="F5" s="52">
        <v>0.33333333333333331</v>
      </c>
      <c r="G5" s="53">
        <v>24.98</v>
      </c>
      <c r="H5" s="54">
        <f>G5/3</f>
        <v>8.3266666666666662</v>
      </c>
    </row>
    <row r="6" spans="1:8">
      <c r="A6" s="99"/>
      <c r="B6" s="5" t="s">
        <v>11</v>
      </c>
      <c r="C6" s="4" t="s">
        <v>12</v>
      </c>
      <c r="D6" s="55" t="s">
        <v>10</v>
      </c>
      <c r="E6" s="55">
        <v>91824</v>
      </c>
      <c r="F6" s="56">
        <v>0.5</v>
      </c>
      <c r="G6" s="57">
        <v>8.98</v>
      </c>
      <c r="H6" s="58">
        <f>F6*G6</f>
        <v>4.49</v>
      </c>
    </row>
    <row r="7" spans="1:8">
      <c r="A7" s="99"/>
      <c r="B7" s="9" t="s">
        <v>13</v>
      </c>
      <c r="C7" s="8" t="s">
        <v>16</v>
      </c>
      <c r="D7" s="45" t="s">
        <v>15</v>
      </c>
      <c r="E7" s="45" t="s">
        <v>14</v>
      </c>
      <c r="F7" s="59">
        <v>0.1</v>
      </c>
      <c r="G7" s="46">
        <v>27.99</v>
      </c>
      <c r="H7" s="47">
        <f>G7/3</f>
        <v>9.33</v>
      </c>
    </row>
    <row r="8" spans="1:8">
      <c r="A8" s="100"/>
      <c r="B8" s="13" t="s">
        <v>17</v>
      </c>
      <c r="C8" s="12" t="s">
        <v>18</v>
      </c>
      <c r="D8" s="48"/>
      <c r="E8" s="48"/>
      <c r="F8" s="48" t="s">
        <v>48</v>
      </c>
      <c r="G8" s="49" t="s">
        <v>48</v>
      </c>
      <c r="H8" s="50" t="s">
        <v>48</v>
      </c>
    </row>
    <row r="9" spans="1:8">
      <c r="A9" s="93" t="s">
        <v>26</v>
      </c>
      <c r="B9" s="20" t="s">
        <v>39</v>
      </c>
      <c r="C9" s="19" t="s">
        <v>40</v>
      </c>
      <c r="D9" s="60" t="s">
        <v>7</v>
      </c>
      <c r="E9" s="60">
        <v>571</v>
      </c>
      <c r="F9" s="64">
        <v>0.33333333333333331</v>
      </c>
      <c r="G9" s="61">
        <v>12.5</v>
      </c>
      <c r="H9" s="62">
        <f t="shared" ref="H9:H15" si="0">G9/3</f>
        <v>4.166666666666667</v>
      </c>
    </row>
    <row r="10" spans="1:8">
      <c r="A10" s="94"/>
      <c r="B10" s="88" t="s">
        <v>31</v>
      </c>
      <c r="C10" s="4" t="s">
        <v>32</v>
      </c>
      <c r="D10" s="55" t="s">
        <v>7</v>
      </c>
      <c r="E10" s="55">
        <v>2781</v>
      </c>
      <c r="F10" s="63">
        <v>0.04</v>
      </c>
      <c r="G10" s="57">
        <v>0.75</v>
      </c>
      <c r="H10" s="58">
        <f t="shared" si="0"/>
        <v>0.25</v>
      </c>
    </row>
    <row r="11" spans="1:8">
      <c r="A11" s="94"/>
      <c r="B11" s="88"/>
      <c r="C11" s="19" t="s">
        <v>68</v>
      </c>
      <c r="D11" s="60" t="s">
        <v>7</v>
      </c>
      <c r="E11" s="60">
        <v>2785</v>
      </c>
      <c r="F11" s="64">
        <v>0.04</v>
      </c>
      <c r="G11" s="61">
        <v>0.75</v>
      </c>
      <c r="H11" s="62">
        <f t="shared" si="0"/>
        <v>0.25</v>
      </c>
    </row>
    <row r="12" spans="1:8">
      <c r="A12" s="94"/>
      <c r="B12" s="88"/>
      <c r="C12" s="4" t="s">
        <v>67</v>
      </c>
      <c r="D12" s="55" t="s">
        <v>7</v>
      </c>
      <c r="E12" s="55">
        <v>2787</v>
      </c>
      <c r="F12" s="63">
        <v>0.08</v>
      </c>
      <c r="G12" s="57">
        <v>0.75</v>
      </c>
      <c r="H12" s="58">
        <f t="shared" si="0"/>
        <v>0.25</v>
      </c>
    </row>
    <row r="13" spans="1:8">
      <c r="A13" s="94"/>
      <c r="B13" s="89" t="s">
        <v>33</v>
      </c>
      <c r="C13" s="19" t="s">
        <v>34</v>
      </c>
      <c r="D13" s="60" t="s">
        <v>15</v>
      </c>
      <c r="E13" s="60" t="s">
        <v>48</v>
      </c>
      <c r="F13" s="64">
        <v>0.1</v>
      </c>
      <c r="G13" s="61">
        <v>4.99</v>
      </c>
      <c r="H13" s="62">
        <f t="shared" si="0"/>
        <v>1.6633333333333333</v>
      </c>
    </row>
    <row r="14" spans="1:8">
      <c r="A14" s="94"/>
      <c r="B14" s="89"/>
      <c r="C14" s="4" t="s">
        <v>63</v>
      </c>
      <c r="D14" s="55" t="s">
        <v>7</v>
      </c>
      <c r="E14" s="55">
        <v>753</v>
      </c>
      <c r="F14" s="63">
        <v>0.3</v>
      </c>
      <c r="G14" s="57">
        <v>1.95</v>
      </c>
      <c r="H14" s="58">
        <f t="shared" si="0"/>
        <v>0.65</v>
      </c>
    </row>
    <row r="15" spans="1:8">
      <c r="A15" s="94"/>
      <c r="B15" s="89"/>
      <c r="C15" s="19" t="s">
        <v>64</v>
      </c>
      <c r="D15" s="60" t="s">
        <v>15</v>
      </c>
      <c r="E15" s="60" t="s">
        <v>48</v>
      </c>
      <c r="F15" s="65">
        <v>0.01</v>
      </c>
      <c r="G15" s="61">
        <v>1.71</v>
      </c>
      <c r="H15" s="62">
        <f t="shared" si="0"/>
        <v>0.56999999999999995</v>
      </c>
    </row>
    <row r="16" spans="1:8">
      <c r="A16" s="94"/>
      <c r="B16" s="89"/>
      <c r="C16" s="4" t="s">
        <v>65</v>
      </c>
      <c r="D16" s="55" t="s">
        <v>15</v>
      </c>
      <c r="E16" s="55" t="s">
        <v>48</v>
      </c>
      <c r="F16" s="63">
        <v>3.3333333333333333E-2</v>
      </c>
      <c r="G16" s="57">
        <v>5.51</v>
      </c>
      <c r="H16" s="58">
        <f>G16*F16</f>
        <v>0.18366666666666664</v>
      </c>
    </row>
    <row r="17" spans="1:8">
      <c r="A17" s="94"/>
      <c r="B17" s="20" t="s">
        <v>70</v>
      </c>
      <c r="C17" s="19" t="s">
        <v>71</v>
      </c>
      <c r="D17" s="60" t="s">
        <v>7</v>
      </c>
      <c r="E17" s="60">
        <v>3111</v>
      </c>
      <c r="F17" s="60">
        <v>1</v>
      </c>
      <c r="G17" s="61">
        <v>15.95</v>
      </c>
      <c r="H17" s="62">
        <f>G17/3</f>
        <v>5.3166666666666664</v>
      </c>
    </row>
    <row r="18" spans="1:8">
      <c r="A18" s="95"/>
      <c r="B18" s="13" t="s">
        <v>72</v>
      </c>
      <c r="C18" s="12" t="s">
        <v>73</v>
      </c>
      <c r="D18" s="48" t="s">
        <v>10</v>
      </c>
      <c r="E18" s="48">
        <v>775120</v>
      </c>
      <c r="F18" s="69">
        <v>5.7142857142857141E-2</v>
      </c>
      <c r="G18" s="49">
        <v>2.58</v>
      </c>
      <c r="H18" s="50">
        <f>G18/3</f>
        <v>0.86</v>
      </c>
    </row>
    <row r="19" spans="1:8">
      <c r="B19" s="20"/>
      <c r="C19" s="19"/>
      <c r="D19" s="60"/>
      <c r="E19" s="60"/>
      <c r="F19" s="60"/>
      <c r="G19" s="66" t="s">
        <v>78</v>
      </c>
      <c r="H19" s="67">
        <f>SUM(H2:H18)</f>
        <v>38.826999999999998</v>
      </c>
    </row>
  </sheetData>
  <mergeCells count="5">
    <mergeCell ref="A2:A4"/>
    <mergeCell ref="A5:A8"/>
    <mergeCell ref="B13:B16"/>
    <mergeCell ref="A9:A18"/>
    <mergeCell ref="B10:B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BOM</vt:lpstr>
      <vt:lpstr>You buy</vt:lpstr>
      <vt:lpstr>You 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Ian Huber</cp:lastModifiedBy>
  <dcterms:created xsi:type="dcterms:W3CDTF">2017-02-21T04:19:32Z</dcterms:created>
  <dcterms:modified xsi:type="dcterms:W3CDTF">2017-04-18T20:01:40Z</dcterms:modified>
</cp:coreProperties>
</file>