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updateLinks="always" codeName="ThisWorkbook" defaultThemeVersion="124226"/>
  <bookViews>
    <workbookView xWindow="10500" yWindow="2775" windowWidth="9915" windowHeight="5310" tabRatio="495" firstSheet="1" activeTab="34"/>
  </bookViews>
  <sheets>
    <sheet name="مقاصد" sheetId="3" state="hidden" r:id="rId1"/>
    <sheet name="محصولات" sheetId="1" r:id="rId2"/>
    <sheet name="1" sheetId="370" state="hidden" r:id="rId3"/>
    <sheet name="3" sheetId="371" state="hidden" r:id="rId4"/>
    <sheet name="4" sheetId="372" state="hidden" r:id="rId5"/>
    <sheet name="5" sheetId="373" state="hidden" r:id="rId6"/>
    <sheet name="6" sheetId="374" state="hidden" r:id="rId7"/>
    <sheet name="7" sheetId="375" state="hidden" r:id="rId8"/>
    <sheet name="8" sheetId="376" state="hidden" r:id="rId9"/>
    <sheet name="9" sheetId="379" state="hidden" r:id="rId10"/>
    <sheet name="10" sheetId="378" state="hidden" r:id="rId11"/>
    <sheet name="11" sheetId="380" state="hidden" r:id="rId12"/>
    <sheet name="12" sheetId="381" state="hidden" r:id="rId13"/>
    <sheet name="13" sheetId="383" state="hidden" r:id="rId14"/>
    <sheet name="15" sheetId="384" r:id="rId15"/>
    <sheet name="16" sheetId="385" r:id="rId16"/>
    <sheet name="17" sheetId="386" state="hidden" r:id="rId17"/>
    <sheet name="18" sheetId="387" state="hidden" r:id="rId18"/>
    <sheet name="19" sheetId="388" state="hidden" r:id="rId19"/>
    <sheet name="20" sheetId="389" state="hidden" r:id="rId20"/>
    <sheet name="22" sheetId="390" state="hidden" r:id="rId21"/>
    <sheet name="23" sheetId="391" state="hidden" r:id="rId22"/>
    <sheet name="24" sheetId="392" state="hidden" r:id="rId23"/>
    <sheet name="25" sheetId="393" state="hidden" r:id="rId24"/>
    <sheet name="26" sheetId="394" state="hidden" r:id="rId25"/>
    <sheet name="27" sheetId="395" state="hidden" r:id="rId26"/>
    <sheet name="29" sheetId="396" r:id="rId27"/>
    <sheet name="30" sheetId="397" r:id="rId28"/>
    <sheet name="31" sheetId="398" r:id="rId29"/>
    <sheet name="پرينت" sheetId="5" r:id="rId30"/>
    <sheet name="سازه گستر" sheetId="45" r:id="rId31"/>
    <sheet name="فهامه" sheetId="22" r:id="rId32"/>
    <sheet name="چک لیست" sheetId="207" state="hidden" r:id="rId33"/>
    <sheet name="عراق" sheetId="78" state="hidden" r:id="rId34"/>
    <sheet name="Report1" sheetId="10" r:id="rId35"/>
    <sheet name="بدون اوراکل" sheetId="340" state="hidden" r:id="rId36"/>
    <sheet name="گزارش ماه (2)" sheetId="131" state="hidden" r:id="rId37"/>
    <sheet name="Report2" sheetId="15" r:id="rId38"/>
    <sheet name="راننده" sheetId="17" state="hidden" r:id="rId39"/>
    <sheet name="راننده (2)" sheetId="30" state="hidden" r:id="rId40"/>
    <sheet name="قفل ها" sheetId="69" state="hidden" r:id="rId41"/>
    <sheet name="چک" sheetId="153" state="hidden" r:id="rId42"/>
  </sheets>
  <externalReferences>
    <externalReference r:id="rId43"/>
  </externalReferences>
  <definedNames>
    <definedName name="_xlnm._FilterDatabase" localSheetId="2" hidden="1">'1'!$A$1:$J$1</definedName>
    <definedName name="_xlnm._FilterDatabase" localSheetId="10" hidden="1">'10'!$A$1:$J$1</definedName>
    <definedName name="_xlnm._FilterDatabase" localSheetId="11" hidden="1">'11'!$A$1:$J$1</definedName>
    <definedName name="_xlnm._FilterDatabase" localSheetId="12" hidden="1">'12'!$A$1:$J$1</definedName>
    <definedName name="_xlnm._FilterDatabase" localSheetId="13" hidden="1">'13'!$A$1:$J$1</definedName>
    <definedName name="_xlnm._FilterDatabase" localSheetId="14" hidden="1">'15'!$A$1:$J$1</definedName>
    <definedName name="_xlnm._FilterDatabase" localSheetId="15" hidden="1">'16'!$A$1:$J$1</definedName>
    <definedName name="_xlnm._FilterDatabase" localSheetId="16" hidden="1">'17'!$A$1:$J$1</definedName>
    <definedName name="_xlnm._FilterDatabase" localSheetId="17" hidden="1">'18'!$A$1:$J$1</definedName>
    <definedName name="_xlnm._FilterDatabase" localSheetId="18" hidden="1">'19'!$A$1:$J$1</definedName>
    <definedName name="_xlnm._FilterDatabase" localSheetId="19" hidden="1">'20'!$A$1:$J$1</definedName>
    <definedName name="_xlnm._FilterDatabase" localSheetId="20" hidden="1">'22'!$A$1:$J$1</definedName>
    <definedName name="_xlnm._FilterDatabase" localSheetId="21" hidden="1">'23'!$A$1:$J$1</definedName>
    <definedName name="_xlnm._FilterDatabase" localSheetId="22" hidden="1">'24'!$A$1:$J$1</definedName>
    <definedName name="_xlnm._FilterDatabase" localSheetId="23" hidden="1">'25'!$A$1:$J$1</definedName>
    <definedName name="_xlnm._FilterDatabase" localSheetId="24" hidden="1">'26'!$A$1:$J$1</definedName>
    <definedName name="_xlnm._FilterDatabase" localSheetId="25" hidden="1">'27'!$A$1:$J$1</definedName>
    <definedName name="_xlnm._FilterDatabase" localSheetId="26" hidden="1">'29'!$A$1:$J$1</definedName>
    <definedName name="_xlnm._FilterDatabase" localSheetId="3" hidden="1">'3'!$A$1:$J$1</definedName>
    <definedName name="_xlnm._FilterDatabase" localSheetId="27" hidden="1">'30'!$A$1:$J$1</definedName>
    <definedName name="_xlnm._FilterDatabase" localSheetId="28" hidden="1">'31'!$A$1:$J$1</definedName>
    <definedName name="_xlnm._FilterDatabase" localSheetId="4" hidden="1">'4'!$A$1:$J$1</definedName>
    <definedName name="_xlnm._FilterDatabase" localSheetId="5" hidden="1">'5'!$A$1:$J$1</definedName>
    <definedName name="_xlnm._FilterDatabase" localSheetId="6" hidden="1">'6'!$A$1:$J$1</definedName>
    <definedName name="_xlnm._FilterDatabase" localSheetId="7" hidden="1">'7'!$A$1:$J$1</definedName>
    <definedName name="_xlnm._FilterDatabase" localSheetId="8" hidden="1">'8'!$A$1:$J$1</definedName>
    <definedName name="_xlnm._FilterDatabase" localSheetId="9" hidden="1">'9'!$A$1:$J$1</definedName>
    <definedName name="_xlnm._FilterDatabase" localSheetId="34" hidden="1">Report1!$A$1:$AH$98</definedName>
    <definedName name="_xlnm._FilterDatabase" localSheetId="37" hidden="1">Report2!$B$1:$AE$9</definedName>
    <definedName name="_xlnm._FilterDatabase" localSheetId="35" hidden="1">'بدون اوراکل'!$A$1:$AH$10</definedName>
    <definedName name="_xlnm._FilterDatabase" localSheetId="41" hidden="1">چک!$A$1:$F$141</definedName>
    <definedName name="_xlnm._FilterDatabase" localSheetId="38" hidden="1">راننده!$A$1:$F$105</definedName>
    <definedName name="_xlnm._FilterDatabase" localSheetId="39" hidden="1">'راننده (2)'!$A$1:$AF$89</definedName>
    <definedName name="_xlnm._FilterDatabase" localSheetId="30" hidden="1">'سازه گستر'!$A$4:$I$37</definedName>
    <definedName name="_xlnm._FilterDatabase" localSheetId="33" hidden="1">عراق!$B$1:$AE$7</definedName>
    <definedName name="_xlnm._FilterDatabase" localSheetId="31" hidden="1">فهامه!$A$4:$I$37</definedName>
    <definedName name="_xlnm._FilterDatabase" localSheetId="40" hidden="1">'قفل ها'!$B$1:$AE$7</definedName>
    <definedName name="_xlnm._FilterDatabase" localSheetId="1" hidden="1">محصولات!$A$1:$O$103</definedName>
    <definedName name="_xlnm._FilterDatabase" localSheetId="0" hidden="1">مقاصد!$A$1:$A$22</definedName>
    <definedName name="code" localSheetId="2">'1'!#REF!</definedName>
    <definedName name="code" localSheetId="3">'3'!#REF!</definedName>
    <definedName name="code" localSheetId="4">'4'!#REF!</definedName>
    <definedName name="code" localSheetId="5">'5'!#REF!</definedName>
    <definedName name="code" localSheetId="6">'6'!#REF!</definedName>
    <definedName name="code" localSheetId="7">'7'!#REF!</definedName>
    <definedName name="code" localSheetId="8">'8'!#REF!</definedName>
    <definedName name="code" localSheetId="9">'9'!#REF!</definedName>
    <definedName name="code" localSheetId="35">#REF!</definedName>
    <definedName name="code" localSheetId="41">#REF!</definedName>
    <definedName name="code" localSheetId="32">#REF!</definedName>
    <definedName name="d" localSheetId="9">#REF!</definedName>
    <definedName name="_xlnm.Print_Titles" localSheetId="32">'چک لیست'!$1:$5</definedName>
    <definedName name="Z_889FFCA4_7EFC_471B_8ECE_D4688929F392_.wvu.Cols" localSheetId="29" hidden="1">پرينت!$L:$L</definedName>
    <definedName name="Z_889FFCA4_7EFC_471B_8ECE_D4688929F392_.wvu.Cols" localSheetId="32" hidden="1">'چک لیست'!$O:$O</definedName>
    <definedName name="Z_889FFCA4_7EFC_471B_8ECE_D4688929F392_.wvu.FilterData" localSheetId="34" hidden="1">Report1!$A$1:$AH$98</definedName>
    <definedName name="Z_889FFCA4_7EFC_471B_8ECE_D4688929F392_.wvu.FilterData" localSheetId="37" hidden="1">Report2!$B$1:$AE$9</definedName>
    <definedName name="Z_889FFCA4_7EFC_471B_8ECE_D4688929F392_.wvu.FilterData" localSheetId="35" hidden="1">'بدون اوراکل'!$A$1:$AH$10</definedName>
    <definedName name="Z_889FFCA4_7EFC_471B_8ECE_D4688929F392_.wvu.FilterData" localSheetId="41" hidden="1">چک!$A$1:$F$141</definedName>
    <definedName name="Z_889FFCA4_7EFC_471B_8ECE_D4688929F392_.wvu.FilterData" localSheetId="38" hidden="1">راننده!$A$1:$F$105</definedName>
    <definedName name="Z_889FFCA4_7EFC_471B_8ECE_D4688929F392_.wvu.FilterData" localSheetId="39" hidden="1">'راننده (2)'!$A$1:$AF$89</definedName>
    <definedName name="Z_889FFCA4_7EFC_471B_8ECE_D4688929F392_.wvu.FilterData" localSheetId="30" hidden="1">'سازه گستر'!$A$4:$I$37</definedName>
    <definedName name="Z_889FFCA4_7EFC_471B_8ECE_D4688929F392_.wvu.FilterData" localSheetId="33" hidden="1">عراق!$B$1:$AE$7</definedName>
    <definedName name="Z_889FFCA4_7EFC_471B_8ECE_D4688929F392_.wvu.FilterData" localSheetId="31" hidden="1">فهامه!$A$4:$I$37</definedName>
    <definedName name="Z_889FFCA4_7EFC_471B_8ECE_D4688929F392_.wvu.FilterData" localSheetId="40" hidden="1">'قفل ها'!$B$1:$AE$7</definedName>
    <definedName name="Z_889FFCA4_7EFC_471B_8ECE_D4688929F392_.wvu.FilterData" localSheetId="1" hidden="1">محصولات!$A$1:$O$103</definedName>
    <definedName name="Z_889FFCA4_7EFC_471B_8ECE_D4688929F392_.wvu.FilterData" localSheetId="0" hidden="1">مقاصد!$A$1:$A$22</definedName>
    <definedName name="Z_889FFCA4_7EFC_471B_8ECE_D4688929F392_.wvu.PrintTitles" localSheetId="29" hidden="1">پرينت!$1:$5</definedName>
    <definedName name="Z_889FFCA4_7EFC_471B_8ECE_D4688929F392_.wvu.PrintTitles" localSheetId="32" hidden="1">'چک لیست'!$1:$5</definedName>
  </definedNames>
  <calcPr calcId="144525"/>
  <customWorkbookViews>
    <customWorkbookView name="AllWorkSheets" guid="{889FFCA4-7EFC-471B-8ECE-D4688929F392}" maximized="1" windowWidth="1356" windowHeight="543" tabRatio="717" activeSheetId="264"/>
  </customWorkbookViews>
</workbook>
</file>

<file path=xl/calcChain.xml><?xml version="1.0" encoding="utf-8"?>
<calcChain xmlns="http://schemas.openxmlformats.org/spreadsheetml/2006/main">
  <c r="C11" i="398" l="1"/>
  <c r="D11" i="398"/>
  <c r="G11" i="398" s="1"/>
  <c r="E11" i="398"/>
  <c r="F11" i="398"/>
  <c r="H11" i="398"/>
  <c r="H10" i="398"/>
  <c r="F10" i="398"/>
  <c r="E10" i="398"/>
  <c r="D10" i="398"/>
  <c r="G10" i="398" s="1"/>
  <c r="C10" i="398"/>
  <c r="H7" i="398"/>
  <c r="F7" i="398"/>
  <c r="E7" i="398"/>
  <c r="D7" i="398"/>
  <c r="G7" i="398" s="1"/>
  <c r="C7" i="398"/>
  <c r="C22" i="398" l="1"/>
  <c r="D22" i="398"/>
  <c r="G22" i="398" s="1"/>
  <c r="E22" i="398"/>
  <c r="F22" i="398"/>
  <c r="H22" i="398"/>
  <c r="C23" i="398"/>
  <c r="D23" i="398"/>
  <c r="G23" i="398" s="1"/>
  <c r="E23" i="398"/>
  <c r="F23" i="398"/>
  <c r="H23" i="398"/>
  <c r="C6" i="398"/>
  <c r="D6" i="398"/>
  <c r="G6" i="398" s="1"/>
  <c r="E6" i="398"/>
  <c r="F6" i="398"/>
  <c r="H6" i="398"/>
  <c r="C15" i="398"/>
  <c r="D15" i="398"/>
  <c r="G15" i="398" s="1"/>
  <c r="E15" i="398"/>
  <c r="F15" i="398"/>
  <c r="H15" i="398"/>
  <c r="C16" i="398"/>
  <c r="D16" i="398"/>
  <c r="G16" i="398" s="1"/>
  <c r="E16" i="398"/>
  <c r="F16" i="398"/>
  <c r="H16" i="398"/>
  <c r="C17" i="398"/>
  <c r="D17" i="398"/>
  <c r="G17" i="398" s="1"/>
  <c r="E17" i="398"/>
  <c r="F17" i="398"/>
  <c r="H17" i="398"/>
  <c r="C18" i="398"/>
  <c r="D18" i="398"/>
  <c r="G18" i="398" s="1"/>
  <c r="E18" i="398"/>
  <c r="F18" i="398"/>
  <c r="H18" i="398"/>
  <c r="C19" i="398"/>
  <c r="D19" i="398"/>
  <c r="G19" i="398" s="1"/>
  <c r="E19" i="398"/>
  <c r="F19" i="398"/>
  <c r="H19" i="398"/>
  <c r="C8" i="398"/>
  <c r="D8" i="398"/>
  <c r="G8" i="398" s="1"/>
  <c r="E8" i="398"/>
  <c r="F8" i="398"/>
  <c r="H8" i="398"/>
  <c r="C9" i="398"/>
  <c r="D9" i="398"/>
  <c r="G9" i="398" s="1"/>
  <c r="E9" i="398"/>
  <c r="F9" i="398"/>
  <c r="H9" i="398"/>
  <c r="C12" i="398"/>
  <c r="D12" i="398"/>
  <c r="G12" i="398" s="1"/>
  <c r="E12" i="398"/>
  <c r="F12" i="398"/>
  <c r="H12" i="398"/>
  <c r="H20" i="398"/>
  <c r="F20" i="398"/>
  <c r="E20" i="398"/>
  <c r="D20" i="398"/>
  <c r="G20" i="398" s="1"/>
  <c r="C20" i="398"/>
  <c r="C13" i="398" l="1"/>
  <c r="D13" i="398"/>
  <c r="E13" i="398"/>
  <c r="F13" i="398"/>
  <c r="G13" i="398"/>
  <c r="H13" i="398"/>
  <c r="C14" i="398"/>
  <c r="D14" i="398"/>
  <c r="E14" i="398"/>
  <c r="F14" i="398"/>
  <c r="G14" i="398"/>
  <c r="H14" i="398"/>
  <c r="C5" i="397" l="1"/>
  <c r="D5" i="397"/>
  <c r="E5" i="397"/>
  <c r="F5" i="397"/>
  <c r="G5" i="397"/>
  <c r="H5" i="397"/>
  <c r="C6" i="397"/>
  <c r="D6" i="397"/>
  <c r="G6" i="397" s="1"/>
  <c r="E6" i="397"/>
  <c r="F6" i="397"/>
  <c r="H6" i="397"/>
  <c r="C7" i="397"/>
  <c r="D7" i="397"/>
  <c r="E7" i="397"/>
  <c r="F7" i="397"/>
  <c r="G7" i="397"/>
  <c r="H7" i="397"/>
  <c r="C8" i="397"/>
  <c r="D8" i="397"/>
  <c r="E8" i="397"/>
  <c r="F8" i="397"/>
  <c r="G8" i="397"/>
  <c r="H8" i="397"/>
  <c r="C9" i="397"/>
  <c r="D9" i="397"/>
  <c r="E9" i="397"/>
  <c r="F9" i="397"/>
  <c r="G9" i="397"/>
  <c r="H9" i="397"/>
  <c r="C10" i="397"/>
  <c r="D10" i="397"/>
  <c r="E10" i="397"/>
  <c r="F10" i="397"/>
  <c r="G10" i="397"/>
  <c r="H10" i="397"/>
  <c r="C11" i="397"/>
  <c r="D11" i="397"/>
  <c r="E11" i="397"/>
  <c r="F11" i="397"/>
  <c r="G11" i="397"/>
  <c r="H11" i="397"/>
  <c r="C12" i="397"/>
  <c r="D12" i="397"/>
  <c r="E12" i="397"/>
  <c r="F12" i="397"/>
  <c r="G12" i="397"/>
  <c r="H12" i="397"/>
  <c r="C13" i="397"/>
  <c r="D13" i="397"/>
  <c r="E13" i="397"/>
  <c r="F13" i="397"/>
  <c r="G13" i="397"/>
  <c r="H13" i="397"/>
  <c r="C14" i="397"/>
  <c r="D14" i="397"/>
  <c r="E14" i="397"/>
  <c r="F14" i="397"/>
  <c r="G14" i="397"/>
  <c r="H14" i="397"/>
  <c r="C15" i="397"/>
  <c r="D15" i="397"/>
  <c r="E15" i="397"/>
  <c r="F15" i="397"/>
  <c r="G15" i="397"/>
  <c r="H15" i="397"/>
  <c r="C16" i="397"/>
  <c r="D16" i="397"/>
  <c r="E16" i="397"/>
  <c r="F16" i="397"/>
  <c r="G16" i="397"/>
  <c r="H16" i="397"/>
  <c r="C17" i="397"/>
  <c r="D17" i="397"/>
  <c r="E17" i="397"/>
  <c r="F17" i="397"/>
  <c r="G17" i="397"/>
  <c r="H17" i="397"/>
  <c r="C18" i="397"/>
  <c r="D18" i="397"/>
  <c r="E18" i="397"/>
  <c r="F18" i="397"/>
  <c r="G18" i="397"/>
  <c r="H18" i="397"/>
  <c r="C19" i="397"/>
  <c r="D19" i="397"/>
  <c r="E19" i="397"/>
  <c r="F19" i="397"/>
  <c r="G19" i="397"/>
  <c r="H19" i="397"/>
  <c r="C20" i="397"/>
  <c r="D20" i="397"/>
  <c r="E20" i="397"/>
  <c r="F20" i="397"/>
  <c r="G20" i="397"/>
  <c r="H20" i="397"/>
  <c r="C21" i="397"/>
  <c r="D21" i="397"/>
  <c r="E21" i="397"/>
  <c r="F21" i="397"/>
  <c r="G21" i="397"/>
  <c r="H21" i="397"/>
  <c r="C22" i="397"/>
  <c r="D22" i="397"/>
  <c r="E22" i="397"/>
  <c r="F22" i="397"/>
  <c r="G22" i="397"/>
  <c r="H22" i="397"/>
  <c r="C23" i="397"/>
  <c r="D23" i="397"/>
  <c r="E23" i="397"/>
  <c r="F23" i="397"/>
  <c r="G23" i="397"/>
  <c r="H23" i="397"/>
  <c r="C24" i="397"/>
  <c r="D24" i="397"/>
  <c r="E24" i="397"/>
  <c r="F24" i="397"/>
  <c r="G24" i="397"/>
  <c r="H24" i="397"/>
  <c r="C25" i="397"/>
  <c r="D25" i="397"/>
  <c r="E25" i="397"/>
  <c r="F25" i="397"/>
  <c r="G25" i="397"/>
  <c r="H25" i="397"/>
  <c r="C26" i="397"/>
  <c r="D26" i="397"/>
  <c r="E26" i="397"/>
  <c r="F26" i="397"/>
  <c r="G26" i="397"/>
  <c r="H26" i="397"/>
  <c r="C27" i="397"/>
  <c r="D27" i="397"/>
  <c r="E27" i="397"/>
  <c r="F27" i="397"/>
  <c r="G27" i="397"/>
  <c r="H27" i="397"/>
  <c r="C28" i="397"/>
  <c r="D28" i="397"/>
  <c r="E28" i="397"/>
  <c r="F28" i="397"/>
  <c r="G28" i="397"/>
  <c r="H28" i="397"/>
  <c r="C29" i="397"/>
  <c r="D29" i="397"/>
  <c r="E29" i="397"/>
  <c r="F29" i="397"/>
  <c r="G29" i="397"/>
  <c r="H29" i="397"/>
  <c r="C30" i="397"/>
  <c r="D30" i="397"/>
  <c r="E30" i="397"/>
  <c r="F30" i="397"/>
  <c r="G30" i="397"/>
  <c r="H30" i="397"/>
  <c r="C31" i="397"/>
  <c r="D31" i="397"/>
  <c r="E31" i="397"/>
  <c r="F31" i="397"/>
  <c r="G31" i="397"/>
  <c r="H31" i="397"/>
  <c r="C32" i="397"/>
  <c r="D32" i="397"/>
  <c r="E32" i="397"/>
  <c r="F32" i="397"/>
  <c r="G32" i="397"/>
  <c r="H32" i="397"/>
  <c r="C33" i="397"/>
  <c r="D33" i="397"/>
  <c r="E33" i="397"/>
  <c r="F33" i="397"/>
  <c r="G33" i="397"/>
  <c r="H33" i="397"/>
  <c r="C34" i="397"/>
  <c r="D34" i="397"/>
  <c r="E34" i="397"/>
  <c r="F34" i="397"/>
  <c r="G34" i="397"/>
  <c r="H34" i="397"/>
  <c r="C35" i="397"/>
  <c r="D35" i="397"/>
  <c r="E35" i="397"/>
  <c r="F35" i="397"/>
  <c r="G35" i="397"/>
  <c r="H35" i="397"/>
  <c r="C36" i="397"/>
  <c r="D36" i="397"/>
  <c r="E36" i="397"/>
  <c r="F36" i="397"/>
  <c r="G36" i="397"/>
  <c r="H36" i="397"/>
  <c r="C21" i="398"/>
  <c r="D21" i="398"/>
  <c r="G21" i="398" s="1"/>
  <c r="E21" i="398"/>
  <c r="F21" i="398"/>
  <c r="H21" i="398"/>
  <c r="H5" i="398"/>
  <c r="F5" i="398"/>
  <c r="E5" i="398"/>
  <c r="D5" i="398"/>
  <c r="G5" i="398" s="1"/>
  <c r="C5" i="398"/>
  <c r="H4" i="398"/>
  <c r="F4" i="398"/>
  <c r="E4" i="398"/>
  <c r="D4" i="398"/>
  <c r="G4" i="398" s="1"/>
  <c r="C4" i="398"/>
  <c r="H3" i="398"/>
  <c r="F3" i="398"/>
  <c r="E3" i="398"/>
  <c r="D3" i="398"/>
  <c r="G3" i="398" s="1"/>
  <c r="C3" i="398"/>
  <c r="H2" i="398"/>
  <c r="F2" i="398"/>
  <c r="E2" i="398"/>
  <c r="D2" i="398"/>
  <c r="G2" i="398" s="1"/>
  <c r="C2" i="398"/>
  <c r="A116" i="30" l="1"/>
  <c r="AB116" i="30"/>
  <c r="U116" i="30"/>
  <c r="AF116" i="30"/>
  <c r="AA116" i="30"/>
  <c r="L116" i="30"/>
  <c r="T116" i="30"/>
  <c r="I41" i="5"/>
  <c r="H116" i="30"/>
  <c r="K116" i="30"/>
  <c r="G116" i="30"/>
  <c r="I116" i="30"/>
  <c r="AE116" i="30"/>
  <c r="O116" i="30"/>
  <c r="S116" i="30"/>
  <c r="I31" i="5"/>
  <c r="I32" i="5"/>
  <c r="B116" i="30"/>
  <c r="Q116" i="30"/>
  <c r="W116" i="30"/>
  <c r="E116" i="30"/>
  <c r="I33" i="5"/>
  <c r="I36" i="5"/>
  <c r="V116" i="30"/>
  <c r="M116" i="30"/>
  <c r="Y116" i="30"/>
  <c r="I37" i="5"/>
  <c r="I35" i="5"/>
  <c r="N116" i="30"/>
  <c r="I42" i="5"/>
  <c r="AC116" i="30"/>
  <c r="C116" i="30"/>
  <c r="D116" i="30"/>
  <c r="I43" i="5"/>
  <c r="Z116" i="30"/>
  <c r="F116" i="30"/>
  <c r="I34" i="5"/>
  <c r="P116" i="30"/>
  <c r="R116" i="30"/>
  <c r="AD116" i="30"/>
  <c r="I38" i="5"/>
  <c r="X116" i="30"/>
  <c r="J116" i="30"/>
  <c r="I40" i="5"/>
  <c r="I39" i="5"/>
  <c r="C23" i="396" l="1"/>
  <c r="D23" i="396"/>
  <c r="E23" i="396"/>
  <c r="F23" i="396"/>
  <c r="G23" i="396"/>
  <c r="H23" i="396"/>
  <c r="H27" i="396"/>
  <c r="F27" i="396"/>
  <c r="E27" i="396"/>
  <c r="D27" i="396"/>
  <c r="G27" i="396" s="1"/>
  <c r="C27" i="396"/>
  <c r="H26" i="396"/>
  <c r="F26" i="396"/>
  <c r="E26" i="396"/>
  <c r="D26" i="396"/>
  <c r="G26" i="396" s="1"/>
  <c r="C26" i="396"/>
  <c r="H19" i="396"/>
  <c r="F19" i="396"/>
  <c r="E19" i="396"/>
  <c r="D19" i="396"/>
  <c r="G19" i="396" s="1"/>
  <c r="C19" i="396"/>
  <c r="H21" i="396"/>
  <c r="F21" i="396"/>
  <c r="E21" i="396"/>
  <c r="D21" i="396"/>
  <c r="G21" i="396" s="1"/>
  <c r="C21" i="396"/>
  <c r="H20" i="396"/>
  <c r="F20" i="396"/>
  <c r="E20" i="396"/>
  <c r="D20" i="396"/>
  <c r="G20" i="396" s="1"/>
  <c r="C20" i="396"/>
  <c r="H5" i="396"/>
  <c r="F5" i="396"/>
  <c r="E5" i="396"/>
  <c r="D5" i="396"/>
  <c r="G5" i="396" s="1"/>
  <c r="C5" i="396"/>
  <c r="C35" i="396"/>
  <c r="D35" i="396"/>
  <c r="G35" i="396" s="1"/>
  <c r="E35" i="396"/>
  <c r="F35" i="396"/>
  <c r="H35" i="396"/>
  <c r="H4" i="397"/>
  <c r="F4" i="397"/>
  <c r="E4" i="397"/>
  <c r="D4" i="397"/>
  <c r="G4" i="397" s="1"/>
  <c r="C4" i="397"/>
  <c r="H3" i="397"/>
  <c r="F3" i="397"/>
  <c r="E3" i="397"/>
  <c r="D3" i="397"/>
  <c r="G3" i="397" s="1"/>
  <c r="C3" i="397"/>
  <c r="H2" i="397"/>
  <c r="F2" i="397"/>
  <c r="E2" i="397"/>
  <c r="D2" i="397"/>
  <c r="G2" i="397" s="1"/>
  <c r="C2" i="397"/>
  <c r="C8" i="396"/>
  <c r="D8" i="396"/>
  <c r="G8" i="396" s="1"/>
  <c r="E8" i="396"/>
  <c r="F8" i="396"/>
  <c r="H8" i="396"/>
  <c r="C33" i="396"/>
  <c r="D33" i="396"/>
  <c r="G33" i="396" s="1"/>
  <c r="E33" i="396"/>
  <c r="F33" i="396"/>
  <c r="H33" i="396"/>
  <c r="C34" i="396"/>
  <c r="D34" i="396"/>
  <c r="G34" i="396" s="1"/>
  <c r="E34" i="396"/>
  <c r="F34" i="396"/>
  <c r="H34" i="396"/>
  <c r="C16" i="396"/>
  <c r="D16" i="396"/>
  <c r="G16" i="396" s="1"/>
  <c r="E16" i="396"/>
  <c r="F16" i="396"/>
  <c r="H16" i="396"/>
  <c r="C17" i="396"/>
  <c r="D17" i="396"/>
  <c r="G17" i="396" s="1"/>
  <c r="E17" i="396"/>
  <c r="F17" i="396"/>
  <c r="H17" i="396"/>
  <c r="C18" i="396"/>
  <c r="D18" i="396"/>
  <c r="G18" i="396" s="1"/>
  <c r="E18" i="396"/>
  <c r="F18" i="396"/>
  <c r="H18" i="396"/>
  <c r="C22" i="396"/>
  <c r="D22" i="396"/>
  <c r="G22" i="396" s="1"/>
  <c r="E22" i="396"/>
  <c r="F22" i="396"/>
  <c r="H22" i="396"/>
  <c r="C24" i="396"/>
  <c r="D24" i="396"/>
  <c r="G24" i="396" s="1"/>
  <c r="E24" i="396"/>
  <c r="F24" i="396"/>
  <c r="H24" i="396"/>
  <c r="C25" i="396"/>
  <c r="D25" i="396"/>
  <c r="G25" i="396" s="1"/>
  <c r="E25" i="396"/>
  <c r="F25" i="396"/>
  <c r="H25" i="396"/>
  <c r="C28" i="396"/>
  <c r="D28" i="396"/>
  <c r="G28" i="396" s="1"/>
  <c r="E28" i="396"/>
  <c r="F28" i="396"/>
  <c r="H28" i="396"/>
  <c r="C7" i="396"/>
  <c r="D7" i="396"/>
  <c r="G7" i="396" s="1"/>
  <c r="E7" i="396"/>
  <c r="F7" i="396"/>
  <c r="H7" i="396"/>
  <c r="C9" i="396" l="1"/>
  <c r="D9" i="396"/>
  <c r="G9" i="396" s="1"/>
  <c r="E9" i="396"/>
  <c r="F9" i="396"/>
  <c r="H9" i="396"/>
  <c r="C10" i="396"/>
  <c r="D10" i="396"/>
  <c r="G10" i="396" s="1"/>
  <c r="E10" i="396"/>
  <c r="F10" i="396"/>
  <c r="H10" i="396"/>
  <c r="C11" i="396"/>
  <c r="D11" i="396"/>
  <c r="G11" i="396" s="1"/>
  <c r="E11" i="396"/>
  <c r="F11" i="396"/>
  <c r="H11" i="396"/>
  <c r="C12" i="396"/>
  <c r="D12" i="396"/>
  <c r="G12" i="396" s="1"/>
  <c r="E12" i="396"/>
  <c r="F12" i="396"/>
  <c r="H12" i="396"/>
  <c r="C13" i="396"/>
  <c r="D13" i="396"/>
  <c r="G13" i="396" s="1"/>
  <c r="E13" i="396"/>
  <c r="F13" i="396"/>
  <c r="H13" i="396"/>
  <c r="C14" i="396" l="1"/>
  <c r="D14" i="396"/>
  <c r="G14" i="396" s="1"/>
  <c r="E14" i="396"/>
  <c r="F14" i="396"/>
  <c r="H14" i="396"/>
  <c r="C15" i="396"/>
  <c r="D15" i="396"/>
  <c r="G15" i="396" s="1"/>
  <c r="E15" i="396"/>
  <c r="F15" i="396"/>
  <c r="H15" i="396"/>
  <c r="H32" i="396"/>
  <c r="F32" i="396"/>
  <c r="E32" i="396"/>
  <c r="D32" i="396"/>
  <c r="G32" i="396" s="1"/>
  <c r="C32" i="396"/>
  <c r="H31" i="396"/>
  <c r="F31" i="396"/>
  <c r="E31" i="396"/>
  <c r="D31" i="396"/>
  <c r="G31" i="396" s="1"/>
  <c r="C31" i="396"/>
  <c r="H30" i="396"/>
  <c r="F30" i="396"/>
  <c r="E30" i="396"/>
  <c r="D30" i="396"/>
  <c r="G30" i="396" s="1"/>
  <c r="C30" i="396"/>
  <c r="H29" i="396"/>
  <c r="F29" i="396"/>
  <c r="E29" i="396"/>
  <c r="D29" i="396"/>
  <c r="G29" i="396" s="1"/>
  <c r="C29" i="396"/>
  <c r="H6" i="396"/>
  <c r="F6" i="396"/>
  <c r="E6" i="396"/>
  <c r="D6" i="396"/>
  <c r="G6" i="396" s="1"/>
  <c r="C6" i="396"/>
  <c r="H4" i="396"/>
  <c r="F4" i="396"/>
  <c r="E4" i="396"/>
  <c r="D4" i="396"/>
  <c r="G4" i="396" s="1"/>
  <c r="C4" i="396"/>
  <c r="H3" i="396"/>
  <c r="F3" i="396"/>
  <c r="E3" i="396"/>
  <c r="D3" i="396"/>
  <c r="G3" i="396" s="1"/>
  <c r="C3" i="396"/>
  <c r="H2" i="396"/>
  <c r="F2" i="396"/>
  <c r="E2" i="396"/>
  <c r="D2" i="396"/>
  <c r="G2" i="396" s="1"/>
  <c r="C2" i="396"/>
  <c r="A115" i="30"/>
  <c r="AH37" i="10"/>
  <c r="AE115" i="30"/>
  <c r="F37" i="10"/>
  <c r="P115" i="30"/>
  <c r="AB115" i="30"/>
  <c r="R115" i="30"/>
  <c r="O37" i="10"/>
  <c r="S37" i="10"/>
  <c r="K115" i="30"/>
  <c r="G37" i="10"/>
  <c r="S115" i="30"/>
  <c r="E37" i="10"/>
  <c r="I115" i="30"/>
  <c r="V115" i="30"/>
  <c r="AB37" i="10"/>
  <c r="L37" i="10"/>
  <c r="AG37" i="10"/>
  <c r="G115" i="30"/>
  <c r="AA37" i="10"/>
  <c r="W115" i="30"/>
  <c r="Y115" i="30"/>
  <c r="X115" i="30"/>
  <c r="U115" i="30"/>
  <c r="W37" i="10"/>
  <c r="AD37" i="10"/>
  <c r="R37" i="10"/>
  <c r="AD115" i="30"/>
  <c r="M37" i="10"/>
  <c r="O115" i="30"/>
  <c r="T37" i="10"/>
  <c r="Q115" i="30"/>
  <c r="J37" i="10"/>
  <c r="P37" i="10"/>
  <c r="H37" i="10"/>
  <c r="X37" i="10"/>
  <c r="C115" i="30"/>
  <c r="N115" i="30"/>
  <c r="Z115" i="30"/>
  <c r="V37" i="10"/>
  <c r="AA115" i="30"/>
  <c r="AC37" i="10"/>
  <c r="T115" i="30"/>
  <c r="AF37" i="10"/>
  <c r="B115" i="30"/>
  <c r="D115" i="30"/>
  <c r="J115" i="30"/>
  <c r="Y37" i="10"/>
  <c r="E115" i="30"/>
  <c r="K37" i="10"/>
  <c r="L115" i="30"/>
  <c r="Q37" i="10"/>
  <c r="F115" i="30"/>
  <c r="H115" i="30"/>
  <c r="D37" i="10"/>
  <c r="AF115" i="30"/>
  <c r="N37" i="10"/>
  <c r="I37" i="10"/>
  <c r="AC115" i="30"/>
  <c r="Z37" i="10"/>
  <c r="M115" i="30"/>
  <c r="U37" i="10"/>
  <c r="AE37" i="10"/>
  <c r="C37" i="10" l="1"/>
  <c r="T14" i="15"/>
  <c r="H14" i="15"/>
  <c r="AE15" i="15"/>
  <c r="Z15" i="15"/>
  <c r="T15" i="15"/>
  <c r="AD14" i="15"/>
  <c r="Z14" i="15"/>
  <c r="N14" i="15"/>
  <c r="AA15" i="15"/>
  <c r="AC14" i="15"/>
  <c r="I15" i="15"/>
  <c r="R15" i="15"/>
  <c r="AI15" i="15"/>
  <c r="J14" i="15"/>
  <c r="E15" i="15"/>
  <c r="AG15" i="15"/>
  <c r="Q14" i="15"/>
  <c r="O14" i="15"/>
  <c r="V15" i="15"/>
  <c r="M15" i="15"/>
  <c r="U15" i="15"/>
  <c r="F15" i="15"/>
  <c r="O15" i="15"/>
  <c r="AE14" i="15"/>
  <c r="S15" i="15"/>
  <c r="W15" i="15"/>
  <c r="W14" i="15"/>
  <c r="K15" i="15"/>
  <c r="AF15" i="15"/>
  <c r="F14" i="15"/>
  <c r="X15" i="15"/>
  <c r="S14" i="15"/>
  <c r="P15" i="15"/>
  <c r="AF14" i="15"/>
  <c r="P14" i="15"/>
  <c r="AI14" i="15"/>
  <c r="I14" i="15"/>
  <c r="H15" i="15"/>
  <c r="AH14" i="15"/>
  <c r="AC15" i="15"/>
  <c r="X14" i="15"/>
  <c r="G14" i="15"/>
  <c r="R14" i="15"/>
  <c r="Y14" i="15"/>
  <c r="L14" i="15"/>
  <c r="Y15" i="15"/>
  <c r="AH15" i="15"/>
  <c r="AG14" i="15"/>
  <c r="M14" i="15"/>
  <c r="V14" i="15"/>
  <c r="K14" i="15"/>
  <c r="AB15" i="15"/>
  <c r="AB14" i="15"/>
  <c r="AD15" i="15"/>
  <c r="L15" i="15"/>
  <c r="AA14" i="15"/>
  <c r="U14" i="15"/>
  <c r="G15" i="15"/>
  <c r="N15" i="15"/>
  <c r="E14" i="15"/>
  <c r="J15" i="15"/>
  <c r="Q15" i="15"/>
  <c r="D15" i="15" l="1"/>
  <c r="D14" i="15"/>
  <c r="H1" i="22" l="1"/>
  <c r="H1" i="45"/>
  <c r="G13" i="45"/>
  <c r="G12" i="45"/>
  <c r="G15" i="45"/>
  <c r="G14" i="45"/>
  <c r="A112" i="30" l="1"/>
  <c r="A113" i="30"/>
  <c r="A114" i="30"/>
  <c r="A108" i="30" l="1"/>
  <c r="A109" i="30"/>
  <c r="A110" i="30"/>
  <c r="A111" i="30"/>
  <c r="A107" i="30" l="1"/>
  <c r="A106" i="30" l="1"/>
  <c r="E39" i="1" l="1"/>
  <c r="A104" i="30" l="1"/>
  <c r="A105" i="30"/>
  <c r="A103" i="30" l="1"/>
  <c r="A102" i="30" l="1"/>
  <c r="A101" i="30" l="1"/>
  <c r="A99" i="30" l="1"/>
  <c r="A100" i="30"/>
  <c r="A98" i="30" l="1"/>
  <c r="A97" i="30" l="1"/>
  <c r="A96" i="30" l="1"/>
  <c r="A95" i="30" l="1"/>
  <c r="A94" i="30" l="1"/>
  <c r="A93" i="30" l="1"/>
  <c r="J2" i="207" l="1"/>
  <c r="J1" i="207" l="1"/>
  <c r="A92" i="30" l="1"/>
  <c r="A91" i="30" l="1"/>
  <c r="A90" i="30" l="1"/>
  <c r="A3" i="30" l="1"/>
  <c r="A4" i="30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4" i="30"/>
  <c r="A25" i="30"/>
  <c r="A26" i="30"/>
  <c r="A27" i="30"/>
  <c r="A28" i="30"/>
  <c r="A29" i="30"/>
  <c r="A30" i="30"/>
  <c r="A31" i="30"/>
  <c r="A32" i="30"/>
  <c r="A33" i="30"/>
  <c r="A34" i="30"/>
  <c r="A35" i="30"/>
  <c r="A36" i="30"/>
  <c r="A37" i="30"/>
  <c r="A38" i="30"/>
  <c r="A39" i="30"/>
  <c r="A40" i="30"/>
  <c r="A41" i="30"/>
  <c r="A42" i="30"/>
  <c r="A43" i="30"/>
  <c r="A44" i="30"/>
  <c r="A45" i="30"/>
  <c r="A46" i="30"/>
  <c r="A47" i="30"/>
  <c r="A48" i="30"/>
  <c r="A49" i="30"/>
  <c r="A50" i="30"/>
  <c r="A51" i="30"/>
  <c r="A52" i="30"/>
  <c r="A53" i="30"/>
  <c r="A54" i="30"/>
  <c r="A55" i="30"/>
  <c r="A56" i="30"/>
  <c r="A57" i="30"/>
  <c r="A58" i="30"/>
  <c r="A59" i="30"/>
  <c r="A60" i="30"/>
  <c r="A61" i="30"/>
  <c r="A62" i="30"/>
  <c r="A63" i="30"/>
  <c r="A64" i="30"/>
  <c r="A65" i="30"/>
  <c r="A66" i="30"/>
  <c r="A67" i="30"/>
  <c r="A68" i="30"/>
  <c r="A69" i="30"/>
  <c r="A70" i="30"/>
  <c r="A71" i="30"/>
  <c r="A72" i="30"/>
  <c r="A73" i="30"/>
  <c r="A74" i="30"/>
  <c r="A75" i="30"/>
  <c r="A76" i="30"/>
  <c r="A77" i="30"/>
  <c r="A78" i="30"/>
  <c r="A79" i="30"/>
  <c r="A80" i="30"/>
  <c r="A81" i="30"/>
  <c r="A82" i="30"/>
  <c r="A83" i="30"/>
  <c r="A84" i="30"/>
  <c r="A85" i="30"/>
  <c r="A86" i="30"/>
  <c r="A87" i="30"/>
  <c r="A88" i="30"/>
  <c r="A89" i="30"/>
  <c r="A2" i="30"/>
  <c r="C10" i="78"/>
  <c r="C11" i="78"/>
  <c r="E8" i="1" l="1"/>
  <c r="E7" i="1" l="1"/>
  <c r="E27" i="1"/>
  <c r="E19" i="1" l="1"/>
  <c r="E81" i="1" l="1"/>
  <c r="E5" i="1" l="1"/>
  <c r="E89" i="1" l="1"/>
  <c r="E94" i="1"/>
  <c r="E29" i="1" l="1"/>
  <c r="E75" i="1" l="1"/>
  <c r="E74" i="1"/>
  <c r="E52" i="1" l="1"/>
  <c r="E53" i="1"/>
  <c r="E45" i="1" l="1"/>
  <c r="E44" i="1" l="1"/>
  <c r="E6" i="1" l="1"/>
  <c r="E14" i="1"/>
  <c r="E43" i="1" l="1"/>
  <c r="E63" i="1" l="1"/>
  <c r="E62" i="1"/>
  <c r="E42" i="1" l="1"/>
  <c r="C22" i="78" l="1"/>
  <c r="C21" i="78"/>
  <c r="C20" i="78"/>
  <c r="C19" i="78"/>
  <c r="C18" i="78"/>
  <c r="C17" i="78"/>
  <c r="C16" i="78"/>
  <c r="C15" i="78"/>
  <c r="C14" i="78"/>
  <c r="C13" i="78"/>
  <c r="C12" i="78"/>
  <c r="C9" i="78"/>
  <c r="C8" i="78"/>
  <c r="C7" i="78"/>
  <c r="C6" i="78"/>
  <c r="C5" i="78"/>
  <c r="C4" i="78"/>
  <c r="C3" i="78"/>
  <c r="C2" i="78"/>
  <c r="I1" i="45"/>
  <c r="I1" i="22"/>
  <c r="E95" i="1"/>
  <c r="E93" i="1"/>
  <c r="E92" i="1"/>
  <c r="E90" i="1"/>
  <c r="E88" i="1"/>
  <c r="E87" i="1"/>
  <c r="E86" i="1"/>
  <c r="E85" i="1"/>
  <c r="E84" i="1"/>
  <c r="E83" i="1"/>
  <c r="E82" i="1"/>
  <c r="E80" i="1"/>
  <c r="E79" i="1"/>
  <c r="E78" i="1"/>
  <c r="E77" i="1"/>
  <c r="E76" i="1"/>
  <c r="E73" i="1"/>
  <c r="E72" i="1"/>
  <c r="E71" i="1"/>
  <c r="E70" i="1"/>
  <c r="E69" i="1"/>
  <c r="E68" i="1"/>
  <c r="E67" i="1"/>
  <c r="E66" i="1"/>
  <c r="E65" i="1"/>
  <c r="E64" i="1"/>
  <c r="E61" i="1"/>
  <c r="E60" i="1"/>
  <c r="E57" i="1"/>
  <c r="E56" i="1"/>
  <c r="E55" i="1"/>
  <c r="E54" i="1"/>
  <c r="E51" i="1"/>
  <c r="E50" i="1"/>
  <c r="E48" i="1"/>
  <c r="E38" i="1"/>
  <c r="E37" i="1"/>
  <c r="E36" i="1"/>
  <c r="E35" i="1"/>
  <c r="E34" i="1"/>
  <c r="E32" i="1"/>
  <c r="E31" i="1"/>
  <c r="E30" i="1"/>
  <c r="E28" i="1"/>
  <c r="E26" i="1"/>
  <c r="E25" i="1"/>
  <c r="E24" i="1"/>
  <c r="E23" i="1"/>
  <c r="E22" i="1"/>
  <c r="E21" i="1"/>
  <c r="E20" i="1"/>
  <c r="E17" i="1"/>
  <c r="E16" i="1"/>
  <c r="E15" i="1"/>
  <c r="E13" i="1"/>
  <c r="E11" i="1"/>
  <c r="E9" i="1"/>
  <c r="C113" i="153" l="1"/>
  <c r="E113" i="153" s="1"/>
  <c r="C140" i="153"/>
  <c r="E140" i="153" s="1"/>
  <c r="C141" i="153"/>
  <c r="E141" i="153" s="1"/>
  <c r="C111" i="153"/>
  <c r="E111" i="153" s="1"/>
  <c r="C130" i="153"/>
  <c r="E130" i="153" s="1"/>
  <c r="C139" i="153"/>
  <c r="E139" i="153" s="1"/>
  <c r="C94" i="153" l="1"/>
  <c r="E94" i="153" s="1"/>
  <c r="F42" i="131"/>
  <c r="C56" i="153"/>
  <c r="E56" i="153" s="1"/>
  <c r="C57" i="153"/>
  <c r="E57" i="153" s="1"/>
  <c r="C120" i="153"/>
  <c r="E120" i="153" s="1"/>
  <c r="C121" i="153"/>
  <c r="E121" i="153" s="1"/>
  <c r="C13" i="153" l="1"/>
  <c r="E13" i="153" s="1"/>
  <c r="C17" i="153"/>
  <c r="E17" i="153" s="1"/>
  <c r="C64" i="153"/>
  <c r="E64" i="153" s="1"/>
  <c r="C12" i="153"/>
  <c r="E12" i="153" s="1"/>
  <c r="C14" i="153"/>
  <c r="E14" i="153" s="1"/>
  <c r="C62" i="153"/>
  <c r="E62" i="153" s="1"/>
  <c r="C84" i="153"/>
  <c r="E84" i="153" s="1"/>
  <c r="C29" i="153"/>
  <c r="E29" i="153" s="1"/>
  <c r="C35" i="153"/>
  <c r="E35" i="153" s="1"/>
  <c r="C10" i="153"/>
  <c r="E10" i="153" s="1"/>
  <c r="C63" i="153"/>
  <c r="E63" i="153" s="1"/>
  <c r="C53" i="153"/>
  <c r="E53" i="153" s="1"/>
  <c r="C67" i="153" l="1"/>
  <c r="E67" i="153" s="1"/>
  <c r="C33" i="153"/>
  <c r="E33" i="153" s="1"/>
  <c r="C43" i="153"/>
  <c r="E43" i="153" s="1"/>
  <c r="C26" i="153"/>
  <c r="E26" i="153" s="1"/>
  <c r="C30" i="153"/>
  <c r="E30" i="153" s="1"/>
  <c r="C42" i="153"/>
  <c r="E42" i="153" s="1"/>
  <c r="C6" i="153"/>
  <c r="E6" i="153" s="1"/>
  <c r="C9" i="153"/>
  <c r="E9" i="153" s="1"/>
  <c r="C54" i="153"/>
  <c r="E54" i="153" s="1"/>
  <c r="C7" i="153"/>
  <c r="E7" i="153" s="1"/>
  <c r="C37" i="153"/>
  <c r="E37" i="153" s="1"/>
  <c r="C2" i="153"/>
  <c r="E2" i="153" s="1"/>
  <c r="C59" i="153"/>
  <c r="E59" i="153" s="1"/>
  <c r="C44" i="153"/>
  <c r="E44" i="153" s="1"/>
  <c r="C15" i="153"/>
  <c r="E15" i="153" s="1"/>
  <c r="C11" i="153"/>
  <c r="E11" i="153" s="1"/>
  <c r="C52" i="153"/>
  <c r="E52" i="153" s="1"/>
  <c r="C49" i="153"/>
  <c r="E49" i="153" s="1"/>
  <c r="C50" i="153"/>
  <c r="E50" i="153" s="1"/>
  <c r="C58" i="153"/>
  <c r="E58" i="153" s="1"/>
  <c r="C38" i="153"/>
  <c r="E38" i="153" s="1"/>
  <c r="C32" i="153"/>
  <c r="E32" i="153" s="1"/>
  <c r="C27" i="153"/>
  <c r="E27" i="153" s="1"/>
  <c r="C41" i="153"/>
  <c r="E41" i="153" s="1"/>
  <c r="C18" i="153"/>
  <c r="E18" i="153" s="1"/>
  <c r="C36" i="153"/>
  <c r="E36" i="153" s="1"/>
  <c r="C51" i="153"/>
  <c r="E51" i="153" s="1"/>
  <c r="C8" i="153" l="1"/>
  <c r="E8" i="153" s="1"/>
  <c r="C39" i="153"/>
  <c r="E39" i="153" s="1"/>
  <c r="C40" i="153" l="1"/>
  <c r="E40" i="153" s="1"/>
  <c r="AA10" i="69"/>
  <c r="F84" i="30"/>
  <c r="C34" i="30"/>
  <c r="H98" i="30"/>
  <c r="AF114" i="30"/>
  <c r="AE114" i="30"/>
  <c r="E16" i="5"/>
  <c r="X58" i="30"/>
  <c r="F37" i="5"/>
  <c r="AC113" i="30"/>
  <c r="E7" i="78"/>
  <c r="N6" i="340"/>
  <c r="Z47" i="30"/>
  <c r="E14" i="5"/>
  <c r="C80" i="30"/>
  <c r="H12" i="69"/>
  <c r="C18" i="5"/>
  <c r="B34" i="207"/>
  <c r="F35" i="5"/>
  <c r="Z2" i="3"/>
  <c r="F31" i="5"/>
  <c r="D42" i="5"/>
  <c r="C25" i="5"/>
  <c r="AD6" i="340"/>
  <c r="E21" i="78"/>
  <c r="J76" i="30"/>
  <c r="E43" i="5"/>
  <c r="C22" i="207"/>
  <c r="AG62" i="10"/>
  <c r="I67" i="10"/>
  <c r="B34" i="5"/>
  <c r="G114" i="30"/>
  <c r="N113" i="30"/>
  <c r="D28" i="5"/>
  <c r="AB4" i="340"/>
  <c r="K12" i="78"/>
  <c r="B36" i="5"/>
  <c r="C38" i="5"/>
  <c r="G3" i="340"/>
  <c r="AD82" i="30"/>
  <c r="C40" i="5"/>
  <c r="P10" i="340"/>
  <c r="P112" i="30"/>
  <c r="C35" i="5"/>
  <c r="E49" i="10"/>
  <c r="AH17" i="15"/>
  <c r="L101" i="30"/>
  <c r="R4" i="3"/>
  <c r="AH9" i="15"/>
  <c r="AH85" i="10"/>
  <c r="X72" i="30"/>
  <c r="D30" i="10"/>
  <c r="V67" i="30"/>
  <c r="F114" i="30"/>
  <c r="R3" i="340"/>
  <c r="Q3" i="340"/>
  <c r="N88" i="10"/>
  <c r="O74" i="30"/>
  <c r="AD2" i="3"/>
  <c r="AB87" i="10"/>
  <c r="G42" i="207"/>
  <c r="D24" i="5"/>
  <c r="O5" i="340"/>
  <c r="P14" i="78"/>
  <c r="V113" i="30"/>
  <c r="AF88" i="30"/>
  <c r="D11" i="5"/>
  <c r="Z112" i="30"/>
  <c r="D41" i="5"/>
  <c r="E33" i="5"/>
  <c r="N114" i="30"/>
  <c r="G33" i="207"/>
  <c r="D29" i="5"/>
  <c r="V10" i="69"/>
  <c r="C33" i="5"/>
  <c r="K114" i="30"/>
  <c r="M14" i="3"/>
  <c r="J5" i="10"/>
  <c r="N7" i="340"/>
  <c r="E19" i="10"/>
  <c r="D38" i="5"/>
  <c r="C41" i="5"/>
  <c r="AE50" i="30"/>
  <c r="P6" i="3"/>
  <c r="W110" i="30"/>
  <c r="Y63" i="30"/>
  <c r="AE77" i="30"/>
  <c r="G7" i="340"/>
  <c r="R92" i="30"/>
  <c r="R94" i="30"/>
  <c r="F43" i="5"/>
  <c r="K21" i="69"/>
  <c r="N4" i="340"/>
  <c r="AC15" i="3"/>
  <c r="H11" i="5"/>
  <c r="I12" i="3"/>
  <c r="H8" i="69"/>
  <c r="V97" i="30"/>
  <c r="AC108" i="30"/>
  <c r="G13" i="207"/>
  <c r="J45" i="10"/>
  <c r="H28" i="10"/>
  <c r="R41" i="30"/>
  <c r="E8" i="5"/>
  <c r="P65" i="30"/>
  <c r="X113" i="30"/>
  <c r="E46" i="30"/>
  <c r="E112" i="30"/>
  <c r="H37" i="30"/>
  <c r="J5" i="30"/>
  <c r="H37" i="5"/>
  <c r="D7" i="340"/>
  <c r="F112" i="30"/>
  <c r="AH41" i="10"/>
  <c r="H35" i="5"/>
  <c r="AA9" i="3"/>
  <c r="F77" i="10"/>
  <c r="I10" i="340"/>
  <c r="K21" i="10"/>
  <c r="V30" i="30"/>
  <c r="I36" i="10"/>
  <c r="N93" i="30"/>
  <c r="AH74" i="10"/>
  <c r="C13" i="5"/>
  <c r="AA106" i="30"/>
  <c r="E19" i="5"/>
  <c r="AF43" i="10"/>
  <c r="R106" i="30"/>
  <c r="W79" i="30"/>
  <c r="D35" i="5"/>
  <c r="L114" i="30"/>
  <c r="P6" i="340"/>
  <c r="B33" i="5"/>
  <c r="Y64" i="30"/>
  <c r="C27" i="5"/>
  <c r="AF11" i="15"/>
  <c r="V9" i="30"/>
  <c r="Y26" i="10"/>
  <c r="L52" i="30"/>
  <c r="O16" i="78"/>
  <c r="T4" i="340"/>
  <c r="AA113" i="30"/>
  <c r="R12" i="78"/>
  <c r="Y44" i="10"/>
  <c r="R56" i="30"/>
  <c r="E27" i="5"/>
  <c r="K112" i="30"/>
  <c r="B35" i="5"/>
  <c r="H21" i="5"/>
  <c r="K6" i="30"/>
  <c r="S5" i="30"/>
  <c r="B112" i="30"/>
  <c r="H6" i="340"/>
  <c r="R95" i="10"/>
  <c r="O113" i="30"/>
  <c r="D40" i="10"/>
  <c r="O34" i="10"/>
  <c r="AE10" i="10"/>
  <c r="R4" i="69"/>
  <c r="N70" i="30"/>
  <c r="AB72" i="30"/>
  <c r="D30" i="5"/>
  <c r="AA10" i="340"/>
  <c r="AC98" i="30"/>
  <c r="F41" i="5"/>
  <c r="U81" i="30"/>
  <c r="F14" i="5"/>
  <c r="T8" i="30"/>
  <c r="F69" i="10"/>
  <c r="AF23" i="3"/>
  <c r="AI12" i="15"/>
  <c r="K4" i="78"/>
  <c r="C100" i="30"/>
  <c r="J8" i="15"/>
  <c r="C14" i="5"/>
  <c r="T5" i="15"/>
  <c r="P113" i="30"/>
  <c r="D16" i="30"/>
  <c r="AD62" i="10"/>
  <c r="W13" i="30"/>
  <c r="AD113" i="30"/>
  <c r="O14" i="30"/>
  <c r="R5" i="3"/>
  <c r="H63" i="10"/>
  <c r="R22" i="30"/>
  <c r="U82" i="10"/>
  <c r="AA11" i="30"/>
  <c r="P9" i="15"/>
  <c r="F19" i="78"/>
  <c r="Y41" i="10"/>
  <c r="S76" i="30"/>
  <c r="I3" i="78"/>
  <c r="AE4" i="15"/>
  <c r="O2" i="10"/>
  <c r="T14" i="10"/>
  <c r="F8" i="15"/>
  <c r="D32" i="207"/>
  <c r="P17" i="15"/>
  <c r="L10" i="3"/>
  <c r="AB2" i="340"/>
  <c r="X15" i="3"/>
  <c r="X5" i="340"/>
  <c r="J41" i="30"/>
  <c r="AC3" i="340"/>
  <c r="D24" i="30"/>
  <c r="D13" i="5"/>
  <c r="E36" i="5"/>
  <c r="K53" i="30"/>
  <c r="I91" i="30"/>
  <c r="E15" i="5"/>
  <c r="N112" i="30"/>
  <c r="S88" i="30"/>
  <c r="AH2" i="69"/>
  <c r="O112" i="30"/>
  <c r="R114" i="30"/>
  <c r="Q5" i="30"/>
  <c r="Q83" i="10"/>
  <c r="AG3" i="340"/>
  <c r="S26" i="10"/>
  <c r="S48" i="30"/>
  <c r="AF68" i="30"/>
  <c r="D20" i="5"/>
  <c r="AE7" i="340"/>
  <c r="D11" i="207"/>
  <c r="T2" i="30"/>
  <c r="AC38" i="30"/>
  <c r="N89" i="30"/>
  <c r="M95" i="10"/>
  <c r="AH6" i="10"/>
  <c r="N111" i="30"/>
  <c r="O2" i="30"/>
  <c r="AE97" i="30"/>
  <c r="P81" i="30"/>
  <c r="E12" i="10"/>
  <c r="H113" i="30"/>
  <c r="B42" i="5"/>
  <c r="L57" i="10"/>
  <c r="AF110" i="30"/>
  <c r="O8" i="340"/>
  <c r="V37" i="30"/>
  <c r="AB41" i="10"/>
  <c r="L48" i="30"/>
  <c r="W14" i="10"/>
  <c r="AD25" i="30"/>
  <c r="C23" i="5"/>
  <c r="AF24" i="3"/>
  <c r="D34" i="5"/>
  <c r="AI10" i="78"/>
  <c r="E42" i="5"/>
  <c r="U112" i="30"/>
  <c r="Z61" i="10"/>
  <c r="AD95" i="30"/>
  <c r="S16" i="15"/>
  <c r="D33" i="5"/>
  <c r="AE45" i="10"/>
  <c r="H31" i="5"/>
  <c r="N50" i="30"/>
  <c r="AC58" i="10"/>
  <c r="AG5" i="340"/>
  <c r="E20" i="30"/>
  <c r="AA78" i="30"/>
  <c r="J82" i="10"/>
  <c r="D29" i="10"/>
  <c r="R98" i="10"/>
  <c r="Z14" i="10"/>
  <c r="I17" i="69"/>
  <c r="M29" i="3"/>
  <c r="AC28" i="3"/>
  <c r="X20" i="3"/>
  <c r="U19" i="10"/>
  <c r="E11" i="5"/>
  <c r="G49" i="10"/>
  <c r="O71" i="30"/>
  <c r="AH78" i="10"/>
  <c r="E39" i="5"/>
  <c r="U114" i="30"/>
  <c r="R113" i="30"/>
  <c r="W113" i="30"/>
  <c r="T71" i="10"/>
  <c r="S113" i="30"/>
  <c r="T2" i="340"/>
  <c r="E113" i="30"/>
  <c r="AF97" i="30"/>
  <c r="M112" i="30"/>
  <c r="F40" i="10"/>
  <c r="AG91" i="10"/>
  <c r="AF33" i="10"/>
  <c r="AA7" i="10"/>
  <c r="AF52" i="30"/>
  <c r="F18" i="5"/>
  <c r="U9" i="15"/>
  <c r="B27" i="5"/>
  <c r="V108" i="30"/>
  <c r="AD4" i="340"/>
  <c r="C35" i="207"/>
  <c r="B70" i="30"/>
  <c r="G40" i="10"/>
  <c r="AA112" i="30"/>
  <c r="W84" i="10"/>
  <c r="W80" i="30"/>
  <c r="S42" i="30"/>
  <c r="D8" i="10"/>
  <c r="U12" i="3"/>
  <c r="U5" i="69"/>
  <c r="AF113" i="30"/>
  <c r="H24" i="30"/>
  <c r="L112" i="30"/>
  <c r="G13" i="10"/>
  <c r="M8" i="340"/>
  <c r="AB15" i="69"/>
  <c r="AG19" i="69"/>
  <c r="H18" i="5"/>
  <c r="V112" i="30"/>
  <c r="L7" i="10"/>
  <c r="S9" i="15"/>
  <c r="E24" i="5"/>
  <c r="D15" i="5"/>
  <c r="K11" i="69"/>
  <c r="N13" i="3"/>
  <c r="X7" i="15"/>
  <c r="F89" i="10"/>
  <c r="Y29" i="10"/>
  <c r="D3" i="10"/>
  <c r="X65" i="10"/>
  <c r="F14" i="30"/>
  <c r="S51" i="10"/>
  <c r="G57" i="30"/>
  <c r="J89" i="10"/>
  <c r="R90" i="30"/>
  <c r="W8" i="10"/>
  <c r="V86" i="30"/>
  <c r="V4" i="30"/>
  <c r="E13" i="5"/>
  <c r="X50" i="10"/>
  <c r="C37" i="5"/>
  <c r="P47" i="30"/>
  <c r="K43" i="30"/>
  <c r="N2" i="3"/>
  <c r="T51" i="10"/>
  <c r="AC50" i="10"/>
  <c r="AB8" i="78"/>
  <c r="L85" i="10"/>
  <c r="Y41" i="30"/>
  <c r="S54" i="30"/>
  <c r="H26" i="5"/>
  <c r="Q16" i="3"/>
  <c r="O19" i="69"/>
  <c r="AA61" i="10"/>
  <c r="Q32" i="30"/>
  <c r="AD56" i="30"/>
  <c r="W2" i="15"/>
  <c r="O85" i="30"/>
  <c r="K86" i="30"/>
  <c r="R39" i="30"/>
  <c r="S14" i="3"/>
  <c r="H20" i="69"/>
  <c r="AH14" i="78"/>
  <c r="C39" i="5"/>
  <c r="W104" i="30"/>
  <c r="E28" i="30"/>
  <c r="C31" i="5"/>
  <c r="V11" i="30"/>
  <c r="AB26" i="10"/>
  <c r="X99" i="30"/>
  <c r="I34" i="30"/>
  <c r="G65" i="10"/>
  <c r="V33" i="10"/>
  <c r="N5" i="340"/>
  <c r="S47" i="10"/>
  <c r="C20" i="207"/>
  <c r="AA8" i="78"/>
  <c r="I54" i="30"/>
  <c r="AC34" i="30"/>
  <c r="B19" i="5"/>
  <c r="V96" i="30"/>
  <c r="Y114" i="30"/>
  <c r="F14" i="207"/>
  <c r="G7" i="10"/>
  <c r="B11" i="5"/>
  <c r="Q5" i="69"/>
  <c r="AG5" i="15"/>
  <c r="AC102" i="30"/>
  <c r="U41" i="30"/>
  <c r="F25" i="5"/>
  <c r="F9" i="5"/>
  <c r="AF30" i="30"/>
  <c r="X112" i="30"/>
  <c r="Y112" i="30"/>
  <c r="P6" i="78"/>
  <c r="K64" i="10"/>
  <c r="H32" i="5"/>
  <c r="H43" i="5"/>
  <c r="E21" i="5"/>
  <c r="P17" i="3"/>
  <c r="E12" i="5"/>
  <c r="C10" i="5"/>
  <c r="M114" i="30"/>
  <c r="H12" i="3"/>
  <c r="AB12" i="69"/>
  <c r="Q112" i="30"/>
  <c r="J55" i="10"/>
  <c r="E30" i="5"/>
  <c r="T23" i="3"/>
  <c r="F40" i="5"/>
  <c r="X3" i="340"/>
  <c r="D36" i="10"/>
  <c r="AA114" i="30"/>
  <c r="I22" i="3"/>
  <c r="V57" i="30"/>
  <c r="Q114" i="30"/>
  <c r="Z77" i="30"/>
  <c r="S110" i="30"/>
  <c r="G6" i="340"/>
  <c r="X29" i="10"/>
  <c r="L26" i="10"/>
  <c r="G11" i="69"/>
  <c r="AG22" i="10"/>
  <c r="O7" i="340"/>
  <c r="K61" i="30"/>
  <c r="U113" i="30"/>
  <c r="U106" i="30"/>
  <c r="B39" i="5"/>
  <c r="H25" i="5"/>
  <c r="AC114" i="30"/>
  <c r="AD23" i="30"/>
  <c r="Z108" i="30"/>
  <c r="E8" i="207"/>
  <c r="X83" i="30"/>
  <c r="O16" i="30"/>
  <c r="X73" i="30"/>
  <c r="S73" i="10"/>
  <c r="F39" i="10"/>
  <c r="B25" i="207"/>
  <c r="AG86" i="10"/>
  <c r="G17" i="3"/>
  <c r="D112" i="30"/>
  <c r="H6" i="5"/>
  <c r="AD72" i="30"/>
  <c r="AC71" i="30"/>
  <c r="F32" i="5"/>
  <c r="I9" i="340"/>
  <c r="AB16" i="3"/>
  <c r="Q36" i="10"/>
  <c r="O110" i="30"/>
  <c r="U24" i="10"/>
  <c r="V42" i="30"/>
  <c r="B40" i="30"/>
  <c r="P5" i="340"/>
  <c r="V12" i="3"/>
  <c r="N59" i="10"/>
  <c r="O4" i="69"/>
  <c r="AE32" i="10"/>
  <c r="AC106" i="30"/>
  <c r="D35" i="10"/>
  <c r="D32" i="5"/>
  <c r="X108" i="30"/>
  <c r="N9" i="340"/>
  <c r="K8" i="340"/>
  <c r="H41" i="5"/>
  <c r="V66" i="30"/>
  <c r="AI23" i="15"/>
  <c r="M7" i="69"/>
  <c r="F17" i="5"/>
  <c r="N22" i="10"/>
  <c r="W68" i="10"/>
  <c r="AD81" i="10"/>
  <c r="G112" i="30"/>
  <c r="T22" i="30"/>
  <c r="E23" i="5"/>
  <c r="S103" i="30"/>
  <c r="H27" i="5"/>
  <c r="N92" i="30"/>
  <c r="H24" i="5"/>
  <c r="P77" i="10"/>
  <c r="H39" i="5"/>
  <c r="U65" i="30"/>
  <c r="D23" i="5"/>
  <c r="E31" i="5"/>
  <c r="Z94" i="30"/>
  <c r="I81" i="10"/>
  <c r="U9" i="78"/>
  <c r="AD58" i="30"/>
  <c r="AH65" i="10"/>
  <c r="R21" i="15"/>
  <c r="D6" i="340"/>
  <c r="W86" i="10"/>
  <c r="D6" i="5"/>
  <c r="AF23" i="10"/>
  <c r="F22" i="5"/>
  <c r="B24" i="207"/>
  <c r="AA23" i="10"/>
  <c r="AC26" i="10"/>
  <c r="AD20" i="15"/>
  <c r="L63" i="30"/>
  <c r="V15" i="69"/>
  <c r="Z16" i="69"/>
  <c r="M70" i="30"/>
  <c r="U23" i="15"/>
  <c r="D41" i="207"/>
  <c r="AG39" i="10"/>
  <c r="I60" i="10"/>
  <c r="AD14" i="69"/>
  <c r="F17" i="10"/>
  <c r="D56" i="30"/>
  <c r="W10" i="340"/>
  <c r="M22" i="69"/>
  <c r="D12" i="30"/>
  <c r="AE2" i="340"/>
  <c r="C72" i="30"/>
  <c r="D113" i="30"/>
  <c r="U43" i="30"/>
  <c r="O106" i="30"/>
  <c r="Q11" i="3"/>
  <c r="F113" i="30"/>
  <c r="E38" i="5"/>
  <c r="H38" i="5"/>
  <c r="R17" i="15"/>
  <c r="D16" i="5"/>
  <c r="M52" i="30"/>
  <c r="P98" i="10"/>
  <c r="AD52" i="30"/>
  <c r="AD63" i="10"/>
  <c r="I69" i="10"/>
  <c r="X21" i="15"/>
  <c r="U6" i="15"/>
  <c r="L59" i="10"/>
  <c r="AA44" i="10"/>
  <c r="C19" i="207"/>
  <c r="D17" i="5"/>
  <c r="F8" i="5"/>
  <c r="D12" i="5"/>
  <c r="AD97" i="30"/>
  <c r="H23" i="5"/>
  <c r="I22" i="5"/>
  <c r="P86" i="30"/>
  <c r="C43" i="5"/>
  <c r="G4" i="10"/>
  <c r="B8" i="207"/>
  <c r="AG8" i="69"/>
  <c r="AG9" i="340"/>
  <c r="F74" i="30"/>
  <c r="AH77" i="10"/>
  <c r="P46" i="10"/>
  <c r="X16" i="30"/>
  <c r="I44" i="30"/>
  <c r="Q80" i="10"/>
  <c r="Y113" i="30"/>
  <c r="AF6" i="15"/>
  <c r="T73" i="30"/>
  <c r="Y25" i="3"/>
  <c r="AA39" i="30"/>
  <c r="AI2" i="78"/>
  <c r="Z60" i="10"/>
  <c r="G111" i="30"/>
  <c r="E29" i="5"/>
  <c r="D36" i="5"/>
  <c r="AH6" i="340"/>
  <c r="Q95" i="30"/>
  <c r="AA17" i="3"/>
  <c r="Z86" i="10"/>
  <c r="AE71" i="10"/>
  <c r="S66" i="10"/>
  <c r="AB15" i="78"/>
  <c r="H8" i="5"/>
  <c r="H16" i="5"/>
  <c r="AG6" i="15"/>
  <c r="C23" i="207"/>
  <c r="AE4" i="340"/>
  <c r="Z8" i="10"/>
  <c r="AA75" i="10"/>
  <c r="Z54" i="30"/>
  <c r="J19" i="69"/>
  <c r="AE70" i="10"/>
  <c r="E51" i="30"/>
  <c r="L50" i="30"/>
  <c r="AH8" i="340"/>
  <c r="O47" i="30"/>
  <c r="AH9" i="340"/>
  <c r="R7" i="340"/>
  <c r="R45" i="30"/>
  <c r="L56" i="30"/>
  <c r="K10" i="340"/>
  <c r="F19" i="5"/>
  <c r="E26" i="3"/>
  <c r="X39" i="10"/>
  <c r="W29" i="30"/>
  <c r="K35" i="30"/>
  <c r="J56" i="10"/>
  <c r="J54" i="10"/>
  <c r="F15" i="5"/>
  <c r="AB29" i="30"/>
  <c r="I29" i="3"/>
  <c r="AB64" i="30"/>
  <c r="I2" i="340"/>
  <c r="R84" i="30"/>
  <c r="T114" i="30"/>
  <c r="K47" i="30"/>
  <c r="P41" i="30"/>
  <c r="E22" i="5"/>
  <c r="E9" i="5"/>
  <c r="V9" i="340"/>
  <c r="P2" i="10"/>
  <c r="F42" i="5"/>
  <c r="T28" i="10"/>
  <c r="AG15" i="10"/>
  <c r="AD69" i="10"/>
  <c r="X75" i="30"/>
  <c r="S65" i="10"/>
  <c r="C36" i="207"/>
  <c r="K29" i="30"/>
  <c r="H81" i="30"/>
  <c r="Q6" i="15"/>
  <c r="J2" i="3"/>
  <c r="F82" i="10"/>
  <c r="G26" i="10"/>
  <c r="Q89" i="10"/>
  <c r="M9" i="340"/>
  <c r="U5" i="340"/>
  <c r="AA7" i="30"/>
  <c r="AC4" i="340"/>
  <c r="X9" i="340"/>
  <c r="H9" i="5"/>
  <c r="U34" i="10"/>
  <c r="W19" i="69"/>
  <c r="G29" i="45"/>
  <c r="D29" i="3"/>
  <c r="B20" i="5"/>
  <c r="AF48" i="10"/>
  <c r="M11" i="69"/>
  <c r="AF107" i="30"/>
  <c r="M84" i="30"/>
  <c r="AC11" i="30"/>
  <c r="H97" i="10"/>
  <c r="AD48" i="10"/>
  <c r="N2" i="340"/>
  <c r="Q49" i="10"/>
  <c r="R26" i="10"/>
  <c r="L10" i="340"/>
  <c r="AA94" i="10"/>
  <c r="E40" i="30"/>
  <c r="R89" i="10"/>
  <c r="H7" i="10"/>
  <c r="E19" i="30"/>
  <c r="AA27" i="3"/>
  <c r="B25" i="5"/>
  <c r="X101" i="30"/>
  <c r="V2" i="340"/>
  <c r="T29" i="30"/>
  <c r="H6" i="69"/>
  <c r="AB35" i="10"/>
  <c r="AC24" i="10"/>
  <c r="G12" i="69"/>
  <c r="L108" i="30"/>
  <c r="E37" i="5"/>
  <c r="K19" i="69"/>
  <c r="P2" i="69"/>
  <c r="N5" i="30"/>
  <c r="J113" i="30"/>
  <c r="AC75" i="30"/>
  <c r="F30" i="207"/>
  <c r="X96" i="30"/>
  <c r="F12" i="5"/>
  <c r="J10" i="340"/>
  <c r="Q10" i="340"/>
  <c r="Y52" i="30"/>
  <c r="U2" i="10"/>
  <c r="S107" i="30"/>
  <c r="L69" i="10"/>
  <c r="R74" i="10"/>
  <c r="Q2" i="340"/>
  <c r="H68" i="30"/>
  <c r="S30" i="30"/>
  <c r="R54" i="30"/>
  <c r="Z4" i="340"/>
  <c r="K20" i="10"/>
  <c r="AB88" i="30"/>
  <c r="J20" i="30"/>
  <c r="I34" i="10"/>
  <c r="T22" i="69"/>
  <c r="C59" i="30"/>
  <c r="H47" i="30"/>
  <c r="AF39" i="10"/>
  <c r="P34" i="30"/>
  <c r="B41" i="30"/>
  <c r="R13" i="30"/>
  <c r="AE81" i="30"/>
  <c r="AE20" i="69"/>
  <c r="L3" i="78"/>
  <c r="AE88" i="10"/>
  <c r="W83" i="30"/>
  <c r="P9" i="10"/>
  <c r="AI10" i="69"/>
  <c r="Q45" i="30"/>
  <c r="H25" i="3"/>
  <c r="I52" i="10"/>
  <c r="X17" i="10"/>
  <c r="N21" i="10"/>
  <c r="H39" i="30"/>
  <c r="D111" i="30"/>
  <c r="H20" i="5"/>
  <c r="AA12" i="15"/>
  <c r="AE30" i="10"/>
  <c r="I4" i="78"/>
  <c r="B38" i="5"/>
  <c r="W15" i="10"/>
  <c r="Y32" i="10"/>
  <c r="AH7" i="78"/>
  <c r="R20" i="3"/>
  <c r="D84" i="10"/>
  <c r="J98" i="30"/>
  <c r="L93" i="30"/>
  <c r="AD81" i="30"/>
  <c r="AH45" i="10"/>
  <c r="V40" i="10"/>
  <c r="H28" i="5"/>
  <c r="AH42" i="10"/>
  <c r="S82" i="30"/>
  <c r="W46" i="30"/>
  <c r="AA8" i="30"/>
  <c r="L23" i="10"/>
  <c r="N62" i="30"/>
  <c r="AA68" i="10"/>
  <c r="T3" i="15"/>
  <c r="J8" i="30"/>
  <c r="X47" i="30"/>
  <c r="AG21" i="69"/>
  <c r="V52" i="30"/>
  <c r="S10" i="3"/>
  <c r="H5" i="340"/>
  <c r="K3" i="15"/>
  <c r="J17" i="69"/>
  <c r="K16" i="10"/>
  <c r="U6" i="69"/>
  <c r="Z67" i="30"/>
  <c r="G2" i="10"/>
  <c r="Z10" i="10"/>
  <c r="AB112" i="30"/>
  <c r="K10" i="3"/>
  <c r="P12" i="78"/>
  <c r="K24" i="3"/>
  <c r="S40" i="10"/>
  <c r="X7" i="78"/>
  <c r="L6" i="69"/>
  <c r="Q20" i="3"/>
  <c r="AD16" i="30"/>
  <c r="K17" i="10"/>
  <c r="H69" i="30"/>
  <c r="J31" i="10"/>
  <c r="L55" i="30"/>
  <c r="X51" i="10"/>
  <c r="F25" i="10"/>
  <c r="G3" i="3"/>
  <c r="W17" i="15"/>
  <c r="G38" i="207"/>
  <c r="H35" i="30"/>
  <c r="AG42" i="10"/>
  <c r="AH34" i="10"/>
  <c r="O9" i="15"/>
  <c r="Z5" i="10"/>
  <c r="Q5" i="340"/>
  <c r="AF93" i="10"/>
  <c r="AB2" i="10"/>
  <c r="F10" i="15"/>
  <c r="O55" i="30"/>
  <c r="Y90" i="30"/>
  <c r="V89" i="30"/>
  <c r="P10" i="69"/>
  <c r="I29" i="5"/>
  <c r="V15" i="78"/>
  <c r="AC6" i="78"/>
  <c r="N52" i="10"/>
  <c r="F23" i="5"/>
  <c r="C42" i="5"/>
  <c r="E34" i="5"/>
  <c r="F16" i="5"/>
  <c r="C29" i="5"/>
  <c r="X16" i="69"/>
  <c r="C21" i="5"/>
  <c r="I17" i="5"/>
  <c r="J114" i="30"/>
  <c r="Y18" i="3"/>
  <c r="I7" i="340"/>
  <c r="D42" i="30"/>
  <c r="I2" i="30"/>
  <c r="AF13" i="15"/>
  <c r="Y30" i="10"/>
  <c r="C9" i="5"/>
  <c r="G25" i="3"/>
  <c r="E18" i="5"/>
  <c r="N80" i="10"/>
  <c r="P57" i="30"/>
  <c r="AF60" i="10"/>
  <c r="C108" i="30"/>
  <c r="P100" i="30"/>
  <c r="H29" i="207"/>
  <c r="T11" i="30"/>
  <c r="AF38" i="30"/>
  <c r="C93" i="30"/>
  <c r="G5" i="340"/>
  <c r="V9" i="15"/>
  <c r="AC86" i="10"/>
  <c r="J13" i="3"/>
  <c r="AG58" i="10"/>
  <c r="H106" i="30"/>
  <c r="X23" i="15"/>
  <c r="J6" i="78"/>
  <c r="F10" i="78"/>
  <c r="P76" i="30"/>
  <c r="Q67" i="30"/>
  <c r="U20" i="78"/>
  <c r="O40" i="10"/>
  <c r="Q70" i="30"/>
  <c r="AB42" i="30"/>
  <c r="V50" i="30"/>
  <c r="Q18" i="10"/>
  <c r="J7" i="78"/>
  <c r="J84" i="10"/>
  <c r="S31" i="30"/>
  <c r="L79" i="10"/>
  <c r="AE113" i="30"/>
  <c r="E105" i="30"/>
  <c r="E21" i="207"/>
  <c r="H6" i="15"/>
  <c r="Z6" i="78"/>
  <c r="D22" i="5"/>
  <c r="Y17" i="30"/>
  <c r="W23" i="30"/>
  <c r="I87" i="10"/>
  <c r="P108" i="30"/>
  <c r="U11" i="69"/>
  <c r="S96" i="10"/>
  <c r="L21" i="10"/>
  <c r="Z8" i="340"/>
  <c r="B7" i="207"/>
  <c r="AB106" i="30"/>
  <c r="H3" i="10"/>
  <c r="S14" i="30"/>
  <c r="AF18" i="3"/>
  <c r="AB6" i="10"/>
  <c r="J71" i="10"/>
  <c r="L15" i="10"/>
  <c r="M13" i="10"/>
  <c r="B26" i="30"/>
  <c r="L80" i="30"/>
  <c r="O24" i="3"/>
  <c r="L58" i="10"/>
  <c r="V16" i="10"/>
  <c r="V109" i="30"/>
  <c r="P11" i="30"/>
  <c r="AG53" i="10"/>
  <c r="W4" i="340"/>
  <c r="AA62" i="30"/>
  <c r="U27" i="10"/>
  <c r="AG2" i="340"/>
  <c r="O26" i="3"/>
  <c r="AF51" i="10"/>
  <c r="E4" i="10"/>
  <c r="R75" i="30"/>
  <c r="B3" i="30"/>
  <c r="S89" i="30"/>
  <c r="M75" i="30"/>
  <c r="I58" i="30"/>
  <c r="AC88" i="30"/>
  <c r="C62" i="30"/>
  <c r="O73" i="10"/>
  <c r="N9" i="15"/>
  <c r="AH10" i="15"/>
  <c r="Y36" i="30"/>
  <c r="B10" i="207"/>
  <c r="Y68" i="10"/>
  <c r="F33" i="5"/>
  <c r="L14" i="78"/>
  <c r="D42" i="207"/>
  <c r="AE13" i="78"/>
  <c r="K5" i="78"/>
  <c r="E110" i="30"/>
  <c r="I37" i="30"/>
  <c r="W66" i="10"/>
  <c r="B113" i="30"/>
  <c r="P12" i="3"/>
  <c r="AE22" i="78"/>
  <c r="I9" i="10"/>
  <c r="D21" i="5"/>
  <c r="M36" i="30"/>
  <c r="J9" i="78"/>
  <c r="Z41" i="30"/>
  <c r="F13" i="5"/>
  <c r="W24" i="3"/>
  <c r="X9" i="69"/>
  <c r="R15" i="69"/>
  <c r="E3" i="340"/>
  <c r="M23" i="15"/>
  <c r="G38" i="10"/>
  <c r="F21" i="30"/>
  <c r="V53" i="10"/>
  <c r="AB58" i="10"/>
  <c r="AA10" i="78"/>
  <c r="Q111" i="30"/>
  <c r="AF82" i="10"/>
  <c r="AE9" i="69"/>
  <c r="Z10" i="340"/>
  <c r="AC92" i="30"/>
  <c r="Z5" i="3"/>
  <c r="E10" i="3"/>
  <c r="J67" i="10"/>
  <c r="M29" i="30"/>
  <c r="W17" i="30"/>
  <c r="D22" i="30"/>
  <c r="F55" i="10"/>
  <c r="G26" i="45"/>
  <c r="P3" i="69"/>
  <c r="D40" i="207"/>
  <c r="H84" i="10"/>
  <c r="AF17" i="3"/>
  <c r="AE83" i="30"/>
  <c r="W85" i="30"/>
  <c r="T83" i="30"/>
  <c r="K21" i="15"/>
  <c r="Z17" i="69"/>
  <c r="L113" i="30"/>
  <c r="D15" i="30"/>
  <c r="G2" i="3"/>
  <c r="B28" i="3"/>
  <c r="AD12" i="10"/>
  <c r="N59" i="30"/>
  <c r="W5" i="69"/>
  <c r="I13" i="78"/>
  <c r="L19" i="15"/>
  <c r="AF28" i="10"/>
  <c r="T102" i="30"/>
  <c r="R111" i="30"/>
  <c r="J102" i="30"/>
  <c r="J6" i="15"/>
  <c r="S19" i="69"/>
  <c r="AF61" i="10"/>
  <c r="N20" i="15"/>
  <c r="U5" i="15"/>
  <c r="M4" i="340"/>
  <c r="AC8" i="340"/>
  <c r="G64" i="10"/>
  <c r="M13" i="15"/>
  <c r="W8" i="30"/>
  <c r="AD22" i="69"/>
  <c r="X106" i="30"/>
  <c r="Z40" i="30"/>
  <c r="AC29" i="30"/>
  <c r="N18" i="78"/>
  <c r="Y56" i="30"/>
  <c r="B37" i="5"/>
  <c r="E95" i="10"/>
  <c r="F4" i="340"/>
  <c r="AE21" i="78"/>
  <c r="V9" i="10"/>
  <c r="J6" i="69"/>
  <c r="AA30" i="30"/>
  <c r="AB70" i="30"/>
  <c r="B30" i="5"/>
  <c r="Q106" i="30"/>
  <c r="W6" i="30"/>
  <c r="V63" i="30"/>
  <c r="V29" i="10"/>
  <c r="N25" i="30"/>
  <c r="U55" i="30"/>
  <c r="Z114" i="30"/>
  <c r="Z101" i="30"/>
  <c r="N8" i="30"/>
  <c r="G73" i="30"/>
  <c r="T82" i="10"/>
  <c r="S8" i="78"/>
  <c r="AB93" i="10"/>
  <c r="D39" i="5"/>
  <c r="R83" i="10"/>
  <c r="E75" i="10"/>
  <c r="O3" i="10"/>
  <c r="S2" i="3"/>
  <c r="E54" i="10"/>
  <c r="Q93" i="30"/>
  <c r="G69" i="10"/>
  <c r="Q96" i="30"/>
  <c r="I42" i="10"/>
  <c r="Z113" i="30"/>
  <c r="X40" i="30"/>
  <c r="P68" i="30"/>
  <c r="AF10" i="340"/>
  <c r="E10" i="340"/>
  <c r="Z32" i="30"/>
  <c r="Y16" i="15"/>
  <c r="Y7" i="30"/>
  <c r="E25" i="5"/>
  <c r="H15" i="5"/>
  <c r="D61" i="10"/>
  <c r="Y50" i="30"/>
  <c r="W29" i="10"/>
  <c r="AD17" i="15"/>
  <c r="F2" i="3"/>
  <c r="H18" i="15"/>
  <c r="C8" i="5"/>
  <c r="V96" i="10"/>
  <c r="O61" i="10"/>
  <c r="AF39" i="30"/>
  <c r="G12" i="22"/>
  <c r="AG19" i="10"/>
  <c r="Z36" i="30"/>
  <c r="Y18" i="15"/>
  <c r="G63" i="30"/>
  <c r="J70" i="10"/>
  <c r="G37" i="30"/>
  <c r="M9" i="10"/>
  <c r="Z99" i="30"/>
  <c r="E107" i="30"/>
  <c r="AG8" i="340"/>
  <c r="AD31" i="10"/>
  <c r="AH96" i="10"/>
  <c r="W39" i="30"/>
  <c r="W7" i="340"/>
  <c r="H13" i="5"/>
  <c r="J95" i="30"/>
  <c r="T26" i="10"/>
  <c r="AD5" i="69"/>
  <c r="S64" i="10"/>
  <c r="AD68" i="10"/>
  <c r="S83" i="10"/>
  <c r="AA22" i="30"/>
  <c r="Z16" i="15"/>
  <c r="AB71" i="30"/>
  <c r="G18" i="10"/>
  <c r="G94" i="30"/>
  <c r="R18" i="15"/>
  <c r="AF17" i="78"/>
  <c r="I6" i="69"/>
  <c r="N88" i="30"/>
  <c r="H3" i="340"/>
  <c r="B71" i="30"/>
  <c r="M11" i="30"/>
  <c r="AD95" i="10"/>
  <c r="Y88" i="30"/>
  <c r="X98" i="10"/>
  <c r="X65" i="30"/>
  <c r="AH8" i="10"/>
  <c r="M77" i="10"/>
  <c r="H26" i="3"/>
  <c r="T113" i="30"/>
  <c r="H37" i="207"/>
  <c r="T39" i="30"/>
  <c r="AB18" i="69"/>
  <c r="AC10" i="3"/>
  <c r="C102" i="30"/>
  <c r="X2" i="30"/>
  <c r="I82" i="30"/>
  <c r="M50" i="10"/>
  <c r="X64" i="30"/>
  <c r="Q11" i="15"/>
  <c r="AI17" i="78"/>
  <c r="AF44" i="10"/>
  <c r="B27" i="30"/>
  <c r="L98" i="10"/>
  <c r="AA63" i="10"/>
  <c r="M22" i="10"/>
  <c r="Z6" i="340"/>
  <c r="X33" i="30"/>
  <c r="AC19" i="30"/>
  <c r="V13" i="30"/>
  <c r="AB108" i="30"/>
  <c r="H7" i="340"/>
  <c r="Y6" i="30"/>
  <c r="AE55" i="10"/>
  <c r="F21" i="5"/>
  <c r="H36" i="10"/>
  <c r="I12" i="10"/>
  <c r="L68" i="10"/>
  <c r="S8" i="340"/>
  <c r="U61" i="10"/>
  <c r="Y83" i="30"/>
  <c r="P92" i="30"/>
  <c r="AE72" i="10"/>
  <c r="Y6" i="69"/>
  <c r="AC54" i="10"/>
  <c r="D8" i="3"/>
  <c r="R23" i="30"/>
  <c r="AD86" i="10"/>
  <c r="E80" i="10"/>
  <c r="AE19" i="69"/>
  <c r="Y10" i="69"/>
  <c r="X8" i="340"/>
  <c r="O11" i="3"/>
  <c r="L33" i="10"/>
  <c r="E74" i="10"/>
  <c r="I40" i="10"/>
  <c r="Y15" i="78"/>
  <c r="H30" i="5"/>
  <c r="AE86" i="10"/>
  <c r="O42" i="30"/>
  <c r="P12" i="10"/>
  <c r="AB94" i="10"/>
  <c r="G19" i="15"/>
  <c r="D23" i="30"/>
  <c r="L39" i="30"/>
  <c r="X30" i="10"/>
  <c r="M28" i="10"/>
  <c r="X11" i="15"/>
  <c r="F48" i="30"/>
  <c r="AB111" i="30"/>
  <c r="V39" i="10"/>
  <c r="O84" i="30"/>
  <c r="J94" i="10"/>
  <c r="AA74" i="10"/>
  <c r="U3" i="10"/>
  <c r="AE56" i="30"/>
  <c r="G11" i="30"/>
  <c r="Z6" i="69"/>
  <c r="AF21" i="10"/>
  <c r="AA6" i="340"/>
  <c r="AE6" i="340"/>
  <c r="C21" i="3"/>
  <c r="W74" i="30"/>
  <c r="E8" i="340"/>
  <c r="Y19" i="15"/>
  <c r="Y42" i="10"/>
  <c r="AF7" i="340"/>
  <c r="G41" i="10"/>
  <c r="Z51" i="10"/>
  <c r="N10" i="30"/>
  <c r="Y3" i="340"/>
  <c r="AF20" i="3"/>
  <c r="AD7" i="340"/>
  <c r="R12" i="69"/>
  <c r="AA56" i="30"/>
  <c r="O10" i="3"/>
  <c r="J6" i="30"/>
  <c r="Z51" i="30"/>
  <c r="D114" i="30"/>
  <c r="X72" i="10"/>
  <c r="X61" i="30"/>
  <c r="Y2" i="3"/>
  <c r="Y39" i="30"/>
  <c r="F16" i="207"/>
  <c r="AF21" i="78"/>
  <c r="AE17" i="78"/>
  <c r="J49" i="30"/>
  <c r="S63" i="30"/>
  <c r="AD92" i="10"/>
  <c r="O31" i="30"/>
  <c r="B93" i="30"/>
  <c r="E103" i="30"/>
  <c r="Y69" i="10"/>
  <c r="D37" i="5"/>
  <c r="R61" i="30"/>
  <c r="K41" i="10"/>
  <c r="E11" i="69"/>
  <c r="G83" i="10"/>
  <c r="G20" i="22"/>
  <c r="U5" i="10"/>
  <c r="Q21" i="69"/>
  <c r="K93" i="10"/>
  <c r="E7" i="340"/>
  <c r="E2" i="340"/>
  <c r="M18" i="3"/>
  <c r="AB74" i="30"/>
  <c r="H17" i="78"/>
  <c r="AB38" i="30"/>
  <c r="S61" i="10"/>
  <c r="M23" i="30"/>
  <c r="AC76" i="10"/>
  <c r="N36" i="30"/>
  <c r="O85" i="10"/>
  <c r="D25" i="3"/>
  <c r="R18" i="78"/>
  <c r="T25" i="3"/>
  <c r="Z89" i="30"/>
  <c r="AD7" i="69"/>
  <c r="D14" i="3"/>
  <c r="T7" i="10"/>
  <c r="Y46" i="30"/>
  <c r="L6" i="10"/>
  <c r="D84" i="30"/>
  <c r="U26" i="30"/>
  <c r="I13" i="15"/>
  <c r="T90" i="30"/>
  <c r="R2" i="3"/>
  <c r="F18" i="3"/>
  <c r="AC92" i="10"/>
  <c r="E23" i="3"/>
  <c r="AD5" i="15"/>
  <c r="N4" i="78"/>
  <c r="K24" i="30"/>
  <c r="AI18" i="15"/>
  <c r="B11" i="30"/>
  <c r="AF8" i="3"/>
  <c r="G3" i="78"/>
  <c r="H22" i="15"/>
  <c r="P48" i="10"/>
  <c r="W20" i="10"/>
  <c r="N20" i="78"/>
  <c r="AA7" i="340"/>
  <c r="AF67" i="30"/>
  <c r="S22" i="10"/>
  <c r="L9" i="15"/>
  <c r="N71" i="30"/>
  <c r="Z16" i="10"/>
  <c r="S42" i="10"/>
  <c r="S34" i="10"/>
  <c r="G37" i="45"/>
  <c r="H40" i="5"/>
  <c r="X7" i="3"/>
  <c r="AA50" i="10"/>
  <c r="B72" i="30"/>
  <c r="S6" i="69"/>
  <c r="U98" i="30"/>
  <c r="P25" i="3"/>
  <c r="O7" i="15"/>
  <c r="AF7" i="10"/>
  <c r="AC18" i="15"/>
  <c r="H13" i="78"/>
  <c r="AE97" i="10"/>
  <c r="E8" i="30"/>
  <c r="I95" i="30"/>
  <c r="T29" i="10"/>
  <c r="N14" i="3"/>
  <c r="N7" i="78"/>
  <c r="D8" i="207"/>
  <c r="N3" i="15"/>
  <c r="AA111" i="30"/>
  <c r="AH98" i="10"/>
  <c r="G34" i="45"/>
  <c r="J5" i="69"/>
  <c r="I113" i="30"/>
  <c r="AB28" i="3"/>
  <c r="R17" i="69"/>
  <c r="O3" i="15"/>
  <c r="Q30" i="10"/>
  <c r="U83" i="10"/>
  <c r="S5" i="15"/>
  <c r="K5" i="30"/>
  <c r="S9" i="3"/>
  <c r="J54" i="30"/>
  <c r="K113" i="30"/>
  <c r="AD79" i="10"/>
  <c r="E32" i="5"/>
  <c r="H22" i="5"/>
  <c r="E114" i="30"/>
  <c r="H34" i="5"/>
  <c r="X77" i="10"/>
  <c r="I75" i="10"/>
  <c r="O3" i="69"/>
  <c r="G36" i="30"/>
  <c r="H2" i="340"/>
  <c r="H23" i="10"/>
  <c r="U8" i="10"/>
  <c r="J5" i="78"/>
  <c r="X90" i="10"/>
  <c r="M73" i="10"/>
  <c r="AB6" i="340"/>
  <c r="P16" i="15"/>
  <c r="M101" i="30"/>
  <c r="Y67" i="30"/>
  <c r="P13" i="69"/>
  <c r="P85" i="10"/>
  <c r="AA9" i="340"/>
  <c r="AB91" i="10"/>
  <c r="W12" i="78"/>
  <c r="Y22" i="10"/>
  <c r="M108" i="30"/>
  <c r="Q6" i="340"/>
  <c r="L36" i="30"/>
  <c r="Y7" i="340"/>
  <c r="D31" i="5"/>
  <c r="AD9" i="15"/>
  <c r="H20" i="3"/>
  <c r="U3" i="15"/>
  <c r="C82" i="30"/>
  <c r="AA73" i="30"/>
  <c r="E26" i="207"/>
  <c r="D14" i="5"/>
  <c r="E11" i="30"/>
  <c r="F3" i="15"/>
  <c r="W2" i="30"/>
  <c r="P3" i="15"/>
  <c r="H62" i="30"/>
  <c r="L67" i="30"/>
  <c r="B23" i="5"/>
  <c r="K30" i="10"/>
  <c r="H10" i="78"/>
  <c r="AC15" i="10"/>
  <c r="S95" i="30"/>
  <c r="R2" i="340"/>
  <c r="AH10" i="10"/>
  <c r="Z12" i="10"/>
  <c r="N4" i="69"/>
  <c r="R58" i="10"/>
  <c r="I7" i="15"/>
  <c r="AD17" i="69"/>
  <c r="T8" i="10"/>
  <c r="Q8" i="3"/>
  <c r="AE63" i="30"/>
  <c r="S17" i="69"/>
  <c r="C22" i="5"/>
  <c r="C36" i="5"/>
  <c r="G31" i="22"/>
  <c r="M2" i="3"/>
  <c r="AB28" i="30"/>
  <c r="E70" i="30"/>
  <c r="N34" i="30"/>
  <c r="AE10" i="340"/>
  <c r="E12" i="15"/>
  <c r="P31" i="10"/>
  <c r="I92" i="30"/>
  <c r="I95" i="10"/>
  <c r="AC57" i="30"/>
  <c r="K83" i="30"/>
  <c r="F38" i="5"/>
  <c r="V62" i="30"/>
  <c r="I81" i="30"/>
  <c r="X22" i="3"/>
  <c r="AD114" i="30"/>
  <c r="Z21" i="69"/>
  <c r="W6" i="340"/>
  <c r="AI17" i="15"/>
  <c r="P22" i="3"/>
  <c r="J11" i="3"/>
  <c r="P78" i="10"/>
  <c r="AD106" i="30"/>
  <c r="AH13" i="15"/>
  <c r="C18" i="3"/>
  <c r="AA8" i="15"/>
  <c r="I15" i="69"/>
  <c r="I107" i="30"/>
  <c r="D13" i="10"/>
  <c r="B15" i="30"/>
  <c r="AD9" i="10"/>
  <c r="AB32" i="30"/>
  <c r="J94" i="30"/>
  <c r="X41" i="30"/>
  <c r="R3" i="69"/>
  <c r="R7" i="15"/>
  <c r="D17" i="3"/>
  <c r="AC68" i="30"/>
  <c r="S62" i="30"/>
  <c r="AD87" i="10"/>
  <c r="H21" i="69"/>
  <c r="W21" i="78"/>
  <c r="AH40" i="10"/>
  <c r="L22" i="30"/>
  <c r="AA17" i="69"/>
  <c r="O91" i="30"/>
  <c r="O77" i="10"/>
  <c r="AA69" i="10"/>
  <c r="D3" i="3"/>
  <c r="AH20" i="10"/>
  <c r="AC10" i="69"/>
  <c r="L30" i="10"/>
  <c r="K21" i="3"/>
  <c r="H17" i="10"/>
  <c r="AD8" i="340"/>
  <c r="B19" i="30"/>
  <c r="M18" i="69"/>
  <c r="AF32" i="30"/>
  <c r="AH32" i="10"/>
  <c r="AD10" i="340"/>
  <c r="B78" i="30"/>
  <c r="Z59" i="10"/>
  <c r="X8" i="78"/>
  <c r="S29" i="10"/>
  <c r="AB21" i="69"/>
  <c r="AG87" i="10"/>
  <c r="G22" i="22"/>
  <c r="F40" i="30"/>
  <c r="R13" i="15"/>
  <c r="S4" i="340"/>
  <c r="E7" i="69"/>
  <c r="G109" i="30"/>
  <c r="T18" i="69"/>
  <c r="H33" i="207"/>
  <c r="O46" i="30"/>
  <c r="B95" i="30"/>
  <c r="L27" i="3"/>
  <c r="G4" i="3"/>
  <c r="X10" i="15"/>
  <c r="J103" i="30"/>
  <c r="N39" i="30"/>
  <c r="L4" i="69"/>
  <c r="V4" i="340"/>
  <c r="AE76" i="10"/>
  <c r="AC4" i="30"/>
  <c r="V98" i="30"/>
  <c r="Z64" i="30"/>
  <c r="AD17" i="30"/>
  <c r="R42" i="30"/>
  <c r="C90" i="30"/>
  <c r="V44" i="10"/>
  <c r="AA20" i="3"/>
  <c r="L88" i="10"/>
  <c r="R107" i="30"/>
  <c r="P41" i="10"/>
  <c r="L12" i="78"/>
  <c r="AF67" i="10"/>
  <c r="AH21" i="10"/>
  <c r="O18" i="3"/>
  <c r="Q9" i="10"/>
  <c r="AE2" i="10"/>
  <c r="R9" i="340"/>
  <c r="Q52" i="10"/>
  <c r="M5" i="78"/>
  <c r="R87" i="10"/>
  <c r="AA71" i="30"/>
  <c r="U22" i="69"/>
  <c r="C75" i="30"/>
  <c r="AC84" i="30"/>
  <c r="AF76" i="10"/>
  <c r="P19" i="30"/>
  <c r="P47" i="10"/>
  <c r="V91" i="10"/>
  <c r="L74" i="10"/>
  <c r="AF77" i="30"/>
  <c r="H91" i="30"/>
  <c r="B37" i="30"/>
  <c r="J109" i="30"/>
  <c r="Q59" i="10"/>
  <c r="V46" i="30"/>
  <c r="C24" i="207"/>
  <c r="L38" i="10"/>
  <c r="N22" i="30"/>
  <c r="Q64" i="10"/>
  <c r="S6" i="10"/>
  <c r="C114" i="30"/>
  <c r="G27" i="3"/>
  <c r="Z66" i="30"/>
  <c r="S10" i="340"/>
  <c r="AF14" i="30"/>
  <c r="AD4" i="78"/>
  <c r="D27" i="5"/>
  <c r="D19" i="5"/>
  <c r="K3" i="340"/>
  <c r="N70" i="10"/>
  <c r="P79" i="10"/>
  <c r="I51" i="10"/>
  <c r="G110" i="30"/>
  <c r="J7" i="3"/>
  <c r="AD103" i="30"/>
  <c r="J69" i="10"/>
  <c r="Q87" i="10"/>
  <c r="AG60" i="10"/>
  <c r="W11" i="78"/>
  <c r="L34" i="10"/>
  <c r="D25" i="5"/>
  <c r="Y19" i="69"/>
  <c r="F8" i="340"/>
  <c r="AE87" i="10"/>
  <c r="W25" i="10"/>
  <c r="D65" i="30"/>
  <c r="Y23" i="10"/>
  <c r="T109" i="30"/>
  <c r="Y23" i="15"/>
  <c r="C67" i="30"/>
  <c r="M68" i="10"/>
  <c r="L60" i="10"/>
  <c r="G11" i="15"/>
  <c r="D48" i="10"/>
  <c r="S41" i="30"/>
  <c r="X36" i="30"/>
  <c r="V73" i="30"/>
  <c r="N6" i="15"/>
  <c r="S86" i="10"/>
  <c r="I78" i="30"/>
  <c r="AC10" i="340"/>
  <c r="C76" i="30"/>
  <c r="AE88" i="30"/>
  <c r="AB21" i="3"/>
  <c r="F10" i="3"/>
  <c r="E101" i="30"/>
  <c r="AB3" i="340"/>
  <c r="G34" i="207"/>
  <c r="AA49" i="30"/>
  <c r="AC35" i="10"/>
  <c r="AE43" i="30"/>
  <c r="AF59" i="10"/>
  <c r="E36" i="30"/>
  <c r="Y79" i="30"/>
  <c r="AH3" i="340"/>
  <c r="U92" i="10"/>
  <c r="Z94" i="10"/>
  <c r="W92" i="30"/>
  <c r="K9" i="69"/>
  <c r="G101" i="30"/>
  <c r="AE108" i="30"/>
  <c r="Y22" i="78"/>
  <c r="M51" i="30"/>
  <c r="AC20" i="30"/>
  <c r="C38" i="30"/>
  <c r="V51" i="30"/>
  <c r="AI9" i="15"/>
  <c r="P99" i="30"/>
  <c r="R18" i="30"/>
  <c r="T4" i="10"/>
  <c r="J14" i="78"/>
  <c r="R17" i="30"/>
  <c r="B111" i="30"/>
  <c r="S13" i="3"/>
  <c r="W38" i="30"/>
  <c r="AD76" i="30"/>
  <c r="D2" i="30"/>
  <c r="AF16" i="78"/>
  <c r="O12" i="30"/>
  <c r="AD41" i="10"/>
  <c r="P61" i="30"/>
  <c r="F13" i="30"/>
  <c r="I102" i="30"/>
  <c r="L81" i="30"/>
  <c r="L21" i="3"/>
  <c r="P22" i="30"/>
  <c r="Z78" i="10"/>
  <c r="X60" i="30"/>
  <c r="R12" i="3"/>
  <c r="AB19" i="69"/>
  <c r="X29" i="30"/>
  <c r="P49" i="10"/>
  <c r="B88" i="30"/>
  <c r="Q110" i="30"/>
  <c r="Q104" i="30"/>
  <c r="Y6" i="78"/>
  <c r="X21" i="3"/>
  <c r="B18" i="207"/>
  <c r="F12" i="69"/>
  <c r="AD6" i="10"/>
  <c r="C4" i="30"/>
  <c r="AC77" i="10"/>
  <c r="AD77" i="10"/>
  <c r="H8" i="78"/>
  <c r="K14" i="3"/>
  <c r="P79" i="30"/>
  <c r="F26" i="207"/>
  <c r="Y99" i="30"/>
  <c r="W9" i="3"/>
  <c r="Y16" i="3"/>
  <c r="F7" i="15"/>
  <c r="G3" i="69"/>
  <c r="D37" i="30"/>
  <c r="X20" i="69"/>
  <c r="AB107" i="30"/>
  <c r="X17" i="15"/>
  <c r="AB3" i="78"/>
  <c r="Y5" i="340"/>
  <c r="M67" i="30"/>
  <c r="AA30" i="10"/>
  <c r="L9" i="10"/>
  <c r="K87" i="10"/>
  <c r="E8" i="78"/>
  <c r="X4" i="340"/>
  <c r="AA16" i="15"/>
  <c r="U58" i="30"/>
  <c r="AA83" i="30"/>
  <c r="K44" i="30"/>
  <c r="AC3" i="78"/>
  <c r="Y28" i="30"/>
  <c r="AI20" i="15"/>
  <c r="AD25" i="10"/>
  <c r="G75" i="30"/>
  <c r="K108" i="30"/>
  <c r="J19" i="15"/>
  <c r="L19" i="30"/>
  <c r="G16" i="10"/>
  <c r="K14" i="69"/>
  <c r="AF20" i="30"/>
  <c r="G22" i="69"/>
  <c r="C14" i="30"/>
  <c r="N12" i="69"/>
  <c r="AC21" i="30"/>
  <c r="L20" i="30"/>
  <c r="U89" i="10"/>
  <c r="L97" i="30"/>
  <c r="N94" i="30"/>
  <c r="T16" i="15"/>
  <c r="AG33" i="10"/>
  <c r="N95" i="30"/>
  <c r="N28" i="10"/>
  <c r="G98" i="30"/>
  <c r="I61" i="10"/>
  <c r="K41" i="30"/>
  <c r="G79" i="10"/>
  <c r="K4" i="15"/>
  <c r="L7" i="15"/>
  <c r="H3" i="30"/>
  <c r="X11" i="3"/>
  <c r="AB24" i="30"/>
  <c r="O9" i="78"/>
  <c r="R112" i="30"/>
  <c r="U69" i="30"/>
  <c r="K18" i="10"/>
  <c r="X68" i="30"/>
  <c r="AB51" i="10"/>
  <c r="AE15" i="78"/>
  <c r="AE3" i="69"/>
  <c r="Z30" i="30"/>
  <c r="M39" i="10"/>
  <c r="T3" i="78"/>
  <c r="G6" i="10"/>
  <c r="AA28" i="10"/>
  <c r="W15" i="69"/>
  <c r="E40" i="5"/>
  <c r="Y97" i="10"/>
  <c r="W23" i="3"/>
  <c r="AH6" i="15"/>
  <c r="F2" i="30"/>
  <c r="E39" i="30"/>
  <c r="V12" i="15"/>
  <c r="D33" i="30"/>
  <c r="K31" i="30"/>
  <c r="J68" i="10"/>
  <c r="M3" i="15"/>
  <c r="G4" i="78"/>
  <c r="C24" i="5"/>
  <c r="AB52" i="30"/>
  <c r="C42" i="30"/>
  <c r="I97" i="10"/>
  <c r="O107" i="30"/>
  <c r="G30" i="30"/>
  <c r="AB17" i="30"/>
  <c r="T51" i="30"/>
  <c r="R11" i="78"/>
  <c r="C16" i="30"/>
  <c r="AF87" i="10"/>
  <c r="AE3" i="78"/>
  <c r="AC49" i="10"/>
  <c r="Y3" i="15"/>
  <c r="B30" i="207"/>
  <c r="P13" i="30"/>
  <c r="O109" i="30"/>
  <c r="N15" i="10"/>
  <c r="W41" i="30"/>
  <c r="I28" i="5"/>
  <c r="O8" i="78"/>
  <c r="AC21" i="10"/>
  <c r="AB18" i="78"/>
  <c r="R86" i="30"/>
  <c r="T74" i="30"/>
  <c r="W15" i="30"/>
  <c r="P42" i="10"/>
  <c r="I32" i="30"/>
  <c r="X78" i="10"/>
  <c r="R53" i="30"/>
  <c r="AD112" i="30"/>
  <c r="D8" i="340"/>
  <c r="N17" i="15"/>
  <c r="D38" i="10"/>
  <c r="G10" i="10"/>
  <c r="W16" i="78"/>
  <c r="P32" i="10"/>
  <c r="AD56" i="10"/>
  <c r="E70" i="10"/>
  <c r="N6" i="10"/>
  <c r="X20" i="30"/>
  <c r="X22" i="10"/>
  <c r="L12" i="30"/>
  <c r="U21" i="15"/>
  <c r="N19" i="3"/>
  <c r="J30" i="10"/>
  <c r="AB34" i="30"/>
  <c r="AE45" i="30"/>
  <c r="C22" i="3"/>
  <c r="F14" i="3"/>
  <c r="R23" i="10"/>
  <c r="V48" i="10"/>
  <c r="I30" i="10"/>
  <c r="Y66" i="10"/>
  <c r="J105" i="30"/>
  <c r="R2" i="10"/>
  <c r="AB91" i="30"/>
  <c r="E76" i="30"/>
  <c r="V43" i="30"/>
  <c r="S6" i="340"/>
  <c r="AE20" i="30"/>
  <c r="M18" i="10"/>
  <c r="W12" i="30"/>
  <c r="F29" i="30"/>
  <c r="R27" i="30"/>
  <c r="C28" i="5"/>
  <c r="AC16" i="10"/>
  <c r="AA4" i="340"/>
  <c r="AF58" i="30"/>
  <c r="R29" i="3"/>
  <c r="O17" i="3"/>
  <c r="U7" i="340"/>
  <c r="AE9" i="10"/>
  <c r="G59" i="30"/>
  <c r="AC82" i="30"/>
  <c r="U13" i="3"/>
  <c r="F89" i="30"/>
  <c r="I11" i="15"/>
  <c r="AB29" i="3"/>
  <c r="AF12" i="78"/>
  <c r="H7" i="30"/>
  <c r="X6" i="340"/>
  <c r="N20" i="69"/>
  <c r="W70" i="10"/>
  <c r="D40" i="5"/>
  <c r="B20" i="30"/>
  <c r="S4" i="78"/>
  <c r="Y20" i="30"/>
  <c r="AF49" i="30"/>
  <c r="G40" i="207"/>
  <c r="B21" i="30"/>
  <c r="L2" i="69"/>
  <c r="O69" i="10"/>
  <c r="G83" i="30"/>
  <c r="AI9" i="69"/>
  <c r="L84" i="30"/>
  <c r="C105" i="30"/>
  <c r="N15" i="30"/>
  <c r="D23" i="3"/>
  <c r="AC78" i="30"/>
  <c r="O12" i="69"/>
  <c r="N104" i="30"/>
  <c r="D36" i="30"/>
  <c r="P55" i="10"/>
  <c r="L4" i="30"/>
  <c r="J3" i="10"/>
  <c r="AH21" i="69"/>
  <c r="AF84" i="30"/>
  <c r="AE11" i="30"/>
  <c r="G2" i="340"/>
  <c r="AC13" i="10"/>
  <c r="D63" i="10"/>
  <c r="AA92" i="10"/>
  <c r="G52" i="30"/>
  <c r="O10" i="69"/>
  <c r="M54" i="30"/>
  <c r="F11" i="10"/>
  <c r="J71" i="30"/>
  <c r="R63" i="10"/>
  <c r="Z7" i="30"/>
  <c r="V4" i="69"/>
  <c r="AF5" i="78"/>
  <c r="R8" i="15"/>
  <c r="E84" i="30"/>
  <c r="Q11" i="69"/>
  <c r="AG12" i="15"/>
  <c r="AH22" i="15"/>
  <c r="G96" i="10"/>
  <c r="C50" i="30"/>
  <c r="P21" i="3"/>
  <c r="K91" i="10"/>
  <c r="T95" i="30"/>
  <c r="M56" i="10"/>
  <c r="M66" i="30"/>
  <c r="G87" i="30"/>
  <c r="N79" i="30"/>
  <c r="B56" i="30"/>
  <c r="AC15" i="69"/>
  <c r="H65" i="10"/>
  <c r="M12" i="15"/>
  <c r="AD15" i="69"/>
  <c r="O70" i="10"/>
  <c r="F80" i="10"/>
  <c r="AH73" i="10"/>
  <c r="P5" i="10"/>
  <c r="S93" i="30"/>
  <c r="M7" i="340"/>
  <c r="AB17" i="15"/>
  <c r="AC30" i="30"/>
  <c r="P10" i="30"/>
  <c r="Z2" i="69"/>
  <c r="E30" i="10"/>
  <c r="AB55" i="30"/>
  <c r="O39" i="30"/>
  <c r="B102" i="30"/>
  <c r="Y48" i="30"/>
  <c r="R75" i="10"/>
  <c r="B10" i="30"/>
  <c r="D8" i="5"/>
  <c r="K4" i="3"/>
  <c r="R6" i="30"/>
  <c r="S48" i="10"/>
  <c r="U73" i="10"/>
  <c r="E15" i="30"/>
  <c r="T6" i="69"/>
  <c r="M21" i="69"/>
  <c r="I90" i="10"/>
  <c r="AG3" i="10"/>
  <c r="C7" i="207"/>
  <c r="R28" i="3"/>
  <c r="U8" i="3"/>
  <c r="V22" i="78"/>
  <c r="AG20" i="78"/>
  <c r="I41" i="30"/>
  <c r="U77" i="30"/>
  <c r="V88" i="10"/>
  <c r="C13" i="207"/>
  <c r="M6" i="10"/>
  <c r="N8" i="10"/>
  <c r="AA58" i="30"/>
  <c r="J97" i="30"/>
  <c r="F97" i="30"/>
  <c r="O47" i="10"/>
  <c r="Z26" i="30"/>
  <c r="B75" i="30"/>
  <c r="Q55" i="30"/>
  <c r="AA90" i="30"/>
  <c r="AE20" i="15"/>
  <c r="AA63" i="30"/>
  <c r="P38" i="10"/>
  <c r="G6" i="78"/>
  <c r="E28" i="10"/>
  <c r="AG49" i="10"/>
  <c r="S12" i="69"/>
  <c r="R81" i="10"/>
  <c r="O4" i="30"/>
  <c r="T49" i="10"/>
  <c r="AH94" i="10"/>
  <c r="Y8" i="30"/>
  <c r="U3" i="30"/>
  <c r="M11" i="3"/>
  <c r="E18" i="10"/>
  <c r="AB16" i="69"/>
  <c r="AB19" i="3"/>
  <c r="E69" i="10"/>
  <c r="D70" i="30"/>
  <c r="U80" i="30"/>
  <c r="F26" i="30"/>
  <c r="AC52" i="10"/>
  <c r="F23" i="207"/>
  <c r="AC17" i="30"/>
  <c r="D89" i="30"/>
  <c r="T98" i="10"/>
  <c r="AC36" i="30"/>
  <c r="F29" i="207"/>
  <c r="T30" i="30"/>
  <c r="H17" i="5"/>
  <c r="X18" i="78"/>
  <c r="E38" i="207"/>
  <c r="O48" i="10"/>
  <c r="B43" i="5"/>
  <c r="C32" i="30"/>
  <c r="F5" i="3"/>
  <c r="E33" i="207"/>
  <c r="AB12" i="15"/>
  <c r="AH26" i="10"/>
  <c r="G15" i="78"/>
  <c r="U19" i="15"/>
  <c r="X10" i="69"/>
  <c r="AF92" i="10"/>
  <c r="W87" i="10"/>
  <c r="M6" i="78"/>
  <c r="T2" i="3"/>
  <c r="AA83" i="10"/>
  <c r="U16" i="78"/>
  <c r="Y21" i="3"/>
  <c r="E34" i="30"/>
  <c r="AB4" i="10"/>
  <c r="E23" i="15"/>
  <c r="O9" i="30"/>
  <c r="X58" i="10"/>
  <c r="X53" i="30"/>
  <c r="Z110" i="30"/>
  <c r="X16" i="15"/>
  <c r="AH12" i="78"/>
  <c r="F10" i="5"/>
  <c r="K45" i="30"/>
  <c r="I48" i="30"/>
  <c r="H20" i="15"/>
  <c r="AF69" i="10"/>
  <c r="AC87" i="30"/>
  <c r="V25" i="10"/>
  <c r="I51" i="30"/>
  <c r="J4" i="78"/>
  <c r="N13" i="15"/>
  <c r="AD54" i="10"/>
  <c r="X91" i="10"/>
  <c r="U10" i="69"/>
  <c r="J48" i="30"/>
  <c r="H17" i="207"/>
  <c r="F35" i="10"/>
  <c r="AE57" i="30"/>
  <c r="K74" i="10"/>
  <c r="K103" i="30"/>
  <c r="T13" i="3"/>
  <c r="B9" i="5"/>
  <c r="Z81" i="10"/>
  <c r="AG10" i="69"/>
  <c r="AH60" i="10"/>
  <c r="AC67" i="30"/>
  <c r="AA13" i="78"/>
  <c r="AA66" i="10"/>
  <c r="K94" i="30"/>
  <c r="M109" i="30"/>
  <c r="F9" i="207"/>
  <c r="AG16" i="10"/>
  <c r="F41" i="10"/>
  <c r="AH30" i="10"/>
  <c r="Q41" i="10"/>
  <c r="AD9" i="78"/>
  <c r="K66" i="30"/>
  <c r="Z6" i="30"/>
  <c r="P87" i="10"/>
  <c r="C35" i="30"/>
  <c r="N63" i="10"/>
  <c r="V83" i="30"/>
  <c r="B23" i="3"/>
  <c r="AB21" i="78"/>
  <c r="AF76" i="30"/>
  <c r="F9" i="340"/>
  <c r="P93" i="10"/>
  <c r="M92" i="10"/>
  <c r="X81" i="30"/>
  <c r="R43" i="30"/>
  <c r="S46" i="30"/>
  <c r="D50" i="10"/>
  <c r="K69" i="30"/>
  <c r="AI21" i="78"/>
  <c r="Y18" i="10"/>
  <c r="E13" i="207"/>
  <c r="M34" i="30"/>
  <c r="AA22" i="10"/>
  <c r="F10" i="30"/>
  <c r="R5" i="78"/>
  <c r="P20" i="15"/>
  <c r="F3" i="3"/>
  <c r="G8" i="78"/>
  <c r="AE25" i="30"/>
  <c r="O10" i="10"/>
  <c r="Y47" i="10"/>
  <c r="AC65" i="10"/>
  <c r="D90" i="30"/>
  <c r="M8" i="69"/>
  <c r="Z93" i="30"/>
  <c r="AD55" i="10"/>
  <c r="R66" i="30"/>
  <c r="R2" i="78"/>
  <c r="N51" i="10"/>
  <c r="AC23" i="15"/>
  <c r="B41" i="207"/>
  <c r="M80" i="10"/>
  <c r="T97" i="30"/>
  <c r="AB71" i="10"/>
  <c r="M28" i="30"/>
  <c r="D12" i="207"/>
  <c r="N42" i="10"/>
  <c r="AE91" i="30"/>
  <c r="I62" i="30"/>
  <c r="J5" i="15"/>
  <c r="I3" i="340"/>
  <c r="AB27" i="30"/>
  <c r="N95" i="10"/>
  <c r="V110" i="30"/>
  <c r="O20" i="15"/>
  <c r="AA26" i="10"/>
  <c r="Q65" i="10"/>
  <c r="D15" i="207"/>
  <c r="U2" i="69"/>
  <c r="O11" i="30"/>
  <c r="O10" i="78"/>
  <c r="X10" i="340"/>
  <c r="N24" i="10"/>
  <c r="K31" i="10"/>
  <c r="P8" i="3"/>
  <c r="M90" i="10"/>
  <c r="L15" i="69"/>
  <c r="K104" i="30"/>
  <c r="Z31" i="10"/>
  <c r="AA81" i="10"/>
  <c r="E22" i="30"/>
  <c r="N16" i="69"/>
  <c r="W9" i="69"/>
  <c r="T8" i="69"/>
  <c r="D102" i="30"/>
  <c r="AG29" i="10"/>
  <c r="S15" i="30"/>
  <c r="J62" i="30"/>
  <c r="Z104" i="30"/>
  <c r="W105" i="30"/>
  <c r="G7" i="30"/>
  <c r="AE6" i="30"/>
  <c r="G20" i="45"/>
  <c r="J56" i="30"/>
  <c r="AA27" i="10"/>
  <c r="R63" i="30"/>
  <c r="AD101" i="30"/>
  <c r="R17" i="3"/>
  <c r="Z26" i="10"/>
  <c r="X11" i="30"/>
  <c r="B109" i="30"/>
  <c r="Y13" i="78"/>
  <c r="T13" i="78"/>
  <c r="P29" i="10"/>
  <c r="W53" i="10"/>
  <c r="I11" i="69"/>
  <c r="J35" i="10"/>
  <c r="AF79" i="10"/>
  <c r="O61" i="30"/>
  <c r="H34" i="10"/>
  <c r="B6" i="207"/>
  <c r="Z58" i="10"/>
  <c r="R103" i="30"/>
  <c r="Z11" i="30"/>
  <c r="B35" i="207"/>
  <c r="F5" i="69"/>
  <c r="S102" i="30"/>
  <c r="R11" i="15"/>
  <c r="AE34" i="30"/>
  <c r="AC73" i="10"/>
  <c r="X56" i="30"/>
  <c r="AF20" i="69"/>
  <c r="L17" i="10"/>
  <c r="T81" i="30"/>
  <c r="H20" i="207"/>
  <c r="N9" i="69"/>
  <c r="J65" i="30"/>
  <c r="I25" i="30"/>
  <c r="I77" i="30"/>
  <c r="Q17" i="78"/>
  <c r="S55" i="10"/>
  <c r="E62" i="30"/>
  <c r="Y5" i="78"/>
  <c r="W12" i="69"/>
  <c r="X19" i="15"/>
  <c r="S11" i="78"/>
  <c r="E34" i="10"/>
  <c r="G24" i="3"/>
  <c r="O108" i="30"/>
  <c r="N82" i="10"/>
  <c r="I3" i="69"/>
  <c r="L18" i="3"/>
  <c r="AC78" i="10"/>
  <c r="D39" i="207"/>
  <c r="AE33" i="10"/>
  <c r="Q29" i="3"/>
  <c r="X70" i="10"/>
  <c r="K10" i="78"/>
  <c r="J96" i="30"/>
  <c r="T18" i="30"/>
  <c r="G11" i="22"/>
  <c r="S11" i="30"/>
  <c r="G16" i="69"/>
  <c r="E35" i="30"/>
  <c r="AH48" i="10"/>
  <c r="C11" i="3"/>
  <c r="T18" i="3"/>
  <c r="C27" i="3"/>
  <c r="Z71" i="10"/>
  <c r="AB45" i="30"/>
  <c r="N81" i="10"/>
  <c r="M113" i="30"/>
  <c r="D6" i="207"/>
  <c r="G6" i="22"/>
  <c r="T40" i="30"/>
  <c r="Z10" i="15"/>
  <c r="F109" i="30"/>
  <c r="V42" i="10"/>
  <c r="G89" i="30"/>
  <c r="S25" i="10"/>
  <c r="M83" i="10"/>
  <c r="W106" i="30"/>
  <c r="C10" i="3"/>
  <c r="T21" i="69"/>
  <c r="P69" i="10"/>
  <c r="D26" i="3"/>
  <c r="W94" i="10"/>
  <c r="M49" i="10"/>
  <c r="Y21" i="78"/>
  <c r="T5" i="3"/>
  <c r="Y51" i="30"/>
  <c r="N20" i="30"/>
  <c r="AB6" i="69"/>
  <c r="U19" i="69"/>
  <c r="P5" i="78"/>
  <c r="K27" i="3"/>
  <c r="R61" i="10"/>
  <c r="R40" i="10"/>
  <c r="M12" i="78"/>
  <c r="AD2" i="340"/>
  <c r="D85" i="30"/>
  <c r="AF22" i="69"/>
  <c r="X4" i="10"/>
  <c r="P6" i="69"/>
  <c r="K109" i="30"/>
  <c r="P88" i="10"/>
  <c r="L19" i="10"/>
  <c r="Q74" i="10"/>
  <c r="V11" i="78"/>
  <c r="S11" i="10"/>
  <c r="Z5" i="78"/>
  <c r="F28" i="10"/>
  <c r="W53" i="30"/>
  <c r="P11" i="69"/>
  <c r="AA6" i="3"/>
  <c r="L25" i="3"/>
  <c r="U17" i="69"/>
  <c r="T7" i="30"/>
  <c r="I58" i="10"/>
  <c r="R38" i="10"/>
  <c r="H43" i="30"/>
  <c r="U9" i="340"/>
  <c r="F16" i="10"/>
  <c r="AE10" i="78"/>
  <c r="AG10" i="15"/>
  <c r="T9" i="30"/>
  <c r="G85" i="30"/>
  <c r="AF66" i="10"/>
  <c r="U25" i="10"/>
  <c r="AD70" i="10"/>
  <c r="K99" i="30"/>
  <c r="J20" i="10"/>
  <c r="Y38" i="10"/>
  <c r="E48" i="10"/>
  <c r="AD84" i="30"/>
  <c r="I4" i="340"/>
  <c r="Q16" i="10"/>
  <c r="AH6" i="78"/>
  <c r="W27" i="10"/>
  <c r="O13" i="10"/>
  <c r="S78" i="30"/>
  <c r="M13" i="78"/>
  <c r="I20" i="69"/>
  <c r="W63" i="30"/>
  <c r="P9" i="30"/>
  <c r="X33" i="10"/>
  <c r="D98" i="30"/>
  <c r="AG16" i="78"/>
  <c r="AA80" i="30"/>
  <c r="B6" i="5"/>
  <c r="N52" i="30"/>
  <c r="AA15" i="10"/>
  <c r="V22" i="10"/>
  <c r="P12" i="30"/>
  <c r="T56" i="30"/>
  <c r="Q57" i="30"/>
  <c r="X20" i="15"/>
  <c r="H58" i="30"/>
  <c r="M103" i="30"/>
  <c r="B42" i="30"/>
  <c r="T23" i="15"/>
  <c r="T101" i="30"/>
  <c r="S88" i="10"/>
  <c r="AA23" i="3"/>
  <c r="L23" i="3"/>
  <c r="AC12" i="15"/>
  <c r="G8" i="69"/>
  <c r="N31" i="10"/>
  <c r="K6" i="69"/>
  <c r="C6" i="5"/>
  <c r="Z83" i="10"/>
  <c r="I13" i="30"/>
  <c r="D25" i="30"/>
  <c r="Q18" i="69"/>
  <c r="AB9" i="340"/>
  <c r="L81" i="10"/>
  <c r="AE15" i="3"/>
  <c r="Y13" i="10"/>
  <c r="E41" i="207"/>
  <c r="I93" i="10"/>
  <c r="AD42" i="30"/>
  <c r="K5" i="69"/>
  <c r="Y14" i="3"/>
  <c r="S22" i="3"/>
  <c r="AA105" i="30"/>
  <c r="R41" i="10"/>
  <c r="Z3" i="15"/>
  <c r="E43" i="10"/>
  <c r="E10" i="5"/>
  <c r="J23" i="10"/>
  <c r="R34" i="30"/>
  <c r="Z49" i="10"/>
  <c r="O90" i="30"/>
  <c r="T7" i="69"/>
  <c r="AE27" i="30"/>
  <c r="P26" i="30"/>
  <c r="D16" i="207"/>
  <c r="O2" i="78"/>
  <c r="Q5" i="15"/>
  <c r="S22" i="78"/>
  <c r="K43" i="10"/>
  <c r="Q3" i="3"/>
  <c r="K107" i="30"/>
  <c r="AE21" i="3"/>
  <c r="AI22" i="69"/>
  <c r="I6" i="5"/>
  <c r="K89" i="10"/>
  <c r="L17" i="69"/>
  <c r="O87" i="30"/>
  <c r="G102" i="30"/>
  <c r="L32" i="10"/>
  <c r="Z23" i="30"/>
  <c r="AA13" i="69"/>
  <c r="L87" i="30"/>
  <c r="G105" i="30"/>
  <c r="O28" i="3"/>
  <c r="H56" i="30"/>
  <c r="J20" i="15"/>
  <c r="I18" i="69"/>
  <c r="C2" i="3"/>
  <c r="Z2" i="15"/>
  <c r="Y2" i="30"/>
  <c r="O8" i="3"/>
  <c r="M9" i="69"/>
  <c r="P98" i="30"/>
  <c r="E21" i="30"/>
  <c r="J4" i="69"/>
  <c r="X15" i="78"/>
  <c r="K6" i="3"/>
  <c r="I26" i="30"/>
  <c r="Q62" i="10"/>
  <c r="N14" i="10"/>
  <c r="K19" i="30"/>
  <c r="V76" i="10"/>
  <c r="AC20" i="15"/>
  <c r="J86" i="10"/>
  <c r="K75" i="30"/>
  <c r="U7" i="10"/>
  <c r="AH5" i="69"/>
  <c r="H9" i="69"/>
  <c r="S57" i="30"/>
  <c r="AE96" i="30"/>
  <c r="P20" i="3"/>
  <c r="AD12" i="30"/>
  <c r="F46" i="30"/>
  <c r="W98" i="30"/>
  <c r="V111" i="30"/>
  <c r="AB9" i="78"/>
  <c r="G18" i="78"/>
  <c r="O14" i="3"/>
  <c r="F23" i="10"/>
  <c r="AE95" i="30"/>
  <c r="Y61" i="10"/>
  <c r="AF109" i="30"/>
  <c r="U2" i="340"/>
  <c r="L87" i="10"/>
  <c r="AA92" i="30"/>
  <c r="Y22" i="69"/>
  <c r="G30" i="207"/>
  <c r="D13" i="30"/>
  <c r="E6" i="78"/>
  <c r="AD45" i="10"/>
  <c r="N66" i="10"/>
  <c r="X19" i="30"/>
  <c r="P24" i="3"/>
  <c r="AE9" i="340"/>
  <c r="P13" i="78"/>
  <c r="C58" i="30"/>
  <c r="E74" i="30"/>
  <c r="O96" i="30"/>
  <c r="F96" i="10"/>
  <c r="AC18" i="30"/>
  <c r="K45" i="10"/>
  <c r="W62" i="10"/>
  <c r="W96" i="30"/>
  <c r="L36" i="10"/>
  <c r="L20" i="3"/>
  <c r="I5" i="10"/>
  <c r="AD5" i="340"/>
  <c r="T76" i="10"/>
  <c r="V4" i="78"/>
  <c r="I24" i="30"/>
  <c r="Z56" i="30"/>
  <c r="AB33" i="10"/>
  <c r="H94" i="30"/>
  <c r="Y9" i="15"/>
  <c r="K90" i="10"/>
  <c r="V89" i="10"/>
  <c r="T77" i="10"/>
  <c r="AG2" i="10"/>
  <c r="Q80" i="30"/>
  <c r="R83" i="30"/>
  <c r="T62" i="10"/>
  <c r="AD10" i="15"/>
  <c r="F38" i="207"/>
  <c r="U2" i="15"/>
  <c r="AE24" i="30"/>
  <c r="Q45" i="10"/>
  <c r="AB15" i="3"/>
  <c r="AA89" i="10"/>
  <c r="D97" i="10"/>
  <c r="V8" i="15"/>
  <c r="B10" i="5"/>
  <c r="O18" i="15"/>
  <c r="U11" i="78"/>
  <c r="M111" i="30"/>
  <c r="AB98" i="10"/>
  <c r="AB5" i="30"/>
  <c r="Z2" i="340"/>
  <c r="AG82" i="10"/>
  <c r="W76" i="30"/>
  <c r="J61" i="30"/>
  <c r="R3" i="3"/>
  <c r="S3" i="340"/>
  <c r="C112" i="30"/>
  <c r="G7" i="15"/>
  <c r="C20" i="30"/>
  <c r="U92" i="30"/>
  <c r="M33" i="10"/>
  <c r="E87" i="30"/>
  <c r="H10" i="30"/>
  <c r="V114" i="30"/>
  <c r="R23" i="3"/>
  <c r="B29" i="5"/>
  <c r="H75" i="30"/>
  <c r="G31" i="207"/>
  <c r="F48" i="10"/>
  <c r="AB82" i="10"/>
  <c r="F11" i="15"/>
  <c r="M51" i="10"/>
  <c r="F34" i="5"/>
  <c r="Y28" i="10"/>
  <c r="Q86" i="30"/>
  <c r="F102" i="30"/>
  <c r="N74" i="30"/>
  <c r="AF61" i="30"/>
  <c r="Q9" i="3"/>
  <c r="AA55" i="10"/>
  <c r="Y3" i="10"/>
  <c r="Q22" i="3"/>
  <c r="J7" i="69"/>
  <c r="AE58" i="10"/>
  <c r="D67" i="30"/>
  <c r="Y4" i="340"/>
  <c r="E39" i="10"/>
  <c r="Z75" i="10"/>
  <c r="O11" i="15"/>
  <c r="M3" i="3"/>
  <c r="AC16" i="30"/>
  <c r="AF20" i="10"/>
  <c r="P97" i="30"/>
  <c r="AA21" i="78"/>
  <c r="M58" i="10"/>
  <c r="M29" i="10"/>
  <c r="S2" i="69"/>
  <c r="AD8" i="30"/>
  <c r="U32" i="30"/>
  <c r="T33" i="10"/>
  <c r="R57" i="10"/>
  <c r="T11" i="69"/>
  <c r="Z29" i="30"/>
  <c r="F22" i="15"/>
  <c r="B20" i="207"/>
  <c r="O16" i="15"/>
  <c r="AB35" i="30"/>
  <c r="G9" i="340"/>
  <c r="B74" i="30"/>
  <c r="N60" i="30"/>
  <c r="K9" i="30"/>
  <c r="E69" i="30"/>
  <c r="R44" i="10"/>
  <c r="S36" i="30"/>
  <c r="AE101" i="30"/>
  <c r="AF112" i="30"/>
  <c r="D18" i="5"/>
  <c r="AI22" i="78"/>
  <c r="C11" i="5"/>
  <c r="B32" i="207"/>
  <c r="AB79" i="30"/>
  <c r="U42" i="10"/>
  <c r="Q47" i="30"/>
  <c r="K20" i="69"/>
  <c r="Z30" i="10"/>
  <c r="H25" i="10"/>
  <c r="G13" i="78"/>
  <c r="P22" i="15"/>
  <c r="Y9" i="340"/>
  <c r="M14" i="30"/>
  <c r="I19" i="15"/>
  <c r="M82" i="30"/>
  <c r="AH18" i="78"/>
  <c r="H3" i="78"/>
  <c r="O59" i="30"/>
  <c r="B30" i="30"/>
  <c r="K12" i="3"/>
  <c r="Z18" i="30"/>
  <c r="K10" i="30"/>
  <c r="Q34" i="10"/>
  <c r="G45" i="10"/>
  <c r="AC94" i="10"/>
  <c r="O5" i="3"/>
  <c r="E11" i="3"/>
  <c r="V62" i="10"/>
  <c r="P64" i="10"/>
  <c r="L5" i="10"/>
  <c r="W7" i="15"/>
  <c r="AA97" i="10"/>
  <c r="W21" i="69"/>
  <c r="W95" i="30"/>
  <c r="B106" i="30"/>
  <c r="L13" i="15"/>
  <c r="E10" i="30"/>
  <c r="F27" i="5"/>
  <c r="W93" i="30"/>
  <c r="G37" i="207"/>
  <c r="AA7" i="69"/>
  <c r="W57" i="10"/>
  <c r="G6" i="30"/>
  <c r="P4" i="10"/>
  <c r="AG17" i="69"/>
  <c r="T8" i="3"/>
  <c r="G12" i="30"/>
  <c r="AA18" i="15"/>
  <c r="AA2" i="340"/>
  <c r="AB49" i="30"/>
  <c r="G21" i="10"/>
  <c r="M17" i="69"/>
  <c r="V18" i="69"/>
  <c r="Z55" i="30"/>
  <c r="I20" i="3"/>
  <c r="Q22" i="10"/>
  <c r="O22" i="69"/>
  <c r="E91" i="30"/>
  <c r="J79" i="10"/>
  <c r="AH88" i="10"/>
  <c r="G24" i="30"/>
  <c r="AA21" i="30"/>
  <c r="Y33" i="10"/>
  <c r="Q54" i="10"/>
  <c r="AA85" i="30"/>
  <c r="F46" i="10"/>
  <c r="Y18" i="78"/>
  <c r="N30" i="10"/>
  <c r="AB50" i="30"/>
  <c r="C81" i="30"/>
  <c r="Z83" i="30"/>
  <c r="S21" i="78"/>
  <c r="AE19" i="78"/>
  <c r="O17" i="15"/>
  <c r="U100" i="30"/>
  <c r="W58" i="30"/>
  <c r="AE52" i="10"/>
  <c r="R24" i="10"/>
  <c r="AH4" i="340"/>
  <c r="E25" i="30"/>
  <c r="I112" i="30"/>
  <c r="AG68" i="10"/>
  <c r="AH15" i="78"/>
  <c r="L8" i="340"/>
  <c r="G21" i="30"/>
  <c r="F5" i="78"/>
  <c r="E15" i="69"/>
  <c r="J17" i="15"/>
  <c r="K20" i="30"/>
  <c r="AH7" i="340"/>
  <c r="U110" i="30"/>
  <c r="M16" i="3"/>
  <c r="S13" i="10"/>
  <c r="N19" i="69"/>
  <c r="G4" i="15"/>
  <c r="V9" i="3"/>
  <c r="B38" i="30"/>
  <c r="H45" i="10"/>
  <c r="X9" i="30"/>
  <c r="M2" i="78"/>
  <c r="C11" i="30"/>
  <c r="L99" i="30"/>
  <c r="W98" i="10"/>
  <c r="B13" i="3"/>
  <c r="Y21" i="15"/>
  <c r="AA33" i="30"/>
  <c r="C26" i="5"/>
  <c r="E41" i="5"/>
  <c r="J16" i="78"/>
  <c r="F39" i="5"/>
  <c r="H16" i="3"/>
  <c r="L70" i="10"/>
  <c r="O95" i="30"/>
  <c r="AF2" i="3"/>
  <c r="J3" i="340"/>
  <c r="B85" i="30"/>
  <c r="S53" i="10"/>
  <c r="U60" i="30"/>
  <c r="L69" i="30"/>
  <c r="M78" i="30"/>
  <c r="E37" i="207"/>
  <c r="AB20" i="30"/>
  <c r="C113" i="30"/>
  <c r="S98" i="10"/>
  <c r="N5" i="78"/>
  <c r="AD16" i="69"/>
  <c r="Q87" i="30"/>
  <c r="J4" i="340"/>
  <c r="I28" i="10"/>
  <c r="H9" i="340"/>
  <c r="O10" i="340"/>
  <c r="P51" i="10"/>
  <c r="F59" i="10"/>
  <c r="N21" i="78"/>
  <c r="E27" i="10"/>
  <c r="D57" i="30"/>
  <c r="J58" i="30"/>
  <c r="U45" i="10"/>
  <c r="E20" i="78"/>
  <c r="P93" i="30"/>
  <c r="C84" i="30"/>
  <c r="AE17" i="15"/>
  <c r="M65" i="10"/>
  <c r="AE60" i="10"/>
  <c r="I60" i="30"/>
  <c r="Q47" i="10"/>
  <c r="O4" i="78"/>
  <c r="B38" i="207"/>
  <c r="F16" i="30"/>
  <c r="AH75" i="10"/>
  <c r="B61" i="30"/>
  <c r="AC51" i="10"/>
  <c r="F11" i="207"/>
  <c r="P94" i="30"/>
  <c r="Q26" i="3"/>
  <c r="AA16" i="10"/>
  <c r="E14" i="30"/>
  <c r="J88" i="30"/>
  <c r="I53" i="10"/>
  <c r="AB69" i="10"/>
  <c r="AB86" i="10"/>
  <c r="L10" i="78"/>
  <c r="S101" i="30"/>
  <c r="L104" i="30"/>
  <c r="AE41" i="30"/>
  <c r="N57" i="30"/>
  <c r="X14" i="3"/>
  <c r="U24" i="3"/>
  <c r="U19" i="30"/>
  <c r="S7" i="340"/>
  <c r="AB86" i="30"/>
  <c r="AF2" i="15"/>
  <c r="U85" i="10"/>
  <c r="N15" i="3"/>
  <c r="V97" i="10"/>
  <c r="P51" i="30"/>
  <c r="P65" i="10"/>
  <c r="F11" i="30"/>
  <c r="F17" i="207"/>
  <c r="J2" i="15"/>
  <c r="J20" i="78"/>
  <c r="O86" i="30"/>
  <c r="AA11" i="15"/>
  <c r="P33" i="10"/>
  <c r="H23" i="15"/>
  <c r="H2" i="15"/>
  <c r="O90" i="10"/>
  <c r="AD99" i="30"/>
  <c r="AC8" i="30"/>
  <c r="M4" i="30"/>
  <c r="R14" i="10"/>
  <c r="AB29" i="10"/>
  <c r="J40" i="30"/>
  <c r="S114" i="30"/>
  <c r="I12" i="15"/>
  <c r="C2" i="30"/>
  <c r="AB46" i="30"/>
  <c r="G32" i="45"/>
  <c r="P10" i="3"/>
  <c r="AC19" i="15"/>
  <c r="AE104" i="30"/>
  <c r="Z53" i="10"/>
  <c r="AH86" i="10"/>
  <c r="G18" i="22"/>
  <c r="B45" i="30"/>
  <c r="Q24" i="3"/>
  <c r="C19" i="5"/>
  <c r="J23" i="30"/>
  <c r="AF2" i="78"/>
  <c r="U10" i="3"/>
  <c r="S9" i="69"/>
  <c r="Z22" i="3"/>
  <c r="P22" i="78"/>
  <c r="AE9" i="78"/>
  <c r="AE21" i="10"/>
  <c r="H81" i="10"/>
  <c r="M25" i="10"/>
  <c r="N23" i="30"/>
  <c r="T21" i="15"/>
  <c r="R52" i="10"/>
  <c r="P17" i="30"/>
  <c r="Q4" i="78"/>
  <c r="G20" i="10"/>
  <c r="H76" i="30"/>
  <c r="S2" i="78"/>
  <c r="O23" i="15"/>
  <c r="Z3" i="10"/>
  <c r="K35" i="10"/>
  <c r="E21" i="15"/>
  <c r="H8" i="340"/>
  <c r="AE10" i="30"/>
  <c r="AB80" i="10"/>
  <c r="Y72" i="30"/>
  <c r="AF44" i="30"/>
  <c r="D22" i="10"/>
  <c r="B40" i="5"/>
  <c r="Q23" i="10"/>
  <c r="Y54" i="10"/>
  <c r="L18" i="15"/>
  <c r="AD26" i="30"/>
  <c r="AE81" i="10"/>
  <c r="M8" i="78"/>
  <c r="AG45" i="10"/>
  <c r="Y19" i="30"/>
  <c r="G13" i="15"/>
  <c r="S17" i="78"/>
  <c r="T35" i="30"/>
  <c r="T54" i="30"/>
  <c r="L86" i="10"/>
  <c r="Y56" i="10"/>
  <c r="D82" i="30"/>
  <c r="L91" i="30"/>
  <c r="J43" i="10"/>
  <c r="O13" i="69"/>
  <c r="G52" i="10"/>
  <c r="AB19" i="10"/>
  <c r="H5" i="15"/>
  <c r="AC17" i="15"/>
  <c r="H18" i="10"/>
  <c r="T4" i="78"/>
  <c r="AE12" i="3"/>
  <c r="AH39" i="10"/>
  <c r="P3" i="78"/>
  <c r="H12" i="207"/>
  <c r="F57" i="10"/>
  <c r="W10" i="69"/>
  <c r="X3" i="3"/>
  <c r="AB84" i="30"/>
  <c r="O12" i="10"/>
  <c r="S72" i="10"/>
  <c r="AB22" i="15"/>
  <c r="P21" i="30"/>
  <c r="N90" i="30"/>
  <c r="X29" i="3"/>
  <c r="D28" i="3"/>
  <c r="H8" i="10"/>
  <c r="R12" i="10"/>
  <c r="B97" i="30"/>
  <c r="H70" i="30"/>
  <c r="S18" i="15"/>
  <c r="E17" i="30"/>
  <c r="AH5" i="10"/>
  <c r="I48" i="10"/>
  <c r="AC20" i="10"/>
  <c r="R59" i="10"/>
  <c r="F43" i="10"/>
  <c r="AA94" i="30"/>
  <c r="E37" i="30"/>
  <c r="G20" i="69"/>
  <c r="AC50" i="30"/>
  <c r="M40" i="10"/>
  <c r="S35" i="10"/>
  <c r="U21" i="78"/>
  <c r="AG65" i="10"/>
  <c r="T6" i="3"/>
  <c r="AB97" i="10"/>
  <c r="AG2" i="15"/>
  <c r="AF22" i="15"/>
  <c r="Y20" i="3"/>
  <c r="U12" i="15"/>
  <c r="E9" i="3"/>
  <c r="AE31" i="10"/>
  <c r="E45" i="10"/>
  <c r="F75" i="30"/>
  <c r="T84" i="10"/>
  <c r="M59" i="30"/>
  <c r="Y91" i="30"/>
  <c r="N103" i="30"/>
  <c r="F2" i="69"/>
  <c r="I99" i="30"/>
  <c r="K8" i="3"/>
  <c r="L54" i="30"/>
  <c r="F10" i="207"/>
  <c r="N32" i="10"/>
  <c r="AE10" i="3"/>
  <c r="Z15" i="3"/>
  <c r="B33" i="30"/>
  <c r="E25" i="3"/>
  <c r="AF81" i="30"/>
  <c r="AD2" i="30"/>
  <c r="M59" i="10"/>
  <c r="C17" i="207"/>
  <c r="AF50" i="10"/>
  <c r="AA28" i="3"/>
  <c r="I9" i="5"/>
  <c r="Y2" i="69"/>
  <c r="P30" i="30"/>
  <c r="U40" i="30"/>
  <c r="AB36" i="30"/>
  <c r="J28" i="30"/>
  <c r="J108" i="30"/>
  <c r="AE19" i="15"/>
  <c r="I4" i="3"/>
  <c r="AF34" i="10"/>
  <c r="H100" i="30"/>
  <c r="P83" i="30"/>
  <c r="D72" i="10"/>
  <c r="G96" i="30"/>
  <c r="C7" i="30"/>
  <c r="N7" i="10"/>
  <c r="AC70" i="30"/>
  <c r="AB4" i="30"/>
  <c r="AC5" i="78"/>
  <c r="AA62" i="10"/>
  <c r="R51" i="10"/>
  <c r="E18" i="30"/>
  <c r="U66" i="30"/>
  <c r="K18" i="15"/>
  <c r="V28" i="30"/>
  <c r="C14" i="207"/>
  <c r="AC7" i="3"/>
  <c r="H18" i="30"/>
  <c r="AA68" i="30"/>
  <c r="U53" i="30"/>
  <c r="D53" i="10"/>
  <c r="W82" i="30"/>
  <c r="I83" i="30"/>
  <c r="AI5" i="69"/>
  <c r="AI19" i="78"/>
  <c r="Y8" i="340"/>
  <c r="G51" i="10"/>
  <c r="AH3" i="78"/>
  <c r="T9" i="3"/>
  <c r="E55" i="30"/>
  <c r="F66" i="10"/>
  <c r="AA18" i="78"/>
  <c r="AF106" i="30"/>
  <c r="L6" i="15"/>
  <c r="AE28" i="3"/>
  <c r="B114" i="30"/>
  <c r="M8" i="30"/>
  <c r="S56" i="10"/>
  <c r="F2" i="78"/>
  <c r="R64" i="10"/>
  <c r="AF71" i="30"/>
  <c r="I65" i="10"/>
  <c r="Q22" i="30"/>
  <c r="J112" i="30"/>
  <c r="AA60" i="30"/>
  <c r="G16" i="45"/>
  <c r="W10" i="3"/>
  <c r="O8" i="69"/>
  <c r="C13" i="30"/>
  <c r="O102" i="30"/>
  <c r="K16" i="3"/>
  <c r="AD24" i="30"/>
  <c r="AC23" i="3"/>
  <c r="AC41" i="10"/>
  <c r="E61" i="30"/>
  <c r="F76" i="10"/>
  <c r="K80" i="10"/>
  <c r="S5" i="340"/>
  <c r="N42" i="30"/>
  <c r="AA13" i="10"/>
  <c r="AB7" i="3"/>
  <c r="Y26" i="3"/>
  <c r="J81" i="30"/>
  <c r="G23" i="15"/>
  <c r="AC81" i="10"/>
  <c r="AI19" i="15"/>
  <c r="AE4" i="10"/>
  <c r="S15" i="69"/>
  <c r="S54" i="10"/>
  <c r="S38" i="10"/>
  <c r="H8" i="15"/>
  <c r="AA91" i="10"/>
  <c r="H32" i="10"/>
  <c r="P11" i="15"/>
  <c r="AF21" i="30"/>
  <c r="Z46" i="10"/>
  <c r="AF9" i="340"/>
  <c r="U4" i="15"/>
  <c r="I21" i="5"/>
  <c r="V17" i="3"/>
  <c r="T38" i="10"/>
  <c r="T94" i="30"/>
  <c r="N10" i="69"/>
  <c r="I10" i="3"/>
  <c r="Q77" i="30"/>
  <c r="F20" i="15"/>
  <c r="AC38" i="10"/>
  <c r="Z18" i="69"/>
  <c r="AD68" i="30"/>
  <c r="AD67" i="30"/>
  <c r="AD22" i="10"/>
  <c r="Q20" i="30"/>
  <c r="AA38" i="10"/>
  <c r="Z74" i="30"/>
  <c r="G8" i="45"/>
  <c r="AA14" i="30"/>
  <c r="M2" i="340"/>
  <c r="Z49" i="30"/>
  <c r="U51" i="30"/>
  <c r="H64" i="30"/>
  <c r="H109" i="30"/>
  <c r="S60" i="30"/>
  <c r="G68" i="30"/>
  <c r="X107" i="30"/>
  <c r="H30" i="207"/>
  <c r="D2" i="3"/>
  <c r="C5" i="30"/>
  <c r="S2" i="340"/>
  <c r="L25" i="10"/>
  <c r="P23" i="30"/>
  <c r="B3" i="3"/>
  <c r="X49" i="30"/>
  <c r="G15" i="10"/>
  <c r="W11" i="30"/>
  <c r="L14" i="10"/>
  <c r="Q6" i="78"/>
  <c r="W37" i="30"/>
  <c r="L3" i="15"/>
  <c r="Z16" i="3"/>
  <c r="G76" i="10"/>
  <c r="F30" i="5"/>
  <c r="N57" i="10"/>
  <c r="W18" i="15"/>
  <c r="X78" i="30"/>
  <c r="P40" i="10"/>
  <c r="D26" i="5"/>
  <c r="B21" i="5"/>
  <c r="X90" i="30"/>
  <c r="E6" i="30"/>
  <c r="J15" i="69"/>
  <c r="X12" i="78"/>
  <c r="R65" i="10"/>
  <c r="J12" i="30"/>
  <c r="S58" i="30"/>
  <c r="T14" i="30"/>
  <c r="R20" i="10"/>
  <c r="O30" i="30"/>
  <c r="AC111" i="30"/>
  <c r="V103" i="30"/>
  <c r="AE11" i="15"/>
  <c r="E10" i="10"/>
  <c r="U38" i="10"/>
  <c r="R60" i="10"/>
  <c r="W4" i="78"/>
  <c r="E10" i="207"/>
  <c r="X31" i="30"/>
  <c r="H107" i="30"/>
  <c r="F2" i="10"/>
  <c r="K23" i="30"/>
  <c r="O55" i="10"/>
  <c r="L9" i="78"/>
  <c r="S13" i="30"/>
  <c r="G3" i="10"/>
  <c r="K14" i="30"/>
  <c r="AB25" i="10"/>
  <c r="W89" i="10"/>
  <c r="J62" i="10"/>
  <c r="AA12" i="30"/>
  <c r="AF54" i="10"/>
  <c r="AB8" i="15"/>
  <c r="R2" i="15"/>
  <c r="E65" i="10"/>
  <c r="H36" i="5"/>
  <c r="G4" i="30"/>
  <c r="V61" i="30"/>
  <c r="AE95" i="10"/>
  <c r="F93" i="30"/>
  <c r="L6" i="78"/>
  <c r="H11" i="15"/>
  <c r="Q58" i="30"/>
  <c r="J85" i="10"/>
  <c r="Y11" i="15"/>
  <c r="AH12" i="10"/>
  <c r="AC45" i="10"/>
  <c r="K8" i="15"/>
  <c r="G2" i="15"/>
  <c r="E63" i="30"/>
  <c r="G82" i="10"/>
  <c r="K21" i="30"/>
  <c r="B90" i="30"/>
  <c r="M37" i="30"/>
  <c r="Q17" i="10"/>
  <c r="T38" i="30"/>
  <c r="Q39" i="10"/>
  <c r="K6" i="10"/>
  <c r="S50" i="30"/>
  <c r="H39" i="207"/>
  <c r="X63" i="30"/>
  <c r="O83" i="30"/>
  <c r="Z4" i="10"/>
  <c r="AD37" i="30"/>
  <c r="X4" i="30"/>
  <c r="L28" i="3"/>
  <c r="AE109" i="30"/>
  <c r="AD40" i="10"/>
  <c r="AC22" i="78"/>
  <c r="AB77" i="10"/>
  <c r="AH10" i="78"/>
  <c r="E88" i="10"/>
  <c r="J87" i="10"/>
  <c r="B16" i="3"/>
  <c r="Y21" i="30"/>
  <c r="I33" i="30"/>
  <c r="AD15" i="3"/>
  <c r="H13" i="207"/>
  <c r="AG38" i="10"/>
  <c r="G14" i="207"/>
  <c r="K49" i="10"/>
  <c r="D76" i="30"/>
  <c r="X5" i="15"/>
  <c r="Z91" i="30"/>
  <c r="AD88" i="30"/>
  <c r="Q84" i="30"/>
  <c r="B8" i="3"/>
  <c r="G71" i="30"/>
  <c r="Q2" i="3"/>
  <c r="AD2" i="15"/>
  <c r="Q31" i="10"/>
  <c r="I7" i="5"/>
  <c r="AD11" i="10"/>
  <c r="G36" i="45"/>
  <c r="T95" i="10"/>
  <c r="K7" i="3"/>
  <c r="P15" i="69"/>
  <c r="F18" i="207"/>
  <c r="Z33" i="10"/>
  <c r="AE26" i="10"/>
  <c r="Y33" i="30"/>
  <c r="I10" i="10"/>
  <c r="K62" i="10"/>
  <c r="T2" i="15"/>
  <c r="B14" i="5"/>
  <c r="T50" i="10"/>
  <c r="AG18" i="15"/>
  <c r="I63" i="10"/>
  <c r="P109" i="30"/>
  <c r="U9" i="69"/>
  <c r="P35" i="30"/>
  <c r="V74" i="30"/>
  <c r="K59" i="10"/>
  <c r="Q2" i="78"/>
  <c r="AC63" i="30"/>
  <c r="P10" i="10"/>
  <c r="AD100" i="30"/>
  <c r="H68" i="10"/>
  <c r="J22" i="30"/>
  <c r="F19" i="10"/>
  <c r="V19" i="3"/>
  <c r="U4" i="340"/>
  <c r="T70" i="10"/>
  <c r="Q8" i="78"/>
  <c r="AH16" i="10"/>
  <c r="P4" i="69"/>
  <c r="L5" i="78"/>
  <c r="AE85" i="10"/>
  <c r="N81" i="30"/>
  <c r="J59" i="10"/>
  <c r="AA6" i="69"/>
  <c r="AA22" i="78"/>
  <c r="U18" i="78"/>
  <c r="AC83" i="10"/>
  <c r="F11" i="5"/>
  <c r="W59" i="10"/>
  <c r="H102" i="30"/>
  <c r="H9" i="78"/>
  <c r="L20" i="15"/>
  <c r="O12" i="78"/>
  <c r="AB50" i="10"/>
  <c r="D107" i="30"/>
  <c r="W70" i="30"/>
  <c r="L28" i="10"/>
  <c r="D46" i="10"/>
  <c r="AA40" i="30"/>
  <c r="U55" i="10"/>
  <c r="P74" i="30"/>
  <c r="D5" i="10"/>
  <c r="AA17" i="15"/>
  <c r="T26" i="3"/>
  <c r="O14" i="10"/>
  <c r="S8" i="69"/>
  <c r="V4" i="15"/>
  <c r="J57" i="10"/>
  <c r="AB18" i="10"/>
  <c r="B80" i="30"/>
  <c r="Y57" i="30"/>
  <c r="U54" i="10"/>
  <c r="Q89" i="30"/>
  <c r="AF7" i="69"/>
  <c r="N3" i="340"/>
  <c r="E21" i="3"/>
  <c r="H18" i="207"/>
  <c r="B55" i="30"/>
  <c r="AE3" i="15"/>
  <c r="D70" i="10"/>
  <c r="AB66" i="10"/>
  <c r="V7" i="10"/>
  <c r="F28" i="207"/>
  <c r="E53" i="10"/>
  <c r="AF10" i="10"/>
  <c r="F25" i="30"/>
  <c r="F6" i="340"/>
  <c r="B12" i="3"/>
  <c r="AB82" i="30"/>
  <c r="D96" i="30"/>
  <c r="J37" i="30"/>
  <c r="L17" i="3"/>
  <c r="H98" i="10"/>
  <c r="E2" i="69"/>
  <c r="V70" i="30"/>
  <c r="Q19" i="78"/>
  <c r="AC86" i="30"/>
  <c r="Y2" i="10"/>
  <c r="K22" i="69"/>
  <c r="P25" i="30"/>
  <c r="O104" i="30"/>
  <c r="X94" i="10"/>
  <c r="Q19" i="3"/>
  <c r="X57" i="10"/>
  <c r="AG19" i="78"/>
  <c r="V11" i="3"/>
  <c r="W9" i="10"/>
  <c r="E96" i="30"/>
  <c r="G93" i="30"/>
  <c r="AB12" i="3"/>
  <c r="AB13" i="3"/>
  <c r="AC13" i="15"/>
  <c r="AD57" i="10"/>
  <c r="AE86" i="30"/>
  <c r="H42" i="5"/>
  <c r="U15" i="78"/>
  <c r="R19" i="69"/>
  <c r="Z12" i="3"/>
  <c r="C39" i="207"/>
  <c r="AC20" i="78"/>
  <c r="C49" i="30"/>
  <c r="Y26" i="30"/>
  <c r="AD87" i="30"/>
  <c r="AA60" i="10"/>
  <c r="AC47" i="10"/>
  <c r="W6" i="78"/>
  <c r="O5" i="15"/>
  <c r="D14" i="30"/>
  <c r="R19" i="78"/>
  <c r="AB3" i="3"/>
  <c r="P23" i="15"/>
  <c r="M58" i="30"/>
  <c r="Y14" i="69"/>
  <c r="K77" i="10"/>
  <c r="W78" i="10"/>
  <c r="M96" i="30"/>
  <c r="E11" i="207"/>
  <c r="AE3" i="30"/>
  <c r="T8" i="78"/>
  <c r="AC57" i="10"/>
  <c r="U39" i="30"/>
  <c r="L26" i="3"/>
  <c r="AC48" i="10"/>
  <c r="U109" i="30"/>
  <c r="F21" i="15"/>
  <c r="AE41" i="10"/>
  <c r="N12" i="10"/>
  <c r="B92" i="30"/>
  <c r="W13" i="15"/>
  <c r="K12" i="30"/>
  <c r="S40" i="30"/>
  <c r="B82" i="30"/>
  <c r="C41" i="30"/>
  <c r="F110" i="30"/>
  <c r="R70" i="10"/>
  <c r="R29" i="10"/>
  <c r="M66" i="10"/>
  <c r="AH28" i="10"/>
  <c r="Y38" i="30"/>
  <c r="I22" i="30"/>
  <c r="J11" i="78"/>
  <c r="H12" i="5"/>
  <c r="W91" i="30"/>
  <c r="O114" i="30"/>
  <c r="S20" i="78"/>
  <c r="M22" i="30"/>
  <c r="W38" i="10"/>
  <c r="Q59" i="30"/>
  <c r="M6" i="30"/>
  <c r="O92" i="10"/>
  <c r="AD12" i="78"/>
  <c r="U35" i="30"/>
  <c r="K7" i="340"/>
  <c r="AG3" i="78"/>
  <c r="L67" i="10"/>
  <c r="K15" i="3"/>
  <c r="J38" i="10"/>
  <c r="E42" i="10"/>
  <c r="F5" i="340"/>
  <c r="L12" i="10"/>
  <c r="T96" i="10"/>
  <c r="Q15" i="69"/>
  <c r="I13" i="5"/>
  <c r="I50" i="30"/>
  <c r="N17" i="69"/>
  <c r="AA72" i="30"/>
  <c r="AB2" i="69"/>
  <c r="I53" i="30"/>
  <c r="F55" i="30"/>
  <c r="AE66" i="30"/>
  <c r="E23" i="10"/>
  <c r="B31" i="207"/>
  <c r="U24" i="30"/>
  <c r="E91" i="10"/>
  <c r="V11" i="10"/>
  <c r="H16" i="30"/>
  <c r="I78" i="10"/>
  <c r="Y31" i="30"/>
  <c r="L13" i="10"/>
  <c r="R4" i="30"/>
  <c r="D20" i="30"/>
  <c r="X55" i="30"/>
  <c r="X16" i="10"/>
  <c r="AF64" i="30"/>
  <c r="V47" i="30"/>
  <c r="D10" i="3"/>
  <c r="V26" i="30"/>
  <c r="D5" i="30"/>
  <c r="U35" i="10"/>
  <c r="E73" i="30"/>
  <c r="C12" i="207"/>
  <c r="AB104" i="30"/>
  <c r="F21" i="69"/>
  <c r="F50" i="10"/>
  <c r="AE8" i="15"/>
  <c r="AE9" i="15"/>
  <c r="T16" i="78"/>
  <c r="W6" i="69"/>
  <c r="AD78" i="30"/>
  <c r="X10" i="78"/>
  <c r="AF4" i="10"/>
  <c r="AB30" i="30"/>
  <c r="G19" i="22"/>
  <c r="L71" i="30"/>
  <c r="W42" i="30"/>
  <c r="M97" i="30"/>
  <c r="Y53" i="10"/>
  <c r="N86" i="30"/>
  <c r="I9" i="30"/>
  <c r="H29" i="5"/>
  <c r="F73" i="10"/>
  <c r="AG6" i="10"/>
  <c r="U20" i="3"/>
  <c r="S33" i="10"/>
  <c r="O86" i="10"/>
  <c r="T67" i="10"/>
  <c r="W12" i="3"/>
  <c r="Z93" i="10"/>
  <c r="AD12" i="15"/>
  <c r="E35" i="5"/>
  <c r="AA4" i="15"/>
  <c r="N33" i="30"/>
  <c r="AA3" i="340"/>
  <c r="Z88" i="30"/>
  <c r="K15" i="78"/>
  <c r="V16" i="78"/>
  <c r="Q84" i="10"/>
  <c r="Q67" i="10"/>
  <c r="M60" i="30"/>
  <c r="V86" i="10"/>
  <c r="Y96" i="10"/>
  <c r="G30" i="10"/>
  <c r="P84" i="30"/>
  <c r="U81" i="10"/>
  <c r="W4" i="10"/>
  <c r="D39" i="30"/>
  <c r="U6" i="3"/>
  <c r="E9" i="340"/>
  <c r="V36" i="30"/>
  <c r="Q18" i="3"/>
  <c r="J10" i="10"/>
  <c r="X76" i="10"/>
  <c r="B9" i="207"/>
  <c r="AI3" i="15"/>
  <c r="AC91" i="30"/>
  <c r="C45" i="30"/>
  <c r="P69" i="30"/>
  <c r="V24" i="3"/>
  <c r="H6" i="30"/>
  <c r="R32" i="30"/>
  <c r="X114" i="30"/>
  <c r="AC81" i="30"/>
  <c r="N8" i="69"/>
  <c r="G44" i="10"/>
  <c r="AD2" i="78"/>
  <c r="D33" i="207"/>
  <c r="O83" i="10"/>
  <c r="E84" i="10"/>
  <c r="Z18" i="15"/>
  <c r="Y10" i="340"/>
  <c r="Q42" i="10"/>
  <c r="AA18" i="69"/>
  <c r="AG84" i="10"/>
  <c r="N35" i="10"/>
  <c r="AH84" i="10"/>
  <c r="L23" i="30"/>
  <c r="K33" i="10"/>
  <c r="AD8" i="78"/>
  <c r="J11" i="30"/>
  <c r="S65" i="30"/>
  <c r="Z33" i="30"/>
  <c r="AE11" i="69"/>
  <c r="AE22" i="10"/>
  <c r="Q12" i="15"/>
  <c r="AH95" i="10"/>
  <c r="H49" i="10"/>
  <c r="AE5" i="30"/>
  <c r="AE28" i="30"/>
  <c r="W19" i="30"/>
  <c r="H74" i="10"/>
  <c r="N16" i="3"/>
  <c r="AD26" i="3"/>
  <c r="R99" i="30"/>
  <c r="K18" i="30"/>
  <c r="X8" i="3"/>
  <c r="X23" i="3"/>
  <c r="AC14" i="30"/>
  <c r="O72" i="30"/>
  <c r="AF98" i="30"/>
  <c r="E6" i="340"/>
  <c r="D78" i="30"/>
  <c r="Y102" i="30"/>
  <c r="D42" i="10"/>
  <c r="AH6" i="69"/>
  <c r="H55" i="10"/>
  <c r="D74" i="30"/>
  <c r="G69" i="30"/>
  <c r="AD13" i="10"/>
  <c r="I29" i="30"/>
  <c r="G47" i="30"/>
  <c r="U56" i="30"/>
  <c r="T89" i="30"/>
  <c r="S28" i="10"/>
  <c r="M10" i="10"/>
  <c r="L24" i="3"/>
  <c r="L13" i="30"/>
  <c r="AF87" i="30"/>
  <c r="W85" i="10"/>
  <c r="N43" i="30"/>
  <c r="Q79" i="30"/>
  <c r="Y5" i="3"/>
  <c r="G28" i="10"/>
  <c r="L11" i="15"/>
  <c r="B23" i="30"/>
  <c r="S10" i="78"/>
  <c r="D26" i="10"/>
  <c r="AB63" i="10"/>
  <c r="AH4" i="78"/>
  <c r="AH21" i="15"/>
  <c r="Y32" i="30"/>
  <c r="AF98" i="10"/>
  <c r="G25" i="207"/>
  <c r="D52" i="30"/>
  <c r="AD20" i="78"/>
  <c r="K71" i="10"/>
  <c r="X23" i="10"/>
  <c r="Q96" i="10"/>
  <c r="AA89" i="30"/>
  <c r="P81" i="10"/>
  <c r="M6" i="340"/>
  <c r="K10" i="15"/>
  <c r="AE18" i="15"/>
  <c r="Z35" i="10"/>
  <c r="D79" i="10"/>
  <c r="N12" i="15"/>
  <c r="P88" i="30"/>
  <c r="I8" i="5"/>
  <c r="D23" i="207"/>
  <c r="J99" i="30"/>
  <c r="F18" i="15"/>
  <c r="AA2" i="3"/>
  <c r="Y22" i="15"/>
  <c r="AH31" i="10"/>
  <c r="X102" i="30"/>
  <c r="R67" i="30"/>
  <c r="T22" i="15"/>
  <c r="V20" i="15"/>
  <c r="X31" i="10"/>
  <c r="V29" i="3"/>
  <c r="L51" i="10"/>
  <c r="D90" i="10"/>
  <c r="AD83" i="10"/>
  <c r="K46" i="30"/>
  <c r="W9" i="15"/>
  <c r="V31" i="30"/>
  <c r="V14" i="10"/>
  <c r="N83" i="10"/>
  <c r="G39" i="30"/>
  <c r="AF5" i="15"/>
  <c r="AH46" i="10"/>
  <c r="J12" i="15"/>
  <c r="J12" i="69"/>
  <c r="G29" i="22"/>
  <c r="Y107" i="30"/>
  <c r="L60" i="30"/>
  <c r="G18" i="15"/>
  <c r="AE51" i="10"/>
  <c r="I94" i="10"/>
  <c r="G25" i="30"/>
  <c r="Y98" i="10"/>
  <c r="F36" i="30"/>
  <c r="G50" i="10"/>
  <c r="AC2" i="30"/>
  <c r="K18" i="78"/>
  <c r="P3" i="30"/>
  <c r="M5" i="15"/>
  <c r="Q66" i="30"/>
  <c r="G13" i="3"/>
  <c r="AC53" i="30"/>
  <c r="I84" i="10"/>
  <c r="S19" i="30"/>
  <c r="AE38" i="10"/>
  <c r="V16" i="69"/>
  <c r="X23" i="30"/>
  <c r="F99" i="30"/>
  <c r="AE90" i="10"/>
  <c r="E95" i="30"/>
  <c r="G100" i="30"/>
  <c r="X17" i="69"/>
  <c r="P3" i="10"/>
  <c r="F83" i="10"/>
  <c r="M18" i="30"/>
  <c r="G54" i="10"/>
  <c r="N38" i="30"/>
  <c r="R25" i="10"/>
  <c r="W5" i="15"/>
  <c r="F44" i="30"/>
  <c r="AH22" i="78"/>
  <c r="Q113" i="30"/>
  <c r="F20" i="30"/>
  <c r="U6" i="340"/>
  <c r="M11" i="10"/>
  <c r="P76" i="10"/>
  <c r="J101" i="30"/>
  <c r="Y82" i="30"/>
  <c r="N91" i="10"/>
  <c r="P101" i="30"/>
  <c r="AA9" i="78"/>
  <c r="F58" i="30"/>
  <c r="W77" i="30"/>
  <c r="T20" i="30"/>
  <c r="O5" i="69"/>
  <c r="AB40" i="10"/>
  <c r="V95" i="30"/>
  <c r="W48" i="10"/>
  <c r="X9" i="78"/>
  <c r="AB96" i="10"/>
  <c r="AE75" i="30"/>
  <c r="N2" i="10"/>
  <c r="W97" i="10"/>
  <c r="W60" i="10"/>
  <c r="Y89" i="30"/>
  <c r="AF80" i="30"/>
  <c r="R53" i="10"/>
  <c r="AD30" i="10"/>
  <c r="H22" i="207"/>
  <c r="Z13" i="10"/>
  <c r="Y17" i="15"/>
  <c r="O43" i="30"/>
  <c r="C29" i="207"/>
  <c r="V17" i="69"/>
  <c r="C12" i="30"/>
  <c r="AD14" i="3"/>
  <c r="G35" i="45"/>
  <c r="J11" i="15"/>
  <c r="M17" i="10"/>
  <c r="AB9" i="15"/>
  <c r="R8" i="340"/>
  <c r="H46" i="10"/>
  <c r="J107" i="30"/>
  <c r="W18" i="10"/>
  <c r="W61" i="10"/>
  <c r="AD7" i="15"/>
  <c r="F18" i="30"/>
  <c r="X10" i="3"/>
  <c r="AC12" i="69"/>
  <c r="M19" i="30"/>
  <c r="AC8" i="15"/>
  <c r="I20" i="78"/>
  <c r="D10" i="5"/>
  <c r="B73" i="30"/>
  <c r="AI7" i="69"/>
  <c r="O50" i="30"/>
  <c r="Y110" i="30"/>
  <c r="AB17" i="78"/>
  <c r="C19" i="3"/>
  <c r="K95" i="30"/>
  <c r="L7" i="30"/>
  <c r="B31" i="5"/>
  <c r="AD75" i="30"/>
  <c r="W22" i="15"/>
  <c r="G80" i="30"/>
  <c r="F38" i="10"/>
  <c r="P17" i="69"/>
  <c r="F9" i="10"/>
  <c r="AG56" i="10"/>
  <c r="AF11" i="10"/>
  <c r="AB42" i="10"/>
  <c r="E16" i="10"/>
  <c r="AG12" i="69"/>
  <c r="Q15" i="30"/>
  <c r="K60" i="30"/>
  <c r="F9" i="3"/>
  <c r="W18" i="78"/>
  <c r="I16" i="3"/>
  <c r="K32" i="10"/>
  <c r="Z20" i="10"/>
  <c r="B14" i="30"/>
  <c r="L21" i="30"/>
  <c r="Y45" i="30"/>
  <c r="M102" i="30"/>
  <c r="AF21" i="3"/>
  <c r="D45" i="30"/>
  <c r="F6" i="15"/>
  <c r="D73" i="10"/>
  <c r="V7" i="78"/>
  <c r="Y8" i="69"/>
  <c r="V22" i="30"/>
  <c r="W108" i="30"/>
  <c r="J3" i="30"/>
  <c r="T14" i="69"/>
  <c r="J16" i="30"/>
  <c r="AB2" i="78"/>
  <c r="Z76" i="30"/>
  <c r="Y85" i="10"/>
  <c r="G2" i="78"/>
  <c r="M107" i="30"/>
  <c r="H83" i="10"/>
  <c r="B19" i="3"/>
  <c r="AG20" i="15"/>
  <c r="AF19" i="15"/>
  <c r="AC3" i="15"/>
  <c r="F103" i="30"/>
  <c r="G73" i="10"/>
  <c r="I41" i="10"/>
  <c r="D11" i="30"/>
  <c r="Q21" i="78"/>
  <c r="AC64" i="10"/>
  <c r="R64" i="30"/>
  <c r="AE105" i="30"/>
  <c r="Q11" i="30"/>
  <c r="E22" i="10"/>
  <c r="AB15" i="10"/>
  <c r="AA96" i="10"/>
  <c r="AF19" i="30"/>
  <c r="W44" i="30"/>
  <c r="R16" i="78"/>
  <c r="W114" i="30"/>
  <c r="H66" i="30"/>
  <c r="L7" i="3"/>
  <c r="X5" i="3"/>
  <c r="AC72" i="10"/>
  <c r="I8" i="10"/>
  <c r="V22" i="3"/>
  <c r="T79" i="30"/>
  <c r="F21" i="10"/>
  <c r="K42" i="10"/>
  <c r="K2" i="340"/>
  <c r="K6" i="78"/>
  <c r="X34" i="10"/>
  <c r="W8" i="15"/>
  <c r="R10" i="340"/>
  <c r="R91" i="30"/>
  <c r="AD22" i="3"/>
  <c r="Q5" i="78"/>
  <c r="L49" i="30"/>
  <c r="W2" i="69"/>
  <c r="T112" i="30"/>
  <c r="J59" i="30"/>
  <c r="Z57" i="30"/>
  <c r="U57" i="30"/>
  <c r="P8" i="340"/>
  <c r="N2" i="78"/>
  <c r="F3" i="10"/>
  <c r="W60" i="30"/>
  <c r="S6" i="3"/>
  <c r="X8" i="30"/>
  <c r="P52" i="10"/>
  <c r="AF93" i="30"/>
  <c r="G34" i="22"/>
  <c r="C7" i="3"/>
  <c r="AA5" i="15"/>
  <c r="AA53" i="30"/>
  <c r="AF10" i="69"/>
  <c r="AF95" i="30"/>
  <c r="I5" i="340"/>
  <c r="F49" i="30"/>
  <c r="H21" i="30"/>
  <c r="N18" i="30"/>
  <c r="G14" i="30"/>
  <c r="AF25" i="3"/>
  <c r="H36" i="30"/>
  <c r="AH72" i="10"/>
  <c r="F84" i="10"/>
  <c r="Z24" i="10"/>
  <c r="O6" i="78"/>
  <c r="U23" i="3"/>
  <c r="AA16" i="78"/>
  <c r="AA57" i="10"/>
  <c r="F101" i="30"/>
  <c r="I31" i="30"/>
  <c r="T24" i="10"/>
  <c r="I57" i="30"/>
  <c r="R57" i="30"/>
  <c r="W30" i="10"/>
  <c r="E16" i="15"/>
  <c r="M16" i="69"/>
  <c r="AA65" i="30"/>
  <c r="W36" i="10"/>
  <c r="T18" i="10"/>
  <c r="AG32" i="10"/>
  <c r="S90" i="10"/>
  <c r="N96" i="10"/>
  <c r="AF15" i="3"/>
  <c r="F7" i="78"/>
  <c r="AF15" i="30"/>
  <c r="AB13" i="69"/>
  <c r="AD62" i="30"/>
  <c r="E41" i="30"/>
  <c r="P8" i="10"/>
  <c r="X19" i="78"/>
  <c r="AG61" i="10"/>
  <c r="K58" i="30"/>
  <c r="Z27" i="3"/>
  <c r="Z17" i="15"/>
  <c r="J73" i="30"/>
  <c r="N79" i="10"/>
  <c r="D8" i="30"/>
  <c r="F20" i="5"/>
  <c r="S6" i="30"/>
  <c r="P91" i="10"/>
  <c r="N17" i="30"/>
  <c r="AE5" i="3"/>
  <c r="AB21" i="10"/>
  <c r="R11" i="30"/>
  <c r="Q86" i="10"/>
  <c r="AG3" i="15"/>
  <c r="Q5" i="3"/>
  <c r="AH17" i="69"/>
  <c r="H14" i="5"/>
  <c r="H87" i="10"/>
  <c r="Y4" i="15"/>
  <c r="R78" i="10"/>
  <c r="M110" i="30"/>
  <c r="P49" i="30"/>
  <c r="G19" i="207"/>
  <c r="L61" i="10"/>
  <c r="T43" i="10"/>
  <c r="N91" i="30"/>
  <c r="L52" i="10"/>
  <c r="Z70" i="10"/>
  <c r="J13" i="69"/>
  <c r="W75" i="10"/>
  <c r="J52" i="10"/>
  <c r="C37" i="207"/>
  <c r="K9" i="3"/>
  <c r="V51" i="10"/>
  <c r="L95" i="30"/>
  <c r="F33" i="207"/>
  <c r="H10" i="207"/>
  <c r="G15" i="22"/>
  <c r="G82" i="30"/>
  <c r="AE67" i="10"/>
  <c r="Q4" i="69"/>
  <c r="X32" i="30"/>
  <c r="E60" i="10"/>
  <c r="AA17" i="10"/>
  <c r="Y89" i="10"/>
  <c r="AF8" i="30"/>
  <c r="T11" i="3"/>
  <c r="F95" i="10"/>
  <c r="C23" i="30"/>
  <c r="W32" i="30"/>
  <c r="AH2" i="15"/>
  <c r="S20" i="3"/>
  <c r="C16" i="3"/>
  <c r="H46" i="30"/>
  <c r="V25" i="30"/>
  <c r="M13" i="30"/>
  <c r="S72" i="30"/>
  <c r="V30" i="10"/>
  <c r="P5" i="15"/>
  <c r="H92" i="30"/>
  <c r="AE59" i="30"/>
  <c r="AF24" i="30"/>
  <c r="Z92" i="30"/>
  <c r="AH5" i="340"/>
  <c r="T25" i="10"/>
  <c r="AD2" i="10"/>
  <c r="E50" i="30"/>
  <c r="F85" i="30"/>
  <c r="F87" i="30"/>
  <c r="AG18" i="10"/>
  <c r="V24" i="10"/>
  <c r="R55" i="30"/>
  <c r="AC24" i="3"/>
  <c r="AE34" i="10"/>
  <c r="Y84" i="10"/>
  <c r="AC12" i="10"/>
  <c r="F8" i="69"/>
  <c r="E5" i="3"/>
  <c r="H7" i="69"/>
  <c r="G46" i="10"/>
  <c r="AF20" i="15"/>
  <c r="H54" i="30"/>
  <c r="H96" i="30"/>
  <c r="R7" i="10"/>
  <c r="S26" i="3"/>
  <c r="AD21" i="3"/>
  <c r="I25" i="5"/>
  <c r="Q56" i="10"/>
  <c r="E16" i="207"/>
  <c r="G10" i="45"/>
  <c r="F44" i="10"/>
  <c r="Z58" i="30"/>
  <c r="P70" i="30"/>
  <c r="B14" i="3"/>
  <c r="D20" i="3"/>
  <c r="B83" i="30"/>
  <c r="K85" i="10"/>
  <c r="B34" i="30"/>
  <c r="G19" i="69"/>
  <c r="M45" i="10"/>
  <c r="H12" i="10"/>
  <c r="T59" i="10"/>
  <c r="I19" i="10"/>
  <c r="L12" i="15"/>
  <c r="D25" i="207"/>
  <c r="T64" i="10"/>
  <c r="J4" i="10"/>
  <c r="R44" i="30"/>
  <c r="L78" i="30"/>
  <c r="B28" i="207"/>
  <c r="U20" i="69"/>
  <c r="AG90" i="10"/>
  <c r="Q85" i="30"/>
  <c r="J25" i="30"/>
  <c r="AA16" i="30"/>
  <c r="S21" i="30"/>
  <c r="AE89" i="10"/>
  <c r="X2" i="69"/>
  <c r="W8" i="340"/>
  <c r="V3" i="30"/>
  <c r="B110" i="30"/>
  <c r="J3" i="69"/>
  <c r="H12" i="78"/>
  <c r="X13" i="30"/>
  <c r="Y8" i="78"/>
  <c r="L27" i="30"/>
  <c r="I85" i="10"/>
  <c r="Y7" i="3"/>
  <c r="AB65" i="10"/>
  <c r="N72" i="10"/>
  <c r="P52" i="30"/>
  <c r="S91" i="30"/>
  <c r="AB23" i="10"/>
  <c r="D75" i="10"/>
  <c r="G50" i="30"/>
  <c r="L89" i="30"/>
  <c r="W111" i="30"/>
  <c r="AC9" i="340"/>
  <c r="F22" i="69"/>
  <c r="V14" i="69"/>
  <c r="C61" i="30"/>
  <c r="G3" i="15"/>
  <c r="L14" i="3"/>
  <c r="I73" i="30"/>
  <c r="AH22" i="10"/>
  <c r="E57" i="10"/>
  <c r="N12" i="30"/>
  <c r="AH9" i="10"/>
  <c r="L94" i="30"/>
  <c r="L102" i="30"/>
  <c r="AD29" i="30"/>
  <c r="E29" i="30"/>
  <c r="AE14" i="69"/>
  <c r="AD11" i="3"/>
  <c r="C69" i="30"/>
  <c r="O25" i="30"/>
  <c r="L3" i="30"/>
  <c r="AD27" i="3"/>
  <c r="T19" i="78"/>
  <c r="H79" i="30"/>
  <c r="M4" i="78"/>
  <c r="U31" i="30"/>
  <c r="W65" i="10"/>
  <c r="F13" i="15"/>
  <c r="P62" i="10"/>
  <c r="N20" i="10"/>
  <c r="AA54" i="30"/>
  <c r="M19" i="3"/>
  <c r="L40" i="10"/>
  <c r="Z46" i="30"/>
  <c r="Y9" i="10"/>
  <c r="T91" i="10"/>
  <c r="Y65" i="30"/>
  <c r="W74" i="10"/>
  <c r="E10" i="69"/>
  <c r="I92" i="10"/>
  <c r="W81" i="10"/>
  <c r="O8" i="15"/>
  <c r="AB8" i="3"/>
  <c r="Z17" i="78"/>
  <c r="V58" i="30"/>
  <c r="N3" i="10"/>
  <c r="AA70" i="10"/>
  <c r="U54" i="30"/>
  <c r="Y11" i="78"/>
  <c r="W72" i="10"/>
  <c r="C33" i="207"/>
  <c r="AA32" i="10"/>
  <c r="U104" i="30"/>
  <c r="X7" i="69"/>
  <c r="K3" i="69"/>
  <c r="H21" i="3"/>
  <c r="V7" i="69"/>
  <c r="AE65" i="30"/>
  <c r="S18" i="78"/>
  <c r="E8" i="3"/>
  <c r="P5" i="30"/>
  <c r="N106" i="30"/>
  <c r="J39" i="10"/>
  <c r="T15" i="69"/>
  <c r="O51" i="30"/>
  <c r="AE24" i="10"/>
  <c r="AA32" i="30"/>
  <c r="P64" i="30"/>
  <c r="Y71" i="10"/>
  <c r="AE4" i="69"/>
  <c r="M9" i="30"/>
  <c r="X14" i="69"/>
  <c r="N26" i="30"/>
  <c r="F24" i="3"/>
  <c r="E25" i="207"/>
  <c r="T46" i="10"/>
  <c r="R51" i="30"/>
  <c r="S21" i="15"/>
  <c r="S74" i="10"/>
  <c r="V3" i="69"/>
  <c r="AA65" i="10"/>
  <c r="AC18" i="10"/>
  <c r="M47" i="30"/>
  <c r="G4" i="340"/>
  <c r="V48" i="30"/>
  <c r="F23" i="30"/>
  <c r="U17" i="10"/>
  <c r="AC97" i="10"/>
  <c r="V19" i="69"/>
  <c r="Z85" i="10"/>
  <c r="X22" i="30"/>
  <c r="Z11" i="10"/>
  <c r="E13" i="78"/>
  <c r="X18" i="3"/>
  <c r="E97" i="30"/>
  <c r="Q61" i="30"/>
  <c r="Q8" i="30"/>
  <c r="Z2" i="10"/>
  <c r="Q94" i="30"/>
  <c r="S105" i="30"/>
  <c r="Q35" i="10"/>
  <c r="H93" i="30"/>
  <c r="Y74" i="10"/>
  <c r="L49" i="10"/>
  <c r="E89" i="30"/>
  <c r="M5" i="340"/>
  <c r="AD44" i="30"/>
  <c r="Z53" i="30"/>
  <c r="I56" i="30"/>
  <c r="AG52" i="10"/>
  <c r="M62" i="30"/>
  <c r="R19" i="30"/>
  <c r="AD17" i="3"/>
  <c r="Z7" i="78"/>
  <c r="AA67" i="10"/>
  <c r="AC13" i="3"/>
  <c r="C13" i="3"/>
  <c r="Y19" i="78"/>
  <c r="N54" i="10"/>
  <c r="K102" i="30"/>
  <c r="E17" i="15"/>
  <c r="J27" i="3"/>
  <c r="AC103" i="30"/>
  <c r="H25" i="207"/>
  <c r="M78" i="10"/>
  <c r="H63" i="30"/>
  <c r="O38" i="10"/>
  <c r="R24" i="30"/>
  <c r="R8" i="30"/>
  <c r="B60" i="30"/>
  <c r="I16" i="78"/>
  <c r="I15" i="30"/>
  <c r="D17" i="207"/>
  <c r="D12" i="3"/>
  <c r="F7" i="3"/>
  <c r="B33" i="207"/>
  <c r="W13" i="78"/>
  <c r="M3" i="30"/>
  <c r="G88" i="30"/>
  <c r="G14" i="3"/>
  <c r="P42" i="30"/>
  <c r="V10" i="10"/>
  <c r="R50" i="30"/>
  <c r="AE7" i="30"/>
  <c r="B25" i="30"/>
  <c r="AB54" i="10"/>
  <c r="N22" i="3"/>
  <c r="E17" i="69"/>
  <c r="AF29" i="30"/>
  <c r="V14" i="78"/>
  <c r="U25" i="3"/>
  <c r="AC23" i="10"/>
  <c r="G60" i="30"/>
  <c r="AE79" i="30"/>
  <c r="S9" i="340"/>
  <c r="T65" i="30"/>
  <c r="AE9" i="3"/>
  <c r="F12" i="30"/>
  <c r="K2" i="15"/>
  <c r="D21" i="10"/>
  <c r="E32" i="207"/>
  <c r="AC8" i="69"/>
  <c r="AE39" i="30"/>
  <c r="AC7" i="69"/>
  <c r="W22" i="30"/>
  <c r="B9" i="30"/>
  <c r="K53" i="10"/>
  <c r="AD105" i="30"/>
  <c r="Y37" i="30"/>
  <c r="M93" i="10"/>
  <c r="O98" i="30"/>
  <c r="T32" i="10"/>
  <c r="T5" i="340"/>
  <c r="G84" i="30"/>
  <c r="W54" i="30"/>
  <c r="N36" i="10"/>
  <c r="U4" i="69"/>
  <c r="F88" i="10"/>
  <c r="E14" i="207"/>
  <c r="J9" i="3"/>
  <c r="K23" i="10"/>
  <c r="AI16" i="78"/>
  <c r="AE23" i="30"/>
  <c r="AB43" i="10"/>
  <c r="AB13" i="10"/>
  <c r="C88" i="30"/>
  <c r="F22" i="78"/>
  <c r="AA55" i="30"/>
  <c r="AA25" i="30"/>
  <c r="E78" i="30"/>
  <c r="T12" i="10"/>
  <c r="AB30" i="10"/>
  <c r="R16" i="15"/>
  <c r="O93" i="30"/>
  <c r="O97" i="10"/>
  <c r="W2" i="340"/>
  <c r="K81" i="10"/>
  <c r="H14" i="10"/>
  <c r="E54" i="30"/>
  <c r="Y78" i="30"/>
  <c r="AA12" i="3"/>
  <c r="Q17" i="3"/>
  <c r="AC91" i="10"/>
  <c r="W5" i="30"/>
  <c r="J21" i="69"/>
  <c r="AA87" i="10"/>
  <c r="B98" i="30"/>
  <c r="B36" i="30"/>
  <c r="P27" i="10"/>
  <c r="G23" i="10"/>
  <c r="E38" i="30"/>
  <c r="M20" i="15"/>
  <c r="L103" i="30"/>
  <c r="Y59" i="30"/>
  <c r="AC40" i="10"/>
  <c r="H27" i="3"/>
  <c r="T85" i="30"/>
  <c r="W16" i="30"/>
  <c r="U21" i="69"/>
  <c r="D22" i="207"/>
  <c r="W56" i="10"/>
  <c r="Z52" i="10"/>
  <c r="AC3" i="69"/>
  <c r="AF99" i="30"/>
  <c r="P54" i="10"/>
  <c r="E40" i="207"/>
  <c r="S7" i="15"/>
  <c r="Y20" i="69"/>
  <c r="F57" i="30"/>
  <c r="Q20" i="10"/>
  <c r="N21" i="3"/>
  <c r="F83" i="30"/>
  <c r="E17" i="78"/>
  <c r="K7" i="15"/>
  <c r="H11" i="10"/>
  <c r="R81" i="30"/>
  <c r="Q19" i="30"/>
  <c r="G77" i="10"/>
  <c r="N58" i="10"/>
  <c r="AC107" i="30"/>
  <c r="U40" i="10"/>
  <c r="S20" i="15"/>
  <c r="J15" i="3"/>
  <c r="Z28" i="3"/>
  <c r="AF6" i="30"/>
  <c r="AF41" i="10"/>
  <c r="AB90" i="10"/>
  <c r="S16" i="3"/>
  <c r="AF13" i="30"/>
  <c r="E5" i="78"/>
  <c r="V49" i="30"/>
  <c r="M86" i="30"/>
  <c r="E52" i="10"/>
  <c r="AF10" i="3"/>
  <c r="H12" i="15"/>
  <c r="W28" i="10"/>
  <c r="N3" i="30"/>
  <c r="E85" i="30"/>
  <c r="P18" i="3"/>
  <c r="AA9" i="15"/>
  <c r="M24" i="10"/>
  <c r="G18" i="45"/>
  <c r="O78" i="10"/>
  <c r="W65" i="30"/>
  <c r="F6" i="30"/>
  <c r="X64" i="10"/>
  <c r="F3" i="69"/>
  <c r="H64" i="10"/>
  <c r="L95" i="10"/>
  <c r="AC11" i="15"/>
  <c r="V57" i="10"/>
  <c r="W6" i="15"/>
  <c r="AD19" i="78"/>
  <c r="H77" i="10"/>
  <c r="H90" i="30"/>
  <c r="K3" i="30"/>
  <c r="E28" i="5"/>
  <c r="V12" i="10"/>
  <c r="V19" i="15"/>
  <c r="Z20" i="69"/>
  <c r="AA4" i="69"/>
  <c r="V71" i="10"/>
  <c r="G45" i="30"/>
  <c r="C98" i="30"/>
  <c r="S10" i="15"/>
  <c r="P67" i="10"/>
  <c r="AB51" i="30"/>
  <c r="C25" i="207"/>
  <c r="AC11" i="69"/>
  <c r="Z45" i="30"/>
  <c r="U30" i="10"/>
  <c r="AH13" i="69"/>
  <c r="AF69" i="30"/>
  <c r="O9" i="10"/>
  <c r="AH8" i="78"/>
  <c r="Q3" i="69"/>
  <c r="AH66" i="10"/>
  <c r="O52" i="30"/>
  <c r="Q60" i="10"/>
  <c r="K16" i="69"/>
  <c r="AA46" i="10"/>
  <c r="I74" i="10"/>
  <c r="AE14" i="3"/>
  <c r="F5" i="10"/>
  <c r="U28" i="3"/>
  <c r="V63" i="10"/>
  <c r="W7" i="69"/>
  <c r="N2" i="30"/>
  <c r="AA5" i="10"/>
  <c r="V99" i="30"/>
  <c r="H10" i="15"/>
  <c r="L18" i="69"/>
  <c r="K88" i="10"/>
  <c r="N27" i="10"/>
  <c r="AB10" i="10"/>
  <c r="P5" i="69"/>
  <c r="F19" i="15"/>
  <c r="D60" i="10"/>
  <c r="AB11" i="78"/>
  <c r="AF36" i="30"/>
  <c r="G56" i="30"/>
  <c r="E13" i="3"/>
  <c r="W14" i="30"/>
  <c r="AC9" i="78"/>
  <c r="E3" i="78"/>
  <c r="C48" i="30"/>
  <c r="M10" i="30"/>
  <c r="H19" i="69"/>
  <c r="L84" i="10"/>
  <c r="C15" i="30"/>
  <c r="Q16" i="69"/>
  <c r="D24" i="207"/>
  <c r="Q72" i="30"/>
  <c r="H32" i="207"/>
  <c r="F67" i="30"/>
  <c r="AH55" i="10"/>
  <c r="N16" i="78"/>
  <c r="H15" i="30"/>
  <c r="C10" i="207"/>
  <c r="AD38" i="10"/>
  <c r="D64" i="10"/>
  <c r="AA26" i="3"/>
  <c r="O78" i="30"/>
  <c r="O17" i="30"/>
  <c r="O88" i="30"/>
  <c r="Z6" i="15"/>
  <c r="I35" i="30"/>
  <c r="G18" i="30"/>
  <c r="AA8" i="69"/>
  <c r="T7" i="3"/>
  <c r="T5" i="10"/>
  <c r="T10" i="10"/>
  <c r="AD110" i="30"/>
  <c r="X69" i="30"/>
  <c r="G92" i="30"/>
  <c r="N67" i="10"/>
  <c r="U22" i="3"/>
  <c r="H28" i="207"/>
  <c r="N19" i="30"/>
  <c r="H6" i="207"/>
  <c r="H31" i="10"/>
  <c r="F28" i="5"/>
  <c r="S34" i="30"/>
  <c r="M87" i="10"/>
  <c r="D15" i="10"/>
  <c r="G58" i="10"/>
  <c r="J2" i="340"/>
  <c r="AE98" i="10"/>
  <c r="AB6" i="30"/>
  <c r="W90" i="10"/>
  <c r="W69" i="10"/>
  <c r="S84" i="10"/>
  <c r="F50" i="30"/>
  <c r="M4" i="3"/>
  <c r="AF42" i="10"/>
  <c r="X28" i="30"/>
  <c r="AF16" i="10"/>
  <c r="AC110" i="30"/>
  <c r="R7" i="30"/>
  <c r="U11" i="15"/>
  <c r="AF78" i="30"/>
  <c r="X68" i="10"/>
  <c r="I57" i="10"/>
  <c r="AC69" i="10"/>
  <c r="Q14" i="30"/>
  <c r="AD2" i="69"/>
  <c r="AB16" i="78"/>
  <c r="G104" i="30"/>
  <c r="U15" i="30"/>
  <c r="K80" i="30"/>
  <c r="Q56" i="30"/>
  <c r="L15" i="3"/>
  <c r="AE7" i="3"/>
  <c r="AC42" i="10"/>
  <c r="AF15" i="78"/>
  <c r="F29" i="10"/>
  <c r="N4" i="30"/>
  <c r="G43" i="30"/>
  <c r="AC10" i="10"/>
  <c r="R31" i="10"/>
  <c r="N45" i="30"/>
  <c r="W73" i="30"/>
  <c r="AG6" i="78"/>
  <c r="G11" i="207"/>
  <c r="H5" i="69"/>
  <c r="V34" i="10"/>
  <c r="I20" i="5"/>
  <c r="V7" i="30"/>
  <c r="AA93" i="10"/>
  <c r="Y104" i="30"/>
  <c r="AB17" i="10"/>
  <c r="K2" i="69"/>
  <c r="AE80" i="10"/>
  <c r="S20" i="30"/>
  <c r="T84" i="30"/>
  <c r="Y43" i="10"/>
  <c r="I79" i="30"/>
  <c r="K16" i="78"/>
  <c r="V52" i="10"/>
  <c r="AF105" i="30"/>
  <c r="V69" i="10"/>
  <c r="L30" i="30"/>
  <c r="Q4" i="10"/>
  <c r="K73" i="30"/>
  <c r="AA81" i="30"/>
  <c r="H29" i="3"/>
  <c r="T56" i="10"/>
  <c r="D47" i="10"/>
  <c r="AG22" i="15"/>
  <c r="R21" i="78"/>
  <c r="Y16" i="10"/>
  <c r="D20" i="10"/>
  <c r="N19" i="15"/>
  <c r="AD23" i="10"/>
  <c r="R27" i="10"/>
  <c r="I24" i="5"/>
  <c r="N7" i="3"/>
  <c r="Q64" i="30"/>
  <c r="AH58" i="10"/>
  <c r="P9" i="340"/>
  <c r="Z48" i="30"/>
  <c r="V28" i="3"/>
  <c r="S46" i="10"/>
  <c r="M35" i="10"/>
  <c r="U94" i="30"/>
  <c r="W88" i="10"/>
  <c r="AD21" i="10"/>
  <c r="I8" i="3"/>
  <c r="O29" i="3"/>
  <c r="V13" i="3"/>
  <c r="S43" i="30"/>
  <c r="AG17" i="15"/>
  <c r="T44" i="10"/>
  <c r="E83" i="30"/>
  <c r="S64" i="30"/>
  <c r="AH76" i="10"/>
  <c r="V105" i="30"/>
  <c r="H28" i="30"/>
  <c r="U70" i="10"/>
  <c r="K21" i="78"/>
  <c r="F60" i="30"/>
  <c r="E2" i="15"/>
  <c r="Q24" i="10"/>
  <c r="F32" i="30"/>
  <c r="B79" i="30"/>
  <c r="F6" i="69"/>
  <c r="H33" i="10"/>
  <c r="M82" i="10"/>
  <c r="I3" i="3"/>
  <c r="AD17" i="10"/>
  <c r="I29" i="10"/>
  <c r="AB99" i="30"/>
  <c r="B6" i="3"/>
  <c r="O7" i="69"/>
  <c r="P5" i="3"/>
  <c r="X18" i="69"/>
  <c r="AE80" i="30"/>
  <c r="W51" i="30"/>
  <c r="E44" i="10"/>
  <c r="AE40" i="30"/>
  <c r="D29" i="30"/>
  <c r="AH18" i="69"/>
  <c r="V43" i="10"/>
  <c r="E79" i="10"/>
  <c r="Y4" i="10"/>
  <c r="M31" i="10"/>
  <c r="T6" i="340"/>
  <c r="L24" i="30"/>
  <c r="S30" i="10"/>
  <c r="C7" i="5"/>
  <c r="T49" i="30"/>
  <c r="Y93" i="10"/>
  <c r="T92" i="30"/>
  <c r="AC12" i="78"/>
  <c r="I82" i="10"/>
  <c r="AA59" i="10"/>
  <c r="F17" i="30"/>
  <c r="AF42" i="30"/>
  <c r="W10" i="15"/>
  <c r="AB27" i="10"/>
  <c r="F30" i="10"/>
  <c r="AE16" i="30"/>
  <c r="AC9" i="15"/>
  <c r="Y83" i="10"/>
  <c r="AE68" i="10"/>
  <c r="E7" i="15"/>
  <c r="W34" i="10"/>
  <c r="AA79" i="10"/>
  <c r="W26" i="3"/>
  <c r="AH59" i="10"/>
  <c r="V77" i="10"/>
  <c r="S67" i="30"/>
  <c r="N5" i="15"/>
  <c r="L18" i="10"/>
  <c r="O58" i="10"/>
  <c r="M10" i="340"/>
  <c r="AD69" i="30"/>
  <c r="AH23" i="15"/>
  <c r="O38" i="30"/>
  <c r="Z98" i="30"/>
  <c r="X16" i="3"/>
  <c r="U46" i="30"/>
  <c r="AE79" i="10"/>
  <c r="N11" i="15"/>
  <c r="T44" i="30"/>
  <c r="H5" i="10"/>
  <c r="N2" i="15"/>
  <c r="Z8" i="78"/>
  <c r="AC27" i="10"/>
  <c r="G2" i="69"/>
  <c r="U7" i="15"/>
  <c r="G27" i="30"/>
  <c r="B101" i="30"/>
  <c r="H18" i="78"/>
  <c r="N24" i="3"/>
  <c r="K11" i="78"/>
  <c r="Z9" i="3"/>
  <c r="L76" i="10"/>
  <c r="H26" i="207"/>
  <c r="AE87" i="30"/>
  <c r="AD102" i="30"/>
  <c r="I6" i="15"/>
  <c r="U86" i="10"/>
  <c r="U72" i="10"/>
  <c r="T41" i="10"/>
  <c r="AH11" i="69"/>
  <c r="W80" i="10"/>
  <c r="S51" i="30"/>
  <c r="AH20" i="78"/>
  <c r="K13" i="69"/>
  <c r="O67" i="30"/>
  <c r="G21" i="15"/>
  <c r="Q16" i="30"/>
  <c r="F86" i="30"/>
  <c r="W66" i="30"/>
  <c r="T88" i="10"/>
  <c r="M22" i="15"/>
  <c r="Q9" i="30"/>
  <c r="K22" i="3"/>
  <c r="P4" i="340"/>
  <c r="AB62" i="10"/>
  <c r="AB5" i="340"/>
  <c r="AB47" i="30"/>
  <c r="E66" i="30"/>
  <c r="AH64" i="10"/>
  <c r="Q14" i="69"/>
  <c r="L39" i="10"/>
  <c r="Y75" i="10"/>
  <c r="AB67" i="30"/>
  <c r="P39" i="10"/>
  <c r="H103" i="30"/>
  <c r="V6" i="30"/>
  <c r="G84" i="10"/>
  <c r="S6" i="78"/>
  <c r="P55" i="30"/>
  <c r="I21" i="69"/>
  <c r="J23" i="3"/>
  <c r="W25" i="30"/>
  <c r="R30" i="30"/>
  <c r="AD91" i="30"/>
  <c r="W10" i="10"/>
  <c r="L7" i="340"/>
  <c r="N11" i="30"/>
  <c r="I27" i="10"/>
  <c r="T29" i="3"/>
  <c r="X22" i="78"/>
  <c r="N97" i="10"/>
  <c r="AC61" i="30"/>
  <c r="N28" i="30"/>
  <c r="M21" i="30"/>
  <c r="V36" i="10"/>
  <c r="O80" i="30"/>
  <c r="G92" i="10"/>
  <c r="E39" i="207"/>
  <c r="W19" i="3"/>
  <c r="AC66" i="30"/>
  <c r="L86" i="30"/>
  <c r="S77" i="30"/>
  <c r="T103" i="30"/>
  <c r="G12" i="78"/>
  <c r="K27" i="30"/>
  <c r="AE89" i="30"/>
  <c r="AD50" i="10"/>
  <c r="E6" i="22"/>
  <c r="Q105" i="30"/>
  <c r="J9" i="10"/>
  <c r="AF64" i="10"/>
  <c r="M56" i="30"/>
  <c r="V28" i="10"/>
  <c r="R71" i="10"/>
  <c r="Z11" i="3"/>
  <c r="Q30" i="30"/>
  <c r="E16" i="30"/>
  <c r="AC42" i="30"/>
  <c r="O76" i="30"/>
  <c r="R100" i="30"/>
  <c r="G30" i="22"/>
  <c r="AC34" i="10"/>
  <c r="T8" i="15"/>
  <c r="Z76" i="10"/>
  <c r="Z65" i="10"/>
  <c r="G55" i="10"/>
  <c r="Q3" i="30"/>
  <c r="AD8" i="69"/>
  <c r="AE71" i="30"/>
  <c r="H17" i="30"/>
  <c r="B4" i="30"/>
  <c r="N23" i="10"/>
  <c r="AD18" i="30"/>
  <c r="B22" i="5"/>
  <c r="AA76" i="30"/>
  <c r="AF28" i="3"/>
  <c r="O13" i="15"/>
  <c r="AG93" i="10"/>
  <c r="T12" i="15"/>
  <c r="M81" i="30"/>
  <c r="AA6" i="78"/>
  <c r="H2" i="69"/>
  <c r="Q43" i="30"/>
  <c r="AG34" i="10"/>
  <c r="AA28" i="30"/>
  <c r="AC39" i="30"/>
  <c r="G32" i="207"/>
  <c r="AC10" i="15"/>
  <c r="M11" i="78"/>
  <c r="AE2" i="78"/>
  <c r="N25" i="10"/>
  <c r="I106" i="30"/>
  <c r="G17" i="78"/>
  <c r="N22" i="15"/>
  <c r="V44" i="30"/>
  <c r="D46" i="30"/>
  <c r="K3" i="10"/>
  <c r="H42" i="10"/>
  <c r="Y11" i="10"/>
  <c r="U96" i="10"/>
  <c r="Y3" i="78"/>
  <c r="AE78" i="10"/>
  <c r="AF3" i="15"/>
  <c r="J19" i="78"/>
  <c r="AH93" i="10"/>
  <c r="AD20" i="10"/>
  <c r="P73" i="30"/>
  <c r="H10" i="340"/>
  <c r="P58" i="30"/>
  <c r="AB20" i="3"/>
  <c r="R21" i="3"/>
  <c r="F45" i="10"/>
  <c r="G89" i="10"/>
  <c r="AF5" i="10"/>
  <c r="K11" i="3"/>
  <c r="G36" i="10"/>
  <c r="N9" i="3"/>
  <c r="K22" i="30"/>
  <c r="S27" i="30"/>
  <c r="AD55" i="30"/>
  <c r="M79" i="30"/>
  <c r="AH11" i="78"/>
  <c r="I5" i="3"/>
  <c r="L48" i="10"/>
  <c r="AD98" i="10"/>
  <c r="O24" i="10"/>
  <c r="AI7" i="78"/>
  <c r="R101" i="30"/>
  <c r="AG7" i="69"/>
  <c r="S7" i="3"/>
  <c r="S14" i="78"/>
  <c r="R35" i="10"/>
  <c r="L3" i="69"/>
  <c r="H18" i="3"/>
  <c r="J83" i="10"/>
  <c r="I36" i="30"/>
  <c r="M3" i="10"/>
  <c r="B35" i="30"/>
  <c r="G3" i="30"/>
  <c r="O22" i="30"/>
  <c r="N68" i="10"/>
  <c r="AH19" i="69"/>
  <c r="V27" i="3"/>
  <c r="F22" i="207"/>
  <c r="H20" i="78"/>
  <c r="L16" i="15"/>
  <c r="T48" i="10"/>
  <c r="P90" i="30"/>
  <c r="AA19" i="69"/>
  <c r="O65" i="30"/>
  <c r="Q4" i="30"/>
  <c r="I9" i="15"/>
  <c r="O42" i="10"/>
  <c r="F97" i="10"/>
  <c r="Y4" i="30"/>
  <c r="V6" i="15"/>
  <c r="AB77" i="30"/>
  <c r="F93" i="10"/>
  <c r="AG8" i="10"/>
  <c r="R68" i="10"/>
  <c r="AF47" i="10"/>
  <c r="F63" i="10"/>
  <c r="AA88" i="30"/>
  <c r="J25" i="3"/>
  <c r="S98" i="30"/>
  <c r="Q46" i="30"/>
  <c r="AB39" i="30"/>
  <c r="C52" i="30"/>
  <c r="F16" i="69"/>
  <c r="Q26" i="10"/>
  <c r="AD21" i="78"/>
  <c r="AA18" i="10"/>
  <c r="G31" i="10"/>
  <c r="B47" i="30"/>
  <c r="E6" i="3"/>
  <c r="I19" i="30"/>
  <c r="L29" i="3"/>
  <c r="Y21" i="69"/>
  <c r="AE5" i="10"/>
  <c r="X45" i="10"/>
  <c r="J49" i="10"/>
  <c r="S6" i="15"/>
  <c r="P44" i="10"/>
  <c r="N69" i="10"/>
  <c r="H72" i="10"/>
  <c r="E18" i="15"/>
  <c r="AF7" i="78"/>
  <c r="N13" i="30"/>
  <c r="AF12" i="69"/>
  <c r="P60" i="10"/>
  <c r="G57" i="10"/>
  <c r="D6" i="3"/>
  <c r="Y17" i="78"/>
  <c r="B17" i="5"/>
  <c r="R94" i="10"/>
  <c r="H73" i="30"/>
  <c r="AE39" i="10"/>
  <c r="AA2" i="15"/>
  <c r="AC4" i="78"/>
  <c r="D16" i="10"/>
  <c r="Y4" i="3"/>
  <c r="L5" i="30"/>
  <c r="P22" i="10"/>
  <c r="AH50" i="10"/>
  <c r="V7" i="3"/>
  <c r="U17" i="15"/>
  <c r="AC16" i="3"/>
  <c r="F94" i="10"/>
  <c r="N13" i="78"/>
  <c r="L15" i="30"/>
  <c r="Q13" i="10"/>
  <c r="Z97" i="10"/>
  <c r="F21" i="3"/>
  <c r="AF68" i="10"/>
  <c r="F13" i="207"/>
  <c r="AB13" i="78"/>
  <c r="AB4" i="3"/>
  <c r="R6" i="69"/>
  <c r="AF15" i="10"/>
  <c r="T12" i="69"/>
  <c r="N12" i="3"/>
  <c r="AD22" i="30"/>
  <c r="J47" i="30"/>
  <c r="AI11" i="69"/>
  <c r="V18" i="3"/>
  <c r="B15" i="3"/>
  <c r="G63" i="10"/>
  <c r="T61" i="30"/>
  <c r="F5" i="30"/>
  <c r="AE29" i="30"/>
  <c r="N7" i="15"/>
  <c r="I14" i="69"/>
  <c r="Y35" i="30"/>
  <c r="AG80" i="10"/>
  <c r="K8" i="69"/>
  <c r="P85" i="30"/>
  <c r="O100" i="30"/>
  <c r="Q88" i="30"/>
  <c r="E30" i="30"/>
  <c r="E13" i="10"/>
  <c r="Y77" i="30"/>
  <c r="U10" i="340"/>
  <c r="D95" i="30"/>
  <c r="AH62" i="10"/>
  <c r="G5" i="10"/>
  <c r="T2" i="69"/>
  <c r="G16" i="15"/>
  <c r="V101" i="30"/>
  <c r="AB72" i="10"/>
  <c r="G74" i="30"/>
  <c r="X14" i="10"/>
  <c r="X74" i="30"/>
  <c r="AC20" i="69"/>
  <c r="Z28" i="10"/>
  <c r="M24" i="3"/>
  <c r="O26" i="30"/>
  <c r="N74" i="10"/>
  <c r="M57" i="30"/>
  <c r="V23" i="3"/>
  <c r="F70" i="10"/>
  <c r="X21" i="10"/>
  <c r="N21" i="15"/>
  <c r="AC101" i="30"/>
  <c r="H49" i="30"/>
  <c r="L45" i="30"/>
  <c r="AB44" i="30"/>
  <c r="B22" i="30"/>
  <c r="D5" i="340"/>
  <c r="AB85" i="30"/>
  <c r="T106" i="30"/>
  <c r="S39" i="10"/>
  <c r="I8" i="340"/>
  <c r="L8" i="10"/>
  <c r="P17" i="78"/>
  <c r="X26" i="30"/>
  <c r="S23" i="30"/>
  <c r="D58" i="30"/>
  <c r="N99" i="30"/>
  <c r="L92" i="30"/>
  <c r="F13" i="78"/>
  <c r="W72" i="30"/>
  <c r="F3" i="78"/>
  <c r="E72" i="30"/>
  <c r="AF66" i="30"/>
  <c r="H26" i="10"/>
  <c r="U3" i="69"/>
  <c r="AE61" i="10"/>
  <c r="H16" i="15"/>
  <c r="AF4" i="30"/>
  <c r="W3" i="15"/>
  <c r="D33" i="10"/>
  <c r="H56" i="10"/>
  <c r="N78" i="30"/>
  <c r="B94" i="30"/>
  <c r="R19" i="15"/>
  <c r="Z34" i="10"/>
  <c r="J10" i="69"/>
  <c r="AD29" i="10"/>
  <c r="N56" i="10"/>
  <c r="AB101" i="30"/>
  <c r="X85" i="10"/>
  <c r="Z11" i="15"/>
  <c r="S81" i="10"/>
  <c r="AG70" i="10"/>
  <c r="AC89" i="30"/>
  <c r="S56" i="30"/>
  <c r="D9" i="5"/>
  <c r="K19" i="10"/>
  <c r="U47" i="10"/>
  <c r="Z8" i="15"/>
  <c r="Z15" i="78"/>
  <c r="H33" i="30"/>
  <c r="R12" i="15"/>
  <c r="AH11" i="15"/>
  <c r="P59" i="10"/>
  <c r="U97" i="10"/>
  <c r="H23" i="207"/>
  <c r="H30" i="30"/>
  <c r="O94" i="10"/>
  <c r="AD6" i="69"/>
  <c r="Z38" i="10"/>
  <c r="O67" i="10"/>
  <c r="E2" i="78"/>
  <c r="AB18" i="3"/>
  <c r="B29" i="207"/>
  <c r="X27" i="30"/>
  <c r="K9" i="78"/>
  <c r="P7" i="10"/>
  <c r="X13" i="78"/>
  <c r="J21" i="3"/>
  <c r="AC19" i="10"/>
  <c r="N6" i="69"/>
  <c r="K8" i="30"/>
  <c r="M6" i="69"/>
  <c r="H23" i="3"/>
  <c r="I70" i="10"/>
  <c r="G10" i="30"/>
  <c r="Z10" i="30"/>
  <c r="D54" i="10"/>
  <c r="AA58" i="10"/>
  <c r="M48" i="30"/>
  <c r="V107" i="30"/>
  <c r="T3" i="10"/>
  <c r="U13" i="10"/>
  <c r="R33" i="30"/>
  <c r="D81" i="10"/>
  <c r="AE33" i="30"/>
  <c r="X41" i="10"/>
  <c r="AD47" i="10"/>
  <c r="AD108" i="30"/>
  <c r="E62" i="10"/>
  <c r="N5" i="10"/>
  <c r="AA23" i="30"/>
  <c r="C14" i="3"/>
  <c r="K19" i="3"/>
  <c r="B54" i="30"/>
  <c r="AA7" i="3"/>
  <c r="Y68" i="30"/>
  <c r="H19" i="3"/>
  <c r="O2" i="15"/>
  <c r="L10" i="15"/>
  <c r="O36" i="30"/>
  <c r="AC88" i="10"/>
  <c r="X92" i="10"/>
  <c r="AE68" i="30"/>
  <c r="J13" i="78"/>
  <c r="B39" i="207"/>
  <c r="G66" i="10"/>
  <c r="F94" i="30"/>
  <c r="K105" i="30"/>
  <c r="N13" i="69"/>
  <c r="L21" i="78"/>
  <c r="H20" i="10"/>
  <c r="D28" i="207"/>
  <c r="K15" i="30"/>
  <c r="AC4" i="15"/>
  <c r="T13" i="10"/>
  <c r="G22" i="207"/>
  <c r="AA19" i="10"/>
  <c r="K48" i="10"/>
  <c r="I88" i="30"/>
  <c r="F31" i="10"/>
  <c r="G31" i="45"/>
  <c r="R16" i="30"/>
  <c r="C77" i="30"/>
  <c r="O94" i="30"/>
  <c r="O21" i="3"/>
  <c r="Q78" i="30"/>
  <c r="AC51" i="30"/>
  <c r="AG7" i="15"/>
  <c r="T27" i="3"/>
  <c r="Q9" i="78"/>
  <c r="C70" i="30"/>
  <c r="X38" i="30"/>
  <c r="X5" i="69"/>
  <c r="V18" i="30"/>
  <c r="AE3" i="3"/>
  <c r="AE53" i="10"/>
  <c r="G16" i="22"/>
  <c r="D2" i="340"/>
  <c r="AF3" i="3"/>
  <c r="H72" i="30"/>
  <c r="AE18" i="10"/>
  <c r="F6" i="10"/>
  <c r="AB69" i="30"/>
  <c r="H4" i="78"/>
  <c r="G8" i="207"/>
  <c r="AE19" i="10"/>
  <c r="K46" i="10"/>
  <c r="O6" i="3"/>
  <c r="AA16" i="69"/>
  <c r="X71" i="30"/>
  <c r="V22" i="69"/>
  <c r="U74" i="10"/>
  <c r="B2" i="3"/>
  <c r="D9" i="3"/>
  <c r="Y9" i="69"/>
  <c r="AF9" i="30"/>
  <c r="V3" i="78"/>
  <c r="AH87" i="10"/>
  <c r="S12" i="30"/>
  <c r="T80" i="30"/>
  <c r="AE47" i="10"/>
  <c r="O53" i="10"/>
  <c r="AB9" i="30"/>
  <c r="E18" i="3"/>
  <c r="Z22" i="69"/>
  <c r="AA45" i="30"/>
  <c r="Q44" i="10"/>
  <c r="P15" i="3"/>
  <c r="N47" i="30"/>
  <c r="Z12" i="30"/>
  <c r="S20" i="10"/>
  <c r="V85" i="10"/>
  <c r="AC45" i="30"/>
  <c r="AB48" i="10"/>
  <c r="Z59" i="30"/>
  <c r="J20" i="3"/>
  <c r="L46" i="30"/>
  <c r="O19" i="3"/>
  <c r="D12" i="10"/>
  <c r="E94" i="30"/>
  <c r="U49" i="30"/>
  <c r="K65" i="30"/>
  <c r="Q7" i="15"/>
  <c r="S5" i="10"/>
  <c r="V5" i="340"/>
  <c r="Y57" i="10"/>
  <c r="U16" i="3"/>
  <c r="AF2" i="340"/>
  <c r="H11" i="30"/>
  <c r="Y82" i="10"/>
  <c r="Y5" i="30"/>
  <c r="L111" i="30"/>
  <c r="J29" i="3"/>
  <c r="F3" i="30"/>
  <c r="D54" i="30"/>
  <c r="X93" i="30"/>
  <c r="AF23" i="30"/>
  <c r="AA102" i="30"/>
  <c r="P89" i="30"/>
  <c r="AG11" i="10"/>
  <c r="E104" i="30"/>
  <c r="N28" i="3"/>
  <c r="AC82" i="10"/>
  <c r="T50" i="30"/>
  <c r="V20" i="10"/>
  <c r="J13" i="10"/>
  <c r="P45" i="30"/>
  <c r="J22" i="69"/>
  <c r="C12" i="5"/>
  <c r="S62" i="10"/>
  <c r="M53" i="10"/>
  <c r="W69" i="30"/>
  <c r="U14" i="30"/>
  <c r="M15" i="69"/>
  <c r="T9" i="340"/>
  <c r="AF2" i="69"/>
  <c r="H57" i="30"/>
  <c r="H52" i="30"/>
  <c r="K89" i="30"/>
  <c r="W11" i="69"/>
  <c r="U44" i="10"/>
  <c r="D47" i="30"/>
  <c r="V71" i="30"/>
  <c r="I19" i="3"/>
  <c r="K6" i="340"/>
  <c r="B77" i="30"/>
  <c r="N3" i="78"/>
  <c r="AG67" i="10"/>
  <c r="AA50" i="30"/>
  <c r="R80" i="10"/>
  <c r="M62" i="10"/>
  <c r="Z22" i="30"/>
  <c r="T77" i="30"/>
  <c r="M4" i="15"/>
  <c r="J32" i="30"/>
  <c r="L92" i="10"/>
  <c r="P82" i="10"/>
  <c r="D25" i="10"/>
  <c r="Q15" i="3"/>
  <c r="AE54" i="10"/>
  <c r="AA10" i="3"/>
  <c r="G20" i="207"/>
  <c r="J100" i="30"/>
  <c r="V92" i="10"/>
  <c r="Z71" i="30"/>
  <c r="F3" i="340"/>
  <c r="L2" i="10"/>
  <c r="R30" i="10"/>
  <c r="X54" i="30"/>
  <c r="J9" i="340"/>
  <c r="E20" i="207"/>
  <c r="U5" i="30"/>
  <c r="Z12" i="15"/>
  <c r="I85" i="30"/>
  <c r="V56" i="30"/>
  <c r="M2" i="10"/>
  <c r="AA3" i="78"/>
  <c r="AI2" i="69"/>
  <c r="AI7" i="15"/>
  <c r="S9" i="78"/>
  <c r="D34" i="207"/>
  <c r="W90" i="30"/>
  <c r="AA29" i="10"/>
  <c r="U21" i="30"/>
  <c r="J10" i="3"/>
  <c r="Q27" i="30"/>
  <c r="AC16" i="15"/>
  <c r="J91" i="30"/>
  <c r="E14" i="10"/>
  <c r="P28" i="30"/>
  <c r="K84" i="10"/>
  <c r="AE82" i="10"/>
  <c r="AD35" i="30"/>
  <c r="Z15" i="69"/>
  <c r="AA103" i="30"/>
  <c r="I8" i="78"/>
  <c r="B36" i="207"/>
  <c r="M41" i="30"/>
  <c r="U83" i="30"/>
  <c r="E15" i="3"/>
  <c r="E20" i="3"/>
  <c r="AD9" i="30"/>
  <c r="AA31" i="10"/>
  <c r="AD16" i="78"/>
  <c r="AC96" i="10"/>
  <c r="X24" i="30"/>
  <c r="AC93" i="10"/>
  <c r="U26" i="10"/>
  <c r="G53" i="30"/>
  <c r="AC14" i="3"/>
  <c r="K40" i="30"/>
  <c r="I13" i="3"/>
  <c r="AD96" i="10"/>
  <c r="P110" i="30"/>
  <c r="Y106" i="30"/>
  <c r="W19" i="10"/>
  <c r="E30" i="207"/>
  <c r="AC29" i="10"/>
  <c r="G9" i="15"/>
  <c r="AE6" i="15"/>
  <c r="L2" i="3"/>
  <c r="H27" i="207"/>
  <c r="I7" i="30"/>
  <c r="X86" i="30"/>
  <c r="AF21" i="15"/>
  <c r="AA31" i="30"/>
  <c r="AF18" i="78"/>
  <c r="T76" i="30"/>
  <c r="B20" i="3"/>
  <c r="K37" i="30"/>
  <c r="S97" i="30"/>
  <c r="O2" i="3"/>
  <c r="AH20" i="69"/>
  <c r="AC55" i="10"/>
  <c r="AB7" i="340"/>
  <c r="M46" i="30"/>
  <c r="L57" i="30"/>
  <c r="P12" i="69"/>
  <c r="Y35" i="10"/>
  <c r="AE5" i="340"/>
  <c r="P11" i="10"/>
  <c r="X94" i="30"/>
  <c r="K28" i="10"/>
  <c r="G8" i="30"/>
  <c r="G23" i="3"/>
  <c r="X62" i="10"/>
  <c r="AA15" i="78"/>
  <c r="F16" i="3"/>
  <c r="AE14" i="78"/>
  <c r="M27" i="30"/>
  <c r="E4" i="30"/>
  <c r="I105" i="30"/>
  <c r="U49" i="10"/>
  <c r="P92" i="10"/>
  <c r="AC29" i="3"/>
  <c r="D19" i="30"/>
  <c r="F31" i="207"/>
  <c r="AB88" i="10"/>
  <c r="AB7" i="30"/>
  <c r="M17" i="78"/>
  <c r="C39" i="30"/>
  <c r="S58" i="10"/>
  <c r="G17" i="207"/>
  <c r="J18" i="78"/>
  <c r="B43" i="30"/>
  <c r="J77" i="10"/>
  <c r="S57" i="10"/>
  <c r="Q18" i="30"/>
  <c r="W11" i="10"/>
  <c r="E19" i="3"/>
  <c r="U8" i="340"/>
  <c r="E8" i="15"/>
  <c r="O7" i="10"/>
  <c r="R6" i="340"/>
  <c r="Z21" i="30"/>
  <c r="AF8" i="69"/>
  <c r="G28" i="3"/>
  <c r="K2" i="3"/>
  <c r="AD20" i="69"/>
  <c r="AB24" i="10"/>
  <c r="AC41" i="30"/>
  <c r="Z9" i="30"/>
  <c r="AC21" i="3"/>
  <c r="I16" i="30"/>
  <c r="W4" i="69"/>
  <c r="E49" i="30"/>
  <c r="AD10" i="30"/>
  <c r="AG44" i="10"/>
  <c r="I59" i="30"/>
  <c r="AF50" i="30"/>
  <c r="AA2" i="78"/>
  <c r="M38" i="10"/>
  <c r="Q83" i="30"/>
  <c r="AD84" i="10"/>
  <c r="AD90" i="10"/>
  <c r="J2" i="10"/>
  <c r="F4" i="30"/>
  <c r="J88" i="10"/>
  <c r="S45" i="10"/>
  <c r="E25" i="10"/>
  <c r="AB11" i="3"/>
  <c r="Y78" i="10"/>
  <c r="V23" i="15"/>
  <c r="G35" i="10"/>
  <c r="AH22" i="69"/>
  <c r="T54" i="10"/>
  <c r="F64" i="30"/>
  <c r="AC79" i="30"/>
  <c r="G16" i="3"/>
  <c r="G37" i="22"/>
  <c r="R36" i="30"/>
  <c r="N48" i="30"/>
  <c r="F26" i="10"/>
  <c r="K17" i="78"/>
  <c r="R71" i="30"/>
  <c r="AC109" i="30"/>
  <c r="R13" i="69"/>
  <c r="K82" i="10"/>
  <c r="F4" i="15"/>
  <c r="N110" i="30"/>
  <c r="M30" i="30"/>
  <c r="AA11" i="78"/>
  <c r="AD4" i="30"/>
  <c r="I66" i="10"/>
  <c r="AD15" i="30"/>
  <c r="E63" i="10"/>
  <c r="AG71" i="10"/>
  <c r="C96" i="30"/>
  <c r="V91" i="30"/>
  <c r="AE8" i="69"/>
  <c r="AC62" i="10"/>
  <c r="M12" i="30"/>
  <c r="Z111" i="30"/>
  <c r="C47" i="30"/>
  <c r="M81" i="10"/>
  <c r="AA96" i="30"/>
  <c r="O19" i="15"/>
  <c r="U46" i="10"/>
  <c r="Y3" i="30"/>
  <c r="X97" i="10"/>
  <c r="F80" i="30"/>
  <c r="L6" i="30"/>
  <c r="C34" i="5"/>
  <c r="I114" i="30"/>
  <c r="K54" i="10"/>
  <c r="O14" i="78"/>
  <c r="M85" i="30"/>
  <c r="X93" i="10"/>
  <c r="H48" i="30"/>
  <c r="F36" i="10"/>
  <c r="T86" i="10"/>
  <c r="Q14" i="10"/>
  <c r="M25" i="30"/>
  <c r="F69" i="30"/>
  <c r="AI11" i="78"/>
  <c r="L5" i="15"/>
  <c r="T75" i="10"/>
  <c r="W27" i="30"/>
  <c r="F11" i="78"/>
  <c r="C34" i="207"/>
  <c r="I26" i="5"/>
  <c r="AC112" i="30"/>
  <c r="AA40" i="10"/>
  <c r="G60" i="10"/>
  <c r="M23" i="3"/>
  <c r="AC32" i="10"/>
  <c r="AA110" i="30"/>
  <c r="O63" i="10"/>
  <c r="F31" i="30"/>
  <c r="AA22" i="3"/>
  <c r="G19" i="3"/>
  <c r="AF60" i="30"/>
  <c r="J24" i="30"/>
  <c r="L24" i="10"/>
  <c r="I32" i="10"/>
  <c r="Y18" i="30"/>
  <c r="AB8" i="69"/>
  <c r="R5" i="15"/>
  <c r="D55" i="30"/>
  <c r="C30" i="30"/>
  <c r="Q25" i="3"/>
  <c r="E12" i="69"/>
  <c r="H40" i="207"/>
  <c r="H110" i="30"/>
  <c r="Y109" i="30"/>
  <c r="F6" i="5"/>
  <c r="F4" i="3"/>
  <c r="W22" i="78"/>
  <c r="AD39" i="10"/>
  <c r="J50" i="30"/>
  <c r="O105" i="30"/>
  <c r="AG69" i="10"/>
  <c r="X27" i="10"/>
  <c r="Q17" i="30"/>
  <c r="I6" i="30"/>
  <c r="E7" i="3"/>
  <c r="I11" i="5"/>
  <c r="H2" i="78"/>
  <c r="AA35" i="10"/>
  <c r="B11" i="207"/>
  <c r="G42" i="10"/>
  <c r="T111" i="30"/>
  <c r="AF84" i="10"/>
  <c r="T72" i="30"/>
  <c r="AD18" i="69"/>
  <c r="Q15" i="78"/>
  <c r="L8" i="15"/>
  <c r="AC58" i="30"/>
  <c r="V27" i="10"/>
  <c r="X82" i="10"/>
  <c r="AF3" i="10"/>
  <c r="Y4" i="78"/>
  <c r="AB7" i="10"/>
  <c r="K3" i="78"/>
  <c r="D67" i="10"/>
  <c r="O80" i="10"/>
  <c r="J18" i="69"/>
  <c r="E31" i="10"/>
  <c r="V17" i="78"/>
  <c r="K36" i="10"/>
  <c r="AD74" i="10"/>
  <c r="W2" i="78"/>
  <c r="AF9" i="3"/>
  <c r="Q7" i="340"/>
  <c r="V60" i="30"/>
  <c r="I18" i="78"/>
  <c r="AB59" i="10"/>
  <c r="J65" i="10"/>
  <c r="AB97" i="30"/>
  <c r="V49" i="10"/>
  <c r="P105" i="30"/>
  <c r="B4" i="3"/>
  <c r="R93" i="10"/>
  <c r="Z5" i="69"/>
  <c r="Y62" i="10"/>
  <c r="S94" i="10"/>
  <c r="N17" i="78"/>
  <c r="AB10" i="30"/>
  <c r="AC28" i="10"/>
  <c r="K92" i="10"/>
  <c r="T55" i="30"/>
  <c r="X44" i="10"/>
  <c r="W64" i="10"/>
  <c r="AG8" i="15"/>
  <c r="W28" i="3"/>
  <c r="Y60" i="30"/>
  <c r="N73" i="10"/>
  <c r="Z23" i="15"/>
  <c r="M16" i="10"/>
  <c r="U43" i="10"/>
  <c r="Q60" i="30"/>
  <c r="M76" i="30"/>
  <c r="Y23" i="3"/>
  <c r="M18" i="78"/>
  <c r="AG59" i="10"/>
  <c r="L31" i="30"/>
  <c r="Z52" i="30"/>
  <c r="AC25" i="30"/>
  <c r="G5" i="30"/>
  <c r="H16" i="69"/>
  <c r="AD83" i="30"/>
  <c r="Q7" i="3"/>
  <c r="L14" i="69"/>
  <c r="AG5" i="69"/>
  <c r="AD9" i="3"/>
  <c r="B41" i="5"/>
  <c r="B99" i="30"/>
  <c r="AC5" i="3"/>
  <c r="B87" i="30"/>
  <c r="T39" i="10"/>
  <c r="T43" i="30"/>
  <c r="AE9" i="30"/>
  <c r="AE60" i="30"/>
  <c r="S71" i="10"/>
  <c r="AA17" i="30"/>
  <c r="L61" i="30"/>
  <c r="T68" i="10"/>
  <c r="AE5" i="15"/>
  <c r="B16" i="207"/>
  <c r="AA42" i="10"/>
  <c r="AF90" i="10"/>
  <c r="AH4" i="10"/>
  <c r="N15" i="78"/>
  <c r="L82" i="30"/>
  <c r="Z84" i="30"/>
  <c r="C3" i="3"/>
  <c r="S52" i="10"/>
  <c r="AF33" i="30"/>
  <c r="G7" i="207"/>
  <c r="J7" i="15"/>
  <c r="D10" i="10"/>
  <c r="T6" i="10"/>
  <c r="S23" i="3"/>
  <c r="J16" i="15"/>
  <c r="U76" i="30"/>
  <c r="AF13" i="3"/>
  <c r="J93" i="10"/>
  <c r="AF22" i="3"/>
  <c r="R5" i="30"/>
  <c r="F98" i="10"/>
  <c r="AF46" i="30"/>
  <c r="AC53" i="10"/>
  <c r="F73" i="30"/>
  <c r="U16" i="30"/>
  <c r="AA10" i="15"/>
  <c r="K3" i="3"/>
  <c r="N18" i="10"/>
  <c r="V8" i="69"/>
  <c r="X27" i="3"/>
  <c r="L7" i="69"/>
  <c r="Q70" i="10"/>
  <c r="H87" i="30"/>
  <c r="X48" i="10"/>
  <c r="AD8" i="15"/>
  <c r="J4" i="15"/>
  <c r="S7" i="30"/>
  <c r="G113" i="30"/>
  <c r="Q55" i="10"/>
  <c r="AD19" i="30"/>
  <c r="W3" i="3"/>
  <c r="Y20" i="10"/>
  <c r="AH18" i="10"/>
  <c r="AD76" i="10"/>
  <c r="P20" i="69"/>
  <c r="F7" i="69"/>
  <c r="P14" i="69"/>
  <c r="K51" i="30"/>
  <c r="H15" i="207"/>
  <c r="N25" i="3"/>
  <c r="Z4" i="30"/>
  <c r="L17" i="78"/>
  <c r="J24" i="3"/>
  <c r="J22" i="15"/>
  <c r="H3" i="3"/>
  <c r="J8" i="340"/>
  <c r="G17" i="30"/>
  <c r="D79" i="30"/>
  <c r="P18" i="78"/>
  <c r="B103" i="30"/>
  <c r="T69" i="10"/>
  <c r="Z39" i="30"/>
  <c r="N84" i="10"/>
  <c r="Y24" i="10"/>
  <c r="AH15" i="69"/>
  <c r="M18" i="15"/>
  <c r="F64" i="10"/>
  <c r="T70" i="30"/>
  <c r="P13" i="15"/>
  <c r="F27" i="30"/>
  <c r="K39" i="30"/>
  <c r="AF74" i="10"/>
  <c r="K97" i="10"/>
  <c r="H54" i="10"/>
  <c r="N83" i="30"/>
  <c r="D96" i="10"/>
  <c r="Z43" i="10"/>
  <c r="I20" i="15"/>
  <c r="AC19" i="3"/>
  <c r="H58" i="10"/>
  <c r="V45" i="10"/>
  <c r="P72" i="30"/>
  <c r="S22" i="15"/>
  <c r="H57" i="10"/>
  <c r="AC94" i="30"/>
  <c r="X7" i="30"/>
  <c r="P40" i="30"/>
  <c r="AD19" i="3"/>
  <c r="U15" i="3"/>
  <c r="K13" i="10"/>
  <c r="AG23" i="15"/>
  <c r="G86" i="10"/>
  <c r="O30" i="10"/>
  <c r="I21" i="15"/>
  <c r="S8" i="10"/>
  <c r="H29" i="30"/>
  <c r="AG94" i="10"/>
  <c r="AB75" i="30"/>
  <c r="E24" i="10"/>
  <c r="Z97" i="30"/>
  <c r="C9" i="207"/>
  <c r="O7" i="78"/>
  <c r="K5" i="340"/>
  <c r="I80" i="30"/>
  <c r="G19" i="30"/>
  <c r="U71" i="30"/>
  <c r="M39" i="30"/>
  <c r="AE13" i="3"/>
  <c r="AG20" i="10"/>
  <c r="O7" i="30"/>
  <c r="AC33" i="10"/>
  <c r="R50" i="10"/>
  <c r="G48" i="30"/>
  <c r="Q37" i="30"/>
  <c r="I8" i="69"/>
  <c r="AB21" i="30"/>
  <c r="F20" i="69"/>
  <c r="F10" i="69"/>
  <c r="K79" i="30"/>
  <c r="D49" i="30"/>
  <c r="E17" i="5"/>
  <c r="Y101" i="30"/>
  <c r="T60" i="30"/>
  <c r="P31" i="30"/>
  <c r="R8" i="69"/>
  <c r="N11" i="3"/>
  <c r="Q10" i="15"/>
  <c r="J80" i="10"/>
  <c r="K62" i="30"/>
  <c r="S112" i="30"/>
  <c r="Y45" i="10"/>
  <c r="W45" i="30"/>
  <c r="G76" i="30"/>
  <c r="AB41" i="30"/>
  <c r="N34" i="10"/>
  <c r="AD73" i="10"/>
  <c r="AF17" i="10"/>
  <c r="N44" i="30"/>
  <c r="F76" i="30"/>
  <c r="L20" i="69"/>
  <c r="G22" i="30"/>
  <c r="Z2" i="30"/>
  <c r="R88" i="10"/>
  <c r="AA11" i="10"/>
  <c r="D77" i="30"/>
  <c r="Z18" i="10"/>
  <c r="C87" i="30"/>
  <c r="AH53" i="10"/>
  <c r="J76" i="10"/>
  <c r="Y95" i="10"/>
  <c r="U21" i="3"/>
  <c r="W47" i="30"/>
  <c r="W49" i="30"/>
  <c r="R11" i="3"/>
  <c r="Z37" i="30"/>
  <c r="R7" i="3"/>
  <c r="L97" i="10"/>
  <c r="B69" i="30"/>
  <c r="X15" i="30"/>
  <c r="AB4" i="69"/>
  <c r="E88" i="30"/>
  <c r="P39" i="30"/>
  <c r="B15" i="5"/>
  <c r="AB23" i="3"/>
  <c r="U13" i="69"/>
  <c r="AC40" i="30"/>
  <c r="AH33" i="10"/>
  <c r="AF7" i="30"/>
  <c r="J13" i="30"/>
  <c r="AF9" i="15"/>
  <c r="AG73" i="10"/>
  <c r="AB87" i="30"/>
  <c r="AF94" i="10"/>
  <c r="I14" i="78"/>
  <c r="W28" i="30"/>
  <c r="Z56" i="10"/>
  <c r="U4" i="78"/>
  <c r="J42" i="10"/>
  <c r="AD53" i="30"/>
  <c r="AF22" i="10"/>
  <c r="V65" i="30"/>
  <c r="AD80" i="10"/>
  <c r="R79" i="30"/>
  <c r="S4" i="30"/>
  <c r="I16" i="5"/>
  <c r="H21" i="78"/>
  <c r="U62" i="10"/>
  <c r="M105" i="30"/>
  <c r="AB10" i="69"/>
  <c r="F92" i="10"/>
  <c r="R5" i="69"/>
  <c r="H94" i="10"/>
  <c r="AG10" i="340"/>
  <c r="L9" i="3"/>
  <c r="Y70" i="10"/>
  <c r="X9" i="15"/>
  <c r="M21" i="3"/>
  <c r="F90" i="30"/>
  <c r="Y13" i="15"/>
  <c r="Q41" i="30"/>
  <c r="AF54" i="30"/>
  <c r="O31" i="10"/>
  <c r="U13" i="30"/>
  <c r="Q46" i="10"/>
  <c r="F52" i="30"/>
  <c r="D62" i="30"/>
  <c r="I14" i="30"/>
  <c r="R6" i="10"/>
  <c r="M71" i="10"/>
  <c r="AA9" i="10"/>
  <c r="M10" i="15"/>
  <c r="G29" i="30"/>
  <c r="H41" i="207"/>
  <c r="L77" i="30"/>
  <c r="Z90" i="30"/>
  <c r="H12" i="30"/>
  <c r="AI13" i="69"/>
  <c r="B59" i="30"/>
  <c r="AB36" i="10"/>
  <c r="N18" i="69"/>
  <c r="O28" i="30"/>
  <c r="U12" i="30"/>
  <c r="P2" i="3"/>
  <c r="Z35" i="30"/>
  <c r="X104" i="30"/>
  <c r="O82" i="10"/>
  <c r="Q42" i="30"/>
  <c r="V60" i="10"/>
  <c r="E16" i="3"/>
  <c r="V21" i="78"/>
  <c r="Q12" i="30"/>
  <c r="AE16" i="15"/>
  <c r="Z23" i="3"/>
  <c r="R85" i="10"/>
  <c r="O18" i="69"/>
  <c r="U8" i="69"/>
  <c r="Z62" i="10"/>
  <c r="AD19" i="15"/>
  <c r="AH9" i="78"/>
  <c r="Y11" i="3"/>
  <c r="S104" i="30"/>
  <c r="AF35" i="10"/>
  <c r="X43" i="10"/>
  <c r="H27" i="30"/>
  <c r="AC54" i="30"/>
  <c r="F2" i="340"/>
  <c r="B25" i="3"/>
  <c r="J14" i="3"/>
  <c r="G33" i="22"/>
  <c r="N53" i="10"/>
  <c r="L9" i="69"/>
  <c r="I2" i="3"/>
  <c r="S50" i="10"/>
  <c r="AG24" i="10"/>
  <c r="AA34" i="30"/>
  <c r="AD39" i="30"/>
  <c r="G61" i="30"/>
  <c r="R46" i="30"/>
  <c r="O4" i="340"/>
  <c r="AC26" i="3"/>
  <c r="R39" i="10"/>
  <c r="Z9" i="10"/>
  <c r="D76" i="10"/>
  <c r="L13" i="78"/>
  <c r="M27" i="3"/>
  <c r="AB20" i="15"/>
  <c r="O26" i="10"/>
  <c r="F65" i="10"/>
  <c r="S24" i="3"/>
  <c r="S87" i="10"/>
  <c r="Y7" i="10"/>
  <c r="V61" i="10"/>
  <c r="U15" i="10"/>
  <c r="M93" i="30"/>
  <c r="P72" i="10"/>
  <c r="L43" i="10"/>
  <c r="M38" i="30"/>
  <c r="L9" i="30"/>
  <c r="AF11" i="30"/>
  <c r="G91" i="10"/>
  <c r="Y14" i="10"/>
  <c r="S38" i="30"/>
  <c r="V65" i="10"/>
  <c r="AD71" i="30"/>
  <c r="T75" i="30"/>
  <c r="U5" i="78"/>
  <c r="AD3" i="340"/>
  <c r="L41" i="10"/>
  <c r="E71" i="10"/>
  <c r="AG5" i="78"/>
  <c r="AE90" i="30"/>
  <c r="H28" i="3"/>
  <c r="X19" i="69"/>
  <c r="AD7" i="3"/>
  <c r="S16" i="78"/>
  <c r="X13" i="69"/>
  <c r="S3" i="3"/>
  <c r="AI4" i="69"/>
  <c r="AG78" i="10"/>
  <c r="U91" i="10"/>
  <c r="X6" i="69"/>
  <c r="N43" i="10"/>
  <c r="AD3" i="69"/>
  <c r="T20" i="15"/>
  <c r="AB3" i="10"/>
  <c r="AF22" i="30"/>
  <c r="L42" i="10"/>
  <c r="AB60" i="30"/>
  <c r="E31" i="207"/>
  <c r="AA8" i="10"/>
  <c r="Y10" i="15"/>
  <c r="E18" i="69"/>
  <c r="H9" i="10"/>
  <c r="P17" i="10"/>
  <c r="U111" i="30"/>
  <c r="B67" i="30"/>
  <c r="K23" i="3"/>
  <c r="Y22" i="30"/>
  <c r="M84" i="10"/>
  <c r="K101" i="30"/>
  <c r="AI18" i="78"/>
  <c r="M26" i="30"/>
  <c r="K13" i="3"/>
  <c r="T92" i="10"/>
  <c r="N80" i="30"/>
  <c r="S2" i="10"/>
  <c r="T10" i="3"/>
  <c r="Q68" i="30"/>
  <c r="L62" i="30"/>
  <c r="J82" i="30"/>
  <c r="W33" i="30"/>
  <c r="E66" i="10"/>
  <c r="R33" i="10"/>
  <c r="AH25" i="10"/>
  <c r="AB14" i="78"/>
  <c r="AE13" i="15"/>
  <c r="D43" i="5"/>
  <c r="W14" i="69"/>
  <c r="C46" i="30"/>
  <c r="E3" i="69"/>
  <c r="E6" i="45"/>
  <c r="AE18" i="69"/>
  <c r="AD3" i="3"/>
  <c r="P107" i="30"/>
  <c r="Y88" i="10"/>
  <c r="AC22" i="30"/>
  <c r="H59" i="10"/>
  <c r="B29" i="30"/>
  <c r="V18" i="78"/>
  <c r="T107" i="30"/>
  <c r="P63" i="30"/>
  <c r="I27" i="3"/>
  <c r="W43" i="10"/>
  <c r="AC25" i="3"/>
  <c r="D21" i="30"/>
  <c r="O6" i="30"/>
  <c r="D95" i="10"/>
  <c r="AB10" i="340"/>
  <c r="R89" i="30"/>
  <c r="K23" i="15"/>
  <c r="AE18" i="3"/>
  <c r="Y16" i="69"/>
  <c r="AC4" i="69"/>
  <c r="O16" i="69"/>
  <c r="Y96" i="30"/>
  <c r="C107" i="30"/>
  <c r="Z6" i="10"/>
  <c r="V32" i="10"/>
  <c r="V4" i="3"/>
  <c r="S17" i="30"/>
  <c r="AC19" i="69"/>
  <c r="D18" i="3"/>
  <c r="G20" i="78"/>
  <c r="S4" i="10"/>
  <c r="J63" i="10"/>
  <c r="Q21" i="10"/>
  <c r="Q13" i="30"/>
  <c r="U23" i="10"/>
  <c r="D59" i="10"/>
  <c r="I21" i="30"/>
  <c r="P3" i="3"/>
  <c r="J10" i="30"/>
  <c r="P19" i="69"/>
  <c r="T63" i="10"/>
  <c r="C3" i="30"/>
  <c r="S70" i="30"/>
  <c r="R9" i="78"/>
  <c r="Q5" i="10"/>
  <c r="AG16" i="15"/>
  <c r="AH83" i="10"/>
  <c r="M74" i="30"/>
  <c r="L29" i="10"/>
  <c r="Q20" i="78"/>
  <c r="N86" i="10"/>
  <c r="S93" i="10"/>
  <c r="AH81" i="10"/>
  <c r="AF22" i="78"/>
  <c r="X12" i="30"/>
  <c r="D81" i="30"/>
  <c r="H93" i="10"/>
  <c r="L75" i="10"/>
  <c r="AE11" i="10"/>
  <c r="Z20" i="30"/>
  <c r="O64" i="10"/>
  <c r="AD18" i="3"/>
  <c r="W10" i="78"/>
  <c r="T25" i="30"/>
  <c r="M5" i="69"/>
  <c r="Z98" i="10"/>
  <c r="F53" i="30"/>
  <c r="AA41" i="30"/>
  <c r="Y14" i="78"/>
  <c r="W19" i="15"/>
  <c r="AC43" i="30"/>
  <c r="Y58" i="10"/>
  <c r="C20" i="3"/>
  <c r="AG28" i="10"/>
  <c r="AB89" i="10"/>
  <c r="Z24" i="3"/>
  <c r="L32" i="30"/>
  <c r="J15" i="10"/>
  <c r="G5" i="15"/>
  <c r="J22" i="10"/>
  <c r="Q19" i="69"/>
  <c r="R5" i="340"/>
  <c r="C32" i="5"/>
  <c r="AE12" i="10"/>
  <c r="V41" i="30"/>
  <c r="M72" i="30"/>
  <c r="G6" i="45"/>
  <c r="AB78" i="30"/>
  <c r="AF12" i="10"/>
  <c r="T66" i="30"/>
  <c r="E7" i="207"/>
  <c r="S20" i="69"/>
  <c r="P18" i="10"/>
  <c r="AG6" i="340"/>
  <c r="N96" i="30"/>
  <c r="U14" i="69"/>
  <c r="R47" i="10"/>
  <c r="AF100" i="30"/>
  <c r="AA3" i="3"/>
  <c r="H95" i="30"/>
  <c r="AC8" i="3"/>
  <c r="AD13" i="3"/>
  <c r="V87" i="10"/>
  <c r="M24" i="30"/>
  <c r="AF19" i="10"/>
  <c r="AG9" i="78"/>
  <c r="T23" i="30"/>
  <c r="AH17" i="10"/>
  <c r="M41" i="10"/>
  <c r="AC18" i="3"/>
  <c r="D65" i="10"/>
  <c r="Y3" i="69"/>
  <c r="AD58" i="10"/>
  <c r="O77" i="30"/>
  <c r="AA5" i="30"/>
  <c r="S5" i="3"/>
  <c r="AE73" i="30"/>
  <c r="D30" i="207"/>
  <c r="O84" i="10"/>
  <c r="R28" i="30"/>
  <c r="L16" i="10"/>
  <c r="AC7" i="15"/>
  <c r="P7" i="340"/>
  <c r="AH3" i="10"/>
  <c r="G26" i="22"/>
  <c r="S79" i="30"/>
  <c r="AB113" i="30"/>
  <c r="AA14" i="3"/>
  <c r="I109" i="30"/>
  <c r="Y94" i="30"/>
  <c r="H108" i="30"/>
  <c r="G21" i="22"/>
  <c r="N14" i="69"/>
  <c r="W5" i="340"/>
  <c r="N90" i="10"/>
  <c r="AB102" i="30"/>
  <c r="AB56" i="10"/>
  <c r="P62" i="30"/>
  <c r="E109" i="30"/>
  <c r="AF59" i="30"/>
  <c r="AH5" i="78"/>
  <c r="P111" i="30"/>
  <c r="V10" i="78"/>
  <c r="AF18" i="15"/>
  <c r="AB25" i="3"/>
  <c r="W112" i="30"/>
  <c r="O46" i="10"/>
  <c r="J21" i="78"/>
  <c r="T69" i="30"/>
  <c r="U76" i="10"/>
  <c r="E9" i="15"/>
  <c r="I43" i="30"/>
  <c r="N77" i="10"/>
  <c r="W50" i="30"/>
  <c r="AD28" i="30"/>
  <c r="Y98" i="30"/>
  <c r="AB61" i="10"/>
  <c r="AB61" i="30"/>
  <c r="Q36" i="30"/>
  <c r="O56" i="10"/>
  <c r="Q9" i="340"/>
  <c r="G47" i="10"/>
  <c r="I11" i="10"/>
  <c r="AI8" i="69"/>
  <c r="AG9" i="10"/>
  <c r="F8" i="78"/>
  <c r="W34" i="30"/>
  <c r="N37" i="30"/>
  <c r="W31" i="30"/>
  <c r="R36" i="10"/>
  <c r="P58" i="10"/>
  <c r="N16" i="15"/>
  <c r="Z3" i="78"/>
  <c r="H35" i="10"/>
  <c r="AD4" i="15"/>
  <c r="O35" i="30"/>
  <c r="O88" i="10"/>
  <c r="Z44" i="30"/>
  <c r="AD32" i="30"/>
  <c r="Y2" i="340"/>
  <c r="M21" i="15"/>
  <c r="M91" i="30"/>
  <c r="G23" i="22"/>
  <c r="AD20" i="3"/>
  <c r="J28" i="10"/>
  <c r="S3" i="30"/>
  <c r="P14" i="3"/>
  <c r="C60" i="30"/>
  <c r="AH3" i="69"/>
  <c r="C91" i="30"/>
  <c r="D43" i="30"/>
  <c r="Z106" i="30"/>
  <c r="P2" i="30"/>
  <c r="I30" i="5"/>
  <c r="N77" i="30"/>
  <c r="M19" i="78"/>
  <c r="AA2" i="69"/>
  <c r="E9" i="78"/>
  <c r="L90" i="30"/>
  <c r="AA3" i="30"/>
  <c r="O22" i="15"/>
  <c r="D19" i="10"/>
  <c r="J33" i="10"/>
  <c r="AD14" i="30"/>
  <c r="T40" i="10"/>
  <c r="C41" i="207"/>
  <c r="N10" i="10"/>
  <c r="T78" i="30"/>
  <c r="F62" i="30"/>
  <c r="AA54" i="10"/>
  <c r="V17" i="10"/>
  <c r="F2" i="15"/>
  <c r="Q73" i="30"/>
  <c r="V26" i="3"/>
  <c r="H97" i="30"/>
  <c r="K60" i="10"/>
  <c r="N87" i="30"/>
  <c r="T12" i="78"/>
  <c r="AC59" i="10"/>
  <c r="AA25" i="10"/>
  <c r="X19" i="3"/>
  <c r="W88" i="30"/>
  <c r="T58" i="10"/>
  <c r="AA21" i="10"/>
  <c r="AD98" i="30"/>
  <c r="Z13" i="30"/>
  <c r="D30" i="30"/>
  <c r="AG85" i="10"/>
  <c r="S22" i="30"/>
  <c r="H39" i="10"/>
  <c r="M79" i="10"/>
  <c r="G25" i="45"/>
  <c r="L6" i="3"/>
  <c r="V10" i="3"/>
  <c r="R4" i="10"/>
  <c r="AD33" i="30"/>
  <c r="V50" i="10"/>
  <c r="T97" i="10"/>
  <c r="G43" i="10"/>
  <c r="H19" i="10"/>
  <c r="P13" i="10"/>
  <c r="E20" i="5"/>
  <c r="X66" i="10"/>
  <c r="X9" i="10"/>
  <c r="AG51" i="10"/>
  <c r="AB31" i="30"/>
  <c r="H75" i="10"/>
  <c r="G79" i="30"/>
  <c r="AE12" i="78"/>
  <c r="AA52" i="30"/>
  <c r="X16" i="78"/>
  <c r="T22" i="10"/>
  <c r="L19" i="78"/>
  <c r="AC56" i="30"/>
  <c r="X103" i="30"/>
  <c r="AF3" i="340"/>
  <c r="AA4" i="10"/>
  <c r="AE69" i="10"/>
  <c r="L53" i="10"/>
  <c r="AD90" i="30"/>
  <c r="T67" i="30"/>
  <c r="G17" i="15"/>
  <c r="N29" i="3"/>
  <c r="Y73" i="30"/>
  <c r="I70" i="30"/>
  <c r="G33" i="30"/>
  <c r="L22" i="10"/>
  <c r="O21" i="15"/>
  <c r="M100" i="30"/>
  <c r="AA12" i="69"/>
  <c r="AD6" i="3"/>
  <c r="E24" i="207"/>
  <c r="K74" i="30"/>
  <c r="O89" i="30"/>
  <c r="P53" i="10"/>
  <c r="W73" i="10"/>
  <c r="O11" i="69"/>
  <c r="O39" i="10"/>
  <c r="AH63" i="10"/>
  <c r="I64" i="10"/>
  <c r="AG97" i="10"/>
  <c r="B17" i="3"/>
  <c r="Z32" i="10"/>
  <c r="S109" i="30"/>
  <c r="R70" i="30"/>
  <c r="N61" i="30"/>
  <c r="U93" i="30"/>
  <c r="L5" i="340"/>
  <c r="M47" i="10"/>
  <c r="L38" i="30"/>
  <c r="M50" i="30"/>
  <c r="S39" i="30"/>
  <c r="D74" i="10"/>
  <c r="G34" i="10"/>
  <c r="AH71" i="10"/>
  <c r="U95" i="10"/>
  <c r="I69" i="30"/>
  <c r="H16" i="207"/>
  <c r="Q8" i="10"/>
  <c r="P20" i="10"/>
  <c r="AA53" i="10"/>
  <c r="U47" i="30"/>
  <c r="P114" i="30"/>
  <c r="N26" i="3"/>
  <c r="AF9" i="10"/>
  <c r="T10" i="340"/>
  <c r="Y73" i="10"/>
  <c r="F9" i="78"/>
  <c r="R8" i="10"/>
  <c r="I16" i="15"/>
  <c r="U30" i="30"/>
  <c r="V100" i="30"/>
  <c r="I89" i="30"/>
  <c r="K17" i="15"/>
  <c r="Q95" i="10"/>
  <c r="U73" i="30"/>
  <c r="X4" i="78"/>
  <c r="AF95" i="10"/>
  <c r="S66" i="30"/>
  <c r="L11" i="78"/>
  <c r="Y6" i="340"/>
  <c r="F29" i="5"/>
  <c r="S24" i="30"/>
  <c r="AB9" i="3"/>
  <c r="T19" i="30"/>
  <c r="M48" i="10"/>
  <c r="K78" i="10"/>
  <c r="J53" i="30"/>
  <c r="T4" i="15"/>
  <c r="P32" i="30"/>
  <c r="AA5" i="78"/>
  <c r="L15" i="78"/>
  <c r="U13" i="78"/>
  <c r="AE17" i="69"/>
  <c r="H14" i="78"/>
  <c r="AC17" i="10"/>
  <c r="AD86" i="30"/>
  <c r="C64" i="30"/>
  <c r="D61" i="30"/>
  <c r="H2" i="3"/>
  <c r="AD24" i="3"/>
  <c r="AE4" i="30"/>
  <c r="I72" i="10"/>
  <c r="L74" i="30"/>
  <c r="W26" i="30"/>
  <c r="AF70" i="10"/>
  <c r="P19" i="10"/>
  <c r="T62" i="30"/>
  <c r="AF26" i="3"/>
  <c r="O59" i="10"/>
  <c r="I43" i="10"/>
  <c r="B84" i="30"/>
  <c r="C106" i="30"/>
  <c r="T11" i="10"/>
  <c r="AE78" i="30"/>
  <c r="T72" i="10"/>
  <c r="B46" i="30"/>
  <c r="I14" i="3"/>
  <c r="E59" i="30"/>
  <c r="J25" i="10"/>
  <c r="AG83" i="10"/>
  <c r="I87" i="30"/>
  <c r="H31" i="30"/>
  <c r="Z13" i="78"/>
  <c r="O64" i="30"/>
  <c r="S41" i="10"/>
  <c r="AD18" i="10"/>
  <c r="N9" i="78"/>
  <c r="S19" i="78"/>
  <c r="G39" i="10"/>
  <c r="F90" i="10"/>
  <c r="M36" i="10"/>
  <c r="G9" i="22"/>
  <c r="AB105" i="30"/>
  <c r="O5" i="10"/>
  <c r="S68" i="30"/>
  <c r="AC11" i="78"/>
  <c r="F62" i="10"/>
  <c r="AD66" i="10"/>
  <c r="AF75" i="10"/>
  <c r="U36" i="30"/>
  <c r="X20" i="10"/>
  <c r="H43" i="10"/>
  <c r="Z95" i="10"/>
  <c r="AF14" i="3"/>
  <c r="M72" i="10"/>
  <c r="K27" i="10"/>
  <c r="Q33" i="30"/>
  <c r="AC85" i="30"/>
  <c r="D24" i="10"/>
  <c r="T24" i="30"/>
  <c r="Z14" i="3"/>
  <c r="Z85" i="30"/>
  <c r="I12" i="69"/>
  <c r="F6" i="207"/>
  <c r="X14" i="78"/>
  <c r="C16" i="5"/>
  <c r="Q50" i="10"/>
  <c r="Z13" i="15"/>
  <c r="AB103" i="30"/>
  <c r="X39" i="30"/>
  <c r="D60" i="30"/>
  <c r="W75" i="30"/>
  <c r="AF2" i="10"/>
  <c r="K40" i="10"/>
  <c r="N12" i="78"/>
  <c r="I17" i="3"/>
  <c r="J47" i="10"/>
  <c r="Q35" i="30"/>
  <c r="T12" i="30"/>
  <c r="F7" i="207"/>
  <c r="F19" i="69"/>
  <c r="X7" i="340"/>
  <c r="I15" i="5"/>
  <c r="K77" i="30"/>
  <c r="W78" i="30"/>
  <c r="AD109" i="30"/>
  <c r="AA66" i="30"/>
  <c r="O17" i="78"/>
  <c r="U15" i="69"/>
  <c r="P50" i="10"/>
  <c r="N38" i="10"/>
  <c r="U88" i="10"/>
  <c r="J29" i="10"/>
  <c r="AD17" i="78"/>
  <c r="N94" i="10"/>
  <c r="Q69" i="10"/>
  <c r="J72" i="10"/>
  <c r="W20" i="69"/>
  <c r="AG4" i="10"/>
  <c r="Y95" i="30"/>
  <c r="AD10" i="10"/>
  <c r="R14" i="30"/>
  <c r="K90" i="30"/>
  <c r="D19" i="3"/>
  <c r="K4" i="10"/>
  <c r="V4" i="10"/>
  <c r="B14" i="207"/>
  <c r="V70" i="10"/>
  <c r="I59" i="10"/>
  <c r="K57" i="10"/>
  <c r="X60" i="10"/>
  <c r="X11" i="10"/>
  <c r="L25" i="30"/>
  <c r="T32" i="30"/>
  <c r="D89" i="10"/>
  <c r="AD21" i="30"/>
  <c r="AG41" i="10"/>
  <c r="AC13" i="78"/>
  <c r="S14" i="10"/>
  <c r="AG12" i="10"/>
  <c r="AH16" i="15"/>
  <c r="E38" i="10"/>
  <c r="C9" i="3"/>
  <c r="K20" i="3"/>
  <c r="Z86" i="30"/>
  <c r="Z7" i="69"/>
  <c r="Y76" i="30"/>
  <c r="Q4" i="15"/>
  <c r="I6" i="3"/>
  <c r="E48" i="30"/>
  <c r="X109" i="30"/>
  <c r="AD64" i="30"/>
  <c r="AA16" i="3"/>
  <c r="Y47" i="30"/>
  <c r="Z90" i="10"/>
  <c r="AC16" i="69"/>
  <c r="H73" i="10"/>
  <c r="T5" i="78"/>
  <c r="H71" i="30"/>
  <c r="X24" i="3"/>
  <c r="AA37" i="30"/>
  <c r="F17" i="69"/>
  <c r="G12" i="207"/>
  <c r="F17" i="15"/>
  <c r="AB5" i="15"/>
  <c r="X12" i="15"/>
  <c r="AA57" i="30"/>
  <c r="V8" i="3"/>
  <c r="F16" i="15"/>
  <c r="B108" i="30"/>
  <c r="AA78" i="10"/>
  <c r="B26" i="3"/>
  <c r="AB114" i="30"/>
  <c r="X28" i="3"/>
  <c r="J70" i="30"/>
  <c r="R42" i="10"/>
  <c r="AG66" i="10"/>
  <c r="Q63" i="10"/>
  <c r="Q75" i="10"/>
  <c r="AD33" i="10"/>
  <c r="AF92" i="30"/>
  <c r="AF20" i="78"/>
  <c r="G97" i="10"/>
  <c r="F17" i="78"/>
  <c r="R40" i="30"/>
  <c r="C78" i="30"/>
  <c r="AA97" i="30"/>
  <c r="V95" i="10"/>
  <c r="AA36" i="10"/>
  <c r="O57" i="30"/>
  <c r="I38" i="10"/>
  <c r="AA51" i="30"/>
  <c r="AF12" i="30"/>
  <c r="E24" i="3"/>
  <c r="C74" i="30"/>
  <c r="AH17" i="78"/>
  <c r="AB59" i="30"/>
  <c r="J15" i="30"/>
  <c r="O9" i="69"/>
  <c r="Y16" i="30"/>
  <c r="AI2" i="15"/>
  <c r="F86" i="10"/>
  <c r="AD59" i="30"/>
  <c r="O19" i="78"/>
  <c r="AB22" i="3"/>
  <c r="F45" i="30"/>
  <c r="E53" i="30"/>
  <c r="Q21" i="30"/>
  <c r="AB19" i="78"/>
  <c r="V88" i="30"/>
  <c r="B50" i="30"/>
  <c r="AD21" i="69"/>
  <c r="AA88" i="10"/>
  <c r="R11" i="69"/>
  <c r="AA109" i="30"/>
  <c r="M99" i="30"/>
  <c r="D44" i="30"/>
  <c r="O62" i="30"/>
  <c r="C85" i="30"/>
  <c r="T15" i="3"/>
  <c r="AC95" i="10"/>
  <c r="Q11" i="10"/>
  <c r="AE21" i="69"/>
  <c r="U18" i="10"/>
  <c r="AC104" i="30"/>
  <c r="I22" i="78"/>
  <c r="AG6" i="69"/>
  <c r="I6" i="340"/>
  <c r="AG57" i="10"/>
  <c r="L75" i="30"/>
  <c r="AG2" i="69"/>
  <c r="G22" i="15"/>
  <c r="AH97" i="10"/>
  <c r="Y13" i="69"/>
  <c r="H101" i="30"/>
  <c r="H9" i="15"/>
  <c r="H4" i="30"/>
  <c r="M32" i="30"/>
  <c r="D14" i="207"/>
  <c r="AD43" i="30"/>
  <c r="Q101" i="30"/>
  <c r="T91" i="30"/>
  <c r="N9" i="30"/>
  <c r="T47" i="10"/>
  <c r="R13" i="10"/>
  <c r="G26" i="30"/>
  <c r="J26" i="10"/>
  <c r="S7" i="78"/>
  <c r="AB92" i="10"/>
  <c r="F37" i="30"/>
  <c r="I14" i="10"/>
  <c r="Q21" i="15"/>
  <c r="R66" i="10"/>
  <c r="AH2" i="10"/>
  <c r="AB94" i="30"/>
  <c r="K76" i="10"/>
  <c r="N11" i="10"/>
  <c r="AE31" i="30"/>
  <c r="K17" i="3"/>
  <c r="T23" i="10"/>
  <c r="AG23" i="10"/>
  <c r="C37" i="30"/>
  <c r="F79" i="10"/>
  <c r="P34" i="10"/>
  <c r="I15" i="3"/>
  <c r="Q81" i="30"/>
  <c r="M32" i="10"/>
  <c r="O25" i="3"/>
  <c r="K13" i="78"/>
  <c r="Q10" i="10"/>
  <c r="W50" i="10"/>
  <c r="I9" i="78"/>
  <c r="G28" i="22"/>
  <c r="J12" i="3"/>
  <c r="AE54" i="30"/>
  <c r="F70" i="30"/>
  <c r="X2" i="10"/>
  <c r="R52" i="30"/>
  <c r="F7" i="10"/>
  <c r="V87" i="30"/>
  <c r="AD79" i="30"/>
  <c r="O25" i="10"/>
  <c r="B12" i="30"/>
  <c r="V67" i="10"/>
  <c r="G7" i="69"/>
  <c r="E21" i="10"/>
  <c r="AE69" i="30"/>
  <c r="O96" i="10"/>
  <c r="AB55" i="10"/>
  <c r="U23" i="30"/>
  <c r="F71" i="10"/>
  <c r="AG3" i="69"/>
  <c r="K36" i="30"/>
  <c r="Z19" i="78"/>
  <c r="M88" i="30"/>
  <c r="Z75" i="30"/>
  <c r="S99" i="30"/>
  <c r="L89" i="10"/>
  <c r="O15" i="78"/>
  <c r="W15" i="78"/>
  <c r="Z9" i="340"/>
  <c r="M91" i="10"/>
  <c r="D15" i="3"/>
  <c r="AH16" i="78"/>
  <c r="P26" i="3"/>
  <c r="AF8" i="78"/>
  <c r="K98" i="10"/>
  <c r="I5" i="15"/>
  <c r="J92" i="10"/>
  <c r="AC49" i="30"/>
  <c r="N29" i="30"/>
  <c r="T17" i="10"/>
  <c r="Q38" i="30"/>
  <c r="AD4" i="10"/>
  <c r="Q8" i="69"/>
  <c r="J16" i="3"/>
  <c r="J60" i="10"/>
  <c r="W4" i="15"/>
  <c r="U74" i="30"/>
  <c r="AG72" i="10"/>
  <c r="AI6" i="78"/>
  <c r="T93" i="10"/>
  <c r="L62" i="10"/>
  <c r="AC27" i="30"/>
  <c r="AB20" i="10"/>
  <c r="R68" i="30"/>
  <c r="G62" i="10"/>
  <c r="AB13" i="30"/>
  <c r="E2" i="30"/>
  <c r="O20" i="3"/>
  <c r="J26" i="30"/>
  <c r="J11" i="69"/>
  <c r="X17" i="78"/>
  <c r="N10" i="3"/>
  <c r="O54" i="30"/>
  <c r="AH4" i="15"/>
  <c r="H36" i="207"/>
  <c r="S74" i="30"/>
  <c r="N102" i="30"/>
  <c r="P74" i="10"/>
  <c r="X4" i="69"/>
  <c r="AF29" i="3"/>
  <c r="AF4" i="78"/>
  <c r="X12" i="10"/>
  <c r="L83" i="30"/>
  <c r="F68" i="30"/>
  <c r="AD19" i="10"/>
  <c r="I11" i="3"/>
  <c r="F61" i="30"/>
  <c r="AF17" i="15"/>
  <c r="S9" i="30"/>
  <c r="AA45" i="10"/>
  <c r="U75" i="30"/>
  <c r="E18" i="207"/>
  <c r="AF16" i="3"/>
  <c r="AF58" i="10"/>
  <c r="I24" i="10"/>
  <c r="V26" i="10"/>
  <c r="Y55" i="10"/>
  <c r="Z95" i="30"/>
  <c r="P89" i="10"/>
  <c r="AH11" i="10"/>
  <c r="AA27" i="30"/>
  <c r="F78" i="30"/>
  <c r="AF73" i="30"/>
  <c r="H13" i="3"/>
  <c r="E19" i="207"/>
  <c r="B81" i="30"/>
  <c r="AD107" i="30"/>
  <c r="F96" i="30"/>
  <c r="Z27" i="30"/>
  <c r="W14" i="78"/>
  <c r="AC39" i="10"/>
  <c r="V15" i="10"/>
  <c r="D59" i="30"/>
  <c r="C6" i="30"/>
  <c r="Q7" i="78"/>
  <c r="Y64" i="10"/>
  <c r="N9" i="10"/>
  <c r="S16" i="69"/>
  <c r="AF27" i="30"/>
  <c r="H48" i="10"/>
  <c r="Q51" i="30"/>
  <c r="V2" i="30"/>
  <c r="B44" i="30"/>
  <c r="I62" i="10"/>
  <c r="U87" i="30"/>
  <c r="AE26" i="3"/>
  <c r="O27" i="30"/>
  <c r="H33" i="5"/>
  <c r="Z7" i="10"/>
  <c r="X6" i="78"/>
  <c r="R18" i="3"/>
  <c r="F88" i="30"/>
  <c r="V17" i="30"/>
  <c r="H6" i="78"/>
  <c r="E27" i="30"/>
  <c r="J80" i="30"/>
  <c r="W7" i="3"/>
  <c r="X67" i="10"/>
  <c r="H4" i="10"/>
  <c r="P7" i="3"/>
  <c r="G7" i="3"/>
  <c r="AE66" i="10"/>
  <c r="AD12" i="69"/>
  <c r="P4" i="78"/>
  <c r="W36" i="30"/>
  <c r="F27" i="3"/>
  <c r="H19" i="78"/>
  <c r="U52" i="10"/>
  <c r="O60" i="10"/>
  <c r="AC12" i="30"/>
  <c r="M11" i="15"/>
  <c r="R78" i="30"/>
  <c r="AG13" i="78"/>
  <c r="D68" i="30"/>
  <c r="H21" i="207"/>
  <c r="O12" i="3"/>
  <c r="V66" i="10"/>
  <c r="U9" i="3"/>
  <c r="O5" i="78"/>
  <c r="Y50" i="10"/>
  <c r="R23" i="15"/>
  <c r="AB3" i="15"/>
  <c r="AF45" i="10"/>
  <c r="W7" i="78"/>
  <c r="R4" i="340"/>
  <c r="L70" i="30"/>
  <c r="P7" i="78"/>
  <c r="D9" i="207"/>
  <c r="U64" i="10"/>
  <c r="AB12" i="10"/>
  <c r="L77" i="10"/>
  <c r="B76" i="30"/>
  <c r="F26" i="5"/>
  <c r="AB26" i="30"/>
  <c r="N11" i="69"/>
  <c r="AA7" i="78"/>
  <c r="U16" i="69"/>
  <c r="J14" i="30"/>
  <c r="G6" i="69"/>
  <c r="W8" i="69"/>
  <c r="I39" i="10"/>
  <c r="N67" i="30"/>
  <c r="AE4" i="78"/>
  <c r="AD25" i="3"/>
  <c r="J14" i="10"/>
  <c r="T73" i="10"/>
  <c r="G13" i="22"/>
  <c r="H78" i="10"/>
  <c r="L93" i="10"/>
  <c r="Q3" i="78"/>
  <c r="K47" i="10"/>
  <c r="E90" i="30"/>
  <c r="B24" i="30"/>
  <c r="K68" i="10"/>
  <c r="AC9" i="10"/>
  <c r="AD7" i="78"/>
  <c r="J96" i="10"/>
  <c r="O19" i="30"/>
  <c r="AF11" i="3"/>
  <c r="G36" i="22"/>
  <c r="W5" i="10"/>
  <c r="T53" i="10"/>
  <c r="S60" i="10"/>
  <c r="AH20" i="15"/>
  <c r="AA43" i="10"/>
  <c r="I101" i="30"/>
  <c r="W22" i="10"/>
  <c r="S106" i="30"/>
  <c r="V79" i="30"/>
  <c r="AF5" i="3"/>
  <c r="AE6" i="3"/>
  <c r="G10" i="340"/>
  <c r="I68" i="30"/>
  <c r="T64" i="30"/>
  <c r="Y65" i="10"/>
  <c r="Z41" i="10"/>
  <c r="AA15" i="69"/>
  <c r="T87" i="10"/>
  <c r="X12" i="69"/>
  <c r="U12" i="78"/>
  <c r="G12" i="3"/>
  <c r="H7" i="5"/>
  <c r="T36" i="30"/>
  <c r="O53" i="30"/>
  <c r="D106" i="30"/>
  <c r="H95" i="10"/>
  <c r="E65" i="30"/>
  <c r="Z78" i="30"/>
  <c r="I28" i="3"/>
  <c r="AC73" i="30"/>
  <c r="AA8" i="340"/>
  <c r="N71" i="10"/>
  <c r="AH13" i="10"/>
  <c r="I18" i="30"/>
  <c r="L2" i="340"/>
  <c r="C17" i="5"/>
  <c r="AC12" i="3"/>
  <c r="AG81" i="10"/>
  <c r="AB40" i="30"/>
  <c r="W6" i="3"/>
  <c r="J91" i="10"/>
  <c r="AD51" i="30"/>
  <c r="F10" i="340"/>
  <c r="AC65" i="30"/>
  <c r="H45" i="30"/>
  <c r="T88" i="30"/>
  <c r="AH21" i="78"/>
  <c r="D41" i="10"/>
  <c r="P70" i="10"/>
  <c r="G15" i="207"/>
  <c r="AA44" i="30"/>
  <c r="O18" i="10"/>
  <c r="Q16" i="78"/>
  <c r="Y29" i="30"/>
  <c r="AB95" i="10"/>
  <c r="Q10" i="3"/>
  <c r="D86" i="30"/>
  <c r="T28" i="3"/>
  <c r="M15" i="10"/>
  <c r="R6" i="78"/>
  <c r="AH8" i="69"/>
  <c r="H25" i="30"/>
  <c r="S45" i="30"/>
  <c r="Y79" i="10"/>
  <c r="AE10" i="15"/>
  <c r="V106" i="30"/>
  <c r="AD71" i="10"/>
  <c r="P23" i="10"/>
  <c r="T20" i="10"/>
  <c r="AB95" i="30"/>
  <c r="AF14" i="78"/>
  <c r="AD11" i="15"/>
  <c r="U78" i="30"/>
  <c r="Z92" i="10"/>
  <c r="C29" i="30"/>
  <c r="G42" i="30"/>
  <c r="Z40" i="10"/>
  <c r="Q63" i="30"/>
  <c r="U11" i="30"/>
  <c r="M64" i="30"/>
  <c r="U71" i="10"/>
  <c r="AE53" i="30"/>
  <c r="J104" i="30"/>
  <c r="AA98" i="30"/>
  <c r="E5" i="69"/>
  <c r="Y51" i="10"/>
  <c r="W103" i="30"/>
  <c r="L54" i="10"/>
  <c r="V33" i="30"/>
  <c r="Y27" i="3"/>
  <c r="Z22" i="15"/>
  <c r="H78" i="30"/>
  <c r="AE15" i="30"/>
  <c r="X2" i="78"/>
  <c r="Q3" i="10"/>
  <c r="P4" i="30"/>
  <c r="AE64" i="10"/>
  <c r="O50" i="10"/>
  <c r="AE2" i="3"/>
  <c r="AF45" i="30"/>
  <c r="M10" i="78"/>
  <c r="V6" i="69"/>
  <c r="C40" i="207"/>
  <c r="H71" i="10"/>
  <c r="G61" i="10"/>
  <c r="O75" i="10"/>
  <c r="AE92" i="30"/>
  <c r="W17" i="69"/>
  <c r="AD26" i="10"/>
  <c r="H19" i="207"/>
  <c r="S52" i="30"/>
  <c r="C9" i="30"/>
  <c r="H40" i="10"/>
  <c r="J21" i="10"/>
  <c r="O2" i="340"/>
  <c r="AE8" i="340"/>
  <c r="F47" i="30"/>
  <c r="AC20" i="3"/>
  <c r="H7" i="207"/>
  <c r="C110" i="30"/>
  <c r="AA10" i="10"/>
  <c r="V3" i="3"/>
  <c r="I23" i="30"/>
  <c r="AA76" i="10"/>
  <c r="C53" i="30"/>
  <c r="T10" i="78"/>
  <c r="AB73" i="30"/>
  <c r="F98" i="30"/>
  <c r="S19" i="3"/>
  <c r="AD51" i="10"/>
  <c r="F22" i="10"/>
  <c r="Y6" i="3"/>
  <c r="AE84" i="10"/>
  <c r="AB26" i="3"/>
  <c r="G23" i="30"/>
  <c r="AC21" i="15"/>
  <c r="P20" i="78"/>
  <c r="AC31" i="10"/>
  <c r="D57" i="10"/>
  <c r="H7" i="15"/>
  <c r="AI14" i="78"/>
  <c r="B42" i="207"/>
  <c r="I64" i="30"/>
  <c r="N97" i="30"/>
  <c r="Y49" i="10"/>
  <c r="O33" i="10"/>
  <c r="F7" i="30"/>
  <c r="I4" i="10"/>
  <c r="S4" i="3"/>
  <c r="AF29" i="10"/>
  <c r="AF74" i="30"/>
  <c r="O52" i="10"/>
  <c r="AE52" i="30"/>
  <c r="M31" i="30"/>
  <c r="T42" i="30"/>
  <c r="M25" i="3"/>
  <c r="G21" i="207"/>
  <c r="M4" i="10"/>
  <c r="M97" i="10"/>
  <c r="AG21" i="78"/>
  <c r="N2" i="69"/>
  <c r="W13" i="69"/>
  <c r="I25" i="10"/>
  <c r="K17" i="30"/>
  <c r="O49" i="10"/>
  <c r="E87" i="10"/>
  <c r="J9" i="30"/>
  <c r="AG79" i="10"/>
  <c r="K50" i="10"/>
  <c r="P22" i="69"/>
  <c r="J34" i="30"/>
  <c r="E77" i="30"/>
  <c r="AA91" i="30"/>
  <c r="AG98" i="10"/>
  <c r="P66" i="10"/>
  <c r="W30" i="30"/>
  <c r="X3" i="69"/>
  <c r="N40" i="10"/>
  <c r="I86" i="30"/>
  <c r="AB93" i="30"/>
  <c r="U53" i="10"/>
  <c r="E27" i="207"/>
  <c r="Y12" i="15"/>
  <c r="AG27" i="10"/>
  <c r="P16" i="10"/>
  <c r="AF35" i="30"/>
  <c r="Q23" i="30"/>
  <c r="O3" i="340"/>
  <c r="R98" i="30"/>
  <c r="G18" i="69"/>
  <c r="AA3" i="15"/>
  <c r="O70" i="30"/>
  <c r="R82" i="10"/>
  <c r="AE94" i="10"/>
  <c r="AF5" i="340"/>
  <c r="V59" i="10"/>
  <c r="H8" i="207"/>
  <c r="B5" i="3"/>
  <c r="L66" i="10"/>
  <c r="L4" i="78"/>
  <c r="U8" i="78"/>
  <c r="E51" i="10"/>
  <c r="I94" i="30"/>
  <c r="AD92" i="30"/>
  <c r="L47" i="30"/>
  <c r="R8" i="78"/>
  <c r="Q6" i="69"/>
  <c r="U69" i="10"/>
  <c r="R25" i="3"/>
  <c r="W11" i="15"/>
  <c r="H3" i="69"/>
  <c r="AH5" i="15"/>
  <c r="N10" i="340"/>
  <c r="I103" i="30"/>
  <c r="AH29" i="10"/>
  <c r="H53" i="30"/>
  <c r="W16" i="15"/>
  <c r="L19" i="69"/>
  <c r="K19" i="15"/>
  <c r="K56" i="10"/>
  <c r="G17" i="10"/>
  <c r="AC18" i="78"/>
  <c r="I10" i="30"/>
  <c r="E15" i="10"/>
  <c r="V9" i="78"/>
  <c r="AD11" i="78"/>
  <c r="R22" i="15"/>
  <c r="AF52" i="10"/>
  <c r="AC35" i="30"/>
  <c r="G22" i="3"/>
  <c r="P18" i="69"/>
  <c r="Z44" i="10"/>
  <c r="Y42" i="30"/>
  <c r="T24" i="3"/>
  <c r="AI10" i="15"/>
  <c r="E40" i="10"/>
  <c r="AC22" i="15"/>
  <c r="G19" i="78"/>
  <c r="AA98" i="10"/>
  <c r="Z20" i="3"/>
  <c r="U33" i="30"/>
  <c r="O21" i="78"/>
  <c r="H70" i="10"/>
  <c r="F43" i="30"/>
  <c r="G10" i="207"/>
  <c r="F25" i="207"/>
  <c r="W3" i="10"/>
  <c r="C63" i="30"/>
  <c r="AI16" i="69"/>
  <c r="Z19" i="10"/>
  <c r="O76" i="10"/>
  <c r="I30" i="30"/>
  <c r="S29" i="30"/>
  <c r="L82" i="10"/>
  <c r="N4" i="10"/>
  <c r="W95" i="10"/>
  <c r="I20" i="30"/>
  <c r="AC2" i="3"/>
  <c r="AC100" i="30"/>
  <c r="AA87" i="30"/>
  <c r="K33" i="30"/>
  <c r="C11" i="207"/>
  <c r="AD14" i="10"/>
  <c r="T96" i="30"/>
  <c r="G17" i="69"/>
  <c r="C44" i="30"/>
  <c r="AE22" i="30"/>
  <c r="R29" i="30"/>
  <c r="M67" i="10"/>
  <c r="AG96" i="10"/>
  <c r="P14" i="30"/>
  <c r="N72" i="30"/>
  <c r="W6" i="10"/>
  <c r="U85" i="30"/>
  <c r="Z11" i="69"/>
  <c r="X21" i="30"/>
  <c r="C24" i="3"/>
  <c r="G9" i="30"/>
  <c r="U98" i="10"/>
  <c r="F40" i="207"/>
  <c r="H21" i="15"/>
  <c r="F8" i="207"/>
  <c r="D101" i="30"/>
  <c r="T68" i="30"/>
  <c r="E50" i="10"/>
  <c r="AG26" i="10"/>
  <c r="E68" i="30"/>
  <c r="Z87" i="10"/>
  <c r="T9" i="69"/>
  <c r="AD57" i="30"/>
  <c r="N17" i="3"/>
  <c r="N44" i="10"/>
  <c r="O82" i="30"/>
  <c r="I86" i="10"/>
  <c r="E90" i="10"/>
  <c r="G95" i="30"/>
  <c r="D16" i="3"/>
  <c r="E86" i="30"/>
  <c r="AA8" i="3"/>
  <c r="E61" i="10"/>
  <c r="AB11" i="15"/>
  <c r="F81" i="30"/>
  <c r="K69" i="10"/>
  <c r="C25" i="30"/>
  <c r="D4" i="3"/>
  <c r="W107" i="30"/>
  <c r="AB46" i="10"/>
  <c r="Q81" i="10"/>
  <c r="L22" i="15"/>
  <c r="AD13" i="78"/>
  <c r="V93" i="10"/>
  <c r="W76" i="10"/>
  <c r="X40" i="10"/>
  <c r="P6" i="30"/>
  <c r="U11" i="3"/>
  <c r="Y81" i="10"/>
  <c r="X2" i="340"/>
  <c r="P71" i="30"/>
  <c r="AE91" i="10"/>
  <c r="T3" i="30"/>
  <c r="M55" i="30"/>
  <c r="V19" i="30"/>
  <c r="AA3" i="69"/>
  <c r="L109" i="30"/>
  <c r="J69" i="30"/>
  <c r="U22" i="10"/>
  <c r="AC44" i="30"/>
  <c r="U18" i="30"/>
  <c r="Q90" i="30"/>
  <c r="M75" i="10"/>
  <c r="I67" i="30"/>
  <c r="X3" i="30"/>
  <c r="E6" i="10"/>
  <c r="V98" i="10"/>
  <c r="O66" i="30"/>
  <c r="C23" i="3"/>
  <c r="P4" i="3"/>
  <c r="H82" i="10"/>
  <c r="AC6" i="15"/>
  <c r="AA56" i="10"/>
  <c r="AC37" i="30"/>
  <c r="M23" i="10"/>
  <c r="R32" i="10"/>
  <c r="D6" i="10"/>
  <c r="F82" i="30"/>
  <c r="AE8" i="3"/>
  <c r="AD104" i="30"/>
  <c r="F58" i="10"/>
  <c r="W22" i="69"/>
  <c r="S2" i="30"/>
  <c r="J26" i="3"/>
  <c r="G58" i="30"/>
  <c r="T21" i="3"/>
  <c r="AB25" i="30"/>
  <c r="W101" i="30"/>
  <c r="Q102" i="30"/>
  <c r="E5" i="30"/>
  <c r="W54" i="10"/>
  <c r="F21" i="78"/>
  <c r="U26" i="3"/>
  <c r="Q74" i="30"/>
  <c r="E3" i="3"/>
  <c r="R49" i="10"/>
  <c r="W7" i="30"/>
  <c r="H35" i="207"/>
  <c r="H9" i="207"/>
  <c r="B16" i="5"/>
  <c r="R76" i="30"/>
  <c r="I110" i="30"/>
  <c r="H19" i="5"/>
  <c r="H29" i="10"/>
  <c r="T6" i="15"/>
  <c r="J22" i="3"/>
  <c r="L53" i="30"/>
  <c r="N68" i="30"/>
  <c r="G29" i="3"/>
  <c r="P10" i="78"/>
  <c r="AD5" i="10"/>
  <c r="I12" i="5"/>
  <c r="Q24" i="30"/>
  <c r="E24" i="30"/>
  <c r="V7" i="340"/>
  <c r="R60" i="30"/>
  <c r="W93" i="10"/>
  <c r="H34" i="30"/>
  <c r="F95" i="30"/>
  <c r="AB5" i="10"/>
  <c r="J5" i="3"/>
  <c r="R26" i="3"/>
  <c r="AE25" i="3"/>
  <c r="M15" i="78"/>
  <c r="P36" i="30"/>
  <c r="U27" i="30"/>
  <c r="M54" i="10"/>
  <c r="G10" i="78"/>
  <c r="N27" i="3"/>
  <c r="P82" i="30"/>
  <c r="AA19" i="3"/>
  <c r="S61" i="30"/>
  <c r="U22" i="15"/>
  <c r="X10" i="10"/>
  <c r="E12" i="3"/>
  <c r="P7" i="15"/>
  <c r="AB68" i="10"/>
  <c r="H114" i="30"/>
  <c r="Y86" i="10"/>
  <c r="H111" i="30"/>
  <c r="B89" i="30"/>
  <c r="Y27" i="10"/>
  <c r="Y9" i="78"/>
  <c r="Z79" i="30"/>
  <c r="AH61" i="10"/>
  <c r="B58" i="30"/>
  <c r="AH19" i="78"/>
  <c r="D63" i="30"/>
  <c r="AB11" i="30"/>
  <c r="Y85" i="30"/>
  <c r="I2" i="10"/>
  <c r="T16" i="3"/>
  <c r="T55" i="10"/>
  <c r="U91" i="30"/>
  <c r="AA13" i="3"/>
  <c r="S12" i="3"/>
  <c r="T74" i="10"/>
  <c r="U67" i="30"/>
  <c r="J21" i="15"/>
  <c r="R6" i="3"/>
  <c r="E77" i="10"/>
  <c r="K26" i="10"/>
  <c r="Z20" i="78"/>
  <c r="M9" i="3"/>
  <c r="J66" i="30"/>
  <c r="AE17" i="3"/>
  <c r="O20" i="69"/>
  <c r="X42" i="30"/>
  <c r="G24" i="22"/>
  <c r="F29" i="3"/>
  <c r="G14" i="22"/>
  <c r="J12" i="78"/>
  <c r="Z3" i="340"/>
  <c r="V69" i="30"/>
  <c r="Q28" i="3"/>
  <c r="X75" i="10"/>
  <c r="AF83" i="30"/>
  <c r="K59" i="30"/>
  <c r="AE11" i="3"/>
  <c r="AE85" i="30"/>
  <c r="Y6" i="15"/>
  <c r="E22" i="15"/>
  <c r="L18" i="30"/>
  <c r="AG50" i="10"/>
  <c r="X8" i="15"/>
  <c r="B13" i="207"/>
  <c r="H24" i="3"/>
  <c r="P7" i="69"/>
  <c r="Y72" i="10"/>
  <c r="C51" i="30"/>
  <c r="V20" i="30"/>
  <c r="R49" i="30"/>
  <c r="R4" i="78"/>
  <c r="AE7" i="15"/>
  <c r="H55" i="30"/>
  <c r="K49" i="30"/>
  <c r="T31" i="10"/>
  <c r="R92" i="10"/>
  <c r="O21" i="30"/>
  <c r="P61" i="10"/>
  <c r="M7" i="3"/>
  <c r="U58" i="10"/>
  <c r="S79" i="10"/>
  <c r="K22" i="15"/>
  <c r="AA99" i="30"/>
  <c r="AB10" i="3"/>
  <c r="B32" i="5"/>
  <c r="E29" i="10"/>
  <c r="Y5" i="69"/>
  <c r="I22" i="10"/>
  <c r="AF3" i="30"/>
  <c r="AC10" i="78"/>
  <c r="U72" i="30"/>
  <c r="Z9" i="15"/>
  <c r="L13" i="3"/>
  <c r="AG7" i="10"/>
  <c r="AD20" i="30"/>
  <c r="V90" i="10"/>
  <c r="E23" i="207"/>
  <c r="R6" i="15"/>
  <c r="Y20" i="78"/>
  <c r="AD93" i="30"/>
  <c r="D69" i="10"/>
  <c r="H40" i="30"/>
  <c r="AC7" i="10"/>
  <c r="S55" i="30"/>
  <c r="E98" i="30"/>
  <c r="O54" i="10"/>
  <c r="C95" i="30"/>
  <c r="M15" i="3"/>
  <c r="O8" i="10"/>
  <c r="Z29" i="10"/>
  <c r="Q97" i="30"/>
  <c r="S18" i="10"/>
  <c r="F18" i="69"/>
  <c r="AD28" i="3"/>
  <c r="G35" i="207"/>
  <c r="F79" i="30"/>
  <c r="L41" i="30"/>
  <c r="X71" i="10"/>
  <c r="E82" i="30"/>
  <c r="I38" i="30"/>
  <c r="V6" i="10"/>
  <c r="L3" i="3"/>
  <c r="Z84" i="10"/>
  <c r="AF78" i="10"/>
  <c r="Y20" i="15"/>
  <c r="AB100" i="30"/>
  <c r="H51" i="30"/>
  <c r="M16" i="78"/>
  <c r="AE25" i="10"/>
  <c r="F6" i="78"/>
  <c r="M15" i="30"/>
  <c r="Z13" i="3"/>
  <c r="O81" i="30"/>
  <c r="AA82" i="10"/>
  <c r="W29" i="3"/>
  <c r="O27" i="3"/>
  <c r="S8" i="3"/>
  <c r="K11" i="15"/>
  <c r="V45" i="30"/>
  <c r="AF16" i="30"/>
  <c r="I100" i="30"/>
  <c r="AE74" i="10"/>
  <c r="Q99" i="30"/>
  <c r="G8" i="15"/>
  <c r="F14" i="78"/>
  <c r="I63" i="30"/>
  <c r="H11" i="69"/>
  <c r="AE75" i="10"/>
  <c r="P15" i="30"/>
  <c r="D53" i="30"/>
  <c r="Q78" i="10"/>
  <c r="W67" i="30"/>
  <c r="Q9" i="69"/>
  <c r="T6" i="30"/>
  <c r="E93" i="30"/>
  <c r="P46" i="30"/>
  <c r="M64" i="10"/>
  <c r="B48" i="30"/>
  <c r="E19" i="78"/>
  <c r="M33" i="30"/>
  <c r="H31" i="207"/>
  <c r="R16" i="69"/>
  <c r="J44" i="10"/>
  <c r="AE16" i="3"/>
  <c r="AE103" i="30"/>
  <c r="J9" i="69"/>
  <c r="E4" i="69"/>
  <c r="Z82" i="10"/>
  <c r="AE70" i="30"/>
  <c r="Q82" i="30"/>
  <c r="P14" i="10"/>
  <c r="F53" i="10"/>
  <c r="N23" i="3"/>
  <c r="C26" i="3"/>
  <c r="X79" i="30"/>
  <c r="AD5" i="3"/>
  <c r="Q48" i="30"/>
  <c r="AH69" i="10"/>
  <c r="AE6" i="10"/>
  <c r="E13" i="15"/>
  <c r="M12" i="10"/>
  <c r="AA108" i="30"/>
  <c r="D14" i="10"/>
  <c r="B24" i="5"/>
  <c r="AA51" i="10"/>
  <c r="Q44" i="30"/>
  <c r="I52" i="30"/>
  <c r="X87" i="10"/>
  <c r="H9" i="3"/>
  <c r="L73" i="30"/>
  <c r="AF62" i="30"/>
  <c r="I88" i="10"/>
  <c r="AC22" i="3"/>
  <c r="V17" i="15"/>
  <c r="D88" i="30"/>
  <c r="I15" i="10"/>
  <c r="Q98" i="10"/>
  <c r="S16" i="30"/>
  <c r="U52" i="30"/>
  <c r="V20" i="78"/>
  <c r="F54" i="30"/>
  <c r="J19" i="10"/>
  <c r="W4" i="3"/>
  <c r="L10" i="10"/>
  <c r="J8" i="78"/>
  <c r="W82" i="10"/>
  <c r="I4" i="30"/>
  <c r="T48" i="30"/>
  <c r="Z17" i="3"/>
  <c r="N109" i="30"/>
  <c r="AG31" i="10"/>
  <c r="H19" i="30"/>
  <c r="R48" i="30"/>
  <c r="AF18" i="69"/>
  <c r="X3" i="15"/>
  <c r="J78" i="30"/>
  <c r="E86" i="10"/>
  <c r="T11" i="78"/>
  <c r="L21" i="69"/>
  <c r="AB110" i="30"/>
  <c r="S9" i="10"/>
  <c r="I47" i="10"/>
  <c r="W51" i="10"/>
  <c r="W97" i="30"/>
  <c r="E47" i="10"/>
  <c r="D3" i="30"/>
  <c r="AC3" i="30"/>
  <c r="AC77" i="30"/>
  <c r="F20" i="10"/>
  <c r="Q12" i="69"/>
  <c r="W55" i="30"/>
  <c r="J27" i="10"/>
  <c r="J28" i="3"/>
  <c r="G78" i="30"/>
  <c r="L68" i="30"/>
  <c r="G20" i="15"/>
  <c r="N6" i="30"/>
  <c r="X4" i="3"/>
  <c r="Q53" i="10"/>
  <c r="L4" i="3"/>
  <c r="AB16" i="15"/>
  <c r="J8" i="3"/>
  <c r="I23" i="10"/>
  <c r="AG13" i="10"/>
  <c r="M53" i="30"/>
  <c r="X17" i="30"/>
  <c r="U28" i="30"/>
  <c r="I47" i="30"/>
  <c r="AF25" i="10"/>
  <c r="AE94" i="30"/>
  <c r="Q11" i="78"/>
  <c r="M14" i="10"/>
  <c r="AI3" i="69"/>
  <c r="AD16" i="15"/>
  <c r="R65" i="30"/>
  <c r="AA95" i="30"/>
  <c r="AD22" i="78"/>
  <c r="N75" i="10"/>
  <c r="H22" i="10"/>
  <c r="G7" i="78"/>
  <c r="AA11" i="69"/>
  <c r="V21" i="3"/>
  <c r="R88" i="30"/>
  <c r="I10" i="69"/>
  <c r="Q94" i="10"/>
  <c r="U27" i="3"/>
  <c r="M40" i="30"/>
  <c r="R102" i="30"/>
  <c r="D50" i="30"/>
  <c r="AC2" i="340"/>
  <c r="H6" i="10"/>
  <c r="U14" i="3"/>
  <c r="T98" i="30"/>
  <c r="T57" i="10"/>
  <c r="T47" i="30"/>
  <c r="F56" i="30"/>
  <c r="N5" i="69"/>
  <c r="G12" i="10"/>
  <c r="AE26" i="30"/>
  <c r="B53" i="30"/>
  <c r="AE12" i="69"/>
  <c r="J44" i="30"/>
  <c r="J57" i="30"/>
  <c r="D18" i="207"/>
  <c r="AC6" i="340"/>
  <c r="AD45" i="30"/>
  <c r="Z17" i="30"/>
  <c r="X35" i="30"/>
  <c r="AA104" i="30"/>
  <c r="AF4" i="340"/>
  <c r="N21" i="69"/>
  <c r="AD61" i="30"/>
  <c r="F41" i="207"/>
  <c r="L16" i="30"/>
  <c r="AF27" i="3"/>
  <c r="M7" i="78"/>
  <c r="O15" i="30"/>
  <c r="AE72" i="30"/>
  <c r="F20" i="3"/>
  <c r="V13" i="10"/>
  <c r="L85" i="30"/>
  <c r="B7" i="3"/>
  <c r="H65" i="30"/>
  <c r="Q13" i="78"/>
  <c r="V3" i="15"/>
  <c r="E15" i="78"/>
  <c r="J40" i="10"/>
  <c r="AH52" i="10"/>
  <c r="Q34" i="30"/>
  <c r="W20" i="3"/>
  <c r="G40" i="30"/>
  <c r="AD111" i="30"/>
  <c r="G14" i="10"/>
  <c r="F11" i="69"/>
  <c r="D71" i="10"/>
  <c r="K63" i="10"/>
  <c r="P77" i="30"/>
  <c r="G44" i="30"/>
  <c r="Y75" i="30"/>
  <c r="P16" i="69"/>
  <c r="Z72" i="30"/>
  <c r="Y86" i="30"/>
  <c r="AA11" i="3"/>
  <c r="H21" i="10"/>
  <c r="D91" i="10"/>
  <c r="AF13" i="78"/>
  <c r="Y4" i="69"/>
  <c r="G71" i="10"/>
  <c r="P57" i="10"/>
  <c r="Y34" i="10"/>
  <c r="D62" i="10"/>
  <c r="D93" i="10"/>
  <c r="T58" i="30"/>
  <c r="AD8" i="10"/>
  <c r="S17" i="15"/>
  <c r="X3" i="10"/>
  <c r="Y27" i="30"/>
  <c r="Q71" i="30"/>
  <c r="X82" i="30"/>
  <c r="V19" i="78"/>
  <c r="F13" i="3"/>
  <c r="D10" i="207"/>
  <c r="V40" i="30"/>
  <c r="B22" i="207"/>
  <c r="AB60" i="10"/>
  <c r="N17" i="10"/>
  <c r="M16" i="30"/>
  <c r="F13" i="10"/>
  <c r="J3" i="15"/>
  <c r="AB8" i="340"/>
  <c r="K111" i="30"/>
  <c r="M19" i="15"/>
  <c r="U16" i="10"/>
  <c r="K28" i="3"/>
  <c r="AF2" i="30"/>
  <c r="C21" i="207"/>
  <c r="V102" i="30"/>
  <c r="W13" i="3"/>
  <c r="S14" i="69"/>
  <c r="U4" i="30"/>
  <c r="AB52" i="10"/>
  <c r="E93" i="10"/>
  <c r="D10" i="30"/>
  <c r="R62" i="10"/>
  <c r="J36" i="10"/>
  <c r="AA9" i="69"/>
  <c r="C71" i="30"/>
  <c r="S7" i="10"/>
  <c r="R9" i="30"/>
  <c r="AB47" i="10"/>
  <c r="R48" i="10"/>
  <c r="F85" i="10"/>
  <c r="AB12" i="30"/>
  <c r="AG55" i="10"/>
  <c r="C19" i="30"/>
  <c r="G15" i="30"/>
  <c r="D28" i="30"/>
  <c r="O14" i="69"/>
  <c r="M69" i="30"/>
  <c r="U97" i="30"/>
  <c r="AH90" i="10"/>
  <c r="AH9" i="69"/>
  <c r="AE13" i="69"/>
  <c r="H3" i="15"/>
  <c r="AF5" i="30"/>
  <c r="O23" i="10"/>
  <c r="T60" i="10"/>
  <c r="AB23" i="15"/>
  <c r="X3" i="78"/>
  <c r="G21" i="3"/>
  <c r="AH24" i="10"/>
  <c r="N33" i="10"/>
  <c r="AD74" i="30"/>
  <c r="U2" i="3"/>
  <c r="AF27" i="10"/>
  <c r="AB66" i="30"/>
  <c r="AH38" i="10"/>
  <c r="W2" i="3"/>
  <c r="AG54" i="10"/>
  <c r="AB89" i="30"/>
  <c r="Y81" i="30"/>
  <c r="AD23" i="15"/>
  <c r="O17" i="10"/>
  <c r="O41" i="10"/>
  <c r="Y34" i="30"/>
  <c r="T34" i="10"/>
  <c r="X15" i="69"/>
  <c r="V78" i="30"/>
  <c r="AA48" i="10"/>
  <c r="AD94" i="30"/>
  <c r="B15" i="207"/>
  <c r="I71" i="30"/>
  <c r="G95" i="10"/>
  <c r="AC15" i="30"/>
  <c r="J5" i="340"/>
  <c r="AF6" i="10"/>
  <c r="AD46" i="30"/>
  <c r="AH91" i="10"/>
  <c r="U36" i="10"/>
  <c r="N39" i="10"/>
  <c r="AF73" i="10"/>
  <c r="G9" i="69"/>
  <c r="AE93" i="30"/>
  <c r="C15" i="3"/>
  <c r="B104" i="30"/>
  <c r="G20" i="3"/>
  <c r="V8" i="340"/>
  <c r="AG15" i="78"/>
  <c r="H83" i="30"/>
  <c r="P71" i="10"/>
  <c r="B17" i="30"/>
  <c r="M35" i="30"/>
  <c r="Y66" i="30"/>
  <c r="AE49" i="30"/>
  <c r="U8" i="30"/>
  <c r="G81" i="10"/>
  <c r="AC80" i="10"/>
  <c r="C20" i="5"/>
  <c r="Y111" i="30"/>
  <c r="K14" i="78"/>
  <c r="O12" i="15"/>
  <c r="Y15" i="69"/>
  <c r="K57" i="30"/>
  <c r="AI9" i="78"/>
  <c r="T9" i="15"/>
  <c r="P43" i="10"/>
  <c r="M85" i="10"/>
  <c r="AD11" i="69"/>
  <c r="V5" i="30"/>
  <c r="D28" i="10"/>
  <c r="Z5" i="30"/>
  <c r="R72" i="10"/>
  <c r="C8" i="3"/>
  <c r="G67" i="30"/>
  <c r="AD18" i="15"/>
  <c r="N4" i="15"/>
  <c r="D32" i="30"/>
  <c r="G8" i="3"/>
  <c r="S16" i="10"/>
  <c r="U61" i="30"/>
  <c r="AB11" i="69"/>
  <c r="R96" i="10"/>
  <c r="K50" i="30"/>
  <c r="W8" i="3"/>
  <c r="R11" i="10"/>
  <c r="AG35" i="10"/>
  <c r="F4" i="69"/>
  <c r="G55" i="30"/>
  <c r="I18" i="3"/>
  <c r="AC3" i="10"/>
  <c r="I17" i="30"/>
  <c r="K2" i="30"/>
  <c r="AA29" i="30"/>
  <c r="P97" i="10"/>
  <c r="T5" i="69"/>
  <c r="K72" i="30"/>
  <c r="N31" i="30"/>
  <c r="L80" i="10"/>
  <c r="S35" i="30"/>
  <c r="N56" i="30"/>
  <c r="W21" i="10"/>
  <c r="D36" i="207"/>
  <c r="D38" i="207"/>
  <c r="G41" i="207"/>
  <c r="D34" i="10"/>
  <c r="X49" i="10"/>
  <c r="P80" i="10"/>
  <c r="Y8" i="15"/>
  <c r="L50" i="10"/>
  <c r="M77" i="30"/>
  <c r="X17" i="3"/>
  <c r="O101" i="30"/>
  <c r="R4" i="15"/>
  <c r="M98" i="30"/>
  <c r="K7" i="69"/>
  <c r="AA47" i="30"/>
  <c r="AD35" i="10"/>
  <c r="V73" i="10"/>
  <c r="Y11" i="30"/>
  <c r="AH19" i="15"/>
  <c r="G67" i="10"/>
  <c r="T36" i="10"/>
  <c r="N69" i="30"/>
  <c r="Q12" i="78"/>
  <c r="Q23" i="3"/>
  <c r="AG7" i="78"/>
  <c r="U89" i="30"/>
  <c r="P27" i="30"/>
  <c r="P75" i="10"/>
  <c r="W96" i="10"/>
  <c r="L20" i="10"/>
  <c r="U4" i="3"/>
  <c r="D9" i="340"/>
  <c r="AF15" i="69"/>
  <c r="P10" i="15"/>
  <c r="Q13" i="15"/>
  <c r="AE56" i="10"/>
  <c r="J60" i="30"/>
  <c r="AI18" i="69"/>
  <c r="AF65" i="30"/>
  <c r="X67" i="30"/>
  <c r="AB9" i="69"/>
  <c r="E55" i="10"/>
  <c r="T2" i="78"/>
  <c r="U75" i="10"/>
  <c r="V13" i="78"/>
  <c r="F51" i="30"/>
  <c r="AB80" i="30"/>
  <c r="E33" i="30"/>
  <c r="Y12" i="69"/>
  <c r="AE14" i="10"/>
  <c r="U9" i="10"/>
  <c r="AC71" i="10"/>
  <c r="O60" i="30"/>
  <c r="T104" i="30"/>
  <c r="C26" i="207"/>
  <c r="B27" i="207"/>
  <c r="AA20" i="69"/>
  <c r="M90" i="30"/>
  <c r="M83" i="30"/>
  <c r="G7" i="45"/>
  <c r="U70" i="30"/>
  <c r="AC13" i="69"/>
  <c r="AA33" i="10"/>
  <c r="X57" i="30"/>
  <c r="AD22" i="15"/>
  <c r="M27" i="10"/>
  <c r="AG43" i="10"/>
  <c r="H85" i="30"/>
  <c r="V75" i="30"/>
  <c r="V59" i="30"/>
  <c r="AB90" i="30"/>
  <c r="AA64" i="10"/>
  <c r="O48" i="30"/>
  <c r="B2" i="30"/>
  <c r="O92" i="30"/>
  <c r="P23" i="3"/>
  <c r="S87" i="30"/>
  <c r="AD96" i="30"/>
  <c r="Z64" i="10"/>
  <c r="V7" i="15"/>
  <c r="S59" i="10"/>
  <c r="W83" i="10"/>
  <c r="D88" i="10"/>
  <c r="V3" i="10"/>
  <c r="AE110" i="30"/>
  <c r="AC16" i="78"/>
  <c r="O18" i="30"/>
  <c r="AF13" i="10"/>
  <c r="F105" i="30"/>
  <c r="N22" i="69"/>
  <c r="L51" i="30"/>
  <c r="W22" i="3"/>
  <c r="Z25" i="30"/>
  <c r="AC17" i="69"/>
  <c r="L8" i="3"/>
  <c r="Z34" i="30"/>
  <c r="E94" i="10"/>
  <c r="AG46" i="10"/>
  <c r="J84" i="30"/>
  <c r="W3" i="78"/>
  <c r="J68" i="30"/>
  <c r="AE15" i="10"/>
  <c r="H42" i="207"/>
  <c r="H20" i="30"/>
  <c r="AD72" i="10"/>
  <c r="S80" i="10"/>
  <c r="AC66" i="10"/>
  <c r="H61" i="10"/>
  <c r="O15" i="69"/>
  <c r="J111" i="30"/>
  <c r="D100" i="30"/>
  <c r="G6" i="3"/>
  <c r="E11" i="78"/>
  <c r="I33" i="10"/>
  <c r="Y58" i="30"/>
  <c r="Y93" i="30"/>
  <c r="C66" i="30"/>
  <c r="X100" i="30"/>
  <c r="K22" i="10"/>
  <c r="E17" i="10"/>
  <c r="K96" i="10"/>
  <c r="Q26" i="30"/>
  <c r="AC47" i="30"/>
  <c r="G5" i="3"/>
  <c r="X45" i="30"/>
  <c r="AG76" i="10"/>
  <c r="AE112" i="30"/>
  <c r="L5" i="69"/>
  <c r="T33" i="30"/>
  <c r="AD63" i="30"/>
  <c r="E10" i="78"/>
  <c r="AH43" i="10"/>
  <c r="AC15" i="78"/>
  <c r="AC5" i="15"/>
  <c r="Z88" i="10"/>
  <c r="Z6" i="3"/>
  <c r="G5" i="69"/>
  <c r="AD9" i="69"/>
  <c r="H88" i="10"/>
  <c r="N87" i="10"/>
  <c r="D27" i="207"/>
  <c r="I31" i="10"/>
  <c r="X87" i="30"/>
  <c r="AG15" i="69"/>
  <c r="R21" i="10"/>
  <c r="I76" i="10"/>
  <c r="G48" i="10"/>
  <c r="AD8" i="3"/>
  <c r="H105" i="30"/>
  <c r="E42" i="30"/>
  <c r="E57" i="30"/>
  <c r="AC90" i="10"/>
  <c r="D80" i="30"/>
  <c r="M95" i="30"/>
  <c r="I46" i="30"/>
  <c r="AE17" i="10"/>
  <c r="T2" i="10"/>
  <c r="K55" i="10"/>
  <c r="H41" i="30"/>
  <c r="U50" i="10"/>
  <c r="L16" i="3"/>
  <c r="X105" i="30"/>
  <c r="H10" i="3"/>
  <c r="Y80" i="10"/>
  <c r="AF104" i="30"/>
  <c r="AH7" i="15"/>
  <c r="AD34" i="10"/>
  <c r="AE77" i="10"/>
  <c r="AE23" i="10"/>
  <c r="AD60" i="10"/>
  <c r="T59" i="30"/>
  <c r="L78" i="10"/>
  <c r="X48" i="30"/>
  <c r="AG19" i="15"/>
  <c r="AB20" i="78"/>
  <c r="AD32" i="10"/>
  <c r="G27" i="10"/>
  <c r="H52" i="10"/>
  <c r="R7" i="78"/>
  <c r="H10" i="10"/>
  <c r="R47" i="30"/>
  <c r="J14" i="69"/>
  <c r="T13" i="15"/>
  <c r="G93" i="10"/>
  <c r="AG11" i="15"/>
  <c r="AE15" i="69"/>
  <c r="N16" i="30"/>
  <c r="AF6" i="78"/>
  <c r="X46" i="10"/>
  <c r="G23" i="207"/>
  <c r="M8" i="15"/>
  <c r="I98" i="10"/>
  <c r="U94" i="10"/>
  <c r="O81" i="10"/>
  <c r="AB10" i="78"/>
  <c r="Q14" i="78"/>
  <c r="E7" i="30"/>
  <c r="Y22" i="3"/>
  <c r="R20" i="78"/>
  <c r="G10" i="3"/>
  <c r="C18" i="207"/>
  <c r="N10" i="15"/>
  <c r="AE44" i="10"/>
  <c r="AA4" i="78"/>
  <c r="Y46" i="10"/>
  <c r="AA21" i="69"/>
  <c r="Z68" i="30"/>
  <c r="H17" i="69"/>
  <c r="L91" i="10"/>
  <c r="X76" i="30"/>
  <c r="F51" i="10"/>
  <c r="AC48" i="30"/>
  <c r="U19" i="3"/>
  <c r="X36" i="10"/>
  <c r="AH56" i="10"/>
  <c r="X25" i="30"/>
  <c r="V22" i="15"/>
  <c r="Q13" i="3"/>
  <c r="W13" i="10"/>
  <c r="E92" i="10"/>
  <c r="Q38" i="10"/>
  <c r="N61" i="10"/>
  <c r="M49" i="30"/>
  <c r="I6" i="78"/>
  <c r="F9" i="15"/>
  <c r="E13" i="30"/>
  <c r="T19" i="10"/>
  <c r="U50" i="30"/>
  <c r="AD50" i="30"/>
  <c r="O15" i="3"/>
  <c r="O21" i="69"/>
  <c r="C101" i="30"/>
  <c r="O10" i="15"/>
  <c r="D83" i="30"/>
  <c r="R37" i="30"/>
  <c r="AE2" i="69"/>
  <c r="S83" i="30"/>
  <c r="L16" i="78"/>
  <c r="AA29" i="3"/>
  <c r="Y7" i="69"/>
  <c r="AD16" i="10"/>
  <c r="I24" i="3"/>
  <c r="AC61" i="10"/>
  <c r="Y43" i="30"/>
  <c r="AA95" i="10"/>
  <c r="Q40" i="30"/>
  <c r="Q21" i="3"/>
  <c r="N18" i="15"/>
  <c r="E36" i="10"/>
  <c r="U29" i="10"/>
  <c r="AA64" i="30"/>
  <c r="AD65" i="10"/>
  <c r="T10" i="30"/>
  <c r="J50" i="10"/>
  <c r="N13" i="10"/>
  <c r="AB37" i="30"/>
  <c r="X37" i="30"/>
  <c r="H22" i="69"/>
  <c r="J4" i="3"/>
  <c r="U68" i="10"/>
  <c r="S91" i="10"/>
  <c r="D21" i="207"/>
  <c r="L19" i="3"/>
  <c r="O58" i="30"/>
  <c r="J31" i="30"/>
  <c r="X89" i="30"/>
  <c r="W100" i="30"/>
  <c r="W61" i="30"/>
  <c r="B13" i="30"/>
  <c r="M6" i="3"/>
  <c r="N41" i="30"/>
  <c r="H86" i="10"/>
  <c r="V82" i="30"/>
  <c r="K66" i="10"/>
  <c r="G22" i="10"/>
  <c r="L107" i="30"/>
  <c r="H67" i="10"/>
  <c r="K5" i="10"/>
  <c r="AB7" i="15"/>
  <c r="H22" i="3"/>
  <c r="G35" i="30"/>
  <c r="G26" i="3"/>
  <c r="AG16" i="69"/>
  <c r="AF94" i="30"/>
  <c r="AF32" i="10"/>
  <c r="AC22" i="10"/>
  <c r="AG7" i="340"/>
  <c r="AI21" i="69"/>
  <c r="H67" i="30"/>
  <c r="F100" i="30"/>
  <c r="AC11" i="10"/>
  <c r="B16" i="30"/>
  <c r="AB109" i="30"/>
  <c r="L7" i="78"/>
  <c r="G32" i="30"/>
  <c r="D56" i="10"/>
  <c r="C38" i="207"/>
  <c r="AG14" i="78"/>
  <c r="Y16" i="78"/>
  <c r="C4" i="3"/>
  <c r="N98" i="30"/>
  <c r="AG47" i="10"/>
  <c r="I28" i="30"/>
  <c r="C15" i="5"/>
  <c r="Y2" i="78"/>
  <c r="E22" i="207"/>
  <c r="AI5" i="78"/>
  <c r="S43" i="10"/>
  <c r="B63" i="30"/>
  <c r="F32" i="207"/>
  <c r="Q50" i="30"/>
  <c r="AB9" i="10"/>
  <c r="P9" i="78"/>
  <c r="AB16" i="30"/>
  <c r="T22" i="78"/>
  <c r="P63" i="10"/>
  <c r="L56" i="10"/>
  <c r="I16" i="69"/>
  <c r="Q10" i="78"/>
  <c r="H19" i="15"/>
  <c r="T82" i="30"/>
  <c r="U78" i="10"/>
  <c r="V74" i="10"/>
  <c r="K44" i="10"/>
  <c r="W46" i="10"/>
  <c r="S92" i="30"/>
  <c r="Z17" i="10"/>
  <c r="E56" i="10"/>
  <c r="C26" i="30"/>
  <c r="G9" i="45"/>
  <c r="J87" i="30"/>
  <c r="AD75" i="10"/>
  <c r="AA15" i="30"/>
  <c r="AA13" i="30"/>
  <c r="D20" i="207"/>
  <c r="U29" i="3"/>
  <c r="G12" i="15"/>
  <c r="O66" i="10"/>
  <c r="AD23" i="3"/>
  <c r="C30" i="5"/>
  <c r="AA52" i="10"/>
  <c r="AC84" i="10"/>
  <c r="Z28" i="30"/>
  <c r="M44" i="10"/>
  <c r="Z3" i="30"/>
  <c r="X80" i="30"/>
  <c r="F92" i="30"/>
  <c r="AB65" i="30"/>
  <c r="P8" i="15"/>
  <c r="F72" i="10"/>
  <c r="D22" i="3"/>
  <c r="H42" i="30"/>
  <c r="AE18" i="78"/>
  <c r="J67" i="30"/>
  <c r="AB4" i="78"/>
  <c r="K2" i="10"/>
  <c r="S76" i="10"/>
  <c r="I11" i="30"/>
  <c r="Q19" i="10"/>
  <c r="F71" i="30"/>
  <c r="AB85" i="10"/>
  <c r="AF10" i="15"/>
  <c r="B39" i="30"/>
  <c r="U7" i="30"/>
  <c r="J61" i="10"/>
  <c r="AC33" i="30"/>
  <c r="D80" i="10"/>
  <c r="AC90" i="30"/>
  <c r="X19" i="10"/>
  <c r="P60" i="30"/>
  <c r="Y8" i="10"/>
  <c r="H66" i="10"/>
  <c r="N8" i="15"/>
  <c r="E47" i="30"/>
  <c r="AA6" i="30"/>
  <c r="P95" i="30"/>
  <c r="G25" i="10"/>
  <c r="C86" i="30"/>
  <c r="O24" i="30"/>
  <c r="AE3" i="10"/>
  <c r="V64" i="30"/>
  <c r="I54" i="10"/>
  <c r="J43" i="30"/>
  <c r="AD14" i="78"/>
  <c r="J2" i="69"/>
  <c r="M52" i="10"/>
  <c r="B12" i="5"/>
  <c r="K28" i="30"/>
  <c r="N78" i="10"/>
  <c r="F12" i="207"/>
  <c r="Q93" i="10"/>
  <c r="K25" i="10"/>
  <c r="U105" i="30"/>
  <c r="I35" i="10"/>
  <c r="H13" i="10"/>
  <c r="Q58" i="10"/>
  <c r="F15" i="30"/>
  <c r="X6" i="30"/>
  <c r="M3" i="340"/>
  <c r="I83" i="10"/>
  <c r="F59" i="30"/>
  <c r="O91" i="10"/>
  <c r="O5" i="30"/>
  <c r="H2" i="30"/>
  <c r="J38" i="30"/>
  <c r="E81" i="30"/>
  <c r="H60" i="30"/>
  <c r="P8" i="30"/>
  <c r="C99" i="30"/>
  <c r="C21" i="30"/>
  <c r="V27" i="30"/>
  <c r="V11" i="69"/>
  <c r="P56" i="10"/>
  <c r="D58" i="10"/>
  <c r="R28" i="10"/>
  <c r="AB12" i="78"/>
  <c r="Z63" i="10"/>
  <c r="E52" i="30"/>
  <c r="O68" i="10"/>
  <c r="N82" i="30"/>
  <c r="AB6" i="15"/>
  <c r="AG13" i="15"/>
  <c r="AA6" i="15"/>
  <c r="Q39" i="30"/>
  <c r="AA25" i="3"/>
  <c r="F65" i="30"/>
  <c r="P37" i="30"/>
  <c r="G70" i="30"/>
  <c r="K51" i="10"/>
  <c r="W24" i="30"/>
  <c r="D4" i="10"/>
  <c r="E9" i="10"/>
  <c r="C17" i="30"/>
  <c r="AG18" i="78"/>
  <c r="R3" i="78"/>
  <c r="AE2" i="30"/>
  <c r="K32" i="30"/>
  <c r="H10" i="5"/>
  <c r="AE19" i="30"/>
  <c r="C29" i="3"/>
  <c r="V6" i="78"/>
  <c r="AF63" i="30"/>
  <c r="AD10" i="78"/>
  <c r="C40" i="30"/>
  <c r="B12" i="207"/>
  <c r="V31" i="10"/>
  <c r="AA15" i="3"/>
  <c r="Y2" i="15"/>
  <c r="AD9" i="340"/>
  <c r="W77" i="10"/>
  <c r="F24" i="30"/>
  <c r="X2" i="3"/>
  <c r="W94" i="30"/>
  <c r="E17" i="3"/>
  <c r="Z5" i="340"/>
  <c r="V25" i="3"/>
  <c r="W12" i="15"/>
  <c r="AB16" i="10"/>
  <c r="AA82" i="30"/>
  <c r="Y15" i="30"/>
  <c r="U4" i="10"/>
  <c r="Q73" i="10"/>
  <c r="T45" i="30"/>
  <c r="M7" i="10"/>
  <c r="K12" i="10"/>
  <c r="AE50" i="10"/>
  <c r="AC24" i="30"/>
  <c r="H84" i="30"/>
  <c r="AA86" i="10"/>
  <c r="E28" i="3"/>
  <c r="U44" i="30"/>
  <c r="I23" i="5"/>
  <c r="U18" i="3"/>
  <c r="X12" i="3"/>
  <c r="C10" i="30"/>
  <c r="AD36" i="10"/>
  <c r="G91" i="30"/>
  <c r="R18" i="10"/>
  <c r="V8" i="10"/>
  <c r="N7" i="69"/>
  <c r="D7" i="30"/>
  <c r="T16" i="30"/>
  <c r="AB18" i="15"/>
  <c r="F6" i="3"/>
  <c r="V2" i="69"/>
  <c r="G18" i="3"/>
  <c r="L33" i="30"/>
  <c r="U18" i="15"/>
  <c r="F22" i="3"/>
  <c r="X5" i="10"/>
  <c r="L28" i="30"/>
  <c r="T100" i="30"/>
  <c r="X26" i="10"/>
  <c r="H8" i="3"/>
  <c r="G78" i="10"/>
  <c r="AD10" i="69"/>
  <c r="H32" i="30"/>
  <c r="M61" i="10"/>
  <c r="D44" i="10"/>
  <c r="T26" i="30"/>
  <c r="G46" i="30"/>
  <c r="AB3" i="30"/>
  <c r="T17" i="69"/>
  <c r="S70" i="10"/>
  <c r="S44" i="10"/>
  <c r="Z4" i="78"/>
  <c r="U41" i="10"/>
  <c r="N24" i="30"/>
  <c r="AH10" i="69"/>
  <c r="L34" i="30"/>
  <c r="I79" i="10"/>
  <c r="B32" i="30"/>
  <c r="AH82" i="10"/>
  <c r="AB22" i="78"/>
  <c r="Q103" i="30"/>
  <c r="S12" i="15"/>
  <c r="W25" i="3"/>
  <c r="G8" i="10"/>
  <c r="W43" i="30"/>
  <c r="H44" i="10"/>
  <c r="AE29" i="3"/>
  <c r="W62" i="30"/>
  <c r="AE46" i="10"/>
  <c r="V81" i="30"/>
  <c r="AE8" i="78"/>
  <c r="X4" i="15"/>
  <c r="X8" i="69"/>
  <c r="D4" i="340"/>
  <c r="X42" i="10"/>
  <c r="J73" i="10"/>
  <c r="V35" i="30"/>
  <c r="F19" i="207"/>
  <c r="Y97" i="30"/>
  <c r="N8" i="340"/>
  <c r="D19" i="207"/>
  <c r="V15" i="3"/>
  <c r="O71" i="10"/>
  <c r="AB23" i="30"/>
  <c r="AB39" i="10"/>
  <c r="X50" i="30"/>
  <c r="M7" i="15"/>
  <c r="E7" i="5"/>
  <c r="L17" i="15"/>
  <c r="B100" i="30"/>
  <c r="L21" i="15"/>
  <c r="AA90" i="10"/>
  <c r="B65" i="30"/>
  <c r="AB53" i="10"/>
  <c r="H61" i="30"/>
  <c r="O20" i="30"/>
  <c r="AD21" i="15"/>
  <c r="P56" i="30"/>
  <c r="AI20" i="78"/>
  <c r="U6" i="30"/>
  <c r="AC17" i="3"/>
  <c r="AF31" i="10"/>
  <c r="AA2" i="10"/>
  <c r="AG25" i="10"/>
  <c r="Q32" i="10"/>
  <c r="U8" i="15"/>
  <c r="Q71" i="10"/>
  <c r="W87" i="30"/>
  <c r="E18" i="78"/>
  <c r="V53" i="30"/>
  <c r="R20" i="15"/>
  <c r="AC67" i="10"/>
  <c r="L18" i="78"/>
  <c r="F78" i="10"/>
  <c r="U63" i="30"/>
  <c r="Z50" i="10"/>
  <c r="Q82" i="10"/>
  <c r="F67" i="10"/>
  <c r="T15" i="78"/>
  <c r="V12" i="69"/>
  <c r="AD82" i="10"/>
  <c r="F19" i="30"/>
  <c r="G41" i="30"/>
  <c r="V6" i="3"/>
  <c r="S111" i="30"/>
  <c r="Y25" i="10"/>
  <c r="I3" i="15"/>
  <c r="D68" i="10"/>
  <c r="V19" i="10"/>
  <c r="V39" i="30"/>
  <c r="P2" i="78"/>
  <c r="AF96" i="10"/>
  <c r="G21" i="78"/>
  <c r="R20" i="30"/>
  <c r="E42" i="207"/>
  <c r="X13" i="10"/>
  <c r="T14" i="3"/>
  <c r="G9" i="207"/>
  <c r="K4" i="69"/>
  <c r="AF91" i="30"/>
  <c r="R15" i="78"/>
  <c r="M20" i="3"/>
  <c r="H82" i="30"/>
  <c r="AD13" i="30"/>
  <c r="I23" i="3"/>
  <c r="S59" i="30"/>
  <c r="AB74" i="10"/>
  <c r="R13" i="78"/>
  <c r="T16" i="10"/>
  <c r="G29" i="207"/>
  <c r="K7" i="78"/>
  <c r="U16" i="15"/>
  <c r="O33" i="30"/>
  <c r="B40" i="207"/>
  <c r="I19" i="78"/>
  <c r="AA73" i="10"/>
  <c r="D35" i="30"/>
  <c r="Z87" i="30"/>
  <c r="D29" i="207"/>
  <c r="AD54" i="30"/>
  <c r="AA20" i="30"/>
  <c r="AF47" i="30"/>
  <c r="E58" i="10"/>
  <c r="R14" i="78"/>
  <c r="O29" i="10"/>
  <c r="K55" i="30"/>
  <c r="G32" i="22"/>
  <c r="R54" i="10"/>
  <c r="M42" i="30"/>
  <c r="AF83" i="10"/>
  <c r="T15" i="10"/>
  <c r="AC89" i="10"/>
  <c r="AA21" i="15"/>
  <c r="V94" i="30"/>
  <c r="AA17" i="78"/>
  <c r="R3" i="10"/>
  <c r="E8" i="10"/>
  <c r="Z68" i="10"/>
  <c r="AB14" i="3"/>
  <c r="V23" i="10"/>
  <c r="H2" i="10"/>
  <c r="O98" i="10"/>
  <c r="AE16" i="78"/>
  <c r="D104" i="30"/>
  <c r="K48" i="30"/>
  <c r="R22" i="10"/>
  <c r="AC32" i="30"/>
  <c r="H13" i="15"/>
  <c r="T7" i="78"/>
  <c r="AF101" i="30"/>
  <c r="E13" i="69"/>
  <c r="Y62" i="30"/>
  <c r="D73" i="30"/>
  <c r="X69" i="10"/>
  <c r="AA72" i="10"/>
  <c r="Z14" i="78"/>
  <c r="U62" i="30"/>
  <c r="I18" i="15"/>
  <c r="AC26" i="30"/>
  <c r="L59" i="30"/>
  <c r="AD49" i="30"/>
  <c r="Y76" i="10"/>
  <c r="Y40" i="30"/>
  <c r="K9" i="15"/>
  <c r="J35" i="30"/>
  <c r="AC10" i="30"/>
  <c r="AF77" i="10"/>
  <c r="F27" i="10"/>
  <c r="AC75" i="10"/>
  <c r="X77" i="30"/>
  <c r="T3" i="3"/>
  <c r="AF56" i="30"/>
  <c r="F36" i="5"/>
  <c r="AC70" i="10"/>
  <c r="J93" i="30"/>
  <c r="Y30" i="30"/>
  <c r="K12" i="69"/>
  <c r="G75" i="10"/>
  <c r="W23" i="15"/>
  <c r="AG75" i="10"/>
  <c r="F14" i="69"/>
  <c r="H18" i="69"/>
  <c r="Q53" i="30"/>
  <c r="J12" i="10"/>
  <c r="AA61" i="30"/>
  <c r="X9" i="3"/>
  <c r="K64" i="30"/>
  <c r="J74" i="10"/>
  <c r="Y69" i="30"/>
  <c r="T45" i="10"/>
  <c r="S12" i="78"/>
  <c r="F60" i="10"/>
  <c r="X96" i="10"/>
  <c r="AF18" i="10"/>
  <c r="AI19" i="69"/>
  <c r="Y12" i="30"/>
  <c r="S82" i="10"/>
  <c r="AH92" i="10"/>
  <c r="N22" i="78"/>
  <c r="K16" i="15"/>
  <c r="I8" i="30"/>
  <c r="AD48" i="30"/>
  <c r="AF24" i="10"/>
  <c r="F19" i="3"/>
  <c r="I39" i="30"/>
  <c r="R85" i="30"/>
  <c r="N11" i="78"/>
  <c r="R26" i="30"/>
  <c r="I11" i="78"/>
  <c r="AE57" i="10"/>
  <c r="L22" i="3"/>
  <c r="E23" i="30"/>
  <c r="J7" i="30"/>
  <c r="G18" i="207"/>
  <c r="X11" i="78"/>
  <c r="Y24" i="30"/>
  <c r="T105" i="30"/>
  <c r="AD3" i="30"/>
  <c r="AE49" i="10"/>
  <c r="S49" i="10"/>
  <c r="L11" i="3"/>
  <c r="V20" i="69"/>
  <c r="AB34" i="10"/>
  <c r="AG14" i="10"/>
  <c r="I20" i="10"/>
  <c r="S3" i="69"/>
  <c r="N23" i="15"/>
  <c r="R10" i="78"/>
  <c r="AI4" i="15"/>
  <c r="H26" i="30"/>
  <c r="Q17" i="15"/>
  <c r="AD7" i="30"/>
  <c r="C28" i="3"/>
  <c r="Y19" i="10"/>
  <c r="P16" i="78"/>
  <c r="AB2" i="30"/>
  <c r="G97" i="30"/>
  <c r="M19" i="10"/>
  <c r="AB18" i="30"/>
  <c r="W63" i="10"/>
  <c r="AD47" i="30"/>
  <c r="P95" i="10"/>
  <c r="D17" i="30"/>
  <c r="D109" i="30"/>
  <c r="Y103" i="30"/>
  <c r="M42" i="10"/>
  <c r="Q10" i="30"/>
  <c r="S23" i="10"/>
  <c r="Y44" i="30"/>
  <c r="N63" i="30"/>
  <c r="L66" i="30"/>
  <c r="J18" i="3"/>
  <c r="V13" i="69"/>
  <c r="W49" i="10"/>
  <c r="AC30" i="10"/>
  <c r="S23" i="15"/>
  <c r="M14" i="78"/>
  <c r="G28" i="207"/>
  <c r="P11" i="3"/>
  <c r="D7" i="10"/>
  <c r="D77" i="10"/>
  <c r="R2" i="30"/>
  <c r="S67" i="10"/>
  <c r="Q25" i="10"/>
  <c r="K12" i="15"/>
  <c r="M87" i="30"/>
  <c r="Z48" i="10"/>
  <c r="S89" i="10"/>
  <c r="N6" i="3"/>
  <c r="W21" i="15"/>
  <c r="N19" i="10"/>
  <c r="AC3" i="3"/>
  <c r="G11" i="10"/>
  <c r="U37" i="30"/>
  <c r="I72" i="30"/>
  <c r="AC36" i="10"/>
  <c r="G4" i="69"/>
  <c r="AE62" i="10"/>
  <c r="Y15" i="10"/>
  <c r="G81" i="30"/>
  <c r="AG22" i="69"/>
  <c r="I2" i="69"/>
  <c r="AF16" i="69"/>
  <c r="W5" i="3"/>
  <c r="I7" i="69"/>
  <c r="C24" i="30"/>
  <c r="L8" i="78"/>
  <c r="I23" i="15"/>
  <c r="I21" i="78"/>
  <c r="W31" i="10"/>
  <c r="W7" i="10"/>
  <c r="I3" i="30"/>
  <c r="N65" i="30"/>
  <c r="F75" i="10"/>
  <c r="U14" i="10"/>
  <c r="T80" i="10"/>
  <c r="O63" i="30"/>
  <c r="F32" i="10"/>
  <c r="S10" i="30"/>
  <c r="N60" i="10"/>
  <c r="E72" i="10"/>
  <c r="AE83" i="10"/>
  <c r="V23" i="30"/>
  <c r="X52" i="30"/>
  <c r="AF80" i="10"/>
  <c r="D39" i="10"/>
  <c r="AH4" i="69"/>
  <c r="C104" i="30"/>
  <c r="U107" i="30"/>
  <c r="K4" i="30"/>
  <c r="AF9" i="78"/>
  <c r="AG10" i="78"/>
  <c r="M43" i="30"/>
  <c r="S69" i="10"/>
  <c r="Z21" i="10"/>
  <c r="K10" i="69"/>
  <c r="D97" i="30"/>
  <c r="F12" i="15"/>
  <c r="I22" i="69"/>
  <c r="V84" i="10"/>
  <c r="AF26" i="10"/>
  <c r="AH2" i="340"/>
  <c r="AC93" i="30"/>
  <c r="Q15" i="10"/>
  <c r="K88" i="30"/>
  <c r="AE82" i="30"/>
  <c r="AA10" i="30"/>
  <c r="K54" i="30"/>
  <c r="F39" i="30"/>
  <c r="K97" i="30"/>
  <c r="I17" i="78"/>
  <c r="AB76" i="10"/>
  <c r="R74" i="30"/>
  <c r="Q97" i="10"/>
  <c r="AI14" i="69"/>
  <c r="L8" i="69"/>
  <c r="AC60" i="30"/>
  <c r="AE3" i="340"/>
  <c r="X13" i="15"/>
  <c r="AE7" i="69"/>
  <c r="H24" i="207"/>
  <c r="Q4" i="340"/>
  <c r="P26" i="10"/>
  <c r="Z61" i="30"/>
  <c r="M6" i="15"/>
  <c r="AE6" i="78"/>
  <c r="M86" i="10"/>
  <c r="AB5" i="3"/>
  <c r="Y84" i="30"/>
  <c r="AF28" i="30"/>
  <c r="J18" i="10"/>
  <c r="S75" i="10"/>
  <c r="L44" i="10"/>
  <c r="AC60" i="10"/>
  <c r="E12" i="207"/>
  <c r="AH68" i="10"/>
  <c r="AD5" i="78"/>
  <c r="AG77" i="10"/>
  <c r="Q77" i="10"/>
  <c r="Z16" i="78"/>
  <c r="W3" i="69"/>
  <c r="AG4" i="78"/>
  <c r="AB73" i="10"/>
  <c r="Q100" i="30"/>
  <c r="X56" i="10"/>
  <c r="D27" i="3"/>
  <c r="D87" i="10"/>
  <c r="W19" i="78"/>
  <c r="V24" i="30"/>
  <c r="AC2" i="10"/>
  <c r="X88" i="30"/>
  <c r="O9" i="3"/>
  <c r="AB92" i="30"/>
  <c r="Z36" i="10"/>
  <c r="AB33" i="30"/>
  <c r="I49" i="10"/>
  <c r="C27" i="30"/>
  <c r="U20" i="15"/>
  <c r="W3" i="30"/>
  <c r="V10" i="340"/>
  <c r="AE46" i="30"/>
  <c r="J6" i="340"/>
  <c r="Z3" i="69"/>
  <c r="R62" i="30"/>
  <c r="V12" i="78"/>
  <c r="AC69" i="30"/>
  <c r="AC97" i="30"/>
  <c r="X13" i="3"/>
  <c r="S17" i="3"/>
  <c r="F56" i="10"/>
  <c r="I73" i="10"/>
  <c r="Q92" i="30"/>
  <c r="E31" i="30"/>
  <c r="K70" i="30"/>
  <c r="AF23" i="15"/>
  <c r="AE36" i="10"/>
  <c r="J95" i="10"/>
  <c r="I80" i="10"/>
  <c r="AB58" i="30"/>
  <c r="AI5" i="15"/>
  <c r="Z19" i="3"/>
  <c r="AA13" i="15"/>
  <c r="J72" i="30"/>
  <c r="AD24" i="10"/>
  <c r="Q69" i="30"/>
  <c r="AE29" i="10"/>
  <c r="V5" i="15"/>
  <c r="D55" i="10"/>
  <c r="AE36" i="30"/>
  <c r="J45" i="30"/>
  <c r="X20" i="78"/>
  <c r="J75" i="10"/>
  <c r="AI12" i="69"/>
  <c r="X53" i="10"/>
  <c r="AB57" i="10"/>
  <c r="O41" i="30"/>
  <c r="AE17" i="30"/>
  <c r="Z77" i="10"/>
  <c r="G53" i="10"/>
  <c r="O44" i="10"/>
  <c r="AF72" i="10"/>
  <c r="D35" i="207"/>
  <c r="AE13" i="10"/>
  <c r="U17" i="30"/>
  <c r="L3" i="10"/>
  <c r="Q49" i="30"/>
  <c r="Z7" i="15"/>
  <c r="K13" i="15"/>
  <c r="Z12" i="78"/>
  <c r="E16" i="69"/>
  <c r="Q7" i="30"/>
  <c r="AA79" i="30"/>
  <c r="L45" i="10"/>
  <c r="J52" i="30"/>
  <c r="Q28" i="30"/>
  <c r="O13" i="78"/>
  <c r="D26" i="30"/>
  <c r="L88" i="30"/>
  <c r="P12" i="15"/>
  <c r="T21" i="78"/>
  <c r="M63" i="30"/>
  <c r="F74" i="10"/>
  <c r="T108" i="30"/>
  <c r="P73" i="10"/>
  <c r="B23" i="207"/>
  <c r="AI6" i="69"/>
  <c r="AI22" i="15"/>
  <c r="Q23" i="15"/>
  <c r="AI13" i="78"/>
  <c r="D105" i="30"/>
  <c r="G8" i="22"/>
  <c r="V18" i="15"/>
  <c r="V3" i="340"/>
  <c r="P21" i="10"/>
  <c r="Z31" i="30"/>
  <c r="R5" i="10"/>
  <c r="AA12" i="78"/>
  <c r="H86" i="30"/>
  <c r="E79" i="30"/>
  <c r="G51" i="30"/>
  <c r="P20" i="30"/>
  <c r="L64" i="10"/>
  <c r="R22" i="69"/>
  <c r="K2" i="78"/>
  <c r="L5" i="3"/>
  <c r="F68" i="10"/>
  <c r="I66" i="30"/>
  <c r="E71" i="30"/>
  <c r="M73" i="30"/>
  <c r="Z14" i="30"/>
  <c r="X22" i="69"/>
  <c r="C56" i="30"/>
  <c r="AB7" i="69"/>
  <c r="AC7" i="78"/>
  <c r="D17" i="10"/>
  <c r="N8" i="78"/>
  <c r="O45" i="10"/>
  <c r="K58" i="10"/>
  <c r="P9" i="69"/>
  <c r="I55" i="30"/>
  <c r="I18" i="10"/>
  <c r="U60" i="10"/>
  <c r="AA47" i="10"/>
  <c r="R91" i="10"/>
  <c r="AF40" i="10"/>
  <c r="AH49" i="10"/>
  <c r="E68" i="10"/>
  <c r="B9" i="3"/>
  <c r="D4" i="30"/>
  <c r="F34" i="207"/>
  <c r="J7" i="340"/>
  <c r="Q17" i="69"/>
  <c r="AE18" i="30"/>
  <c r="AA20" i="15"/>
  <c r="O51" i="10"/>
  <c r="X86" i="10"/>
  <c r="Q91" i="30"/>
  <c r="U101" i="30"/>
  <c r="Q14" i="3"/>
  <c r="L110" i="30"/>
  <c r="AB27" i="3"/>
  <c r="L22" i="78"/>
  <c r="Z63" i="30"/>
  <c r="S21" i="3"/>
  <c r="Z107" i="30"/>
  <c r="Q68" i="10"/>
  <c r="AG17" i="78"/>
  <c r="P21" i="15"/>
  <c r="AE8" i="10"/>
  <c r="G68" i="10"/>
  <c r="Z20" i="15"/>
  <c r="AA36" i="30"/>
  <c r="E4" i="78"/>
  <c r="W16" i="10"/>
  <c r="T90" i="10"/>
  <c r="S86" i="30"/>
  <c r="L20" i="78"/>
  <c r="I17" i="10"/>
  <c r="O2" i="69"/>
  <c r="F77" i="30"/>
  <c r="T21" i="30"/>
  <c r="L90" i="10"/>
  <c r="M98" i="10"/>
  <c r="N98" i="10"/>
  <c r="AE48" i="10"/>
  <c r="AD7" i="10"/>
  <c r="AF13" i="69"/>
  <c r="T83" i="10"/>
  <c r="I10" i="5"/>
  <c r="J29" i="30"/>
  <c r="L16" i="69"/>
  <c r="M5" i="30"/>
  <c r="Z25" i="3"/>
  <c r="G33" i="45"/>
  <c r="AH14" i="10"/>
  <c r="AE92" i="10"/>
  <c r="N45" i="10"/>
  <c r="F35" i="207"/>
  <c r="AB49" i="10"/>
  <c r="E59" i="10"/>
  <c r="U10" i="78"/>
  <c r="AC96" i="30"/>
  <c r="AD64" i="10"/>
  <c r="AB2" i="3"/>
  <c r="X62" i="30"/>
  <c r="AF71" i="10"/>
  <c r="L23" i="15"/>
  <c r="U87" i="10"/>
  <c r="AB56" i="30"/>
  <c r="D18" i="10"/>
  <c r="AD89" i="30"/>
  <c r="O111" i="30"/>
  <c r="AC17" i="78"/>
  <c r="E83" i="10"/>
  <c r="Z15" i="30"/>
  <c r="K26" i="30"/>
  <c r="P24" i="10"/>
  <c r="AG5" i="10"/>
  <c r="T61" i="10"/>
  <c r="Z22" i="78"/>
  <c r="E8" i="69"/>
  <c r="AB81" i="30"/>
  <c r="V5" i="69"/>
  <c r="H5" i="78"/>
  <c r="X83" i="10"/>
  <c r="AH15" i="10"/>
  <c r="E73" i="10"/>
  <c r="R38" i="30"/>
  <c r="AA85" i="10"/>
  <c r="F25" i="3"/>
  <c r="Q2" i="15"/>
  <c r="G5" i="78"/>
  <c r="AF30" i="10"/>
  <c r="AC63" i="10"/>
  <c r="E46" i="10"/>
  <c r="J75" i="30"/>
  <c r="Z8" i="30"/>
  <c r="Q76" i="10"/>
  <c r="L71" i="10"/>
  <c r="T8" i="340"/>
  <c r="Q54" i="30"/>
  <c r="G15" i="3"/>
  <c r="S8" i="15"/>
  <c r="R25" i="30"/>
  <c r="H88" i="30"/>
  <c r="R69" i="30"/>
  <c r="Z5" i="15"/>
  <c r="F4" i="10"/>
  <c r="S3" i="78"/>
  <c r="E102" i="30"/>
  <c r="AF103" i="30"/>
  <c r="AA93" i="30"/>
  <c r="AC80" i="30"/>
  <c r="K110" i="30"/>
  <c r="X7" i="10"/>
  <c r="E26" i="5"/>
  <c r="W17" i="3"/>
  <c r="AE27" i="10"/>
  <c r="AD15" i="10"/>
  <c r="W20" i="78"/>
  <c r="AD78" i="10"/>
  <c r="AA71" i="10"/>
  <c r="R97" i="30"/>
  <c r="K38" i="10"/>
  <c r="AI16" i="15"/>
  <c r="U96" i="30"/>
  <c r="Y10" i="78"/>
  <c r="F38" i="30"/>
  <c r="U13" i="15"/>
  <c r="R110" i="30"/>
  <c r="O4" i="3"/>
  <c r="T17" i="3"/>
  <c r="P25" i="10"/>
  <c r="AB78" i="10"/>
  <c r="C57" i="30"/>
  <c r="C33" i="30"/>
  <c r="N46" i="10"/>
  <c r="K91" i="30"/>
  <c r="B18" i="30"/>
  <c r="J63" i="30"/>
  <c r="T20" i="78"/>
  <c r="G13" i="69"/>
  <c r="D9" i="10"/>
  <c r="F17" i="3"/>
  <c r="E12" i="78"/>
  <c r="T13" i="30"/>
  <c r="K25" i="3"/>
  <c r="L26" i="30"/>
  <c r="E2" i="10"/>
  <c r="Z39" i="10"/>
  <c r="K42" i="30"/>
  <c r="E19" i="69"/>
  <c r="S25" i="3"/>
  <c r="AE5" i="69"/>
  <c r="AE22" i="69"/>
  <c r="AC52" i="30"/>
  <c r="S73" i="30"/>
  <c r="I56" i="10"/>
  <c r="AA86" i="30"/>
  <c r="G2" i="30"/>
  <c r="X47" i="10"/>
  <c r="V38" i="30"/>
  <c r="L9" i="340"/>
  <c r="D11" i="10"/>
  <c r="M9" i="15"/>
  <c r="T85" i="10"/>
  <c r="N65" i="10"/>
  <c r="U31" i="10"/>
  <c r="X34" i="30"/>
  <c r="C92" i="30"/>
  <c r="Z82" i="30"/>
  <c r="K63" i="30"/>
  <c r="V32" i="30"/>
  <c r="P19" i="3"/>
  <c r="AF12" i="3"/>
  <c r="R76" i="10"/>
  <c r="P35" i="10"/>
  <c r="Y8" i="3"/>
  <c r="AB15" i="30"/>
  <c r="I46" i="10"/>
  <c r="O23" i="3"/>
  <c r="AF85" i="10"/>
  <c r="K78" i="30"/>
  <c r="R3" i="15"/>
  <c r="U29" i="30"/>
  <c r="T20" i="3"/>
  <c r="S100" i="30"/>
  <c r="AD70" i="30"/>
  <c r="AA2" i="30"/>
  <c r="U102" i="30"/>
  <c r="D10" i="340"/>
  <c r="D7" i="5"/>
  <c r="U93" i="10"/>
  <c r="O89" i="10"/>
  <c r="R84" i="10"/>
  <c r="Q28" i="10"/>
  <c r="W84" i="30"/>
  <c r="AC21" i="78"/>
  <c r="Q8" i="15"/>
  <c r="U79" i="10"/>
  <c r="B105" i="30"/>
  <c r="AF89" i="10"/>
  <c r="G54" i="30"/>
  <c r="E64" i="30"/>
  <c r="E11" i="10"/>
  <c r="E92" i="30"/>
  <c r="O49" i="30"/>
  <c r="AA5" i="3"/>
  <c r="K29" i="10"/>
  <c r="G19" i="10"/>
  <c r="G86" i="30"/>
  <c r="I27" i="5"/>
  <c r="X15" i="10"/>
  <c r="K95" i="10"/>
  <c r="E9" i="207"/>
  <c r="I91" i="10"/>
  <c r="O35" i="10"/>
  <c r="Y55" i="30"/>
  <c r="V2" i="78"/>
  <c r="Y24" i="3"/>
  <c r="W16" i="3"/>
  <c r="X92" i="30"/>
  <c r="W20" i="15"/>
  <c r="L65" i="10"/>
  <c r="O20" i="10"/>
  <c r="Q31" i="30"/>
  <c r="AG4" i="69"/>
  <c r="V83" i="10"/>
  <c r="Z4" i="15"/>
  <c r="Z8" i="69"/>
  <c r="I19" i="5"/>
  <c r="Z21" i="78"/>
  <c r="AF16" i="15"/>
  <c r="S32" i="10"/>
  <c r="P67" i="30"/>
  <c r="M8" i="3"/>
  <c r="AB68" i="30"/>
  <c r="T31" i="30"/>
  <c r="G72" i="10"/>
  <c r="D21" i="3"/>
  <c r="G21" i="45"/>
  <c r="K76" i="30"/>
  <c r="R2" i="69"/>
  <c r="H80" i="30"/>
  <c r="V21" i="10"/>
  <c r="L96" i="10"/>
  <c r="Q88" i="10"/>
  <c r="AC5" i="69"/>
  <c r="O95" i="10"/>
  <c r="O103" i="30"/>
  <c r="E108" i="30"/>
  <c r="J58" i="10"/>
  <c r="Q40" i="10"/>
  <c r="J92" i="30"/>
  <c r="AD12" i="3"/>
  <c r="V72" i="10"/>
  <c r="I6" i="10"/>
  <c r="AF81" i="10"/>
  <c r="P13" i="3"/>
  <c r="T19" i="3"/>
  <c r="Y100" i="30"/>
  <c r="P16" i="30"/>
  <c r="H50" i="10"/>
  <c r="AE74" i="30"/>
  <c r="H8" i="30"/>
  <c r="AB44" i="10"/>
  <c r="G28" i="45"/>
  <c r="R79" i="10"/>
  <c r="AA70" i="30"/>
  <c r="O40" i="30"/>
  <c r="AG11" i="69"/>
  <c r="X44" i="30"/>
  <c r="U17" i="3"/>
  <c r="Q57" i="10"/>
  <c r="G39" i="207"/>
  <c r="N18" i="3"/>
  <c r="F16" i="78"/>
  <c r="O62" i="10"/>
  <c r="S95" i="10"/>
  <c r="M17" i="30"/>
  <c r="P15" i="78"/>
  <c r="U68" i="30"/>
  <c r="T17" i="15"/>
  <c r="J2" i="78"/>
  <c r="H24" i="10"/>
  <c r="P29" i="30"/>
  <c r="P102" i="30"/>
  <c r="Z19" i="15"/>
  <c r="L17" i="30"/>
  <c r="Q98" i="30"/>
  <c r="T21" i="10"/>
  <c r="AH8" i="15"/>
  <c r="AC55" i="30"/>
  <c r="H92" i="10"/>
  <c r="U10" i="10"/>
  <c r="AB17" i="3"/>
  <c r="L96" i="30"/>
  <c r="Z66" i="10"/>
  <c r="G64" i="30"/>
  <c r="G25" i="22"/>
  <c r="AE111" i="30"/>
  <c r="U79" i="30"/>
  <c r="Y21" i="10"/>
  <c r="V92" i="30"/>
  <c r="AD77" i="30"/>
  <c r="G16" i="207"/>
  <c r="H10" i="69"/>
  <c r="L31" i="10"/>
  <c r="Q75" i="30"/>
  <c r="AF21" i="69"/>
  <c r="G16" i="78"/>
  <c r="S15" i="3"/>
  <c r="J64" i="10"/>
  <c r="S10" i="10"/>
  <c r="H13" i="69"/>
  <c r="AD13" i="15"/>
  <c r="I3" i="10"/>
  <c r="K15" i="10"/>
  <c r="B10" i="3"/>
  <c r="V80" i="10"/>
  <c r="F18" i="10"/>
  <c r="AG20" i="69"/>
  <c r="Y61" i="30"/>
  <c r="J2" i="30"/>
  <c r="E14" i="3"/>
  <c r="H14" i="30"/>
  <c r="AF108" i="30"/>
  <c r="S77" i="10"/>
  <c r="B52" i="30"/>
  <c r="Z100" i="30"/>
  <c r="AF4" i="3"/>
  <c r="AA24" i="3"/>
  <c r="O29" i="30"/>
  <c r="R7" i="69"/>
  <c r="Q19" i="15"/>
  <c r="AH89" i="10"/>
  <c r="O72" i="10"/>
  <c r="Q18" i="78"/>
  <c r="AE27" i="3"/>
  <c r="U90" i="10"/>
  <c r="R16" i="3"/>
  <c r="M71" i="30"/>
  <c r="AA100" i="30"/>
  <c r="X51" i="30"/>
  <c r="X22" i="15"/>
  <c r="L83" i="10"/>
  <c r="AI17" i="69"/>
  <c r="F21" i="207"/>
  <c r="AF6" i="340"/>
  <c r="U7" i="3"/>
  <c r="F23" i="3"/>
  <c r="W44" i="10"/>
  <c r="D40" i="30"/>
  <c r="V15" i="30"/>
  <c r="AA20" i="10"/>
  <c r="U39" i="10"/>
  <c r="Y25" i="30"/>
  <c r="F30" i="30"/>
  <c r="E9" i="69"/>
  <c r="P8" i="69"/>
  <c r="J46" i="10"/>
  <c r="Q72" i="10"/>
  <c r="X6" i="3"/>
  <c r="I55" i="10"/>
  <c r="R3" i="30"/>
  <c r="AC19" i="78"/>
  <c r="C22" i="30"/>
  <c r="U34" i="30"/>
  <c r="O22" i="10"/>
  <c r="AH57" i="10"/>
  <c r="Y52" i="10"/>
  <c r="AF88" i="10"/>
  <c r="U2" i="78"/>
  <c r="AD18" i="78"/>
  <c r="E29" i="3"/>
  <c r="X25" i="3"/>
  <c r="T11" i="15"/>
  <c r="AE11" i="78"/>
  <c r="C65" i="30"/>
  <c r="I7" i="10"/>
  <c r="G30" i="45"/>
  <c r="Y3" i="3"/>
  <c r="AF31" i="30"/>
  <c r="I13" i="10"/>
  <c r="F13" i="69"/>
  <c r="H80" i="10"/>
  <c r="E80" i="30"/>
  <c r="AE106" i="30"/>
  <c r="X79" i="10"/>
  <c r="Z23" i="10"/>
  <c r="J17" i="30"/>
  <c r="H5" i="30"/>
  <c r="D99" i="30"/>
  <c r="C68" i="30"/>
  <c r="H9" i="30"/>
  <c r="Z70" i="30"/>
  <c r="M94" i="10"/>
  <c r="AH19" i="10"/>
  <c r="R35" i="30"/>
  <c r="N3" i="69"/>
  <c r="H44" i="30"/>
  <c r="U82" i="30"/>
  <c r="E89" i="10"/>
  <c r="V9" i="69"/>
  <c r="AA35" i="30"/>
  <c r="K87" i="30"/>
  <c r="F12" i="78"/>
  <c r="F11" i="3"/>
  <c r="I76" i="30"/>
  <c r="AD85" i="10"/>
  <c r="L11" i="69"/>
  <c r="W102" i="30"/>
  <c r="N41" i="10"/>
  <c r="U11" i="10"/>
  <c r="J20" i="69"/>
  <c r="N30" i="30"/>
  <c r="T37" i="30"/>
  <c r="AC44" i="10"/>
  <c r="M55" i="10"/>
  <c r="D66" i="30"/>
  <c r="AI3" i="78"/>
  <c r="Q7" i="69"/>
  <c r="U19" i="78"/>
  <c r="H4" i="69"/>
  <c r="E100" i="30"/>
  <c r="AC14" i="78"/>
  <c r="U59" i="10"/>
  <c r="AE7" i="78"/>
  <c r="Q66" i="10"/>
  <c r="T19" i="69"/>
  <c r="H51" i="10"/>
  <c r="AE42" i="10"/>
  <c r="D92" i="30"/>
  <c r="P3" i="340"/>
  <c r="L6" i="340"/>
  <c r="U6" i="78"/>
  <c r="Z2" i="78"/>
  <c r="AA39" i="10"/>
  <c r="B62" i="30"/>
  <c r="F107" i="30"/>
  <c r="T14" i="78"/>
  <c r="E14" i="69"/>
  <c r="K20" i="78"/>
  <c r="O69" i="30"/>
  <c r="M13" i="3"/>
  <c r="L40" i="30"/>
  <c r="AG95" i="10"/>
  <c r="Z22" i="10"/>
  <c r="P6" i="10"/>
  <c r="H53" i="10"/>
  <c r="Z29" i="3"/>
  <c r="AF43" i="30"/>
  <c r="L35" i="10"/>
  <c r="C8" i="30"/>
  <c r="R86" i="10"/>
  <c r="N64" i="10"/>
  <c r="AE107" i="30"/>
  <c r="K68" i="30"/>
  <c r="I5" i="78"/>
  <c r="S26" i="30"/>
  <c r="V10" i="15"/>
  <c r="C30" i="207"/>
  <c r="R82" i="30"/>
  <c r="U67" i="10"/>
  <c r="K26" i="3"/>
  <c r="U12" i="10"/>
  <c r="E4" i="15"/>
  <c r="S37" i="30"/>
  <c r="AC5" i="340"/>
  <c r="AG12" i="78"/>
  <c r="C103" i="30"/>
  <c r="H99" i="30"/>
  <c r="AG21" i="15"/>
  <c r="L27" i="10"/>
  <c r="J33" i="30"/>
  <c r="U3" i="78"/>
  <c r="T9" i="78"/>
  <c r="AB10" i="15"/>
  <c r="Y9" i="30"/>
  <c r="G10" i="69"/>
  <c r="W26" i="10"/>
  <c r="M20" i="78"/>
  <c r="AE59" i="10"/>
  <c r="M88" i="10"/>
  <c r="V16" i="3"/>
  <c r="U88" i="30"/>
  <c r="V79" i="10"/>
  <c r="R104" i="30"/>
  <c r="J19" i="3"/>
  <c r="N26" i="10"/>
  <c r="AC8" i="78"/>
  <c r="AE12" i="30"/>
  <c r="V85" i="30"/>
  <c r="R22" i="3"/>
  <c r="Q25" i="30"/>
  <c r="U51" i="10"/>
  <c r="K83" i="10"/>
  <c r="O11" i="78"/>
  <c r="E6" i="207"/>
  <c r="AE20" i="78"/>
  <c r="B51" i="30"/>
  <c r="L105" i="30"/>
  <c r="AB79" i="10"/>
  <c r="I7" i="3"/>
  <c r="W42" i="10"/>
  <c r="S10" i="69"/>
  <c r="AE58" i="30"/>
  <c r="V16" i="30"/>
  <c r="V13" i="15"/>
  <c r="O79" i="10"/>
  <c r="S31" i="10"/>
  <c r="U6" i="10"/>
  <c r="AF55" i="10"/>
  <c r="S21" i="10"/>
  <c r="Z9" i="78"/>
  <c r="G20" i="30"/>
  <c r="AF36" i="10"/>
  <c r="AD91" i="10"/>
  <c r="E98" i="10"/>
  <c r="X46" i="30"/>
  <c r="O6" i="340"/>
  <c r="T86" i="30"/>
  <c r="I17" i="15"/>
  <c r="O4" i="15"/>
  <c r="F108" i="30"/>
  <c r="AH7" i="10"/>
  <c r="G107" i="30"/>
  <c r="M10" i="3"/>
  <c r="M46" i="10"/>
  <c r="C8" i="207"/>
  <c r="Z54" i="10"/>
  <c r="E32" i="30"/>
  <c r="G65" i="30"/>
  <c r="B27" i="3"/>
  <c r="G14" i="78"/>
  <c r="X98" i="30"/>
  <c r="S13" i="78"/>
  <c r="U66" i="10"/>
  <c r="H5" i="3"/>
  <c r="W79" i="10"/>
  <c r="AC5" i="30"/>
  <c r="V35" i="10"/>
  <c r="X6" i="15"/>
  <c r="AA19" i="15"/>
  <c r="P83" i="10"/>
  <c r="Q16" i="15"/>
  <c r="Q20" i="15"/>
  <c r="L106" i="30"/>
  <c r="AC43" i="10"/>
  <c r="E12" i="30"/>
  <c r="AF7" i="3"/>
  <c r="AF34" i="30"/>
  <c r="M57" i="10"/>
  <c r="T9" i="10"/>
  <c r="AE84" i="30"/>
  <c r="S11" i="69"/>
  <c r="Z42" i="30"/>
  <c r="O7" i="3"/>
  <c r="E10" i="15"/>
  <c r="D91" i="30"/>
  <c r="F23" i="15"/>
  <c r="Z105" i="30"/>
  <c r="AF6" i="69"/>
  <c r="G88" i="10"/>
  <c r="F111" i="30"/>
  <c r="AF85" i="30"/>
  <c r="AF90" i="30"/>
  <c r="F8" i="3"/>
  <c r="J64" i="30"/>
  <c r="B31" i="30"/>
  <c r="K94" i="10"/>
  <c r="AD10" i="3"/>
  <c r="AE96" i="10"/>
  <c r="R97" i="10"/>
  <c r="Q48" i="10"/>
  <c r="D85" i="10"/>
  <c r="E34" i="207"/>
  <c r="P19" i="15"/>
  <c r="AB19" i="30"/>
  <c r="G13" i="30"/>
  <c r="Z15" i="10"/>
  <c r="O21" i="10"/>
  <c r="Q10" i="69"/>
  <c r="L73" i="10"/>
  <c r="K81" i="30"/>
  <c r="S18" i="30"/>
  <c r="I104" i="30"/>
  <c r="F37" i="207"/>
  <c r="E97" i="10"/>
  <c r="I44" i="10"/>
  <c r="T52" i="10"/>
  <c r="T27" i="30"/>
  <c r="I13" i="69"/>
  <c r="AF19" i="78"/>
  <c r="J86" i="30"/>
  <c r="U9" i="30"/>
  <c r="S27" i="10"/>
  <c r="AE38" i="30"/>
  <c r="T17" i="30"/>
  <c r="J17" i="10"/>
  <c r="P75" i="30"/>
  <c r="AG2" i="78"/>
  <c r="D23" i="10"/>
  <c r="Z9" i="69"/>
  <c r="R9" i="3"/>
  <c r="P94" i="10"/>
  <c r="O22" i="78"/>
  <c r="AA14" i="10"/>
  <c r="Q109" i="30"/>
  <c r="O13" i="30"/>
  <c r="W24" i="10"/>
  <c r="AE28" i="10"/>
  <c r="Y17" i="3"/>
  <c r="I9" i="69"/>
  <c r="K18" i="69"/>
  <c r="M12" i="69"/>
  <c r="T42" i="10"/>
  <c r="W9" i="30"/>
  <c r="I42" i="30"/>
  <c r="X59" i="10"/>
  <c r="W56" i="30"/>
  <c r="F7" i="340"/>
  <c r="AF86" i="10"/>
  <c r="X25" i="10"/>
  <c r="E21" i="69"/>
  <c r="T63" i="30"/>
  <c r="P78" i="30"/>
  <c r="AG14" i="69"/>
  <c r="X21" i="69"/>
  <c r="AA9" i="30"/>
  <c r="X80" i="10"/>
  <c r="H14" i="207"/>
  <c r="H34" i="207"/>
  <c r="AB64" i="10"/>
  <c r="D110" i="30"/>
  <c r="F9" i="69"/>
  <c r="Y19" i="3"/>
  <c r="D69" i="30"/>
  <c r="J15" i="78"/>
  <c r="M96" i="10"/>
  <c r="S85" i="10"/>
  <c r="E99" i="30"/>
  <c r="V68" i="10"/>
  <c r="I21" i="10"/>
  <c r="E9" i="30"/>
  <c r="Y94" i="10"/>
  <c r="L76" i="30"/>
  <c r="L2" i="15"/>
  <c r="AB63" i="30"/>
  <c r="G28" i="30"/>
  <c r="S75" i="30"/>
  <c r="AE42" i="30"/>
  <c r="Y54" i="30"/>
  <c r="X26" i="3"/>
  <c r="Y13" i="30"/>
  <c r="X111" i="30"/>
  <c r="U77" i="10"/>
  <c r="N8" i="3"/>
  <c r="N62" i="10"/>
  <c r="Q9" i="15"/>
  <c r="O65" i="10"/>
  <c r="P80" i="30"/>
  <c r="U84" i="30"/>
  <c r="G14" i="69"/>
  <c r="H69" i="10"/>
  <c r="L14" i="30"/>
  <c r="H4" i="15"/>
  <c r="S13" i="15"/>
  <c r="AC6" i="30"/>
  <c r="S36" i="10"/>
  <c r="J85" i="30"/>
  <c r="AA77" i="10"/>
  <c r="X38" i="10"/>
  <c r="L44" i="30"/>
  <c r="Q2" i="10"/>
  <c r="V2" i="3"/>
  <c r="T5" i="30"/>
  <c r="R55" i="10"/>
  <c r="R73" i="10"/>
  <c r="U17" i="78"/>
  <c r="M12" i="3"/>
  <c r="AB24" i="3"/>
  <c r="AH51" i="10"/>
  <c r="AF57" i="10"/>
  <c r="F81" i="10"/>
  <c r="AA5" i="69"/>
  <c r="Z18" i="3"/>
  <c r="Q92" i="10"/>
  <c r="AE61" i="30"/>
  <c r="W18" i="30"/>
  <c r="AF12" i="15"/>
  <c r="E4" i="3"/>
  <c r="E3" i="30"/>
  <c r="S19" i="10"/>
  <c r="T66" i="10"/>
  <c r="W39" i="10"/>
  <c r="D92" i="10"/>
  <c r="E56" i="30"/>
  <c r="AG11" i="78"/>
  <c r="R10" i="3"/>
  <c r="W18" i="69"/>
  <c r="X43" i="30"/>
  <c r="H4" i="340"/>
  <c r="AA14" i="78"/>
  <c r="G9" i="78"/>
  <c r="I93" i="30"/>
  <c r="W32" i="10"/>
  <c r="W67" i="10"/>
  <c r="F8" i="10"/>
  <c r="J34" i="10"/>
  <c r="T4" i="30"/>
  <c r="G103" i="30"/>
  <c r="V6" i="340"/>
  <c r="W4" i="30"/>
  <c r="AA74" i="30"/>
  <c r="C31" i="30"/>
  <c r="AB6" i="3"/>
  <c r="L94" i="10"/>
  <c r="Y12" i="78"/>
  <c r="M80" i="30"/>
  <c r="X18" i="15"/>
  <c r="Z80" i="10"/>
  <c r="AF65" i="10"/>
  <c r="W12" i="10"/>
  <c r="K67" i="10"/>
  <c r="X81" i="10"/>
  <c r="R9" i="15"/>
  <c r="AA23" i="15"/>
  <c r="U14" i="78"/>
  <c r="AA4" i="30"/>
  <c r="U42" i="30"/>
  <c r="H11" i="207"/>
  <c r="AC2" i="69"/>
  <c r="AF17" i="69"/>
  <c r="P86" i="10"/>
  <c r="AH10" i="340"/>
  <c r="N14" i="78"/>
  <c r="V12" i="30"/>
  <c r="M94" i="30"/>
  <c r="Q62" i="30"/>
  <c r="N19" i="78"/>
  <c r="N49" i="10"/>
  <c r="AC8" i="10"/>
  <c r="I40" i="30"/>
  <c r="AH79" i="10"/>
  <c r="R108" i="30"/>
  <c r="T18" i="78"/>
  <c r="L10" i="69"/>
  <c r="Y60" i="10"/>
  <c r="AB17" i="69"/>
  <c r="K52" i="10"/>
  <c r="L11" i="10"/>
  <c r="V78" i="10"/>
  <c r="U12" i="69"/>
  <c r="AI8" i="15"/>
  <c r="E6" i="15"/>
  <c r="N108" i="30"/>
  <c r="W11" i="3"/>
  <c r="T27" i="10"/>
  <c r="W5" i="78"/>
  <c r="W92" i="10"/>
  <c r="W59" i="30"/>
  <c r="C18" i="30"/>
  <c r="S11" i="15"/>
  <c r="N6" i="78"/>
  <c r="AF91" i="10"/>
  <c r="I84" i="30"/>
  <c r="AH18" i="15"/>
  <c r="P53" i="30"/>
  <c r="M30" i="10"/>
  <c r="K29" i="3"/>
  <c r="R80" i="30"/>
  <c r="AI4" i="78"/>
  <c r="K75" i="10"/>
  <c r="E20" i="10"/>
  <c r="U32" i="10"/>
  <c r="K5" i="15"/>
  <c r="K10" i="10"/>
  <c r="T53" i="30"/>
  <c r="AH70" i="10"/>
  <c r="E28" i="207"/>
  <c r="J11" i="10"/>
  <c r="P4" i="15"/>
  <c r="G11" i="78"/>
  <c r="E35" i="10"/>
  <c r="V2" i="15"/>
  <c r="AA34" i="10"/>
  <c r="P27" i="3"/>
  <c r="D43" i="10"/>
  <c r="AF96" i="30"/>
  <c r="I10" i="15"/>
  <c r="G27" i="45"/>
  <c r="H14" i="3"/>
  <c r="O97" i="30"/>
  <c r="AD59" i="10"/>
  <c r="AC6" i="69"/>
  <c r="Y92" i="10"/>
  <c r="N85" i="30"/>
  <c r="R72" i="30"/>
  <c r="AF70" i="30"/>
  <c r="E5" i="15"/>
  <c r="AA107" i="30"/>
  <c r="H16" i="78"/>
  <c r="N4" i="3"/>
  <c r="J90" i="30"/>
  <c r="X14" i="30"/>
  <c r="O20" i="78"/>
  <c r="F72" i="30"/>
  <c r="F15" i="78"/>
  <c r="H15" i="69"/>
  <c r="K92" i="30"/>
  <c r="O10" i="30"/>
  <c r="C5" i="3"/>
  <c r="AC62" i="30"/>
  <c r="AD28" i="10"/>
  <c r="D13" i="3"/>
  <c r="AA41" i="10"/>
  <c r="L4" i="340"/>
  <c r="M2" i="30"/>
  <c r="P11" i="78"/>
  <c r="T87" i="30"/>
  <c r="Z50" i="30"/>
  <c r="S12" i="10"/>
  <c r="E64" i="10"/>
  <c r="O87" i="10"/>
  <c r="Z10" i="3"/>
  <c r="U103" i="30"/>
  <c r="X74" i="10"/>
  <c r="AC7" i="30"/>
  <c r="S5" i="69"/>
  <c r="AD97" i="10"/>
  <c r="J3" i="78"/>
  <c r="AC98" i="10"/>
  <c r="H79" i="10"/>
  <c r="Q107" i="30"/>
  <c r="AF72" i="30"/>
  <c r="AG8" i="78"/>
  <c r="G72" i="30"/>
  <c r="U90" i="30"/>
  <c r="Z47" i="10"/>
  <c r="I14" i="5"/>
  <c r="V58" i="10"/>
  <c r="O99" i="30"/>
  <c r="E4" i="340"/>
  <c r="F41" i="30"/>
  <c r="S71" i="30"/>
  <c r="L43" i="30"/>
  <c r="F12" i="3"/>
  <c r="D6" i="30"/>
  <c r="U22" i="78"/>
  <c r="M16" i="15"/>
  <c r="L22" i="69"/>
  <c r="X95" i="30"/>
  <c r="AC56" i="10"/>
  <c r="AC22" i="69"/>
  <c r="AC7" i="340"/>
  <c r="J30" i="30"/>
  <c r="U7" i="78"/>
  <c r="T78" i="10"/>
  <c r="AE30" i="30"/>
  <c r="S80" i="30"/>
  <c r="K52" i="30"/>
  <c r="AB32" i="10"/>
  <c r="B22" i="3"/>
  <c r="Y17" i="10"/>
  <c r="AB5" i="69"/>
  <c r="H11" i="78"/>
  <c r="G32" i="10"/>
  <c r="AH13" i="78"/>
  <c r="J48" i="10"/>
  <c r="AB48" i="30"/>
  <c r="AB8" i="30"/>
  <c r="Z13" i="69"/>
  <c r="T94" i="10"/>
  <c r="Q108" i="30"/>
  <c r="N51" i="30"/>
  <c r="M61" i="30"/>
  <c r="AA4" i="3"/>
  <c r="K20" i="15"/>
  <c r="V20" i="3"/>
  <c r="S21" i="69"/>
  <c r="G77" i="30"/>
  <c r="X95" i="10"/>
  <c r="R27" i="3"/>
  <c r="AB98" i="30"/>
  <c r="O68" i="30"/>
  <c r="AA24" i="30"/>
  <c r="N47" i="10"/>
  <c r="J74" i="30"/>
  <c r="D2" i="10"/>
  <c r="M3" i="69"/>
  <c r="D49" i="10"/>
  <c r="R15" i="10"/>
  <c r="S49" i="30"/>
  <c r="S2" i="15"/>
  <c r="Y39" i="10"/>
  <c r="N76" i="10"/>
  <c r="Y10" i="30"/>
  <c r="P104" i="30"/>
  <c r="T22" i="3"/>
  <c r="P8" i="78"/>
  <c r="AD13" i="69"/>
  <c r="F91" i="30"/>
  <c r="K4" i="340"/>
  <c r="M5" i="10"/>
  <c r="V5" i="78"/>
  <c r="E67" i="30"/>
  <c r="N21" i="30"/>
  <c r="AA46" i="30"/>
  <c r="R17" i="78"/>
  <c r="AB20" i="69"/>
  <c r="G8" i="340"/>
  <c r="F39" i="207"/>
  <c r="AC46" i="30"/>
  <c r="Y49" i="30"/>
  <c r="F106" i="30"/>
  <c r="D75" i="30"/>
  <c r="X84" i="10"/>
  <c r="Y12" i="10"/>
  <c r="AC95" i="30"/>
  <c r="O32" i="10"/>
  <c r="I108" i="30"/>
  <c r="L42" i="30"/>
  <c r="S96" i="30"/>
  <c r="S92" i="10"/>
  <c r="X52" i="10"/>
  <c r="M5" i="3"/>
  <c r="AH12" i="15"/>
  <c r="X73" i="10"/>
  <c r="Z74" i="10"/>
  <c r="G106" i="30"/>
  <c r="B28" i="5"/>
  <c r="M21" i="78"/>
  <c r="T19" i="15"/>
  <c r="W9" i="340"/>
  <c r="AC5" i="10"/>
  <c r="K14" i="10"/>
  <c r="Z25" i="10"/>
  <c r="T6" i="78"/>
  <c r="D72" i="30"/>
  <c r="AD67" i="10"/>
  <c r="N53" i="30"/>
  <c r="AE13" i="30"/>
  <c r="E6" i="5"/>
  <c r="S11" i="3"/>
  <c r="AA22" i="15"/>
  <c r="H11" i="3"/>
  <c r="V104" i="30"/>
  <c r="Z102" i="30"/>
  <c r="AF102" i="30"/>
  <c r="AE62" i="30"/>
  <c r="R20" i="69"/>
  <c r="AF17" i="30"/>
  <c r="H17" i="15"/>
  <c r="X70" i="30"/>
  <c r="R12" i="30"/>
  <c r="AD93" i="10"/>
  <c r="AE93" i="10"/>
  <c r="AB5" i="78"/>
  <c r="B64" i="30"/>
  <c r="O79" i="30"/>
  <c r="AA38" i="30"/>
  <c r="Y53" i="30"/>
  <c r="S7" i="69"/>
  <c r="T52" i="30"/>
  <c r="AF56" i="10"/>
  <c r="N5" i="3"/>
  <c r="P15" i="10"/>
  <c r="AH3" i="15"/>
  <c r="R105" i="30"/>
  <c r="M28" i="3"/>
  <c r="K65" i="10"/>
  <c r="C28" i="207"/>
  <c r="AH35" i="10"/>
  <c r="F20" i="207"/>
  <c r="I2" i="78"/>
  <c r="X85" i="30"/>
  <c r="V56" i="10"/>
  <c r="C36" i="30"/>
  <c r="F14" i="10"/>
  <c r="G24" i="45"/>
  <c r="AE20" i="10"/>
  <c r="G15" i="69"/>
  <c r="N66" i="30"/>
  <c r="O93" i="10"/>
  <c r="W40" i="10"/>
  <c r="AD27" i="10"/>
  <c r="X59" i="30"/>
  <c r="E82" i="10"/>
  <c r="AI20" i="69"/>
  <c r="N101" i="30"/>
  <c r="AA3" i="10"/>
  <c r="E35" i="207"/>
  <c r="L55" i="10"/>
  <c r="D108" i="30"/>
  <c r="H15" i="78"/>
  <c r="J6" i="3"/>
  <c r="T35" i="10"/>
  <c r="AF53" i="10"/>
  <c r="D48" i="30"/>
  <c r="AE37" i="30"/>
  <c r="R19" i="10"/>
  <c r="AG36" i="10"/>
  <c r="M9" i="78"/>
  <c r="F9" i="30"/>
  <c r="F63" i="30"/>
  <c r="H7" i="3"/>
  <c r="AE12" i="15"/>
  <c r="Y92" i="30"/>
  <c r="AC23" i="30"/>
  <c r="E16" i="78"/>
  <c r="F24" i="10"/>
  <c r="J77" i="30"/>
  <c r="L2" i="30"/>
  <c r="U80" i="10"/>
  <c r="F15" i="207"/>
  <c r="R10" i="30"/>
  <c r="R59" i="30"/>
  <c r="AI21" i="15"/>
  <c r="D32" i="10"/>
  <c r="M2" i="69"/>
  <c r="X84" i="30"/>
  <c r="X5" i="78"/>
  <c r="AD4" i="69"/>
  <c r="P45" i="10"/>
  <c r="D94" i="10"/>
  <c r="I65" i="30"/>
  <c r="AF111" i="30"/>
  <c r="S28" i="30"/>
  <c r="AD43" i="10"/>
  <c r="D31" i="30"/>
  <c r="AF3" i="69"/>
  <c r="S32" i="30"/>
  <c r="AE2" i="15"/>
  <c r="AF14" i="69"/>
  <c r="AB76" i="30"/>
  <c r="Z89" i="10"/>
  <c r="W55" i="10"/>
  <c r="AC85" i="10"/>
  <c r="AG4" i="340"/>
  <c r="K86" i="10"/>
  <c r="R31" i="30"/>
  <c r="AA12" i="10"/>
  <c r="P43" i="30"/>
  <c r="K13" i="30"/>
  <c r="AF51" i="30"/>
  <c r="I26" i="3"/>
  <c r="R69" i="10"/>
  <c r="K5" i="3"/>
  <c r="S27" i="3"/>
  <c r="Z103" i="30"/>
  <c r="N58" i="30"/>
  <c r="E85" i="10"/>
  <c r="AA69" i="30"/>
  <c r="AB83" i="30"/>
  <c r="Z79" i="10"/>
  <c r="T79" i="10"/>
  <c r="L4" i="15"/>
  <c r="P24" i="30"/>
  <c r="C15" i="207"/>
  <c r="AI15" i="78"/>
  <c r="F49" i="10"/>
  <c r="AC27" i="3"/>
  <c r="Z27" i="10"/>
  <c r="AE63" i="10"/>
  <c r="S4" i="15"/>
  <c r="K22" i="78"/>
  <c r="H22" i="78"/>
  <c r="Y15" i="3"/>
  <c r="T15" i="30"/>
  <c r="AF19" i="69"/>
  <c r="E14" i="78"/>
  <c r="C12" i="3"/>
  <c r="AH16" i="69"/>
  <c r="V54" i="30"/>
  <c r="V90" i="30"/>
  <c r="M4" i="69"/>
  <c r="AD88" i="10"/>
  <c r="E45" i="30"/>
  <c r="O6" i="69"/>
  <c r="N10" i="78"/>
  <c r="H59" i="30"/>
  <c r="M20" i="30"/>
  <c r="E75" i="30"/>
  <c r="Z43" i="30"/>
  <c r="V55" i="10"/>
  <c r="C89" i="30"/>
  <c r="AF7" i="15"/>
  <c r="Z3" i="3"/>
  <c r="AD85" i="30"/>
  <c r="T7" i="340"/>
  <c r="O75" i="30"/>
  <c r="AF4" i="69"/>
  <c r="N46" i="30"/>
  <c r="D103" i="30"/>
  <c r="Z55" i="10"/>
  <c r="S29" i="3"/>
  <c r="Z80" i="30"/>
  <c r="J51" i="30"/>
  <c r="F26" i="3"/>
  <c r="W109" i="30"/>
  <c r="I2" i="15"/>
  <c r="H4" i="3"/>
  <c r="G56" i="10"/>
  <c r="H14" i="69"/>
  <c r="Z42" i="10"/>
  <c r="Z18" i="78"/>
  <c r="U48" i="10"/>
  <c r="H17" i="3"/>
  <c r="AA21" i="3"/>
  <c r="J51" i="10"/>
  <c r="W2" i="10"/>
  <c r="D13" i="207"/>
  <c r="AD60" i="30"/>
  <c r="AA14" i="69"/>
  <c r="W45" i="10"/>
  <c r="F52" i="10"/>
  <c r="Y91" i="10"/>
  <c r="B7" i="5"/>
  <c r="Y23" i="30"/>
  <c r="AE6" i="69"/>
  <c r="P87" i="30"/>
  <c r="P50" i="30"/>
  <c r="B21" i="207"/>
  <c r="E44" i="30"/>
  <c r="J18" i="15"/>
  <c r="U99" i="30"/>
  <c r="I18" i="5"/>
  <c r="J81" i="10"/>
  <c r="G27" i="22"/>
  <c r="T3" i="340"/>
  <c r="P103" i="30"/>
  <c r="V72" i="30"/>
  <c r="V5" i="10"/>
  <c r="B7" i="30"/>
  <c r="Z21" i="3"/>
  <c r="I71" i="10"/>
  <c r="S19" i="15"/>
  <c r="N75" i="30"/>
  <c r="AB14" i="69"/>
  <c r="M2" i="15"/>
  <c r="I5" i="30"/>
  <c r="AH36" i="10"/>
  <c r="Y11" i="69"/>
  <c r="B28" i="30"/>
  <c r="Q33" i="10"/>
  <c r="P21" i="69"/>
  <c r="G16" i="30"/>
  <c r="R18" i="69"/>
  <c r="U108" i="30"/>
  <c r="R109" i="30"/>
  <c r="P44" i="30"/>
  <c r="Z62" i="30"/>
  <c r="V11" i="15"/>
  <c r="F54" i="10"/>
  <c r="Y5" i="15"/>
  <c r="O27" i="10"/>
  <c r="Y29" i="3"/>
  <c r="Z10" i="69"/>
  <c r="W21" i="3"/>
  <c r="E2" i="3"/>
  <c r="N7" i="30"/>
  <c r="W9" i="78"/>
  <c r="AB3" i="69"/>
  <c r="R15" i="30"/>
  <c r="T20" i="69"/>
  <c r="K7" i="10"/>
  <c r="Z14" i="69"/>
  <c r="D71" i="30"/>
  <c r="W18" i="3"/>
  <c r="K8" i="78"/>
  <c r="I77" i="10"/>
  <c r="D31" i="10"/>
  <c r="AA19" i="30"/>
  <c r="V8" i="30"/>
  <c r="J6" i="10"/>
  <c r="AD46" i="10"/>
  <c r="O36" i="10"/>
  <c r="B49" i="30"/>
  <c r="AB84" i="10"/>
  <c r="V18" i="10"/>
  <c r="H112" i="30"/>
  <c r="AF48" i="30"/>
  <c r="D34" i="30"/>
  <c r="X24" i="10"/>
  <c r="R10" i="10"/>
  <c r="AC59" i="30"/>
  <c r="J17" i="3"/>
  <c r="G70" i="10"/>
  <c r="AG18" i="69"/>
  <c r="C25" i="3"/>
  <c r="Q79" i="10"/>
  <c r="I12" i="30"/>
  <c r="R22" i="78"/>
  <c r="W14" i="3"/>
  <c r="Y7" i="78"/>
  <c r="K11" i="10"/>
  <c r="AF10" i="78"/>
  <c r="W58" i="10"/>
  <c r="AI8" i="78"/>
  <c r="AC74" i="10"/>
  <c r="AD6" i="15"/>
  <c r="E20" i="69"/>
  <c r="O3" i="3"/>
  <c r="U56" i="10"/>
  <c r="N76" i="30"/>
  <c r="B11" i="3"/>
  <c r="Z4" i="3"/>
  <c r="B18" i="5"/>
  <c r="I49" i="30"/>
  <c r="Y71" i="30"/>
  <c r="D27" i="10"/>
  <c r="AD80" i="30"/>
  <c r="C31" i="207"/>
  <c r="J16" i="69"/>
  <c r="AB43" i="30"/>
  <c r="O34" i="30"/>
  <c r="B19" i="207"/>
  <c r="Y67" i="10"/>
  <c r="G49" i="30"/>
  <c r="N54" i="30"/>
  <c r="Q8" i="340"/>
  <c r="I98" i="30"/>
  <c r="H30" i="10"/>
  <c r="J27" i="30"/>
  <c r="O15" i="10"/>
  <c r="P19" i="78"/>
  <c r="W47" i="10"/>
  <c r="O16" i="10"/>
  <c r="AF5" i="69"/>
  <c r="Y48" i="10"/>
  <c r="Z81" i="30"/>
  <c r="O22" i="3"/>
  <c r="AC11" i="3"/>
  <c r="B18" i="3"/>
  <c r="AE43" i="10"/>
  <c r="C109" i="30"/>
  <c r="I16" i="10"/>
  <c r="M3" i="78"/>
  <c r="AC99" i="30"/>
  <c r="K11" i="30"/>
  <c r="B17" i="207"/>
  <c r="W17" i="10"/>
  <c r="G9" i="3"/>
  <c r="M92" i="30"/>
  <c r="X97" i="30"/>
  <c r="AD49" i="10"/>
  <c r="M22" i="78"/>
  <c r="K17" i="69"/>
  <c r="L8" i="30"/>
  <c r="F34" i="30"/>
  <c r="H13" i="30"/>
  <c r="Q65" i="30"/>
  <c r="AA18" i="3"/>
  <c r="S15" i="10"/>
  <c r="M45" i="30"/>
  <c r="AC9" i="3"/>
  <c r="AB2" i="15"/>
  <c r="D38" i="30"/>
  <c r="O9" i="340"/>
  <c r="H38" i="207"/>
  <c r="E17" i="207"/>
  <c r="M8" i="10"/>
  <c r="K7" i="30"/>
  <c r="U20" i="30"/>
  <c r="D86" i="10"/>
  <c r="AA43" i="30"/>
  <c r="F15" i="3"/>
  <c r="F10" i="10"/>
  <c r="J46" i="30"/>
  <c r="H89" i="10"/>
  <c r="K71" i="30"/>
  <c r="AC25" i="10"/>
  <c r="U10" i="30"/>
  <c r="E26" i="30"/>
  <c r="S4" i="69"/>
  <c r="K61" i="10"/>
  <c r="AF3" i="78"/>
  <c r="F36" i="207"/>
  <c r="S3" i="15"/>
  <c r="V82" i="10"/>
  <c r="AB83" i="10"/>
  <c r="C16" i="207"/>
  <c r="U57" i="10"/>
  <c r="AF97" i="10"/>
  <c r="Q27" i="10"/>
  <c r="O32" i="30"/>
  <c r="F5" i="15"/>
  <c r="Z10" i="78"/>
  <c r="J18" i="30"/>
  <c r="J53" i="10"/>
  <c r="AF8" i="340"/>
  <c r="B6" i="30"/>
  <c r="H15" i="3"/>
  <c r="Y13" i="3"/>
  <c r="H15" i="10"/>
  <c r="Y80" i="30"/>
  <c r="G22" i="78"/>
  <c r="I50" i="10"/>
  <c r="L37" i="30"/>
  <c r="B86" i="30"/>
  <c r="S25" i="30"/>
  <c r="P18" i="30"/>
  <c r="AD30" i="30"/>
  <c r="E22" i="3"/>
  <c r="I10" i="78"/>
  <c r="AB31" i="10"/>
  <c r="I7" i="78"/>
  <c r="P21" i="78"/>
  <c r="K25" i="30"/>
  <c r="G90" i="30"/>
  <c r="U22" i="30"/>
  <c r="E27" i="3"/>
  <c r="M34" i="10"/>
  <c r="Y59" i="10"/>
  <c r="E111" i="30"/>
  <c r="Y40" i="10"/>
  <c r="K100" i="30"/>
  <c r="AF38" i="10"/>
  <c r="AG40" i="10"/>
  <c r="K73" i="10"/>
  <c r="R87" i="30"/>
  <c r="Q6" i="10"/>
  <c r="S28" i="3"/>
  <c r="Z11" i="78"/>
  <c r="V81" i="10"/>
  <c r="Y17" i="69"/>
  <c r="C94" i="30"/>
  <c r="E58" i="30"/>
  <c r="J39" i="30"/>
  <c r="AC79" i="10"/>
  <c r="P29" i="3"/>
  <c r="E33" i="10"/>
  <c r="M7" i="30"/>
  <c r="N73" i="30"/>
  <c r="AG63" i="10"/>
  <c r="B91" i="30"/>
  <c r="Y12" i="3"/>
  <c r="Z24" i="30"/>
  <c r="T18" i="15"/>
  <c r="W3" i="340"/>
  <c r="M106" i="30"/>
  <c r="V14" i="30"/>
  <c r="AH2" i="78"/>
  <c r="S5" i="78"/>
  <c r="F8" i="30"/>
  <c r="X11" i="69"/>
  <c r="W52" i="30"/>
  <c r="AE51" i="30"/>
  <c r="K96" i="30"/>
  <c r="M65" i="30"/>
  <c r="Y31" i="10"/>
  <c r="V80" i="30"/>
  <c r="K6" i="15"/>
  <c r="T10" i="69"/>
  <c r="O3" i="78"/>
  <c r="Z21" i="15"/>
  <c r="V21" i="30"/>
  <c r="M14" i="69"/>
  <c r="E7" i="10"/>
  <c r="AD3" i="10"/>
  <c r="AD16" i="3"/>
  <c r="Q27" i="3"/>
  <c r="L47" i="10"/>
  <c r="AD6" i="30"/>
  <c r="Z7" i="3"/>
  <c r="E67" i="10"/>
  <c r="X110" i="30"/>
  <c r="N40" i="30"/>
  <c r="AE35" i="30"/>
  <c r="D87" i="30"/>
  <c r="H62" i="10"/>
  <c r="Z7" i="340"/>
  <c r="K39" i="10"/>
  <c r="P6" i="15"/>
  <c r="T30" i="10"/>
  <c r="O6" i="10"/>
  <c r="AA19" i="78"/>
  <c r="Z19" i="30"/>
  <c r="G80" i="10"/>
  <c r="O28" i="10"/>
  <c r="T65" i="10"/>
  <c r="AE44" i="30"/>
  <c r="E43" i="30"/>
  <c r="F33" i="10"/>
  <c r="R93" i="30"/>
  <c r="AB19" i="15"/>
  <c r="AC68" i="10"/>
  <c r="AC14" i="10"/>
  <c r="T3" i="69"/>
  <c r="AC4" i="3"/>
  <c r="G85" i="10"/>
  <c r="K18" i="3"/>
  <c r="AF11" i="69"/>
  <c r="AF41" i="30"/>
  <c r="G38" i="30"/>
  <c r="P96" i="30"/>
  <c r="W68" i="30"/>
  <c r="S13" i="69"/>
  <c r="AB13" i="15"/>
  <c r="J42" i="30"/>
  <c r="L35" i="30"/>
  <c r="F15" i="10"/>
  <c r="AD44" i="10"/>
  <c r="B68" i="30"/>
  <c r="S78" i="10"/>
  <c r="AE73" i="10"/>
  <c r="H38" i="30"/>
  <c r="AA49" i="10"/>
  <c r="Q2" i="69"/>
  <c r="O6" i="15"/>
  <c r="X55" i="10"/>
  <c r="N85" i="10"/>
  <c r="K34" i="30"/>
  <c r="AB70" i="10"/>
  <c r="H91" i="10"/>
  <c r="AF26" i="30"/>
  <c r="Q6" i="3"/>
  <c r="AE14" i="30"/>
  <c r="AA75" i="30"/>
  <c r="AC4" i="10"/>
  <c r="I74" i="30"/>
  <c r="T13" i="69"/>
  <c r="V76" i="30"/>
  <c r="N105" i="30"/>
  <c r="X89" i="10"/>
  <c r="J89" i="30"/>
  <c r="AF37" i="30"/>
  <c r="J23" i="15"/>
  <c r="S81" i="30"/>
  <c r="B24" i="3"/>
  <c r="Z73" i="30"/>
  <c r="K19" i="78"/>
  <c r="AG48" i="10"/>
  <c r="F12" i="10"/>
  <c r="I111" i="30"/>
  <c r="N107" i="30"/>
  <c r="T28" i="30"/>
  <c r="H7" i="78"/>
  <c r="Q22" i="69"/>
  <c r="M26" i="10"/>
  <c r="X21" i="78"/>
  <c r="AE76" i="30"/>
  <c r="AB22" i="69"/>
  <c r="N64" i="30"/>
  <c r="AD52" i="10"/>
  <c r="U38" i="30"/>
  <c r="H74" i="30"/>
  <c r="Y77" i="10"/>
  <c r="V54" i="10"/>
  <c r="W8" i="78"/>
  <c r="V16" i="15"/>
  <c r="B96" i="30"/>
  <c r="AE23" i="15"/>
  <c r="AB67" i="10"/>
  <c r="U84" i="10"/>
  <c r="T17" i="78"/>
  <c r="T16" i="69"/>
  <c r="J41" i="10"/>
  <c r="AD3" i="78"/>
  <c r="AE8" i="30"/>
  <c r="N14" i="30"/>
  <c r="AG92" i="10"/>
  <c r="W71" i="30"/>
  <c r="E5" i="10"/>
  <c r="F24" i="5"/>
  <c r="F27" i="207"/>
  <c r="D11" i="3"/>
  <c r="Q51" i="10"/>
  <c r="M89" i="10"/>
  <c r="AF55" i="30"/>
  <c r="V21" i="69"/>
  <c r="O19" i="10"/>
  <c r="AG9" i="69"/>
  <c r="R10" i="69"/>
  <c r="E96" i="10"/>
  <c r="T12" i="3"/>
  <c r="Y90" i="10"/>
  <c r="C17" i="3"/>
  <c r="I4" i="69"/>
  <c r="J83" i="30"/>
  <c r="H41" i="10"/>
  <c r="C6" i="207"/>
  <c r="R21" i="69"/>
  <c r="AE10" i="69"/>
  <c r="L3" i="340"/>
  <c r="C27" i="207"/>
  <c r="K106" i="30"/>
  <c r="W33" i="10"/>
  <c r="J3" i="3"/>
  <c r="U18" i="69"/>
  <c r="R9" i="10"/>
  <c r="AE55" i="30"/>
  <c r="C73" i="30"/>
  <c r="AI15" i="69"/>
  <c r="AA18" i="30"/>
  <c r="L98" i="30"/>
  <c r="Z73" i="10"/>
  <c r="AF8" i="10"/>
  <c r="I89" i="10"/>
  <c r="G29" i="10"/>
  <c r="AD40" i="30"/>
  <c r="X66" i="30"/>
  <c r="Q3" i="15"/>
  <c r="E22" i="69"/>
  <c r="K98" i="30"/>
  <c r="R77" i="30"/>
  <c r="P9" i="3"/>
  <c r="D9" i="30"/>
  <c r="R8" i="3"/>
  <c r="AB8" i="10"/>
  <c r="AD66" i="30"/>
  <c r="J106" i="30"/>
  <c r="X54" i="10"/>
  <c r="W40" i="30"/>
  <c r="I26" i="10"/>
  <c r="AA84" i="10"/>
  <c r="N49" i="30"/>
  <c r="J16" i="10"/>
  <c r="I25" i="3"/>
  <c r="Y108" i="30"/>
  <c r="M43" i="10"/>
  <c r="E106" i="30"/>
  <c r="AE35" i="10"/>
  <c r="C6" i="3"/>
  <c r="S53" i="30"/>
  <c r="W17" i="78"/>
  <c r="J7" i="10"/>
  <c r="M44" i="30"/>
  <c r="X2" i="15"/>
  <c r="O45" i="30"/>
  <c r="AC64" i="30"/>
  <c r="AC9" i="30"/>
  <c r="H85" i="10"/>
  <c r="AF86" i="30"/>
  <c r="V93" i="30"/>
  <c r="H6" i="3"/>
  <c r="B29" i="3"/>
  <c r="P28" i="3"/>
  <c r="U33" i="10"/>
  <c r="M21" i="10"/>
  <c r="X32" i="10"/>
  <c r="Q29" i="30"/>
  <c r="K82" i="30"/>
  <c r="W27" i="3"/>
  <c r="F34" i="10"/>
  <c r="S90" i="30"/>
  <c r="AF46" i="10"/>
  <c r="AC105" i="30"/>
  <c r="Y6" i="10"/>
  <c r="W91" i="10"/>
  <c r="AD41" i="30"/>
  <c r="D66" i="10"/>
  <c r="D78" i="10"/>
  <c r="P91" i="30"/>
  <c r="S18" i="3"/>
  <c r="AC18" i="69"/>
  <c r="AF53" i="30"/>
  <c r="Y10" i="3"/>
  <c r="AA20" i="78"/>
  <c r="D94" i="30"/>
  <c r="V75" i="10"/>
  <c r="O11" i="10"/>
  <c r="V94" i="10"/>
  <c r="D7" i="3"/>
  <c r="G24" i="207"/>
  <c r="X6" i="10"/>
  <c r="D24" i="3"/>
  <c r="Q12" i="10"/>
  <c r="W57" i="30"/>
  <c r="AF11" i="78"/>
  <c r="U86" i="30"/>
  <c r="E78" i="10"/>
  <c r="AE23" i="3"/>
  <c r="G98" i="10"/>
  <c r="D98" i="10"/>
  <c r="AD38" i="30"/>
  <c r="B66" i="30"/>
  <c r="AE100" i="30"/>
  <c r="AC2" i="15"/>
  <c r="U59" i="30"/>
  <c r="O74" i="10"/>
  <c r="R90" i="10"/>
  <c r="N16" i="10"/>
  <c r="V84" i="30"/>
  <c r="O37" i="30"/>
  <c r="Z69" i="10"/>
  <c r="V5" i="3"/>
  <c r="R17" i="10"/>
  <c r="O8" i="30"/>
  <c r="O3" i="30"/>
  <c r="AF49" i="10"/>
  <c r="AE32" i="30"/>
  <c r="Q22" i="15"/>
  <c r="AB54" i="30"/>
  <c r="D83" i="10"/>
  <c r="N93" i="10"/>
  <c r="AA24" i="10"/>
  <c r="AI12" i="78"/>
  <c r="AC13" i="30"/>
  <c r="AE102" i="30"/>
  <c r="AD5" i="30"/>
  <c r="N27" i="30"/>
  <c r="G34" i="30"/>
  <c r="B107" i="30"/>
  <c r="F104" i="30"/>
  <c r="AA80" i="10"/>
  <c r="S17" i="10"/>
  <c r="X28" i="10"/>
  <c r="AD6" i="78"/>
  <c r="U7" i="69"/>
  <c r="F28" i="3"/>
  <c r="N15" i="69"/>
  <c r="V29" i="30"/>
  <c r="B26" i="5"/>
  <c r="C42" i="207"/>
  <c r="D7" i="207"/>
  <c r="E41" i="10"/>
  <c r="Y28" i="3"/>
  <c r="AA42" i="30"/>
  <c r="AD36" i="30"/>
  <c r="R77" i="10"/>
  <c r="V47" i="10"/>
  <c r="AB96" i="30"/>
  <c r="AD34" i="30"/>
  <c r="J79" i="30"/>
  <c r="AE98" i="30"/>
  <c r="E76" i="10"/>
  <c r="W21" i="30"/>
  <c r="I68" i="10"/>
  <c r="L29" i="30"/>
  <c r="D82" i="10"/>
  <c r="R14" i="3"/>
  <c r="Y9" i="3"/>
  <c r="AH67" i="10"/>
  <c r="Y105" i="30"/>
  <c r="X30" i="30"/>
  <c r="S22" i="69"/>
  <c r="AB53" i="30"/>
  <c r="AF8" i="15"/>
  <c r="AA101" i="30"/>
  <c r="AF25" i="30"/>
  <c r="L12" i="69"/>
  <c r="I75" i="30"/>
  <c r="Q29" i="10"/>
  <c r="G99" i="30"/>
  <c r="N35" i="30"/>
  <c r="W86" i="30"/>
  <c r="T110" i="30"/>
  <c r="Y14" i="30"/>
  <c r="I22" i="15"/>
  <c r="S15" i="78"/>
  <c r="AC2" i="78"/>
  <c r="Z45" i="10"/>
  <c r="L46" i="10"/>
  <c r="AH23" i="10"/>
  <c r="G35" i="22"/>
  <c r="AE20" i="3"/>
  <c r="R21" i="30"/>
  <c r="S8" i="30"/>
  <c r="AE22" i="3"/>
  <c r="Z96" i="30"/>
  <c r="I9" i="3"/>
  <c r="E29" i="207"/>
  <c r="I15" i="78"/>
  <c r="AG17" i="10"/>
  <c r="AI13" i="15"/>
  <c r="AG21" i="10"/>
  <c r="AD89" i="10"/>
  <c r="AD15" i="78"/>
  <c r="F22" i="30"/>
  <c r="M104" i="30"/>
  <c r="D37" i="207"/>
  <c r="AE48" i="30"/>
  <c r="W52" i="10"/>
  <c r="C111" i="30"/>
  <c r="AE16" i="69"/>
  <c r="J24" i="10"/>
  <c r="K84" i="30"/>
  <c r="V77" i="30"/>
  <c r="H60" i="10"/>
  <c r="E3" i="15"/>
  <c r="AF9" i="69"/>
  <c r="AH44" i="10"/>
  <c r="H89" i="30"/>
  <c r="AA6" i="10"/>
  <c r="J10" i="15"/>
  <c r="Z4" i="69"/>
  <c r="N32" i="30"/>
  <c r="R15" i="3"/>
  <c r="O18" i="78"/>
  <c r="AD27" i="30"/>
  <c r="F42" i="207"/>
  <c r="P28" i="10"/>
  <c r="S69" i="30"/>
  <c r="AG74" i="10"/>
  <c r="U5" i="3"/>
  <c r="P54" i="30"/>
  <c r="U65" i="10"/>
  <c r="W81" i="30"/>
  <c r="C28" i="30"/>
  <c r="I96" i="10"/>
  <c r="AD73" i="30"/>
  <c r="Z65" i="30"/>
  <c r="Z16" i="30"/>
  <c r="J8" i="10"/>
  <c r="F15" i="69"/>
  <c r="AG89" i="10"/>
  <c r="O56" i="30"/>
  <c r="B57" i="30"/>
  <c r="AB14" i="30"/>
  <c r="D51" i="10"/>
  <c r="T99" i="30"/>
  <c r="E19" i="15"/>
  <c r="R58" i="30"/>
  <c r="Q52" i="30"/>
  <c r="W35" i="10"/>
  <c r="I12" i="78"/>
  <c r="I5" i="69"/>
  <c r="V34" i="30"/>
  <c r="B13" i="5"/>
  <c r="AI11" i="15"/>
  <c r="V46" i="10"/>
  <c r="X5" i="30"/>
  <c r="M76" i="10"/>
  <c r="S94" i="30"/>
  <c r="G62" i="30"/>
  <c r="V21" i="15"/>
  <c r="I96" i="30"/>
  <c r="U10" i="15"/>
  <c r="U95" i="30"/>
  <c r="P96" i="10"/>
  <c r="Q20" i="69"/>
  <c r="W48" i="30"/>
  <c r="AC6" i="10"/>
  <c r="V2" i="10"/>
  <c r="N20" i="3"/>
  <c r="B37" i="207"/>
  <c r="K70" i="10"/>
  <c r="N50" i="10"/>
  <c r="U45" i="30"/>
  <c r="F47" i="10"/>
  <c r="Z12" i="69"/>
  <c r="J55" i="30"/>
  <c r="Y7" i="15"/>
  <c r="K9" i="10"/>
  <c r="L79" i="30"/>
  <c r="S63" i="10"/>
  <c r="J9" i="15"/>
  <c r="AB62" i="30"/>
  <c r="AH47" i="10"/>
  <c r="G33" i="10"/>
  <c r="K34" i="10"/>
  <c r="B5" i="30"/>
  <c r="AB22" i="10"/>
  <c r="AB75" i="10"/>
  <c r="M22" i="3"/>
  <c r="S44" i="30"/>
  <c r="R96" i="30"/>
  <c r="Y10" i="10"/>
  <c r="AA48" i="30"/>
  <c r="D64" i="30"/>
  <c r="Q43" i="10"/>
  <c r="F61" i="10"/>
  <c r="AB11" i="10"/>
  <c r="G22" i="45"/>
  <c r="X8" i="10"/>
  <c r="AE99" i="30"/>
  <c r="AD61" i="10"/>
  <c r="F91" i="10"/>
  <c r="N3" i="3"/>
  <c r="R56" i="10"/>
  <c r="AD11" i="30"/>
  <c r="Z26" i="3"/>
  <c r="X91" i="30"/>
  <c r="T4" i="3"/>
  <c r="E20" i="15"/>
  <c r="AA77" i="30"/>
  <c r="R95" i="30"/>
  <c r="G7" i="22"/>
  <c r="AF75" i="30"/>
  <c r="O13" i="3"/>
  <c r="R13" i="3"/>
  <c r="AE19" i="3"/>
  <c r="U2" i="30"/>
  <c r="G10" i="22"/>
  <c r="H104" i="30"/>
  <c r="J78" i="10"/>
  <c r="AF10" i="30"/>
  <c r="J8" i="69"/>
  <c r="T81" i="10"/>
  <c r="D52" i="10"/>
  <c r="P59" i="30"/>
  <c r="F42" i="10"/>
  <c r="F7" i="5"/>
  <c r="V64" i="10"/>
  <c r="S18" i="69"/>
  <c r="Q7" i="10"/>
  <c r="T93" i="30"/>
  <c r="V14" i="3"/>
  <c r="AF6" i="3"/>
  <c r="S33" i="30"/>
  <c r="AF89" i="30"/>
  <c r="W64" i="30"/>
  <c r="D51" i="30"/>
  <c r="I19" i="69"/>
  <c r="AC83" i="30"/>
  <c r="Q91" i="10"/>
  <c r="T41" i="30"/>
  <c r="AG9" i="15"/>
  <c r="AC9" i="69"/>
  <c r="N92" i="10"/>
  <c r="I45" i="30"/>
  <c r="K24" i="10"/>
  <c r="F24" i="207"/>
  <c r="Z57" i="10"/>
  <c r="AI6" i="15"/>
  <c r="Y63" i="10"/>
  <c r="X18" i="10"/>
  <c r="Q12" i="3"/>
  <c r="AB57" i="30"/>
  <c r="AB21" i="15"/>
  <c r="J97" i="10"/>
  <c r="K85" i="30"/>
  <c r="G26" i="207"/>
  <c r="L11" i="30"/>
  <c r="L12" i="3"/>
  <c r="E60" i="30"/>
  <c r="AE24" i="3"/>
  <c r="S97" i="10"/>
  <c r="W99" i="30"/>
  <c r="Q90" i="10"/>
  <c r="M20" i="10"/>
  <c r="B8" i="30"/>
  <c r="R14" i="69"/>
  <c r="H96" i="10"/>
  <c r="L63" i="10"/>
  <c r="Q4" i="3"/>
  <c r="AA26" i="30"/>
  <c r="AC6" i="3"/>
  <c r="W23" i="10"/>
  <c r="O73" i="30"/>
  <c r="I45" i="10"/>
  <c r="T57" i="30"/>
  <c r="AA22" i="69"/>
  <c r="S47" i="30"/>
  <c r="AD19" i="69"/>
  <c r="H38" i="10"/>
  <c r="P16" i="3"/>
  <c r="T10" i="15"/>
  <c r="B8" i="5"/>
  <c r="E32" i="10"/>
  <c r="AD94" i="10"/>
  <c r="AG64" i="10"/>
  <c r="D41" i="30"/>
  <c r="Y74" i="30"/>
  <c r="Z60" i="30"/>
  <c r="D26" i="207"/>
  <c r="AG13" i="69"/>
  <c r="J66" i="10"/>
  <c r="K8" i="10"/>
  <c r="AA59" i="30"/>
  <c r="R16" i="10"/>
  <c r="AH27" i="10"/>
  <c r="S24" i="10"/>
  <c r="Z19" i="69"/>
  <c r="G21" i="69"/>
  <c r="AA67" i="30"/>
  <c r="Z8" i="3"/>
  <c r="T7" i="15"/>
  <c r="E36" i="207"/>
  <c r="AF57" i="30"/>
  <c r="P36" i="10"/>
  <c r="Q76" i="30"/>
  <c r="G10" i="15"/>
  <c r="Z72" i="10"/>
  <c r="G90" i="10"/>
  <c r="AD42" i="10"/>
  <c r="F66" i="30"/>
  <c r="Q61" i="10"/>
  <c r="U3" i="340"/>
  <c r="AB4" i="15"/>
  <c r="D31" i="207"/>
  <c r="V8" i="78"/>
  <c r="AE4" i="3"/>
  <c r="M13" i="69"/>
  <c r="W89" i="30"/>
  <c r="W71" i="10"/>
  <c r="X35" i="10"/>
  <c r="X10" i="30"/>
  <c r="K16" i="30"/>
  <c r="J90" i="10"/>
  <c r="AE16" i="10"/>
  <c r="E81" i="10"/>
  <c r="AD31" i="30"/>
  <c r="H90" i="10"/>
  <c r="U25" i="30"/>
  <c r="K67" i="30"/>
  <c r="P48" i="30"/>
  <c r="X63" i="10"/>
  <c r="J10" i="78"/>
  <c r="G6" i="15"/>
  <c r="J110" i="30"/>
  <c r="AH12" i="69"/>
  <c r="T4" i="69"/>
  <c r="H76" i="10"/>
  <c r="V38" i="10"/>
  <c r="L58" i="30"/>
  <c r="E26" i="10"/>
  <c r="AF14" i="10"/>
  <c r="M70" i="10"/>
  <c r="N100" i="30"/>
  <c r="AB28" i="10"/>
  <c r="AE47" i="30"/>
  <c r="L4" i="10"/>
  <c r="R46" i="10"/>
  <c r="AA7" i="15"/>
  <c r="C55" i="30"/>
  <c r="Y70" i="30"/>
  <c r="J21" i="30"/>
  <c r="V55" i="30"/>
  <c r="S68" i="10"/>
  <c r="M74" i="10"/>
  <c r="AC72" i="30"/>
  <c r="W20" i="30"/>
  <c r="AD29" i="3"/>
  <c r="P106" i="30"/>
  <c r="AF79" i="30"/>
  <c r="AF63" i="10"/>
  <c r="E6" i="69"/>
  <c r="I61" i="30"/>
  <c r="O16" i="3"/>
  <c r="Z91" i="10"/>
  <c r="L100" i="30"/>
  <c r="I27" i="30"/>
  <c r="Q13" i="69"/>
  <c r="AG88" i="10"/>
  <c r="M69" i="10"/>
  <c r="K9" i="340"/>
  <c r="AD4" i="3"/>
  <c r="AB14" i="10"/>
  <c r="G9" i="10"/>
  <c r="D18" i="30"/>
  <c r="E3" i="10"/>
  <c r="W41" i="10"/>
  <c r="Z96" i="10"/>
  <c r="AE40" i="10"/>
  <c r="H77" i="30"/>
  <c r="AC46" i="10"/>
  <c r="T71" i="30"/>
  <c r="Y18" i="69"/>
  <c r="P18" i="15"/>
  <c r="AE64" i="30"/>
  <c r="F28" i="30"/>
  <c r="N29" i="10"/>
  <c r="F4" i="78"/>
  <c r="P68" i="10"/>
  <c r="Q6" i="30"/>
  <c r="T34" i="30"/>
  <c r="D93" i="30"/>
  <c r="Z38" i="30"/>
  <c r="M19" i="69"/>
  <c r="AC76" i="30"/>
  <c r="Q85" i="10"/>
  <c r="AB38" i="10"/>
  <c r="F20" i="78"/>
  <c r="P30" i="10"/>
  <c r="J98" i="10"/>
  <c r="Z69" i="30"/>
  <c r="M17" i="15"/>
  <c r="V41" i="10"/>
  <c r="R10" i="15"/>
  <c r="O23" i="30"/>
  <c r="AB22" i="30"/>
  <c r="C32" i="207"/>
  <c r="U64" i="30"/>
  <c r="G66" i="30"/>
  <c r="AF40" i="30"/>
  <c r="H16" i="10"/>
  <c r="N48" i="10"/>
  <c r="G11" i="45"/>
  <c r="F33" i="30"/>
  <c r="X61" i="10"/>
  <c r="H50" i="30"/>
  <c r="M60" i="10"/>
  <c r="O4" i="10"/>
  <c r="L65" i="30"/>
  <c r="L72" i="10"/>
  <c r="W35" i="30"/>
  <c r="P2" i="15"/>
  <c r="J17" i="78"/>
  <c r="AB7" i="78"/>
  <c r="AD3" i="15"/>
  <c r="J4" i="30"/>
  <c r="H22" i="30"/>
  <c r="R24" i="3"/>
  <c r="E11" i="15"/>
  <c r="N55" i="10"/>
  <c r="K30" i="30"/>
  <c r="J22" i="78"/>
  <c r="L10" i="30"/>
  <c r="P2" i="340"/>
  <c r="N55" i="30"/>
  <c r="AE21" i="15"/>
  <c r="O17" i="69"/>
  <c r="L13" i="69"/>
  <c r="N84" i="30"/>
  <c r="R9" i="69"/>
  <c r="G87" i="10"/>
  <c r="U20" i="10"/>
  <c r="AC21" i="69"/>
  <c r="G108" i="30"/>
  <c r="M26" i="3"/>
  <c r="I21" i="3"/>
  <c r="D5" i="3"/>
  <c r="U63" i="10"/>
  <c r="I97" i="30"/>
  <c r="AH7" i="69"/>
  <c r="AG4" i="15"/>
  <c r="AH54" i="10"/>
  <c r="P38" i="30"/>
  <c r="AF18" i="30"/>
  <c r="Y36" i="10"/>
  <c r="AB6" i="78"/>
  <c r="Z109" i="30"/>
  <c r="Y87" i="10"/>
  <c r="J19" i="30"/>
  <c r="AB45" i="10"/>
  <c r="O57" i="10"/>
  <c r="K79" i="10"/>
  <c r="AH80" i="10"/>
  <c r="F18" i="78"/>
  <c r="N89" i="10"/>
  <c r="T46" i="30"/>
  <c r="K38" i="30"/>
  <c r="AE7" i="10"/>
  <c r="P7" i="30"/>
  <c r="S84" i="30"/>
  <c r="M89" i="30"/>
  <c r="S3" i="10"/>
  <c r="W10" i="30"/>
  <c r="AG30" i="10"/>
  <c r="AF19" i="3"/>
  <c r="L64" i="30"/>
  <c r="Y87" i="30"/>
  <c r="R19" i="3"/>
  <c r="G27" i="207"/>
  <c r="G36" i="207"/>
  <c r="AE67" i="30"/>
  <c r="H23" i="30"/>
  <c r="R73" i="30"/>
  <c r="M20" i="69"/>
  <c r="V10" i="30"/>
  <c r="U3" i="3"/>
  <c r="AE5" i="78"/>
  <c r="M10" i="69"/>
  <c r="C83" i="30"/>
  <c r="AC28" i="30"/>
  <c r="O43" i="10"/>
  <c r="L2" i="78"/>
  <c r="E15" i="207"/>
  <c r="AD53" i="10"/>
  <c r="AC74" i="30"/>
  <c r="AG10" i="10"/>
  <c r="F42" i="30"/>
  <c r="AE21" i="30"/>
  <c r="B21" i="3"/>
  <c r="X18" i="30"/>
  <c r="X88" i="10"/>
  <c r="G17" i="22"/>
  <c r="P84" i="10"/>
  <c r="U21" i="10"/>
  <c r="W15" i="3"/>
  <c r="I90" i="30"/>
  <c r="M68" i="30"/>
  <c r="H47" i="10"/>
  <c r="D3" i="340"/>
  <c r="R45" i="10"/>
  <c r="G74" i="10"/>
  <c r="G17" i="45"/>
  <c r="AA5" i="340"/>
  <c r="C79" i="30"/>
  <c r="AE22" i="15"/>
  <c r="G23" i="45"/>
  <c r="D27" i="30"/>
  <c r="AE65" i="10"/>
  <c r="G24" i="10"/>
  <c r="J13" i="15"/>
  <c r="AC87" i="10"/>
  <c r="G19" i="45"/>
  <c r="R67" i="10"/>
  <c r="M63" i="10"/>
  <c r="G94" i="10"/>
  <c r="K72" i="10"/>
  <c r="G31" i="30"/>
  <c r="T89" i="10"/>
  <c r="G6" i="207"/>
  <c r="F87" i="10"/>
  <c r="J36" i="30"/>
  <c r="AB81" i="10"/>
  <c r="AC31" i="30"/>
  <c r="L72" i="30"/>
  <c r="C43" i="30"/>
  <c r="AH14" i="69"/>
  <c r="C54" i="30"/>
  <c r="AC14" i="69"/>
  <c r="AF4" i="15"/>
  <c r="B26" i="207"/>
  <c r="AG22" i="78"/>
  <c r="AA84" i="30"/>
  <c r="AF62" i="10"/>
  <c r="Y5" i="10"/>
  <c r="O44" i="30"/>
  <c r="P66" i="30"/>
  <c r="AD65" i="30"/>
  <c r="Q2" i="30"/>
  <c r="E22" i="78"/>
  <c r="J32" i="10"/>
  <c r="U48" i="30"/>
  <c r="E5" i="340"/>
  <c r="H27" i="10"/>
  <c r="W16" i="69"/>
  <c r="V68" i="30"/>
  <c r="M17" i="3"/>
  <c r="P33" i="30"/>
  <c r="P90" i="10"/>
  <c r="U28" i="10"/>
  <c r="F35" i="30"/>
  <c r="K15" i="69"/>
  <c r="I4" i="15"/>
  <c r="C97" i="30"/>
  <c r="AF82" i="30"/>
  <c r="Z67" i="10"/>
  <c r="I8" i="15"/>
  <c r="R43" i="10"/>
  <c r="K93" i="30"/>
  <c r="G59" i="10"/>
  <c r="S85" i="30"/>
  <c r="Q18" i="15"/>
  <c r="K56" i="30"/>
  <c r="Q22" i="78"/>
  <c r="S108" i="30"/>
  <c r="R34" i="10"/>
  <c r="G11" i="3"/>
  <c r="D45" i="10"/>
  <c r="C45" i="10" l="1"/>
  <c r="C86" i="153" s="1"/>
  <c r="E86" i="153" s="1"/>
  <c r="D22" i="78"/>
  <c r="C3" i="340"/>
  <c r="D11" i="15"/>
  <c r="F17" i="131" s="1"/>
  <c r="D6" i="69"/>
  <c r="C52" i="10"/>
  <c r="D20" i="15"/>
  <c r="D19" i="15"/>
  <c r="C51" i="10"/>
  <c r="D3" i="15"/>
  <c r="C82" i="10"/>
  <c r="C127" i="153" s="1"/>
  <c r="E127" i="153" s="1"/>
  <c r="C83" i="10"/>
  <c r="C128" i="153" s="1"/>
  <c r="E128" i="153" s="1"/>
  <c r="C98" i="10"/>
  <c r="C78" i="10"/>
  <c r="C123" i="153" s="1"/>
  <c r="E123" i="153" s="1"/>
  <c r="C66" i="10"/>
  <c r="D22" i="69"/>
  <c r="C86" i="10"/>
  <c r="C132" i="153" s="1"/>
  <c r="E132" i="153" s="1"/>
  <c r="C27" i="10"/>
  <c r="C68" i="153" s="1"/>
  <c r="E68" i="153" s="1"/>
  <c r="D20" i="69"/>
  <c r="C31" i="10"/>
  <c r="D14" i="78"/>
  <c r="C94" i="10"/>
  <c r="C32" i="10"/>
  <c r="C73" i="153" s="1"/>
  <c r="E73" i="153" s="1"/>
  <c r="D16" i="78"/>
  <c r="C49" i="10"/>
  <c r="C2" i="10"/>
  <c r="C3" i="153" s="1"/>
  <c r="E3" i="153" s="1"/>
  <c r="D5" i="15"/>
  <c r="C43" i="10"/>
  <c r="D6" i="15"/>
  <c r="C92" i="10"/>
  <c r="C138" i="153" s="1"/>
  <c r="E138" i="153" s="1"/>
  <c r="D21" i="69"/>
  <c r="C23" i="10"/>
  <c r="C85" i="10"/>
  <c r="C131" i="153" s="1"/>
  <c r="E131" i="153" s="1"/>
  <c r="D10" i="15"/>
  <c r="F14" i="131" s="1"/>
  <c r="D4" i="15"/>
  <c r="F7" i="131" s="1"/>
  <c r="G7" i="131" s="1"/>
  <c r="D14" i="69"/>
  <c r="D9" i="69"/>
  <c r="C10" i="340"/>
  <c r="C11" i="10"/>
  <c r="D19" i="69"/>
  <c r="D12" i="78"/>
  <c r="C9" i="10"/>
  <c r="C20" i="153" s="1"/>
  <c r="E20" i="153" s="1"/>
  <c r="D8" i="69"/>
  <c r="C18" i="10"/>
  <c r="C45" i="153" s="1"/>
  <c r="E45" i="153" s="1"/>
  <c r="D4" i="78"/>
  <c r="C17" i="10"/>
  <c r="D16" i="69"/>
  <c r="C55" i="10"/>
  <c r="C97" i="153" s="1"/>
  <c r="E97" i="153" s="1"/>
  <c r="C87" i="10"/>
  <c r="C133" i="153" s="1"/>
  <c r="E133" i="153" s="1"/>
  <c r="C39" i="10"/>
  <c r="C77" i="10"/>
  <c r="C7" i="10"/>
  <c r="C16" i="153" s="1"/>
  <c r="E16" i="153" s="1"/>
  <c r="D13" i="69"/>
  <c r="C68" i="10"/>
  <c r="D18" i="78"/>
  <c r="C4" i="340"/>
  <c r="C44" i="10"/>
  <c r="C4" i="10"/>
  <c r="C58" i="10"/>
  <c r="C100" i="153" s="1"/>
  <c r="E100" i="153" s="1"/>
  <c r="C80" i="10"/>
  <c r="C125" i="153" s="1"/>
  <c r="E125" i="153" s="1"/>
  <c r="C56" i="10"/>
  <c r="D10" i="78"/>
  <c r="D11" i="78"/>
  <c r="C88" i="10"/>
  <c r="C134" i="153" s="1"/>
  <c r="E134" i="153" s="1"/>
  <c r="C9" i="340"/>
  <c r="C34" i="10"/>
  <c r="C28" i="10"/>
  <c r="C93" i="10"/>
  <c r="C62" i="10"/>
  <c r="C104" i="153" s="1"/>
  <c r="E104" i="153" s="1"/>
  <c r="C91" i="10"/>
  <c r="C137" i="153" s="1"/>
  <c r="E137" i="153" s="1"/>
  <c r="C71" i="10"/>
  <c r="C115" i="153" s="1"/>
  <c r="E115" i="153" s="1"/>
  <c r="D15" i="78"/>
  <c r="C14" i="10"/>
  <c r="D13" i="15"/>
  <c r="D4" i="69"/>
  <c r="D19" i="78"/>
  <c r="C69" i="10"/>
  <c r="D22" i="15"/>
  <c r="C6" i="10"/>
  <c r="C57" i="10"/>
  <c r="D5" i="69"/>
  <c r="C41" i="10"/>
  <c r="C81" i="153" s="1"/>
  <c r="E81" i="153" s="1"/>
  <c r="C89" i="10"/>
  <c r="C135" i="153" s="1"/>
  <c r="E135" i="153" s="1"/>
  <c r="C24" i="10"/>
  <c r="C74" i="10"/>
  <c r="C19" i="10"/>
  <c r="C46" i="153" s="1"/>
  <c r="E46" i="153" s="1"/>
  <c r="D9" i="78"/>
  <c r="D9" i="15"/>
  <c r="F18" i="131" s="1"/>
  <c r="C65" i="10"/>
  <c r="C59" i="10"/>
  <c r="C101" i="153" s="1"/>
  <c r="E101" i="153" s="1"/>
  <c r="C95" i="10"/>
  <c r="D6" i="45"/>
  <c r="D3" i="69"/>
  <c r="D18" i="69"/>
  <c r="C76" i="10"/>
  <c r="C122" i="153" s="1"/>
  <c r="E122" i="153" s="1"/>
  <c r="C96" i="10"/>
  <c r="C10" i="10"/>
  <c r="C67" i="10"/>
  <c r="D12" i="69"/>
  <c r="D8" i="15"/>
  <c r="F15" i="131" s="1"/>
  <c r="C25" i="10"/>
  <c r="C65" i="153" s="1"/>
  <c r="E65" i="153" s="1"/>
  <c r="C12" i="10"/>
  <c r="C2" i="340"/>
  <c r="C81" i="10"/>
  <c r="C126" i="153" s="1"/>
  <c r="E126" i="153" s="1"/>
  <c r="C54" i="10"/>
  <c r="C96" i="153" s="1"/>
  <c r="E96" i="153" s="1"/>
  <c r="D2" i="78"/>
  <c r="C33" i="10"/>
  <c r="C5" i="340"/>
  <c r="C16" i="10"/>
  <c r="D18" i="15"/>
  <c r="D6" i="22"/>
  <c r="D7" i="15"/>
  <c r="D2" i="15"/>
  <c r="F6" i="131" s="1"/>
  <c r="G6" i="131" s="1"/>
  <c r="C20" i="10"/>
  <c r="C47" i="10"/>
  <c r="C15" i="10"/>
  <c r="C64" i="10"/>
  <c r="D3" i="78"/>
  <c r="C60" i="10"/>
  <c r="D5" i="78"/>
  <c r="D17" i="78"/>
  <c r="C21" i="10"/>
  <c r="D17" i="69"/>
  <c r="D17" i="15"/>
  <c r="F19" i="131" s="1"/>
  <c r="D13" i="78"/>
  <c r="D10" i="69"/>
  <c r="C75" i="10"/>
  <c r="D16" i="15"/>
  <c r="F16" i="131" s="1"/>
  <c r="C73" i="10"/>
  <c r="C90" i="10"/>
  <c r="C136" i="153" s="1"/>
  <c r="E136" i="153" s="1"/>
  <c r="C79" i="10"/>
  <c r="C124" i="153" s="1"/>
  <c r="E124" i="153" s="1"/>
  <c r="C26" i="10"/>
  <c r="C42" i="10"/>
  <c r="C82" i="153" s="1"/>
  <c r="E82" i="153" s="1"/>
  <c r="D2" i="69"/>
  <c r="C70" i="10"/>
  <c r="C114" i="153" s="1"/>
  <c r="E114" i="153" s="1"/>
  <c r="C5" i="10"/>
  <c r="C46" i="10"/>
  <c r="C53" i="10"/>
  <c r="C95" i="153" s="1"/>
  <c r="E95" i="153" s="1"/>
  <c r="C72" i="10"/>
  <c r="C22" i="10"/>
  <c r="D21" i="15"/>
  <c r="D20" i="78"/>
  <c r="D15" i="69"/>
  <c r="C97" i="10"/>
  <c r="D6" i="78"/>
  <c r="C50" i="10"/>
  <c r="D23" i="15"/>
  <c r="C63" i="10"/>
  <c r="C105" i="153" s="1"/>
  <c r="E105" i="153" s="1"/>
  <c r="C38" i="10"/>
  <c r="C8" i="340"/>
  <c r="D8" i="78"/>
  <c r="C48" i="10"/>
  <c r="D7" i="69"/>
  <c r="C13" i="10"/>
  <c r="D12" i="15"/>
  <c r="D11" i="69"/>
  <c r="C61" i="10"/>
  <c r="C84" i="10"/>
  <c r="C129" i="153" s="1"/>
  <c r="E129" i="153" s="1"/>
  <c r="C6" i="340"/>
  <c r="C35" i="10"/>
  <c r="C36" i="10"/>
  <c r="C3" i="10"/>
  <c r="C8" i="10"/>
  <c r="C29" i="10"/>
  <c r="C40" i="10"/>
  <c r="C7" i="340"/>
  <c r="C30" i="10"/>
  <c r="C71" i="153" s="1"/>
  <c r="E71" i="153" s="1"/>
  <c r="D21" i="78"/>
  <c r="D7" i="78"/>
  <c r="F3" i="131" l="1"/>
  <c r="G3" i="131" s="1"/>
  <c r="C24" i="153"/>
  <c r="E24" i="153" s="1"/>
  <c r="F55" i="131"/>
  <c r="C89" i="153"/>
  <c r="E89" i="153" s="1"/>
  <c r="F10" i="131"/>
  <c r="C91" i="153"/>
  <c r="E91" i="153" s="1"/>
  <c r="C55" i="153"/>
  <c r="E55" i="153" s="1"/>
  <c r="F21" i="131"/>
  <c r="G21" i="131" s="1"/>
  <c r="C66" i="153"/>
  <c r="E66" i="153" s="1"/>
  <c r="F24" i="131"/>
  <c r="F50" i="131"/>
  <c r="G50" i="131" s="1"/>
  <c r="C48" i="153"/>
  <c r="E48" i="153" s="1"/>
  <c r="F5" i="131"/>
  <c r="C28" i="153"/>
  <c r="E28" i="153" s="1"/>
  <c r="C47" i="153"/>
  <c r="E47" i="153" s="1"/>
  <c r="F20" i="131"/>
  <c r="C23" i="153"/>
  <c r="E23" i="153" s="1"/>
  <c r="F48" i="131"/>
  <c r="H48" i="131" s="1"/>
  <c r="C109" i="153"/>
  <c r="E109" i="153" s="1"/>
  <c r="F32" i="131"/>
  <c r="F23" i="131"/>
  <c r="G23" i="131" s="1"/>
  <c r="C61" i="153"/>
  <c r="E61" i="153" s="1"/>
  <c r="C99" i="153"/>
  <c r="E99" i="153" s="1"/>
  <c r="F43" i="131"/>
  <c r="F28" i="131"/>
  <c r="G28" i="131" s="1"/>
  <c r="C75" i="153"/>
  <c r="E75" i="153" s="1"/>
  <c r="C4" i="153"/>
  <c r="E4" i="153" s="1"/>
  <c r="F45" i="131"/>
  <c r="G45" i="131" s="1"/>
  <c r="F33" i="131"/>
  <c r="C110" i="153"/>
  <c r="E110" i="153" s="1"/>
  <c r="C79" i="153"/>
  <c r="E79" i="153" s="1"/>
  <c r="F60" i="131"/>
  <c r="G60" i="131" s="1"/>
  <c r="F57" i="131"/>
  <c r="C34" i="153"/>
  <c r="E34" i="153" s="1"/>
  <c r="F22" i="131"/>
  <c r="G22" i="131" s="1"/>
  <c r="C60" i="153"/>
  <c r="E60" i="153" s="1"/>
  <c r="F54" i="131"/>
  <c r="G54" i="131" s="1"/>
  <c r="C83" i="153"/>
  <c r="E83" i="153" s="1"/>
  <c r="F27" i="131"/>
  <c r="G27" i="131" s="1"/>
  <c r="C72" i="153"/>
  <c r="E72" i="153" s="1"/>
  <c r="C93" i="153"/>
  <c r="E93" i="153" s="1"/>
  <c r="F39" i="131"/>
  <c r="C70" i="153"/>
  <c r="E70" i="153" s="1"/>
  <c r="F26" i="131"/>
  <c r="G26" i="131" s="1"/>
  <c r="F49" i="131"/>
  <c r="G49" i="131" s="1"/>
  <c r="C76" i="153"/>
  <c r="E76" i="153" s="1"/>
  <c r="F29" i="131"/>
  <c r="G29" i="131" s="1"/>
  <c r="C80" i="153"/>
  <c r="E80" i="153" s="1"/>
  <c r="C19" i="153"/>
  <c r="E19" i="153" s="1"/>
  <c r="F31" i="131"/>
  <c r="H31" i="131" s="1"/>
  <c r="F9" i="131"/>
  <c r="G9" i="131" s="1"/>
  <c r="C77" i="153"/>
  <c r="E77" i="153" s="1"/>
  <c r="F41" i="131"/>
  <c r="C103" i="153"/>
  <c r="E103" i="153" s="1"/>
  <c r="C78" i="153"/>
  <c r="E78" i="153" s="1"/>
  <c r="F30" i="131"/>
  <c r="G30" i="131" s="1"/>
  <c r="F34" i="131"/>
  <c r="C116" i="153"/>
  <c r="E116" i="153" s="1"/>
  <c r="F51" i="131"/>
  <c r="C87" i="153"/>
  <c r="E87" i="153" s="1"/>
  <c r="F35" i="131"/>
  <c r="C117" i="153"/>
  <c r="E117" i="153" s="1"/>
  <c r="F37" i="131"/>
  <c r="C119" i="153"/>
  <c r="E119" i="153" s="1"/>
  <c r="F40" i="131"/>
  <c r="C102" i="153"/>
  <c r="E102" i="153" s="1"/>
  <c r="C106" i="153"/>
  <c r="E106" i="153" s="1"/>
  <c r="F11" i="131"/>
  <c r="C88" i="153"/>
  <c r="E88" i="153" s="1"/>
  <c r="F52" i="131"/>
  <c r="C31" i="153"/>
  <c r="E31" i="153" s="1"/>
  <c r="F59" i="131"/>
  <c r="G59" i="131" s="1"/>
  <c r="F8" i="131"/>
  <c r="G8" i="131" s="1"/>
  <c r="C74" i="153"/>
  <c r="E74" i="153" s="1"/>
  <c r="F47" i="131"/>
  <c r="G47" i="131" s="1"/>
  <c r="C21" i="153"/>
  <c r="E21" i="153" s="1"/>
  <c r="F12" i="131"/>
  <c r="C107" i="153"/>
  <c r="E107" i="153" s="1"/>
  <c r="F36" i="131"/>
  <c r="C118" i="153"/>
  <c r="E118" i="153" s="1"/>
  <c r="C5" i="153"/>
  <c r="E5" i="153" s="1"/>
  <c r="F46" i="131"/>
  <c r="H46" i="131" s="1"/>
  <c r="F53" i="131"/>
  <c r="C112" i="153"/>
  <c r="E112" i="153" s="1"/>
  <c r="C25" i="153"/>
  <c r="E25" i="153" s="1"/>
  <c r="F4" i="131"/>
  <c r="C69" i="153"/>
  <c r="E69" i="153" s="1"/>
  <c r="F25" i="131"/>
  <c r="G25" i="131" s="1"/>
  <c r="C98" i="153"/>
  <c r="E98" i="153" s="1"/>
  <c r="F44" i="131"/>
  <c r="C85" i="153"/>
  <c r="E85" i="153" s="1"/>
  <c r="F58" i="131"/>
  <c r="F2" i="131"/>
  <c r="C22" i="153"/>
  <c r="E22" i="153" s="1"/>
  <c r="C90" i="153"/>
  <c r="E90" i="153" s="1"/>
  <c r="F56" i="131"/>
  <c r="F13" i="131"/>
  <c r="C108" i="153"/>
  <c r="E108" i="153" s="1"/>
  <c r="C92" i="153"/>
  <c r="E92" i="153" s="1"/>
  <c r="F38" i="131"/>
  <c r="B6" i="45"/>
  <c r="E7" i="45"/>
  <c r="C6" i="22"/>
  <c r="E7" i="22"/>
  <c r="C6" i="45"/>
  <c r="F6" i="45"/>
  <c r="F6" i="22"/>
  <c r="B6" i="22"/>
  <c r="D7" i="22" l="1"/>
  <c r="D7" i="45"/>
  <c r="H4" i="131"/>
  <c r="G4" i="131"/>
  <c r="G57" i="131"/>
  <c r="H57" i="131"/>
  <c r="H20" i="131"/>
  <c r="G20" i="131"/>
  <c r="H24" i="131"/>
  <c r="G24" i="131"/>
  <c r="F61" i="131"/>
  <c r="H2" i="131"/>
  <c r="G2" i="131"/>
  <c r="H5" i="131"/>
  <c r="G5" i="131"/>
  <c r="B7" i="22"/>
  <c r="B7" i="45"/>
  <c r="G61" i="131" l="1"/>
  <c r="H61" i="131"/>
  <c r="C7" i="45"/>
  <c r="C7" i="22"/>
  <c r="F7" i="45"/>
  <c r="E8" i="45"/>
  <c r="F7" i="22"/>
  <c r="E8" i="22"/>
  <c r="D8" i="22" l="1"/>
  <c r="D8" i="45"/>
  <c r="B8" i="22"/>
  <c r="B8" i="45"/>
  <c r="F8" i="45"/>
  <c r="C8" i="45"/>
  <c r="E9" i="22"/>
  <c r="F8" i="22"/>
  <c r="E9" i="45"/>
  <c r="C8" i="22"/>
  <c r="D9" i="45" l="1"/>
  <c r="D9" i="22"/>
  <c r="B9" i="45"/>
  <c r="B9" i="22"/>
  <c r="E10" i="22"/>
  <c r="F9" i="22"/>
  <c r="C9" i="45"/>
  <c r="F9" i="45"/>
  <c r="C9" i="22"/>
  <c r="E10" i="45"/>
  <c r="D10" i="45" l="1"/>
  <c r="D10" i="22"/>
  <c r="B10" i="45"/>
  <c r="B10" i="22"/>
  <c r="E11" i="22"/>
  <c r="E11" i="45"/>
  <c r="C10" i="22"/>
  <c r="F10" i="45"/>
  <c r="F10" i="22"/>
  <c r="C10" i="45"/>
  <c r="D11" i="45" l="1"/>
  <c r="D11" i="22"/>
  <c r="B11" i="45"/>
  <c r="B11" i="22"/>
  <c r="E12" i="22"/>
  <c r="C11" i="22"/>
  <c r="F11" i="45"/>
  <c r="E12" i="45"/>
  <c r="F11" i="22"/>
  <c r="C11" i="45"/>
  <c r="D12" i="45" l="1"/>
  <c r="D12" i="22"/>
  <c r="B12" i="45"/>
  <c r="B12" i="22"/>
  <c r="F12" i="22"/>
  <c r="F12" i="45"/>
  <c r="C12" i="22"/>
  <c r="E13" i="45"/>
  <c r="E13" i="22"/>
  <c r="C12" i="45"/>
  <c r="D13" i="22" l="1"/>
  <c r="D13" i="45"/>
  <c r="B13" i="22"/>
  <c r="B13" i="45"/>
  <c r="C13" i="45"/>
  <c r="C13" i="22"/>
  <c r="F13" i="45"/>
  <c r="E14" i="45"/>
  <c r="F13" i="22"/>
  <c r="E14" i="22"/>
  <c r="D14" i="22" l="1"/>
  <c r="D14" i="45"/>
  <c r="B14" i="22"/>
  <c r="B14" i="45"/>
  <c r="F14" i="22"/>
  <c r="E15" i="45"/>
  <c r="E15" i="22"/>
  <c r="C14" i="45"/>
  <c r="F14" i="45"/>
  <c r="C14" i="22"/>
  <c r="D15" i="22" l="1"/>
  <c r="D15" i="45"/>
  <c r="B15" i="22"/>
  <c r="B15" i="45"/>
  <c r="F15" i="45"/>
  <c r="C15" i="22"/>
  <c r="E16" i="45"/>
  <c r="C15" i="45"/>
  <c r="E16" i="22"/>
  <c r="F15" i="22"/>
  <c r="D16" i="22" l="1"/>
  <c r="D16" i="45"/>
  <c r="B16" i="22"/>
  <c r="B16" i="45"/>
  <c r="C16" i="45"/>
  <c r="C16" i="22"/>
  <c r="F16" i="45"/>
  <c r="E17" i="45"/>
  <c r="E17" i="22"/>
  <c r="F16" i="22"/>
  <c r="D17" i="22" l="1"/>
  <c r="D17" i="45"/>
  <c r="B17" i="22"/>
  <c r="B17" i="45"/>
  <c r="F17" i="45"/>
  <c r="C17" i="22"/>
  <c r="C17" i="45"/>
  <c r="E18" i="45"/>
  <c r="F17" i="22"/>
  <c r="E18" i="22"/>
  <c r="D18" i="22" l="1"/>
  <c r="D18" i="45"/>
  <c r="B18" i="22"/>
  <c r="B18" i="45"/>
  <c r="C18" i="45"/>
  <c r="F18" i="22"/>
  <c r="E19" i="45"/>
  <c r="E19" i="22"/>
  <c r="F18" i="45"/>
  <c r="C18" i="22"/>
  <c r="D19" i="22" l="1"/>
  <c r="D19" i="45"/>
  <c r="B19" i="22"/>
  <c r="B19" i="45"/>
  <c r="F19" i="45"/>
  <c r="E20" i="22"/>
  <c r="C19" i="45"/>
  <c r="E20" i="45"/>
  <c r="F19" i="22"/>
  <c r="C19" i="22"/>
  <c r="D20" i="45" l="1"/>
  <c r="D20" i="22"/>
  <c r="B20" i="45"/>
  <c r="B20" i="22"/>
  <c r="C20" i="22"/>
  <c r="F20" i="45"/>
  <c r="F20" i="22"/>
  <c r="C20" i="45"/>
  <c r="E21" i="22"/>
  <c r="E21" i="45"/>
  <c r="D21" i="45" l="1"/>
  <c r="D21" i="22"/>
  <c r="B21" i="45"/>
  <c r="B21" i="22"/>
  <c r="F21" i="22"/>
  <c r="C21" i="22"/>
  <c r="F21" i="45"/>
  <c r="E22" i="45"/>
  <c r="E22" i="22"/>
  <c r="C21" i="45"/>
  <c r="D22" i="22" l="1"/>
  <c r="D22" i="45"/>
  <c r="B22" i="22"/>
  <c r="B22" i="45"/>
  <c r="C22" i="45"/>
  <c r="E23" i="45"/>
  <c r="C22" i="22"/>
  <c r="F22" i="45"/>
  <c r="F22" i="22"/>
  <c r="E23" i="22"/>
  <c r="D23" i="22" l="1"/>
  <c r="D23" i="45"/>
  <c r="B23" i="22"/>
  <c r="B23" i="45"/>
  <c r="F23" i="45"/>
  <c r="E24" i="45"/>
  <c r="F23" i="22"/>
  <c r="C23" i="45"/>
  <c r="E24" i="22"/>
  <c r="C23" i="22"/>
  <c r="D24" i="22" l="1"/>
  <c r="D24" i="45"/>
  <c r="B24" i="22"/>
  <c r="B24" i="45"/>
  <c r="E25" i="45"/>
  <c r="F24" i="45"/>
  <c r="C24" i="22"/>
  <c r="C24" i="45"/>
  <c r="E25" i="22"/>
  <c r="F24" i="22"/>
  <c r="D25" i="22" l="1"/>
  <c r="D25" i="45"/>
  <c r="B25" i="22"/>
  <c r="B25" i="45"/>
  <c r="C25" i="45"/>
  <c r="E26" i="45"/>
  <c r="C25" i="22"/>
  <c r="F25" i="45"/>
  <c r="E26" i="22"/>
  <c r="F25" i="22"/>
  <c r="D26" i="22" l="1"/>
  <c r="D26" i="45"/>
  <c r="B26" i="22"/>
  <c r="B26" i="45"/>
  <c r="E27" i="45"/>
  <c r="E27" i="22"/>
  <c r="C26" i="45"/>
  <c r="C26" i="22"/>
  <c r="F26" i="45"/>
  <c r="F26" i="22"/>
  <c r="D27" i="22" l="1"/>
  <c r="D27" i="45"/>
  <c r="B27" i="22"/>
  <c r="B27" i="45"/>
  <c r="E28" i="45"/>
  <c r="F27" i="22"/>
  <c r="F27" i="45"/>
  <c r="C27" i="22"/>
  <c r="C27" i="45"/>
  <c r="E28" i="22"/>
  <c r="D28" i="22" l="1"/>
  <c r="D28" i="45"/>
  <c r="B28" i="22"/>
  <c r="B28" i="45"/>
  <c r="C28" i="45"/>
  <c r="F28" i="45"/>
  <c r="F28" i="22"/>
  <c r="C28" i="22"/>
  <c r="E29" i="45"/>
  <c r="E29" i="22"/>
  <c r="D29" i="22" l="1"/>
  <c r="D29" i="45"/>
  <c r="B29" i="22"/>
  <c r="B29" i="45"/>
  <c r="C29" i="45"/>
  <c r="F29" i="45"/>
  <c r="C29" i="22"/>
  <c r="E30" i="22"/>
  <c r="E30" i="45"/>
  <c r="F29" i="22"/>
  <c r="D30" i="45" l="1"/>
  <c r="D30" i="22"/>
  <c r="B30" i="45"/>
  <c r="B30" i="22"/>
  <c r="C30" i="22"/>
  <c r="E31" i="22"/>
  <c r="C30" i="45"/>
  <c r="F30" i="22"/>
  <c r="F30" i="45"/>
  <c r="E31" i="45"/>
  <c r="D31" i="45" l="1"/>
  <c r="D31" i="22"/>
  <c r="B31" i="45"/>
  <c r="B31" i="22"/>
  <c r="F31" i="22"/>
  <c r="C31" i="22"/>
  <c r="C31" i="45"/>
  <c r="E32" i="45"/>
  <c r="E32" i="22"/>
  <c r="F31" i="45"/>
  <c r="D32" i="22" l="1"/>
  <c r="D32" i="45"/>
  <c r="B32" i="22"/>
  <c r="B32" i="45"/>
  <c r="C32" i="45"/>
  <c r="F32" i="45"/>
  <c r="E33" i="22"/>
  <c r="E33" i="45"/>
  <c r="F32" i="22"/>
  <c r="C32" i="22"/>
  <c r="D33" i="45" l="1"/>
  <c r="D33" i="22"/>
  <c r="B33" i="45"/>
  <c r="B33" i="22"/>
  <c r="E34" i="22"/>
  <c r="C33" i="45"/>
  <c r="F33" i="22"/>
  <c r="F33" i="45"/>
  <c r="C33" i="22"/>
  <c r="E34" i="45"/>
  <c r="D34" i="45" l="1"/>
  <c r="D34" i="22"/>
  <c r="B34" i="45"/>
  <c r="B34" i="22"/>
  <c r="F34" i="22"/>
  <c r="E35" i="22"/>
  <c r="F34" i="45"/>
  <c r="C34" i="22"/>
  <c r="E35" i="45"/>
  <c r="C34" i="45"/>
  <c r="D35" i="45" l="1"/>
  <c r="D35" i="22"/>
  <c r="B35" i="45"/>
  <c r="B35" i="22"/>
  <c r="E36" i="22"/>
  <c r="C35" i="22"/>
  <c r="C35" i="45"/>
  <c r="F35" i="22"/>
  <c r="E36" i="45"/>
  <c r="F35" i="45"/>
  <c r="D36" i="45" l="1"/>
  <c r="D36" i="22"/>
  <c r="B36" i="45"/>
  <c r="B36" i="22"/>
  <c r="E37" i="22"/>
  <c r="F36" i="45"/>
  <c r="C36" i="22"/>
  <c r="C36" i="45"/>
  <c r="F36" i="22"/>
  <c r="E37" i="45"/>
  <c r="D37" i="45" l="1"/>
  <c r="D37" i="22"/>
  <c r="B37" i="45"/>
  <c r="B37" i="22"/>
  <c r="F37" i="22"/>
  <c r="C37" i="22"/>
  <c r="F37" i="45"/>
  <c r="C37" i="45"/>
</calcChain>
</file>

<file path=xl/comments1.xml><?xml version="1.0" encoding="utf-8"?>
<comments xmlns="http://schemas.openxmlformats.org/spreadsheetml/2006/main">
  <authors>
    <author>Author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15001166</t>
        </r>
      </text>
    </comment>
    <comment ref="C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در هر كارتن 5 ست</t>
        </r>
      </text>
    </comment>
    <comment ref="C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30 کارتن 9 ستی
تغيير دادم به هر كارتن 10 ستي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30 کارتن 5 تایی</t>
        </r>
      </text>
    </comment>
    <comment ref="C1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30 کارتن 9 ستی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0041910307 - R
0041910308 - L
0041910309 - </t>
        </r>
        <r>
          <rPr>
            <sz val="9"/>
            <color indexed="81"/>
            <rFont val="Tahoma"/>
            <family val="2"/>
          </rPr>
          <t>B</t>
        </r>
      </text>
    </comment>
    <comment ref="C2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هر کارتن 3 ست</t>
        </r>
      </text>
    </comment>
    <comment ref="C26" authorId="0">
      <text>
        <r>
          <rPr>
            <b/>
            <sz val="9"/>
            <color indexed="81"/>
            <rFont val="Tahoma"/>
            <family val="2"/>
          </rPr>
          <t>Author:
3 ست داخل سبد</t>
        </r>
      </text>
    </comment>
    <comment ref="C3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24 کارتن 12 عددی</t>
        </r>
      </text>
    </comment>
    <comment ref="C3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7 ردیف 20 عددی + 10 تا</t>
        </r>
      </text>
    </comment>
    <comment ref="C4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60 کارتن 25 عددی</t>
        </r>
      </text>
    </comment>
    <comment ref="C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هر کارتن 25 عدد</t>
        </r>
      </text>
    </comment>
  </commentList>
</comments>
</file>

<file path=xl/comments10.xml><?xml version="1.0" encoding="utf-8"?>
<comments xmlns="http://schemas.openxmlformats.org/spreadsheetml/2006/main">
  <authors>
    <author>Author</author>
  </authors>
  <commentList>
    <comment ref="A3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طول 5/20 كه مي توان 10 پالت قرار داد</t>
        </r>
      </text>
    </comment>
    <comment ref="A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10 پالت جا ميگيرد</t>
        </r>
      </text>
    </comment>
    <comment ref="A5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10 پالت جا ميگيرد</t>
        </r>
      </text>
    </comment>
    <comment ref="A7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تبریز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بدلیل مشکی بودن پرچم محموله بدون بارنامه ارسال شد که فردا صبح با هماهنگی پرچم درست شده و بارنامه ثبت شد . ولی نیازی به فکس نشد
در روز 5 خرداد نامه تحویل صورتجلسه ای به همراه بارنامه جهت رسید شدن به اقای تیر نژاد تحویل شد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J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آبادیان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J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مهدی زاده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J3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ارسالی در این روز 120 برای سایپا + 120 برای پارس بود ... ولی آقای سالیانی 60 تا رو فرستاد انبار محصول + 180 تا فرستاد پارس خودرو ... تحویل فروش ها همان 120 120 هست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C1" authorId="0">
      <text>
        <r>
          <rPr>
            <b/>
            <sz val="9"/>
            <color indexed="81"/>
            <rFont val="Tahoma"/>
            <charset val="178"/>
          </rPr>
          <t>Author:</t>
        </r>
        <r>
          <rPr>
            <sz val="9"/>
            <color indexed="81"/>
            <rFont val="Tahoma"/>
            <charset val="178"/>
          </rPr>
          <t xml:space="preserve">
تعدادی که باید بماند = 1080
الان 480 تا سالم دارم
4 تا پالت از مشهد قبلی مونده که یکی احتمالا ضایعاته
7 تا پالت هم الان اومده یکی ضایعات باشه
میتونم دو تا 240 بفرستم
 البته اگه سایپا یدکی نباشه
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C1" authorId="0">
      <text>
        <r>
          <rPr>
            <b/>
            <sz val="9"/>
            <color indexed="81"/>
            <rFont val="Tahoma"/>
            <charset val="178"/>
          </rPr>
          <t>Author:</t>
        </r>
        <r>
          <rPr>
            <sz val="9"/>
            <color indexed="81"/>
            <rFont val="Tahoma"/>
            <charset val="178"/>
          </rPr>
          <t xml:space="preserve">
تعدادی که باید بماند = 1080
الان 480 تا سالم دارم
4 تا پالت از مشهد قبلی مونده که یکی احتمالا ضایعاته
7 تا پالت هم الان اومده یکی ضایعات باشه
میتونم دو تا 240 بفرستم
 البته اگه سایپا یدکی نباشه
</t>
        </r>
      </text>
    </comment>
    <comment ref="J7" authorId="0">
      <text>
        <r>
          <rPr>
            <b/>
            <sz val="9"/>
            <color indexed="81"/>
            <rFont val="Tahoma"/>
            <charset val="178"/>
          </rPr>
          <t>Author:</t>
        </r>
        <r>
          <rPr>
            <sz val="9"/>
            <color indexed="81"/>
            <rFont val="Tahoma"/>
            <charset val="178"/>
          </rPr>
          <t xml:space="preserve">
موسوی - 09143310423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15001166</t>
        </r>
      </text>
    </comment>
  </commentList>
</comments>
</file>

<file path=xl/comments9.xml><?xml version="1.0" encoding="utf-8"?>
<comments xmlns="http://schemas.openxmlformats.org/spreadsheetml/2006/main">
  <authors>
    <author>Author</author>
  </authors>
  <commentList>
    <comment ref="A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ماهانه 
6000 تیبا
2400 سمند
3000 206</t>
        </r>
      </text>
    </comment>
  </commentList>
</comments>
</file>

<file path=xl/sharedStrings.xml><?xml version="1.0" encoding="utf-8"?>
<sst xmlns="http://schemas.openxmlformats.org/spreadsheetml/2006/main" count="4514" uniqueCount="643">
  <si>
    <t>کد</t>
  </si>
  <si>
    <t>نام</t>
  </si>
  <si>
    <t>شماره فنی</t>
  </si>
  <si>
    <t>تعداد قطعه در پالت</t>
  </si>
  <si>
    <t>وزن هر پالت</t>
  </si>
  <si>
    <t>قفل جلو با ميكروسوئيچ S81/x100 - راننده</t>
  </si>
  <si>
    <t>قفل جلو بدون ميكروسوئيچ S81/x100 - شاگرد</t>
  </si>
  <si>
    <t>پريز كمربند ايمني صندلي جلو - مشكي - 405</t>
  </si>
  <si>
    <t>پوشش مكانيزم ريل تنظيم</t>
  </si>
  <si>
    <t>جمع كن كمربند ايمني جلو كاپرا</t>
  </si>
  <si>
    <t>محفظه هوا ( قديمي )</t>
  </si>
  <si>
    <t>محفظه هوا</t>
  </si>
  <si>
    <t>قفل uجلوي پرايد</t>
  </si>
  <si>
    <t>قفل كمربند ايمني جلو بدون ميكروسوئيچ طرح وانت كاپرا</t>
  </si>
  <si>
    <t>قفل كمربند ايمني جلو با ميكروسوئيچ طرح وانت كاپرا</t>
  </si>
  <si>
    <t>قفل كمربندايمني عقب كاپرا</t>
  </si>
  <si>
    <t>كمربند 4درب طرح ساده ( X100 ) كمربند ايمني</t>
  </si>
  <si>
    <t>مجموعه كمربند ايمني 111(جلو ديناميك/عقب استاتيك) طرح x100</t>
  </si>
  <si>
    <t>كمربند ايمني 4درب پرايد با قفل طرح X100</t>
  </si>
  <si>
    <t>كمربند ايمني ايسوزو (چپ )</t>
  </si>
  <si>
    <t>كمربند ايمني ايسوزو (راست )</t>
  </si>
  <si>
    <t>كمربند ايمني ايسوزو (وسط )</t>
  </si>
  <si>
    <t>كمربند ايمني پيش كشنده جلو چپ با ايربگ- طرح تيبا(S81)</t>
  </si>
  <si>
    <t>كمربند ايمني پيش كشنده جلو چپ با ايربگ الكتريكال- X100</t>
  </si>
  <si>
    <t>كمربند ايمني پيش كشنده جلو چپ بدون ايربگ- طرح تيبا(S81)</t>
  </si>
  <si>
    <t>كمربند ايمني پيش كشنده جلو چپ بدون ايربگ(مكانيكال) -طرح X100</t>
  </si>
  <si>
    <t>كمربند ايمني پيش كشنده جلو راست با ايربگ-طرح تيبا(S81)</t>
  </si>
  <si>
    <t>كمربند ايمني پيش كشنده جلو راست با ايربگ الكتريكال - X100</t>
  </si>
  <si>
    <t>كمربند ايمني  پيش كشنده جلو راست  بدون ايربگ - طرح تيبا(S81)</t>
  </si>
  <si>
    <t>كمربند ايمني پيش كشنده جلو راست بدون ايربگ (مكانيكال)-طرح X100</t>
  </si>
  <si>
    <t>كمربند ايمني جلو پژو انديشه</t>
  </si>
  <si>
    <t>كمربند ايمني جلو پژو بژ</t>
  </si>
  <si>
    <t>كمربند ايمني جلو چپ پرايد</t>
  </si>
  <si>
    <t>كمربند ايمني جلوچپ تنظيم كننده ارتفاع</t>
  </si>
  <si>
    <t>كمربند ايمني جلو چپ X111/X100</t>
  </si>
  <si>
    <t>كمربند ايمني جلو راست پرايد</t>
  </si>
  <si>
    <t>كمربند ايمني جلو راست تنظيم كننده ارتفاع</t>
  </si>
  <si>
    <t>كمربند ايمني جلو راست X111/X100</t>
  </si>
  <si>
    <t>كمربند ايمني جلو مزدا تك كابين ( مشكي )</t>
  </si>
  <si>
    <t>كمربند ايمني ديناميك-استاتيك پرايد ( طرح تنظيم ارتفاع )</t>
  </si>
  <si>
    <t>كمربند ايمني ديناميك خاور WH</t>
  </si>
  <si>
    <t>مجموعه كمربند ايمني صندلي عقب مشكي با قفل دوقلو RD</t>
  </si>
  <si>
    <t>مجموعه كمربند ايمني صندلي عقب  RD با قفل ساده طرح L</t>
  </si>
  <si>
    <t>مجموعه كمربند ايمني صندلي عقب بژ با قفل دوقلو طرح پژو 405</t>
  </si>
  <si>
    <t>مجموعه كمربند ايمني صندلي عقب بژ با قفل ساده طرح پژو 405 - L</t>
  </si>
  <si>
    <t>مجموعه كمربند ايمني صندلي عقب مشكي با قفل دوقلو  پژو 405</t>
  </si>
  <si>
    <t>مجموعه كمربند ايمني صندلي عقب مشكي با قفل ساده طرح پژو 405 - L</t>
  </si>
  <si>
    <t>كمربند جلو چپ تيبا طرح 4</t>
  </si>
  <si>
    <t>كمربندايمني ديناميك نيسان مشكي</t>
  </si>
  <si>
    <t>كمربند جلو راست تيبا طرح 4</t>
  </si>
  <si>
    <t>كمربند ايمني (استاتيك)عقب وسط طرح S81 (تيبا)</t>
  </si>
  <si>
    <t>كمربندايمني ديناميك جلو چپ ( مينياتور )</t>
  </si>
  <si>
    <t>كمربندايمني ديناميك جلو راست ( مينياتور )</t>
  </si>
  <si>
    <t>كمربند ايمني ديناميك عقب چپ طرح S81 (تيبا)</t>
  </si>
  <si>
    <t>كمربند ايمني ديناميك عقب راست طرح S81 (تيبا)</t>
  </si>
  <si>
    <t>مجموعه كمربند ايمني عقب x100</t>
  </si>
  <si>
    <t>كمربند ايمني استاتيك عقب (5درب)111</t>
  </si>
  <si>
    <t>مجموعه كمربند عقب رانا</t>
  </si>
  <si>
    <t>كمربند جلو تيبا ساده (طرح 4)</t>
  </si>
  <si>
    <t>كمربند عقب وسط 211</t>
  </si>
  <si>
    <t>واحد كنترل دو ايربگ انديشه</t>
  </si>
  <si>
    <t>مجموعه ‏كيسه ‏هوا راننده ‏با كاور خاكستري‏ كروز</t>
  </si>
  <si>
    <t>7571047</t>
  </si>
  <si>
    <t>7571045</t>
  </si>
  <si>
    <t>7571009</t>
  </si>
  <si>
    <t>88830FD000GB</t>
  </si>
  <si>
    <t>88830FD00013T</t>
  </si>
  <si>
    <t>YG20216561</t>
  </si>
  <si>
    <t>96372832XX</t>
  </si>
  <si>
    <t>9420216506</t>
  </si>
  <si>
    <t>YG20216524</t>
  </si>
  <si>
    <t>9638387080</t>
  </si>
  <si>
    <t>SS1355707104</t>
  </si>
  <si>
    <t>9617388980</t>
  </si>
  <si>
    <t>58150100002</t>
  </si>
  <si>
    <t>58150200002</t>
  </si>
  <si>
    <t>KK13657620B</t>
  </si>
  <si>
    <t>72315124</t>
  </si>
  <si>
    <t>TN11057060</t>
  </si>
  <si>
    <t>YG20216573</t>
  </si>
  <si>
    <t>804157810</t>
  </si>
  <si>
    <t>802557830A</t>
  </si>
  <si>
    <t>TP13057690A</t>
  </si>
  <si>
    <t>TP13057630A</t>
  </si>
  <si>
    <t>YG23210848</t>
  </si>
  <si>
    <t>YG23210846</t>
  </si>
  <si>
    <t>802557830B</t>
  </si>
  <si>
    <t>TN03087810E</t>
  </si>
  <si>
    <t>86830Z1700</t>
  </si>
  <si>
    <t>TN03087820E</t>
  </si>
  <si>
    <t>YG20216565</t>
  </si>
  <si>
    <t>YG00025580</t>
  </si>
  <si>
    <t>YG20216588</t>
  </si>
  <si>
    <t>TH14057065</t>
  </si>
  <si>
    <t>TN03088800</t>
  </si>
  <si>
    <t>SS13557070</t>
  </si>
  <si>
    <t>72345189</t>
  </si>
  <si>
    <t>YG20216596</t>
  </si>
  <si>
    <t>TH16088800</t>
  </si>
  <si>
    <t>TH16088815</t>
  </si>
  <si>
    <t>TN11466120</t>
  </si>
  <si>
    <t>TN11432025A</t>
  </si>
  <si>
    <t>TN11432020</t>
  </si>
  <si>
    <t>TN11432017</t>
  </si>
  <si>
    <t>DN11460462</t>
  </si>
  <si>
    <t>TN11632024</t>
  </si>
  <si>
    <t>TN03076590</t>
  </si>
  <si>
    <t>YG20216116</t>
  </si>
  <si>
    <t>YG20216607</t>
  </si>
  <si>
    <t>نام محصول</t>
  </si>
  <si>
    <t>غربیلک 206</t>
  </si>
  <si>
    <t>IK00380980</t>
  </si>
  <si>
    <t>کلید غیرفعال کننده کیسه هوای سرنشین طرح X100</t>
  </si>
  <si>
    <t>غربیلک 405</t>
  </si>
  <si>
    <t>YG20286297</t>
  </si>
  <si>
    <t>غربیلک رانا</t>
  </si>
  <si>
    <t>IK001505GG</t>
  </si>
  <si>
    <t>نوع پالت</t>
  </si>
  <si>
    <t>کفی</t>
  </si>
  <si>
    <t>RE8</t>
  </si>
  <si>
    <t>GP8</t>
  </si>
  <si>
    <t>صندوقی</t>
  </si>
  <si>
    <t>کاشان</t>
  </si>
  <si>
    <t>سایپا</t>
  </si>
  <si>
    <t>ایرانخودرو</t>
  </si>
  <si>
    <t>مقصد</t>
  </si>
  <si>
    <t>پارس خودرو</t>
  </si>
  <si>
    <t>بن رو</t>
  </si>
  <si>
    <t>غربيلك دنا</t>
  </si>
  <si>
    <t>IK003232DG</t>
  </si>
  <si>
    <t>كفي</t>
  </si>
  <si>
    <t>كمربند عقب پژو مشكي</t>
  </si>
  <si>
    <t>كد نوع پالت</t>
  </si>
  <si>
    <t>بازرس</t>
  </si>
  <si>
    <t>قاسمي</t>
  </si>
  <si>
    <t>فهامه</t>
  </si>
  <si>
    <t>خودكنترلي</t>
  </si>
  <si>
    <t>جوكار</t>
  </si>
  <si>
    <t>ربط هرزگرد 206</t>
  </si>
  <si>
    <t>IK00383280</t>
  </si>
  <si>
    <t>جعبه الكترونيك كيسه هوا (ACU206)</t>
  </si>
  <si>
    <t>IK00383480</t>
  </si>
  <si>
    <t>شركت انديشه ايمني خودرو</t>
  </si>
  <si>
    <r>
      <t>ليست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theme="1"/>
        <rFont val="B Nazanin"/>
        <charset val="178"/>
      </rPr>
      <t>ارسـال محصـول به مشتـري</t>
    </r>
  </si>
  <si>
    <r>
      <t xml:space="preserve">تاريخ : </t>
    </r>
    <r>
      <rPr>
        <sz val="14"/>
        <color theme="1"/>
        <rFont val="Calibri"/>
        <family val="2"/>
        <scheme val="minor"/>
      </rPr>
      <t/>
    </r>
  </si>
  <si>
    <t>روز :</t>
  </si>
  <si>
    <t>رديف</t>
  </si>
  <si>
    <t>شرح كالا</t>
  </si>
  <si>
    <t>تعداد</t>
  </si>
  <si>
    <t xml:space="preserve">محل تحويل </t>
  </si>
  <si>
    <t>وزن</t>
  </si>
  <si>
    <t>نام راننده</t>
  </si>
  <si>
    <t xml:space="preserve">كارتن/ سبد </t>
  </si>
  <si>
    <t>پالت</t>
  </si>
  <si>
    <t>ايرانخودرو</t>
  </si>
  <si>
    <t>ايران لوازم</t>
  </si>
  <si>
    <t>صادرات</t>
  </si>
  <si>
    <t>ايرانخودرو بابل</t>
  </si>
  <si>
    <t>سايپا آذين</t>
  </si>
  <si>
    <t>مهرخواه</t>
  </si>
  <si>
    <t>كمريند PT سمند مشكي</t>
  </si>
  <si>
    <t>YG20216594</t>
  </si>
  <si>
    <t>XK4338600085</t>
  </si>
  <si>
    <t>سازه گستر</t>
  </si>
  <si>
    <t>نيسان</t>
  </si>
  <si>
    <t>استاتيك وانت پيكان</t>
  </si>
  <si>
    <t>ديناميك وانت پيكان</t>
  </si>
  <si>
    <t>ريل 405</t>
  </si>
  <si>
    <t>قفل 405 مشكي</t>
  </si>
  <si>
    <t>قفل 206</t>
  </si>
  <si>
    <t>محل تحويل</t>
  </si>
  <si>
    <t>حديد مبتكران</t>
  </si>
  <si>
    <t>شامخ</t>
  </si>
  <si>
    <t>اپكو</t>
  </si>
  <si>
    <t>خانم جعفري</t>
  </si>
  <si>
    <t>صندلي سازي پارس</t>
  </si>
  <si>
    <t>توان صنعت</t>
  </si>
  <si>
    <t>كد كالا</t>
  </si>
  <si>
    <t>ارسال اين ماه</t>
  </si>
  <si>
    <t>مجموع</t>
  </si>
  <si>
    <t>جمع ارسالي بدنه</t>
  </si>
  <si>
    <t>جمع ارسالي استايك</t>
  </si>
  <si>
    <t>مشتري</t>
  </si>
  <si>
    <t>جمع كل</t>
  </si>
  <si>
    <t>وزن هر قطعه</t>
  </si>
  <si>
    <t>حسيني</t>
  </si>
  <si>
    <t>بابانژاد</t>
  </si>
  <si>
    <t>مجتبي خرميان</t>
  </si>
  <si>
    <t>همراه 1</t>
  </si>
  <si>
    <t>همراه 2</t>
  </si>
  <si>
    <t>پلاك ماشين</t>
  </si>
  <si>
    <t>نوع ماشين</t>
  </si>
  <si>
    <t>حداكثر بار</t>
  </si>
  <si>
    <t>ابراهيم نتاج</t>
  </si>
  <si>
    <t>09111179074</t>
  </si>
  <si>
    <t>235ع69-11</t>
  </si>
  <si>
    <t>ميني خاور</t>
  </si>
  <si>
    <t>ابوئي</t>
  </si>
  <si>
    <t>09112110902</t>
  </si>
  <si>
    <t>436ع64-62</t>
  </si>
  <si>
    <t>اسدي</t>
  </si>
  <si>
    <t>09112181322</t>
  </si>
  <si>
    <t>259ع31-62</t>
  </si>
  <si>
    <t>اسماعيل سيدي</t>
  </si>
  <si>
    <t>09113132005</t>
  </si>
  <si>
    <t>995م21-72</t>
  </si>
  <si>
    <t>الهياري</t>
  </si>
  <si>
    <t>09111179148</t>
  </si>
  <si>
    <t>182ع95-62</t>
  </si>
  <si>
    <t>خاور</t>
  </si>
  <si>
    <t>آزره</t>
  </si>
  <si>
    <t>09112121229</t>
  </si>
  <si>
    <t>187ع13-72</t>
  </si>
  <si>
    <t>آقاميرتبار</t>
  </si>
  <si>
    <t>09117433123</t>
  </si>
  <si>
    <t>979م91-72</t>
  </si>
  <si>
    <t>آلبرت</t>
  </si>
  <si>
    <t>09194164881</t>
  </si>
  <si>
    <t>843م15-72</t>
  </si>
  <si>
    <t>09113125667</t>
  </si>
  <si>
    <t>178ع73-62</t>
  </si>
  <si>
    <t>بهرام الهياري</t>
  </si>
  <si>
    <t>09113114534</t>
  </si>
  <si>
    <t>09362622303</t>
  </si>
  <si>
    <t>734م91-72</t>
  </si>
  <si>
    <t>09108886967</t>
  </si>
  <si>
    <t>734ع61-62</t>
  </si>
  <si>
    <t xml:space="preserve">ميني خاور </t>
  </si>
  <si>
    <t>پورعلي</t>
  </si>
  <si>
    <t>09113120501</t>
  </si>
  <si>
    <t>389م71-72</t>
  </si>
  <si>
    <t>تيرنژاد</t>
  </si>
  <si>
    <t>09113132310</t>
  </si>
  <si>
    <t>763ع54-62</t>
  </si>
  <si>
    <t>جانباز</t>
  </si>
  <si>
    <t>09358294298</t>
  </si>
  <si>
    <t>مینی خاور</t>
  </si>
  <si>
    <t>جانبرارپور</t>
  </si>
  <si>
    <t>09357939630</t>
  </si>
  <si>
    <t>569م94-72</t>
  </si>
  <si>
    <t>جواد ابراهيم پور</t>
  </si>
  <si>
    <t>09112117968</t>
  </si>
  <si>
    <t>419ع68-62</t>
  </si>
  <si>
    <t>حبيب نسب</t>
  </si>
  <si>
    <t>09112134269</t>
  </si>
  <si>
    <t>741ع16-62</t>
  </si>
  <si>
    <t>حسين عباس نسب</t>
  </si>
  <si>
    <t>09111165248</t>
  </si>
  <si>
    <t>536م62-72</t>
  </si>
  <si>
    <t>09101762816</t>
  </si>
  <si>
    <t>481ع95-62</t>
  </si>
  <si>
    <t>خاضعي</t>
  </si>
  <si>
    <t>09112121505</t>
  </si>
  <si>
    <t>316ع71-62</t>
  </si>
  <si>
    <t>خليل خرميان</t>
  </si>
  <si>
    <t>09111167448</t>
  </si>
  <si>
    <t>428ع22-62</t>
  </si>
  <si>
    <t>تك</t>
  </si>
  <si>
    <t>خليلي</t>
  </si>
  <si>
    <t xml:space="preserve">09120203747   </t>
  </si>
  <si>
    <t>09357920150</t>
  </si>
  <si>
    <t>785ع82-22</t>
  </si>
  <si>
    <t>دادوئي</t>
  </si>
  <si>
    <t>09353184827</t>
  </si>
  <si>
    <t>351ع25-62</t>
  </si>
  <si>
    <t>دبيدي</t>
  </si>
  <si>
    <t>09119098701</t>
  </si>
  <si>
    <t>594ع56-62</t>
  </si>
  <si>
    <t>درزيان</t>
  </si>
  <si>
    <t>09117337196</t>
  </si>
  <si>
    <t>715م87-72</t>
  </si>
  <si>
    <t>ذاكرحسيني</t>
  </si>
  <si>
    <t>09112129282</t>
  </si>
  <si>
    <t>431م37-72</t>
  </si>
  <si>
    <t>سرو قد</t>
  </si>
  <si>
    <t xml:space="preserve">09357466612   </t>
  </si>
  <si>
    <t>09112116739</t>
  </si>
  <si>
    <t>821ع79-62</t>
  </si>
  <si>
    <t>سعيد مقدم</t>
  </si>
  <si>
    <t>09115787237</t>
  </si>
  <si>
    <t>836ع99-62</t>
  </si>
  <si>
    <t>سفيدپور</t>
  </si>
  <si>
    <t>09119119757</t>
  </si>
  <si>
    <t>436ع63-62</t>
  </si>
  <si>
    <t>911 - خاور</t>
  </si>
  <si>
    <t>سيدآقايي</t>
  </si>
  <si>
    <t>09111164278</t>
  </si>
  <si>
    <t>895م79-72</t>
  </si>
  <si>
    <t>سيدي</t>
  </si>
  <si>
    <t>09112120479</t>
  </si>
  <si>
    <t>184م62-72</t>
  </si>
  <si>
    <t>صالحيان</t>
  </si>
  <si>
    <t xml:space="preserve">09117912884 </t>
  </si>
  <si>
    <t>09119040896</t>
  </si>
  <si>
    <t>543ع19-62</t>
  </si>
  <si>
    <t>ضابط پور</t>
  </si>
  <si>
    <t>09111166235</t>
  </si>
  <si>
    <t>993ع78-62</t>
  </si>
  <si>
    <t>علیپور</t>
  </si>
  <si>
    <t>09112119856</t>
  </si>
  <si>
    <t>873ع95-62</t>
  </si>
  <si>
    <t>علي خرميان</t>
  </si>
  <si>
    <t>09113138332</t>
  </si>
  <si>
    <t>214ع28-62</t>
  </si>
  <si>
    <t>علي ليموچي</t>
  </si>
  <si>
    <t>09119123017</t>
  </si>
  <si>
    <t>821ع59-62</t>
  </si>
  <si>
    <t>فرح بخش</t>
  </si>
  <si>
    <t>09119061362</t>
  </si>
  <si>
    <t>295ع13-72</t>
  </si>
  <si>
    <t>فيروز كوهي</t>
  </si>
  <si>
    <t>09119060680</t>
  </si>
  <si>
    <t>145غ56-31</t>
  </si>
  <si>
    <t>قريشي</t>
  </si>
  <si>
    <t>09111136988</t>
  </si>
  <si>
    <t>991ع43-62</t>
  </si>
  <si>
    <t>كاوياني</t>
  </si>
  <si>
    <t>09113156387</t>
  </si>
  <si>
    <t>787ع25-62</t>
  </si>
  <si>
    <t>كريمي</t>
  </si>
  <si>
    <t>0937129237</t>
  </si>
  <si>
    <t>478ع27-62</t>
  </si>
  <si>
    <t>كريميان</t>
  </si>
  <si>
    <t>09111146812</t>
  </si>
  <si>
    <t>736ع36-62</t>
  </si>
  <si>
    <t>09111147155</t>
  </si>
  <si>
    <t>411م23-72</t>
  </si>
  <si>
    <t xml:space="preserve">گنجي </t>
  </si>
  <si>
    <t>09117145247</t>
  </si>
  <si>
    <t>637ع24-62</t>
  </si>
  <si>
    <t>09112122412</t>
  </si>
  <si>
    <t>563ع98-62</t>
  </si>
  <si>
    <t>محمد عباس نسب</t>
  </si>
  <si>
    <t>09111192394</t>
  </si>
  <si>
    <t>773م19-72</t>
  </si>
  <si>
    <t>مختار قلي پور</t>
  </si>
  <si>
    <t>09336096545</t>
  </si>
  <si>
    <t>665ع66-62</t>
  </si>
  <si>
    <t>مومني</t>
  </si>
  <si>
    <t>09111140424</t>
  </si>
  <si>
    <t>687ع99-62</t>
  </si>
  <si>
    <t>مهدي پورعزيز</t>
  </si>
  <si>
    <t>09111160460</t>
  </si>
  <si>
    <t>667ع99-62</t>
  </si>
  <si>
    <t>ميثم گنجي</t>
  </si>
  <si>
    <t>09111197663</t>
  </si>
  <si>
    <t>858ع95-62</t>
  </si>
  <si>
    <t>ميرداداشي</t>
  </si>
  <si>
    <t>09111187294</t>
  </si>
  <si>
    <t>789م29-72</t>
  </si>
  <si>
    <t>نصير پور</t>
  </si>
  <si>
    <t>يونس پور</t>
  </si>
  <si>
    <t>09111155075</t>
  </si>
  <si>
    <t>حسن نيا</t>
  </si>
  <si>
    <t>تقويتي داشبورد</t>
  </si>
  <si>
    <t>دسته راهنما X100</t>
  </si>
  <si>
    <t>كليد غير فعال كننده</t>
  </si>
  <si>
    <t>ایربگ سرنشين X100</t>
  </si>
  <si>
    <t>ایربگ راننده X100</t>
  </si>
  <si>
    <t>جك عقب 206</t>
  </si>
  <si>
    <t>جك جلو 206</t>
  </si>
  <si>
    <t>ريل پرايد</t>
  </si>
  <si>
    <t>ریل تیبا</t>
  </si>
  <si>
    <t>درپوش ريل</t>
  </si>
  <si>
    <t>ریل 206</t>
  </si>
  <si>
    <t>قفل بدون X100</t>
  </si>
  <si>
    <t>قفل با X100</t>
  </si>
  <si>
    <t>قفل 405 بژ</t>
  </si>
  <si>
    <t>قفل 206 بژ</t>
  </si>
  <si>
    <t>کمربند 4 درب</t>
  </si>
  <si>
    <t>كمربند عقب طرفين 211</t>
  </si>
  <si>
    <t>کمربند X111</t>
  </si>
  <si>
    <t>قفل سمند با مشکی</t>
  </si>
  <si>
    <t>قفل سمند بدون مشکی</t>
  </si>
  <si>
    <t>كمربند عقب تيبا</t>
  </si>
  <si>
    <t>كمربند جلو راست تيبا</t>
  </si>
  <si>
    <t xml:space="preserve">كمربند جلو چپ تيبا </t>
  </si>
  <si>
    <t>PT 206</t>
  </si>
  <si>
    <t>كمربند عقب 206 SD</t>
  </si>
  <si>
    <t>محصول</t>
  </si>
  <si>
    <t>واحد كنترل ECU</t>
  </si>
  <si>
    <t>قفل U جديد</t>
  </si>
  <si>
    <t>كمربند 151 - چپ</t>
  </si>
  <si>
    <t>كمربند 151 - راست</t>
  </si>
  <si>
    <t>قفل سمند با بژ</t>
  </si>
  <si>
    <t>قفل سمند بدون بژ</t>
  </si>
  <si>
    <t>مهرکام پارس</t>
  </si>
  <si>
    <t>کمربند لودليميتر</t>
  </si>
  <si>
    <t>كمربند عقب پژو بژ</t>
  </si>
  <si>
    <t xml:space="preserve">كمربند جلو پژو  </t>
  </si>
  <si>
    <t>کمربند عقب پژو هاچ بک 206</t>
  </si>
  <si>
    <t>غربيلك X100</t>
  </si>
  <si>
    <t>پلاسکو</t>
  </si>
  <si>
    <t>جعفر قلی زاده</t>
  </si>
  <si>
    <t>اقا براری</t>
  </si>
  <si>
    <t>09118564124</t>
  </si>
  <si>
    <t>جعفر پور رضا</t>
  </si>
  <si>
    <t>09111179443</t>
  </si>
  <si>
    <t>09373879088</t>
  </si>
  <si>
    <t>میرقنبریان</t>
  </si>
  <si>
    <t>09112138012</t>
  </si>
  <si>
    <t>مینی ایسوزو - خاور</t>
  </si>
  <si>
    <t>کمربند 700 P</t>
  </si>
  <si>
    <t>قفل چپ 700P</t>
  </si>
  <si>
    <t>بهمن دیزل</t>
  </si>
  <si>
    <t>بهمن موتور</t>
  </si>
  <si>
    <t>کمربند تک کابین</t>
  </si>
  <si>
    <t>استاتیک عقب دو كابين طوسی</t>
  </si>
  <si>
    <t>باقری</t>
  </si>
  <si>
    <t>09117764940</t>
  </si>
  <si>
    <t>كمريند PT سمند بژ</t>
  </si>
  <si>
    <t>کمربند لندمارک</t>
  </si>
  <si>
    <t>ریل لند مارک</t>
  </si>
  <si>
    <t>قفل با لندمارک</t>
  </si>
  <si>
    <t>قفل بدون لندمارک</t>
  </si>
  <si>
    <t>قفل 405 - مشکی</t>
  </si>
  <si>
    <t>بابا زاده</t>
  </si>
  <si>
    <t>قفل 206 مشکی</t>
  </si>
  <si>
    <t>جك پلاستیکی جلو 206</t>
  </si>
  <si>
    <t>جك پلاستیکی عقب 206</t>
  </si>
  <si>
    <t>IK00316980</t>
  </si>
  <si>
    <t>IK00316880</t>
  </si>
  <si>
    <t>دانشمند</t>
  </si>
  <si>
    <t>سايپا يدك</t>
  </si>
  <si>
    <t>هاشم پور</t>
  </si>
  <si>
    <t>ایساکو</t>
  </si>
  <si>
    <t>مخروط فولادی</t>
  </si>
  <si>
    <t>نیرو محرکه</t>
  </si>
  <si>
    <t>پور عباسی</t>
  </si>
  <si>
    <t>زرشکی</t>
  </si>
  <si>
    <t>تریلی</t>
  </si>
  <si>
    <t>كمربند خاور WH</t>
  </si>
  <si>
    <t>مینی بوس کروس</t>
  </si>
  <si>
    <t>پور عزیز</t>
  </si>
  <si>
    <t>سه شنبه</t>
  </si>
  <si>
    <t>شنبه</t>
  </si>
  <si>
    <t>یکشنبه</t>
  </si>
  <si>
    <t>دوشنبه</t>
  </si>
  <si>
    <t>چهارشنبه</t>
  </si>
  <si>
    <t>پنج شنبه</t>
  </si>
  <si>
    <t>جمعه</t>
  </si>
  <si>
    <t>ساپکو 94</t>
  </si>
  <si>
    <t>احمدی</t>
  </si>
  <si>
    <t>494ع91-62</t>
  </si>
  <si>
    <t>09119090236</t>
  </si>
  <si>
    <t>عقب سورن (بژ)</t>
  </si>
  <si>
    <t>کمربند نیسان</t>
  </si>
  <si>
    <t>کمربند جلو چپ طرح 4</t>
  </si>
  <si>
    <t>TN11257620</t>
  </si>
  <si>
    <t>زامیاد</t>
  </si>
  <si>
    <t>صادقی</t>
  </si>
  <si>
    <t>رضا خرمیان</t>
  </si>
  <si>
    <t>قفل یو</t>
  </si>
  <si>
    <t>قاسم نتاج</t>
  </si>
  <si>
    <t>ایربگ سرنشين 206</t>
  </si>
  <si>
    <t>ik00604080</t>
  </si>
  <si>
    <t>جهانیان</t>
  </si>
  <si>
    <t>اسفندیان</t>
  </si>
  <si>
    <t>کمربند مایتی</t>
  </si>
  <si>
    <t>مراقب</t>
  </si>
  <si>
    <t>پورحسن</t>
  </si>
  <si>
    <t>هلالي</t>
  </si>
  <si>
    <t>عقب سورن مشکی</t>
  </si>
  <si>
    <t>پایه قفل کوتاه بازار طوسی</t>
  </si>
  <si>
    <t>قفل سمند سورن با مشکی</t>
  </si>
  <si>
    <t>قفل سمند سورن بدون مشکی</t>
  </si>
  <si>
    <t>دسته راهنما بدون کلاک</t>
  </si>
  <si>
    <t>ملا پرست</t>
  </si>
  <si>
    <t>تهران</t>
  </si>
  <si>
    <t>گواهی</t>
  </si>
  <si>
    <t>قفل عقب هاچ بک</t>
  </si>
  <si>
    <t>رضایی</t>
  </si>
  <si>
    <t>دینامیک عقب پارس</t>
  </si>
  <si>
    <t>YG20216602</t>
  </si>
  <si>
    <t>تعداد در هر
سبد/کارتن</t>
  </si>
  <si>
    <t>مهدی زاده</t>
  </si>
  <si>
    <t>استاتیک عقب با قفل سامسونگ</t>
  </si>
  <si>
    <t>کمربند لودليميتر مشکی</t>
  </si>
  <si>
    <t>ایسیکو</t>
  </si>
  <si>
    <t xml:space="preserve">کمربند ایسوزو </t>
  </si>
  <si>
    <t>كمربند جلو دو كابين ( طوسي )</t>
  </si>
  <si>
    <t>یزدانی</t>
  </si>
  <si>
    <t>امین محمدی</t>
  </si>
  <si>
    <t>استاتیک عقب دو كابين مشکی</t>
  </si>
  <si>
    <t>مجموعه سورن بژ</t>
  </si>
  <si>
    <t>YG20216611</t>
  </si>
  <si>
    <t>مجموعه کمربند ایسوزو جدید</t>
  </si>
  <si>
    <t>ندارد</t>
  </si>
  <si>
    <t>چند شماره فنی</t>
  </si>
  <si>
    <t>پورهادی</t>
  </si>
  <si>
    <t>لودليميتر</t>
  </si>
  <si>
    <t>قفل با ايسوزو جديد مشكي</t>
  </si>
  <si>
    <t>قفل بدون ايسوزو جديد مشكي</t>
  </si>
  <si>
    <t>احمدي 2</t>
  </si>
  <si>
    <t>جک عقب بازار</t>
  </si>
  <si>
    <t>جک جلو بازار</t>
  </si>
  <si>
    <t>متفرقه بازار</t>
  </si>
  <si>
    <t>كمربند جلو تيبا</t>
  </si>
  <si>
    <t xml:space="preserve">كمربند وانت 151 </t>
  </si>
  <si>
    <t>کد جنس</t>
  </si>
  <si>
    <t>صندلی ساز : 
سایپا آذین - حدید</t>
  </si>
  <si>
    <t>قفل راننده</t>
  </si>
  <si>
    <t>قفل شاگرد</t>
  </si>
  <si>
    <t>استاتیک وانت پیکان</t>
  </si>
  <si>
    <t>دینامیک وانت پیکان</t>
  </si>
  <si>
    <t xml:space="preserve">قفل با مشكي </t>
  </si>
  <si>
    <t>قفل  بدون مشكي</t>
  </si>
  <si>
    <t>قفل با بژ</t>
  </si>
  <si>
    <t>قفل  بدون بژ</t>
  </si>
  <si>
    <t xml:space="preserve">صندلي سازي : 
مهركام پارس /
 ايران لوازم /
 صندلي سازي پارس / توان صنعت </t>
  </si>
  <si>
    <t>قفل با لند مارک</t>
  </si>
  <si>
    <t>کمربند لند مارک</t>
  </si>
  <si>
    <t>قفل بدون لند مارک</t>
  </si>
  <si>
    <t>اپکو</t>
  </si>
  <si>
    <t>كمربند جلو تك كابين ( مشكي )</t>
  </si>
  <si>
    <t>ايسوزو پيكاپ</t>
  </si>
  <si>
    <t>قفل با ايسوزو مشكي</t>
  </si>
  <si>
    <t>قفل بدون ايسوزو مشكي</t>
  </si>
  <si>
    <t>YG20216606</t>
  </si>
  <si>
    <t>رابط هرزگرد</t>
  </si>
  <si>
    <t>قلی زاده</t>
  </si>
  <si>
    <t xml:space="preserve"> ACU 206</t>
  </si>
  <si>
    <t>تحویل فروش</t>
  </si>
  <si>
    <t>اختلاف</t>
  </si>
  <si>
    <t>برگشت از ارسال امانی</t>
  </si>
  <si>
    <t>کمربند تک کابین مشكي</t>
  </si>
  <si>
    <t>كمربند جلو دو كابين مشكي</t>
  </si>
  <si>
    <t>ایربگ راننده 206</t>
  </si>
  <si>
    <t>IK00382880</t>
  </si>
  <si>
    <t>حق وردی</t>
  </si>
  <si>
    <t>سوييچ كنترل سيستم صوتي روي فرمان</t>
  </si>
  <si>
    <t>كلید كروز كنترل روی فرمان</t>
  </si>
  <si>
    <t>مجموعھ كليد صوتي و كروز كنترل ديجيتال روي فرمان</t>
  </si>
  <si>
    <t>غربيلك فرمان</t>
  </si>
  <si>
    <t>IK00253980</t>
  </si>
  <si>
    <t>IK00254780</t>
  </si>
  <si>
    <t>IK003435BL</t>
  </si>
  <si>
    <t>IK003199DG</t>
  </si>
  <si>
    <t>IK00441880</t>
  </si>
  <si>
    <t>دسته‌ سيم‌ سوئيچهاي‌ زيرفرمان‌</t>
  </si>
  <si>
    <t>کد محصول</t>
  </si>
  <si>
    <t>تعداد پالت ارسالی</t>
  </si>
  <si>
    <t>سبد/کارتن</t>
  </si>
  <si>
    <t>وزن محموله</t>
  </si>
  <si>
    <t>راننده</t>
  </si>
  <si>
    <t>ماهر محمدی</t>
  </si>
  <si>
    <t>369ع25-25</t>
  </si>
  <si>
    <t>09143803686</t>
  </si>
  <si>
    <t>کمربند ایسوزو قدیمی</t>
  </si>
  <si>
    <t>8973929920 - 8973925120 - 8973262240</t>
  </si>
  <si>
    <t>XK0008600185</t>
  </si>
  <si>
    <t>کمربند جلو راست طرح 4</t>
  </si>
  <si>
    <t>TN11257610</t>
  </si>
  <si>
    <t>واحد كنترل تک ايربگ انديشه</t>
  </si>
  <si>
    <t>عمو پور</t>
  </si>
  <si>
    <t>اسکویی</t>
  </si>
  <si>
    <t>09143120660</t>
  </si>
  <si>
    <t>943ع17-25</t>
  </si>
  <si>
    <t>IK00604080</t>
  </si>
  <si>
    <t>رابط هرزگرد 206</t>
  </si>
  <si>
    <t>الزام</t>
  </si>
  <si>
    <t>گروه</t>
  </si>
  <si>
    <t>C</t>
  </si>
  <si>
    <t>CBL</t>
  </si>
  <si>
    <t>B</t>
  </si>
  <si>
    <t>A</t>
  </si>
  <si>
    <t>S</t>
  </si>
  <si>
    <t>مشتری</t>
  </si>
  <si>
    <t>TN11432030</t>
  </si>
  <si>
    <t>TN12466121</t>
  </si>
  <si>
    <t>09111163419</t>
  </si>
  <si>
    <t>علیرضا پورشریف</t>
  </si>
  <si>
    <t>احمد پورشریف</t>
  </si>
  <si>
    <t>حسن پور</t>
  </si>
  <si>
    <t>كميل محمديان</t>
  </si>
  <si>
    <t>عابدی</t>
  </si>
  <si>
    <t>341ع55-91</t>
  </si>
  <si>
    <t xml:space="preserve"> </t>
  </si>
  <si>
    <t>بارنامه</t>
  </si>
  <si>
    <t xml:space="preserve">كارتن
 سبد </t>
  </si>
  <si>
    <t>برچسب</t>
  </si>
  <si>
    <t>تعداد قطعه
ارسالی</t>
  </si>
  <si>
    <t>ساپکو 91</t>
  </si>
  <si>
    <t>حسین نژاد</t>
  </si>
  <si>
    <t>تقی نتاج</t>
  </si>
  <si>
    <t>سید آقایی (خاور )</t>
  </si>
  <si>
    <t>درزی نیا</t>
  </si>
  <si>
    <t>نوروز نژاد</t>
  </si>
  <si>
    <t>قویدل</t>
  </si>
  <si>
    <t>عباس پور</t>
  </si>
  <si>
    <t>تركمن زاده</t>
  </si>
  <si>
    <t>عقب 232</t>
  </si>
  <si>
    <t>0226589008035</t>
  </si>
  <si>
    <t>جاسم حسینی</t>
  </si>
  <si>
    <t>گاوزن</t>
  </si>
  <si>
    <t>ابراهیم پور</t>
  </si>
  <si>
    <t>سمند با مشکی</t>
  </si>
  <si>
    <t>سمند بدون مشکی</t>
  </si>
  <si>
    <t>آقای اکبرتبار</t>
  </si>
  <si>
    <t>آقای رضانژاد</t>
  </si>
  <si>
    <t>943ع15-62</t>
  </si>
  <si>
    <t>09111133270</t>
  </si>
  <si>
    <t>09112107090</t>
  </si>
  <si>
    <t>889ع73-62</t>
  </si>
  <si>
    <t>TN21088800</t>
  </si>
  <si>
    <t>احمد مقدم</t>
  </si>
  <si>
    <t>نتاج</t>
  </si>
  <si>
    <t>09117372406</t>
  </si>
  <si>
    <t>318ص34-82</t>
  </si>
  <si>
    <t>عقب وسط 232</t>
  </si>
  <si>
    <t>قلی نتاج</t>
  </si>
  <si>
    <t>یحیی تبار</t>
  </si>
  <si>
    <t>پهلوان پور</t>
  </si>
  <si>
    <t>09111133852</t>
  </si>
  <si>
    <t>09116273090</t>
  </si>
  <si>
    <t>129م26-82</t>
  </si>
  <si>
    <t>رسولی</t>
  </si>
  <si>
    <t>998ص46-82</t>
  </si>
  <si>
    <t>09117130018</t>
  </si>
  <si>
    <t>آقای پرستش</t>
  </si>
  <si>
    <t>نقی یحیی تبار</t>
  </si>
  <si>
    <t>اگر آماده شد</t>
  </si>
  <si>
    <t>بدون اوراکل</t>
  </si>
  <si>
    <t>اخوند پور</t>
  </si>
  <si>
    <t>09112133496</t>
  </si>
  <si>
    <t>931ع15-72</t>
  </si>
  <si>
    <t>TN11432016A</t>
  </si>
  <si>
    <t>سوييچ سيستم صوتي</t>
  </si>
  <si>
    <t>/1395/03</t>
  </si>
  <si>
    <t>5000 تا تاج خروسی کوچک + 5000 تا تاج بزرگ برای سایپا آذین بفرستیم</t>
  </si>
  <si>
    <t/>
  </si>
  <si>
    <t>سمند با بژ</t>
  </si>
  <si>
    <t>سمند بدون بژ</t>
  </si>
  <si>
    <t>M784125</t>
  </si>
  <si>
    <t>کمربند عقب 211 - سمت راست</t>
  </si>
  <si>
    <t>کمربند جلو X100 راست</t>
  </si>
  <si>
    <t>کمربند جلو X100 چپ</t>
  </si>
  <si>
    <t>تاج خروسی بزرگ و کوچک</t>
  </si>
  <si>
    <t>محسن زاده</t>
  </si>
  <si>
    <t>09119110160</t>
  </si>
  <si>
    <t>عقب وسط 206</t>
  </si>
  <si>
    <t xml:space="preserve">96378099xx </t>
  </si>
  <si>
    <t>فوری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</si>
</sst>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sz val="13"/>
      <color theme="1"/>
      <name val="B Nazanin"/>
      <charset val="178"/>
    </font>
    <font>
      <b/>
      <sz val="14"/>
      <color theme="1"/>
      <name val="B Nazanin"/>
      <charset val="178"/>
    </font>
    <font>
      <b/>
      <sz val="14"/>
      <color theme="1"/>
      <name val="Calibri"/>
      <family val="2"/>
      <scheme val="minor"/>
    </font>
    <font>
      <sz val="14"/>
      <color theme="1"/>
      <name val="B Nazanin"/>
      <charset val="178"/>
    </font>
    <font>
      <sz val="14"/>
      <color theme="1"/>
      <name val="Calibri"/>
      <family val="2"/>
      <scheme val="minor"/>
    </font>
    <font>
      <sz val="10"/>
      <color theme="1"/>
      <name val="B Nazanin"/>
      <charset val="178"/>
    </font>
    <font>
      <sz val="9"/>
      <color theme="1"/>
      <name val="B Nazanin"/>
      <charset val="178"/>
    </font>
    <font>
      <sz val="11"/>
      <color theme="1"/>
      <name val="2  Nazanin"/>
      <charset val="178"/>
    </font>
    <font>
      <sz val="9"/>
      <name val="Tahoma"/>
      <family val="2"/>
    </font>
    <font>
      <sz val="11"/>
      <color theme="0"/>
      <name val="Calibri"/>
      <family val="2"/>
      <scheme val="minor"/>
    </font>
    <font>
      <b/>
      <sz val="9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FF0000"/>
      <name val="Tahoma"/>
      <family val="2"/>
    </font>
    <font>
      <sz val="11"/>
      <color theme="0"/>
      <name val="2  Nazanin"/>
      <charset val="178"/>
    </font>
    <font>
      <b/>
      <sz val="11"/>
      <color rgb="FFFF0000"/>
      <name val="Calibri"/>
      <family val="2"/>
      <scheme val="minor"/>
    </font>
    <font>
      <sz val="9"/>
      <color rgb="FF333333"/>
      <name val="Tahoma"/>
      <family val="2"/>
    </font>
    <font>
      <b/>
      <sz val="8"/>
      <color theme="1"/>
      <name val="Tahoma"/>
      <family val="2"/>
    </font>
    <font>
      <sz val="9"/>
      <color indexed="81"/>
      <name val="Tahoma"/>
      <charset val="178"/>
    </font>
    <font>
      <b/>
      <sz val="9"/>
      <color indexed="81"/>
      <name val="Tahoma"/>
      <charset val="178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</cellStyleXfs>
  <cellXfs count="180">
    <xf numFmtId="0" fontId="0" fillId="0" borderId="0" xfId="0"/>
    <xf numFmtId="0" fontId="0" fillId="0" borderId="0" xfId="0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3" borderId="1" xfId="0" applyFont="1" applyFill="1" applyBorder="1" applyAlignment="1">
      <alignment horizontal="right" vertical="center"/>
    </xf>
    <xf numFmtId="0" fontId="3" fillId="0" borderId="1" xfId="0" applyFont="1" applyBorder="1" applyAlignment="1">
      <alignment horizontal="right"/>
    </xf>
    <xf numFmtId="0" fontId="8" fillId="0" borderId="2" xfId="0" applyFont="1" applyBorder="1" applyAlignment="1">
      <alignment horizontal="center" vertical="center" wrapText="1" readingOrder="2"/>
    </xf>
    <xf numFmtId="0" fontId="8" fillId="0" borderId="5" xfId="0" applyFont="1" applyBorder="1" applyAlignment="1">
      <alignment horizontal="center" vertical="center" wrapText="1" readingOrder="2"/>
    </xf>
    <xf numFmtId="0" fontId="0" fillId="0" borderId="0" xfId="0" applyAlignment="1">
      <alignment horizontal="center" vertical="center"/>
    </xf>
    <xf numFmtId="0" fontId="12" fillId="0" borderId="1" xfId="0" applyFont="1" applyBorder="1" applyAlignment="1">
      <alignment horizontal="center" vertical="center" wrapText="1" readingOrder="2"/>
    </xf>
    <xf numFmtId="0" fontId="12" fillId="0" borderId="1" xfId="0" applyFont="1" applyBorder="1" applyAlignment="1">
      <alignment horizontal="center" vertical="center" wrapText="1" readingOrder="1"/>
    </xf>
    <xf numFmtId="0" fontId="14" fillId="0" borderId="0" xfId="0" applyFont="1" applyAlignment="1">
      <alignment horizontal="center" vertical="center"/>
    </xf>
    <xf numFmtId="0" fontId="15" fillId="3" borderId="1" xfId="1" applyFont="1" applyFill="1" applyBorder="1" applyAlignment="1">
      <alignment horizontal="center" vertical="center"/>
    </xf>
    <xf numFmtId="0" fontId="13" fillId="3" borderId="1" xfId="1" applyFont="1" applyFill="1" applyBorder="1" applyAlignment="1">
      <alignment horizontal="center" vertical="center"/>
    </xf>
    <xf numFmtId="0" fontId="13" fillId="0" borderId="0" xfId="0" applyFont="1"/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right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right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right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right" vertical="center"/>
    </xf>
    <xf numFmtId="0" fontId="13" fillId="10" borderId="1" xfId="1" applyFont="1" applyFill="1" applyBorder="1" applyAlignment="1">
      <alignment horizontal="center" vertical="center"/>
    </xf>
    <xf numFmtId="0" fontId="15" fillId="10" borderId="1" xfId="1" applyFont="1" applyFill="1" applyBorder="1" applyAlignment="1">
      <alignment horizontal="center" vertical="center"/>
    </xf>
    <xf numFmtId="0" fontId="15" fillId="3" borderId="12" xfId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Fill="1"/>
    <xf numFmtId="0" fontId="13" fillId="0" borderId="0" xfId="0" applyFont="1" applyFill="1" applyAlignment="1">
      <alignment horizontal="right" vertical="center"/>
    </xf>
    <xf numFmtId="0" fontId="15" fillId="6" borderId="1" xfId="0" applyFont="1" applyFill="1" applyBorder="1" applyAlignment="1">
      <alignment horizontal="center"/>
    </xf>
    <xf numFmtId="0" fontId="8" fillId="0" borderId="3" xfId="0" applyFont="1" applyBorder="1" applyAlignment="1">
      <alignment horizontal="right" vertical="center" wrapText="1" readingOrder="2"/>
    </xf>
    <xf numFmtId="0" fontId="8" fillId="0" borderId="4" xfId="0" applyFont="1" applyBorder="1" applyAlignment="1">
      <alignment horizontal="right" vertical="center" wrapText="1" readingOrder="2"/>
    </xf>
    <xf numFmtId="164" fontId="3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right" vertical="center" readingOrder="2"/>
    </xf>
    <xf numFmtId="49" fontId="4" fillId="3" borderId="1" xfId="0" applyNumberFormat="1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right" vertical="center"/>
    </xf>
    <xf numFmtId="49" fontId="3" fillId="11" borderId="1" xfId="0" applyNumberFormat="1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49" fontId="3" fillId="11" borderId="1" xfId="0" applyNumberFormat="1" applyFont="1" applyFill="1" applyBorder="1" applyAlignment="1">
      <alignment horizontal="center" vertical="center" wrapText="1"/>
    </xf>
    <xf numFmtId="0" fontId="3" fillId="0" borderId="0" xfId="0" applyFont="1"/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 wrapText="1"/>
    </xf>
    <xf numFmtId="0" fontId="0" fillId="0" borderId="0" xfId="0" applyAlignment="1">
      <alignment horizontal="center" vertical="center" wrapText="1"/>
    </xf>
    <xf numFmtId="0" fontId="3" fillId="2" borderId="1" xfId="0" applyFont="1" applyFill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right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center"/>
    </xf>
    <xf numFmtId="0" fontId="18" fillId="0" borderId="1" xfId="0" applyFont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 readingOrder="2"/>
    </xf>
    <xf numFmtId="0" fontId="11" fillId="4" borderId="1" xfId="0" applyFont="1" applyFill="1" applyBorder="1" applyAlignment="1">
      <alignment horizontal="center" vertical="center" wrapText="1" readingOrder="2"/>
    </xf>
    <xf numFmtId="0" fontId="0" fillId="0" borderId="0" xfId="0" applyAlignment="1">
      <alignment horizontal="right" vertical="center"/>
    </xf>
    <xf numFmtId="0" fontId="19" fillId="0" borderId="1" xfId="0" applyFont="1" applyBorder="1" applyAlignment="1">
      <alignment horizontal="center" vertical="center" wrapText="1" readingOrder="2"/>
    </xf>
    <xf numFmtId="0" fontId="0" fillId="0" borderId="1" xfId="0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right"/>
    </xf>
    <xf numFmtId="0" fontId="3" fillId="13" borderId="1" xfId="0" applyFont="1" applyFill="1" applyBorder="1" applyAlignment="1">
      <alignment horizontal="center" vertical="center"/>
    </xf>
    <xf numFmtId="0" fontId="13" fillId="13" borderId="1" xfId="1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right" vertical="center"/>
    </xf>
    <xf numFmtId="0" fontId="13" fillId="13" borderId="10" xfId="1" applyFont="1" applyFill="1" applyBorder="1" applyAlignment="1">
      <alignment horizontal="center" vertical="center"/>
    </xf>
    <xf numFmtId="0" fontId="15" fillId="13" borderId="1" xfId="1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right"/>
    </xf>
    <xf numFmtId="0" fontId="13" fillId="8" borderId="1" xfId="1" applyFont="1" applyFill="1" applyBorder="1" applyAlignment="1">
      <alignment horizontal="center" vertical="center" wrapText="1"/>
    </xf>
    <xf numFmtId="0" fontId="13" fillId="8" borderId="1" xfId="1" applyFont="1" applyFill="1" applyBorder="1" applyAlignment="1">
      <alignment horizontal="center" vertical="center"/>
    </xf>
    <xf numFmtId="0" fontId="15" fillId="8" borderId="1" xfId="1" applyFont="1" applyFill="1" applyBorder="1" applyAlignment="1">
      <alignment horizontal="center" vertical="center"/>
    </xf>
    <xf numFmtId="0" fontId="13" fillId="7" borderId="1" xfId="1" applyFont="1" applyFill="1" applyBorder="1" applyAlignment="1">
      <alignment horizontal="center" vertical="center"/>
    </xf>
    <xf numFmtId="0" fontId="15" fillId="7" borderId="1" xfId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right"/>
    </xf>
    <xf numFmtId="0" fontId="13" fillId="6" borderId="1" xfId="1" applyFont="1" applyFill="1" applyBorder="1" applyAlignment="1">
      <alignment horizontal="center" vertical="center"/>
    </xf>
    <xf numFmtId="0" fontId="15" fillId="6" borderId="1" xfId="1" applyFont="1" applyFill="1" applyBorder="1" applyAlignment="1">
      <alignment horizontal="center" vertical="center"/>
    </xf>
    <xf numFmtId="0" fontId="13" fillId="14" borderId="1" xfId="1" applyFont="1" applyFill="1" applyBorder="1" applyAlignment="1">
      <alignment horizontal="center" wrapText="1"/>
    </xf>
    <xf numFmtId="0" fontId="13" fillId="14" borderId="11" xfId="1" applyFont="1" applyFill="1" applyBorder="1" applyAlignment="1">
      <alignment horizontal="right" vertical="center"/>
    </xf>
    <xf numFmtId="0" fontId="13" fillId="14" borderId="1" xfId="1" applyFont="1" applyFill="1" applyBorder="1" applyAlignment="1">
      <alignment horizontal="center" vertical="center"/>
    </xf>
    <xf numFmtId="0" fontId="15" fillId="14" borderId="1" xfId="1" applyFont="1" applyFill="1" applyBorder="1" applyAlignment="1">
      <alignment horizontal="center" vertical="center"/>
    </xf>
    <xf numFmtId="0" fontId="13" fillId="14" borderId="1" xfId="1" applyFont="1" applyFill="1" applyBorder="1" applyAlignment="1">
      <alignment horizontal="center"/>
    </xf>
    <xf numFmtId="0" fontId="13" fillId="14" borderId="12" xfId="1" applyFont="1" applyFill="1" applyBorder="1" applyAlignment="1">
      <alignment horizontal="right" vertical="center"/>
    </xf>
    <xf numFmtId="0" fontId="3" fillId="15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right"/>
    </xf>
    <xf numFmtId="0" fontId="15" fillId="15" borderId="1" xfId="1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right" vertical="center"/>
    </xf>
    <xf numFmtId="0" fontId="13" fillId="15" borderId="1" xfId="0" applyFont="1" applyFill="1" applyBorder="1"/>
    <xf numFmtId="0" fontId="13" fillId="15" borderId="1" xfId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right"/>
    </xf>
    <xf numFmtId="0" fontId="13" fillId="6" borderId="1" xfId="0" applyFont="1" applyFill="1" applyBorder="1"/>
    <xf numFmtId="0" fontId="3" fillId="10" borderId="1" xfId="0" applyFont="1" applyFill="1" applyBorder="1" applyAlignment="1">
      <alignment horizontal="center"/>
    </xf>
    <xf numFmtId="0" fontId="13" fillId="10" borderId="1" xfId="0" applyFont="1" applyFill="1" applyBorder="1"/>
    <xf numFmtId="0" fontId="3" fillId="10" borderId="1" xfId="0" applyFont="1" applyFill="1" applyBorder="1" applyAlignment="1">
      <alignment horizontal="right"/>
    </xf>
    <xf numFmtId="0" fontId="15" fillId="15" borderId="1" xfId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readingOrder="2"/>
    </xf>
    <xf numFmtId="0" fontId="3" fillId="3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 readingOrder="2"/>
    </xf>
    <xf numFmtId="0" fontId="3" fillId="3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right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right" vertical="center" readingOrder="2"/>
    </xf>
    <xf numFmtId="0" fontId="12" fillId="11" borderId="1" xfId="0" applyFont="1" applyFill="1" applyBorder="1" applyAlignment="1">
      <alignment horizontal="center" vertical="center" wrapText="1" readingOrder="1"/>
    </xf>
    <xf numFmtId="0" fontId="12" fillId="11" borderId="1" xfId="0" applyFont="1" applyFill="1" applyBorder="1" applyAlignment="1">
      <alignment horizontal="center" vertical="center" readingOrder="2"/>
    </xf>
    <xf numFmtId="0" fontId="12" fillId="11" borderId="1" xfId="0" applyFont="1" applyFill="1" applyBorder="1" applyAlignment="1">
      <alignment horizontal="center" vertical="center" wrapText="1" readingOrder="2"/>
    </xf>
    <xf numFmtId="49" fontId="0" fillId="0" borderId="0" xfId="0" applyNumberFormat="1" applyAlignment="1">
      <alignment horizontal="center" vertical="center"/>
    </xf>
    <xf numFmtId="0" fontId="8" fillId="0" borderId="1" xfId="0" applyFont="1" applyBorder="1" applyAlignment="1">
      <alignment vertical="center" wrapText="1" readingOrder="2"/>
    </xf>
    <xf numFmtId="0" fontId="10" fillId="4" borderId="1" xfId="0" applyFont="1" applyFill="1" applyBorder="1" applyAlignment="1">
      <alignment horizontal="center" vertical="center" wrapText="1" readingOrder="2"/>
    </xf>
    <xf numFmtId="0" fontId="0" fillId="0" borderId="0" xfId="0" applyAlignment="1">
      <alignment horizontal="center"/>
    </xf>
    <xf numFmtId="0" fontId="8" fillId="0" borderId="3" xfId="0" applyFont="1" applyBorder="1" applyAlignment="1">
      <alignment horizontal="center" vertical="center" wrapText="1" readingOrder="2"/>
    </xf>
    <xf numFmtId="0" fontId="12" fillId="11" borderId="1" xfId="0" applyFont="1" applyFill="1" applyBorder="1" applyAlignment="1">
      <alignment horizontal="center" vertical="center" wrapText="1" readingOrder="2"/>
    </xf>
    <xf numFmtId="0" fontId="3" fillId="16" borderId="1" xfId="0" applyFont="1" applyFill="1" applyBorder="1" applyAlignment="1">
      <alignment horizontal="center"/>
    </xf>
    <xf numFmtId="0" fontId="3" fillId="16" borderId="1" xfId="0" applyFont="1" applyFill="1" applyBorder="1" applyAlignment="1">
      <alignment horizontal="right"/>
    </xf>
    <xf numFmtId="0" fontId="3" fillId="16" borderId="1" xfId="0" applyFont="1" applyFill="1" applyBorder="1" applyAlignment="1">
      <alignment horizontal="center" vertical="center"/>
    </xf>
    <xf numFmtId="164" fontId="3" fillId="16" borderId="1" xfId="0" applyNumberFormat="1" applyFont="1" applyFill="1" applyBorder="1" applyAlignment="1">
      <alignment horizontal="center" vertical="center"/>
    </xf>
    <xf numFmtId="0" fontId="20" fillId="0" borderId="0" xfId="0" applyFont="1"/>
    <xf numFmtId="0" fontId="21" fillId="0" borderId="0" xfId="0" applyFont="1" applyAlignment="1">
      <alignment horizontal="center"/>
    </xf>
    <xf numFmtId="0" fontId="20" fillId="0" borderId="0" xfId="0" applyFont="1" applyAlignment="1">
      <alignment readingOrder="2"/>
    </xf>
    <xf numFmtId="0" fontId="18" fillId="2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right" vertical="center"/>
    </xf>
    <xf numFmtId="0" fontId="22" fillId="0" borderId="0" xfId="0" applyFont="1"/>
    <xf numFmtId="0" fontId="20" fillId="0" borderId="0" xfId="0" applyFont="1" applyAlignment="1"/>
    <xf numFmtId="0" fontId="12" fillId="11" borderId="10" xfId="0" applyFont="1" applyFill="1" applyBorder="1" applyAlignment="1">
      <alignment horizontal="center" vertical="center" wrapText="1" readingOrder="2"/>
    </xf>
    <xf numFmtId="0" fontId="12" fillId="11" borderId="11" xfId="0" applyFont="1" applyFill="1" applyBorder="1" applyAlignment="1">
      <alignment horizontal="center" vertical="center" wrapText="1" readingOrder="2"/>
    </xf>
    <xf numFmtId="0" fontId="5" fillId="0" borderId="2" xfId="0" applyFont="1" applyBorder="1" applyAlignment="1">
      <alignment horizontal="center" vertical="center" wrapText="1" readingOrder="2"/>
    </xf>
    <xf numFmtId="0" fontId="5" fillId="0" borderId="3" xfId="0" applyFont="1" applyBorder="1" applyAlignment="1">
      <alignment horizontal="center" vertical="center" wrapText="1" readingOrder="2"/>
    </xf>
    <xf numFmtId="0" fontId="5" fillId="0" borderId="5" xfId="0" applyFont="1" applyBorder="1" applyAlignment="1">
      <alignment horizontal="center" vertical="center" wrapText="1" readingOrder="2"/>
    </xf>
    <xf numFmtId="0" fontId="5" fillId="0" borderId="6" xfId="0" applyFont="1" applyBorder="1" applyAlignment="1">
      <alignment horizontal="center" vertical="center" wrapText="1" readingOrder="2"/>
    </xf>
    <xf numFmtId="0" fontId="6" fillId="0" borderId="2" xfId="0" applyFont="1" applyBorder="1" applyAlignment="1">
      <alignment horizontal="center" vertical="center" wrapText="1" readingOrder="2"/>
    </xf>
    <xf numFmtId="0" fontId="6" fillId="0" borderId="4" xfId="0" applyFont="1" applyBorder="1" applyAlignment="1">
      <alignment horizontal="center" vertical="center" wrapText="1" readingOrder="2"/>
    </xf>
    <xf numFmtId="0" fontId="6" fillId="0" borderId="3" xfId="0" applyFont="1" applyBorder="1" applyAlignment="1">
      <alignment horizontal="center" vertical="center" wrapText="1" readingOrder="2"/>
    </xf>
    <xf numFmtId="0" fontId="6" fillId="0" borderId="5" xfId="0" applyFont="1" applyBorder="1" applyAlignment="1">
      <alignment horizontal="center" vertical="center" wrapText="1" readingOrder="2"/>
    </xf>
    <xf numFmtId="0" fontId="6" fillId="0" borderId="7" xfId="0" applyFont="1" applyBorder="1" applyAlignment="1">
      <alignment horizontal="center" vertical="center" wrapText="1" readingOrder="2"/>
    </xf>
    <xf numFmtId="0" fontId="6" fillId="0" borderId="6" xfId="0" applyFont="1" applyBorder="1" applyAlignment="1">
      <alignment horizontal="center" vertical="center" wrapText="1" readingOrder="2"/>
    </xf>
    <xf numFmtId="0" fontId="8" fillId="0" borderId="7" xfId="0" applyFont="1" applyBorder="1" applyAlignment="1">
      <alignment horizontal="center" vertical="center" wrapText="1" readingOrder="2"/>
    </xf>
    <xf numFmtId="0" fontId="8" fillId="0" borderId="6" xfId="0" applyFont="1" applyBorder="1" applyAlignment="1">
      <alignment horizontal="center" vertical="center" wrapText="1" readingOrder="2"/>
    </xf>
    <xf numFmtId="0" fontId="10" fillId="4" borderId="8" xfId="0" applyFont="1" applyFill="1" applyBorder="1" applyAlignment="1">
      <alignment horizontal="center" vertical="center" textRotation="90" wrapText="1" readingOrder="2"/>
    </xf>
    <xf numFmtId="0" fontId="10" fillId="4" borderId="9" xfId="0" applyFont="1" applyFill="1" applyBorder="1" applyAlignment="1">
      <alignment horizontal="center" vertical="center" textRotation="90" wrapText="1" readingOrder="2"/>
    </xf>
    <xf numFmtId="0" fontId="10" fillId="4" borderId="8" xfId="0" applyFont="1" applyFill="1" applyBorder="1" applyAlignment="1">
      <alignment horizontal="center" vertical="center" wrapText="1" readingOrder="2"/>
    </xf>
    <xf numFmtId="0" fontId="10" fillId="4" borderId="9" xfId="0" applyFont="1" applyFill="1" applyBorder="1" applyAlignment="1">
      <alignment horizontal="center" vertical="center" wrapText="1" readingOrder="2"/>
    </xf>
    <xf numFmtId="0" fontId="10" fillId="4" borderId="10" xfId="0" applyFont="1" applyFill="1" applyBorder="1" applyAlignment="1">
      <alignment horizontal="center" vertical="center" wrapText="1" readingOrder="2"/>
    </xf>
    <xf numFmtId="0" fontId="10" fillId="4" borderId="11" xfId="0" applyFont="1" applyFill="1" applyBorder="1" applyAlignment="1">
      <alignment horizontal="center" vertical="center" wrapText="1" readingOrder="2"/>
    </xf>
    <xf numFmtId="0" fontId="10" fillId="4" borderId="1" xfId="0" applyFont="1" applyFill="1" applyBorder="1" applyAlignment="1">
      <alignment horizontal="center" vertical="center" wrapText="1" readingOrder="2"/>
    </xf>
    <xf numFmtId="0" fontId="10" fillId="4" borderId="1" xfId="0" applyFont="1" applyFill="1" applyBorder="1" applyAlignment="1">
      <alignment horizontal="center" vertical="center" textRotation="90" wrapText="1" readingOrder="2"/>
    </xf>
    <xf numFmtId="0" fontId="10" fillId="4" borderId="2" xfId="0" applyFont="1" applyFill="1" applyBorder="1" applyAlignment="1">
      <alignment horizontal="center" vertical="center" wrapText="1" readingOrder="2"/>
    </xf>
    <xf numFmtId="0" fontId="10" fillId="4" borderId="3" xfId="0" applyFont="1" applyFill="1" applyBorder="1" applyAlignment="1">
      <alignment horizontal="center" vertical="center" wrapText="1" readingOrder="2"/>
    </xf>
    <xf numFmtId="0" fontId="10" fillId="4" borderId="5" xfId="0" applyFont="1" applyFill="1" applyBorder="1" applyAlignment="1">
      <alignment horizontal="center" vertical="center" wrapText="1" readingOrder="2"/>
    </xf>
    <xf numFmtId="0" fontId="10" fillId="4" borderId="6" xfId="0" applyFont="1" applyFill="1" applyBorder="1" applyAlignment="1">
      <alignment horizontal="center" vertical="center" wrapText="1" readingOrder="2"/>
    </xf>
    <xf numFmtId="0" fontId="12" fillId="0" borderId="10" xfId="0" applyFont="1" applyBorder="1" applyAlignment="1">
      <alignment horizontal="center" vertical="center" wrapText="1" readingOrder="2"/>
    </xf>
    <xf numFmtId="0" fontId="12" fillId="0" borderId="11" xfId="0" applyFont="1" applyBorder="1" applyAlignment="1">
      <alignment horizontal="center" vertical="center" wrapText="1" readingOrder="2"/>
    </xf>
    <xf numFmtId="0" fontId="8" fillId="0" borderId="1" xfId="0" applyFont="1" applyBorder="1" applyAlignment="1">
      <alignment horizontal="center" vertical="center" wrapText="1" readingOrder="2"/>
    </xf>
    <xf numFmtId="0" fontId="15" fillId="6" borderId="1" xfId="1" applyFont="1" applyFill="1" applyBorder="1" applyAlignment="1">
      <alignment horizontal="center" vertical="center"/>
    </xf>
    <xf numFmtId="0" fontId="15" fillId="10" borderId="1" xfId="1" applyFont="1" applyFill="1" applyBorder="1" applyAlignment="1">
      <alignment horizontal="center" vertical="center"/>
    </xf>
    <xf numFmtId="0" fontId="3" fillId="13" borderId="8" xfId="0" applyFont="1" applyFill="1" applyBorder="1" applyAlignment="1">
      <alignment horizontal="right" vertical="center"/>
    </xf>
    <xf numFmtId="0" fontId="3" fillId="13" borderId="9" xfId="0" applyFont="1" applyFill="1" applyBorder="1" applyAlignment="1">
      <alignment horizontal="right" vertical="center"/>
    </xf>
    <xf numFmtId="0" fontId="13" fillId="3" borderId="10" xfId="1" applyFont="1" applyFill="1" applyBorder="1" applyAlignment="1">
      <alignment horizontal="center"/>
    </xf>
    <xf numFmtId="0" fontId="13" fillId="3" borderId="11" xfId="1" applyFont="1" applyFill="1" applyBorder="1" applyAlignment="1">
      <alignment horizontal="center"/>
    </xf>
    <xf numFmtId="0" fontId="15" fillId="13" borderId="8" xfId="1" applyFont="1" applyFill="1" applyBorder="1" applyAlignment="1">
      <alignment horizontal="center" vertical="center"/>
    </xf>
    <xf numFmtId="0" fontId="15" fillId="13" borderId="13" xfId="1" applyFont="1" applyFill="1" applyBorder="1" applyAlignment="1">
      <alignment horizontal="center" vertical="center"/>
    </xf>
    <xf numFmtId="0" fontId="15" fillId="8" borderId="1" xfId="1" applyFont="1" applyFill="1" applyBorder="1" applyAlignment="1">
      <alignment horizontal="center" vertical="center" wrapText="1"/>
    </xf>
    <xf numFmtId="0" fontId="15" fillId="8" borderId="1" xfId="1" applyFont="1" applyFill="1" applyBorder="1" applyAlignment="1">
      <alignment horizontal="center" vertical="center"/>
    </xf>
    <xf numFmtId="0" fontId="13" fillId="8" borderId="12" xfId="1" applyFont="1" applyFill="1" applyBorder="1" applyAlignment="1">
      <alignment horizontal="right" vertical="center"/>
    </xf>
    <xf numFmtId="0" fontId="13" fillId="8" borderId="11" xfId="1" applyFont="1" applyFill="1" applyBorder="1" applyAlignment="1">
      <alignment horizontal="right" vertical="center"/>
    </xf>
    <xf numFmtId="0" fontId="15" fillId="7" borderId="1" xfId="1" applyFont="1" applyFill="1" applyBorder="1" applyAlignment="1">
      <alignment horizontal="center" vertical="center"/>
    </xf>
    <xf numFmtId="0" fontId="15" fillId="14" borderId="1" xfId="1" applyFont="1" applyFill="1" applyBorder="1" applyAlignment="1">
      <alignment horizontal="center" vertical="center" wrapText="1"/>
    </xf>
    <xf numFmtId="0" fontId="15" fillId="14" borderId="1" xfId="1" applyFont="1" applyFill="1" applyBorder="1" applyAlignment="1">
      <alignment horizontal="center" vertical="center"/>
    </xf>
    <xf numFmtId="0" fontId="15" fillId="15" borderId="8" xfId="1" applyFont="1" applyFill="1" applyBorder="1" applyAlignment="1">
      <alignment horizontal="center" vertical="center"/>
    </xf>
    <xf numFmtId="0" fontId="15" fillId="15" borderId="13" xfId="1" applyFont="1" applyFill="1" applyBorder="1" applyAlignment="1">
      <alignment horizontal="center" vertical="center"/>
    </xf>
    <xf numFmtId="0" fontId="15" fillId="15" borderId="9" xfId="1" applyFont="1" applyFill="1" applyBorder="1" applyAlignment="1">
      <alignment horizontal="center" vertical="center"/>
    </xf>
  </cellXfs>
  <cellStyles count="4">
    <cellStyle name="Normal" xfId="0" builtinId="0"/>
    <cellStyle name="Normal 2" xfId="1"/>
    <cellStyle name="Normal 3" xfId="2"/>
    <cellStyle name="Percent 2" xfId="3"/>
  </cellStyles>
  <dxfs count="38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ndisheh/Orders/&#1575;&#1585;&#1587;&#1575;&#1604;%20&#1585;&#1608;&#1586;&#1575;&#1606;&#1607;/1/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قاصد"/>
      <sheetName val="محصولات"/>
      <sheetName val="22"/>
      <sheetName val="23"/>
      <sheetName val="24"/>
      <sheetName val="25"/>
      <sheetName val="26"/>
      <sheetName val="27"/>
      <sheetName val="29"/>
      <sheetName val="20"/>
      <sheetName val="19"/>
      <sheetName val="30"/>
      <sheetName val="15"/>
      <sheetName val="16"/>
      <sheetName val="17"/>
      <sheetName val="18"/>
      <sheetName val="31"/>
      <sheetName val="پرينت"/>
      <sheetName val="فهامه"/>
      <sheetName val="سازه گستر"/>
      <sheetName val="Report1"/>
      <sheetName val="Report2"/>
      <sheetName val="گزارش ماه (2)"/>
      <sheetName val="گزارش ماه"/>
      <sheetName val="راننده"/>
      <sheetName val="راننده (2)"/>
      <sheetName val="قفل ها"/>
      <sheetName val="1"/>
      <sheetName val="عراق"/>
      <sheetName val="چک"/>
      <sheetName val="7"/>
      <sheetName val="8"/>
      <sheetName val="9"/>
      <sheetName val="10"/>
      <sheetName val="11"/>
      <sheetName val="12"/>
      <sheetName val="14"/>
      <sheetName val="Report2 (2)"/>
      <sheetName val="s1"/>
      <sheetName val="z1"/>
      <sheetName val="Report2 (3)"/>
      <sheetName val="محصولات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1.bin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3.bin"/><Relationship Id="rId1" Type="http://schemas.openxmlformats.org/officeDocument/2006/relationships/printerSettings" Target="../printerSettings/printerSettings32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5.bin"/><Relationship Id="rId1" Type="http://schemas.openxmlformats.org/officeDocument/2006/relationships/printerSettings" Target="../printerSettings/printerSettings34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9.bin"/><Relationship Id="rId1" Type="http://schemas.openxmlformats.org/officeDocument/2006/relationships/printerSettings" Target="../printerSettings/printerSettings38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printerSettings" Target="../printerSettings/printerSettings41.bin"/><Relationship Id="rId1" Type="http://schemas.openxmlformats.org/officeDocument/2006/relationships/printerSettings" Target="../printerSettings/printerSettings40.bin"/><Relationship Id="rId4" Type="http://schemas.openxmlformats.org/officeDocument/2006/relationships/comments" Target="../comments8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Relationship Id="rId4" Type="http://schemas.openxmlformats.org/officeDocument/2006/relationships/comments" Target="../comments9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Relationship Id="rId4" Type="http://schemas.openxmlformats.org/officeDocument/2006/relationships/comments" Target="../comments10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2.bin"/><Relationship Id="rId1" Type="http://schemas.openxmlformats.org/officeDocument/2006/relationships/printerSettings" Target="../printerSettings/printerSettings5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29"/>
  <sheetViews>
    <sheetView rightToLeft="1" zoomScale="90" zoomScaleNormal="90" workbookViewId="0">
      <selection activeCell="T12" sqref="T12"/>
    </sheetView>
  </sheetViews>
  <sheetFormatPr defaultRowHeight="15"/>
  <cols>
    <col min="1" max="1" width="15.5703125" style="47" bestFit="1" customWidth="1"/>
    <col min="2" max="8" width="5.7109375" customWidth="1"/>
    <col min="9" max="9" width="4.140625" customWidth="1"/>
    <col min="10" max="32" width="5.7109375" customWidth="1"/>
  </cols>
  <sheetData>
    <row r="1" spans="1:32">
      <c r="A1" s="10" t="s">
        <v>1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s="5">
        <v>17</v>
      </c>
      <c r="S1" s="5">
        <v>18</v>
      </c>
      <c r="T1" s="5">
        <v>19</v>
      </c>
      <c r="U1" s="5">
        <v>20</v>
      </c>
      <c r="V1" s="5">
        <v>21</v>
      </c>
      <c r="W1" s="5">
        <v>22</v>
      </c>
      <c r="X1" s="5">
        <v>23</v>
      </c>
      <c r="Y1" s="5">
        <v>24</v>
      </c>
      <c r="Z1" s="5">
        <v>25</v>
      </c>
      <c r="AA1" s="5">
        <v>26</v>
      </c>
      <c r="AB1" s="5">
        <v>27</v>
      </c>
      <c r="AC1" s="5">
        <v>28</v>
      </c>
      <c r="AD1" s="5">
        <v>29</v>
      </c>
      <c r="AE1" s="5">
        <v>30</v>
      </c>
      <c r="AF1" s="5">
        <v>31</v>
      </c>
    </row>
    <row r="2" spans="1:32">
      <c r="A2" s="51" t="s">
        <v>173</v>
      </c>
      <c r="B2" s="63">
        <f t="shared" ref="B2:B29" ca="1" si="0">IFERROR(SUMIF(INDIRECT(LEFT(ADDRESS(1,9,4,1,B$1),LEN(ADDRESS(1,9,4,1,B$1))-1)&amp;":i"),$A2,INDIRECT(LEFT(ADDRESS(1,2,4,1,B$1),LEN(ADDRESS(1,2,4,1,B$1))-1)&amp;":B")),"")</f>
        <v>0</v>
      </c>
      <c r="C2" s="63" t="str">
        <f t="shared" ref="C2:AF10" ca="1" si="1">IFERROR(SUMIF(INDIRECT(LEFT(ADDRESS(1,9,4,1,C$1),LEN(ADDRESS(1,9,4,1,C$1))-1)&amp;":i"),$A2,INDIRECT(LEFT(ADDRESS(1,2,4,1,C$1),LEN(ADDRESS(1,2,4,1,C$1))-1)&amp;":B")),"")</f>
        <v/>
      </c>
      <c r="D2" s="63">
        <f t="shared" ca="1" si="1"/>
        <v>0</v>
      </c>
      <c r="E2" s="63">
        <f t="shared" ca="1" si="1"/>
        <v>0</v>
      </c>
      <c r="F2" s="63">
        <f t="shared" ca="1" si="1"/>
        <v>0</v>
      </c>
      <c r="G2" s="63">
        <f t="shared" ca="1" si="1"/>
        <v>0</v>
      </c>
      <c r="H2" s="63">
        <f t="shared" ca="1" si="1"/>
        <v>0</v>
      </c>
      <c r="I2" s="63">
        <f t="shared" ca="1" si="1"/>
        <v>0</v>
      </c>
      <c r="J2" s="63">
        <f t="shared" ca="1" si="1"/>
        <v>0</v>
      </c>
      <c r="K2" s="63">
        <f t="shared" ca="1" si="1"/>
        <v>0</v>
      </c>
      <c r="L2" s="63">
        <f t="shared" ca="1" si="1"/>
        <v>0</v>
      </c>
      <c r="M2" s="63">
        <f t="shared" ca="1" si="1"/>
        <v>0</v>
      </c>
      <c r="N2" s="63">
        <f t="shared" ca="1" si="1"/>
        <v>0</v>
      </c>
      <c r="O2" s="63" t="str">
        <f t="shared" ca="1" si="1"/>
        <v/>
      </c>
      <c r="P2" s="63">
        <f t="shared" ca="1" si="1"/>
        <v>0</v>
      </c>
      <c r="Q2" s="63">
        <f t="shared" ca="1" si="1"/>
        <v>0</v>
      </c>
      <c r="R2" s="63">
        <f t="shared" ca="1" si="1"/>
        <v>0</v>
      </c>
      <c r="S2" s="63">
        <f t="shared" ca="1" si="1"/>
        <v>0</v>
      </c>
      <c r="T2" s="63">
        <f t="shared" ca="1" si="1"/>
        <v>0</v>
      </c>
      <c r="U2" s="63">
        <f t="shared" ca="1" si="1"/>
        <v>0</v>
      </c>
      <c r="V2" s="63" t="str">
        <f t="shared" ca="1" si="1"/>
        <v/>
      </c>
      <c r="W2" s="63">
        <f t="shared" ca="1" si="1"/>
        <v>0</v>
      </c>
      <c r="X2" s="63">
        <f t="shared" ca="1" si="1"/>
        <v>0</v>
      </c>
      <c r="Y2" s="63">
        <f t="shared" ca="1" si="1"/>
        <v>0</v>
      </c>
      <c r="Z2" s="63">
        <f t="shared" ca="1" si="1"/>
        <v>0</v>
      </c>
      <c r="AA2" s="63">
        <f t="shared" ca="1" si="1"/>
        <v>0</v>
      </c>
      <c r="AB2" s="63">
        <f t="shared" ca="1" si="1"/>
        <v>0</v>
      </c>
      <c r="AC2" s="63" t="str">
        <f t="shared" ca="1" si="1"/>
        <v/>
      </c>
      <c r="AD2" s="63">
        <f t="shared" ca="1" si="1"/>
        <v>0</v>
      </c>
      <c r="AE2" s="63">
        <f t="shared" ca="1" si="1"/>
        <v>0</v>
      </c>
      <c r="AF2" s="63">
        <f t="shared" ca="1" si="1"/>
        <v>0</v>
      </c>
    </row>
    <row r="3" spans="1:32">
      <c r="A3" s="51" t="s">
        <v>124</v>
      </c>
      <c r="B3" s="63">
        <f t="shared" ca="1" si="0"/>
        <v>3056</v>
      </c>
      <c r="C3" s="63" t="str">
        <f t="shared" ref="C3:Q3" ca="1" si="2">IFERROR(SUMIF(INDIRECT(LEFT(ADDRESS(1,9,4,1,C$1),LEN(ADDRESS(1,9,4,1,C$1))-1)&amp;":i"),$A3,INDIRECT(LEFT(ADDRESS(1,2,4,1,C$1),LEN(ADDRESS(1,2,4,1,C$1))-1)&amp;":B")),"")</f>
        <v/>
      </c>
      <c r="D3" s="63">
        <f t="shared" ca="1" si="2"/>
        <v>720</v>
      </c>
      <c r="E3" s="63">
        <f t="shared" ca="1" si="2"/>
        <v>1744</v>
      </c>
      <c r="F3" s="63">
        <f t="shared" ca="1" si="2"/>
        <v>1792</v>
      </c>
      <c r="G3" s="63">
        <f t="shared" ca="1" si="2"/>
        <v>384</v>
      </c>
      <c r="H3" s="63">
        <f t="shared" ca="1" si="2"/>
        <v>0</v>
      </c>
      <c r="I3" s="63">
        <f t="shared" ca="1" si="2"/>
        <v>2752</v>
      </c>
      <c r="J3" s="63">
        <f t="shared" ca="1" si="2"/>
        <v>2512</v>
      </c>
      <c r="K3" s="63">
        <f t="shared" ca="1" si="2"/>
        <v>1600</v>
      </c>
      <c r="L3" s="63">
        <f t="shared" ca="1" si="2"/>
        <v>2031</v>
      </c>
      <c r="M3" s="63">
        <f t="shared" ca="1" si="2"/>
        <v>2600</v>
      </c>
      <c r="N3" s="63">
        <f t="shared" ca="1" si="2"/>
        <v>2336</v>
      </c>
      <c r="O3" s="63" t="str">
        <f t="shared" ca="1" si="2"/>
        <v/>
      </c>
      <c r="P3" s="63">
        <f t="shared" ca="1" si="2"/>
        <v>0</v>
      </c>
      <c r="Q3" s="63">
        <f t="shared" ca="1" si="2"/>
        <v>1888</v>
      </c>
      <c r="R3" s="63">
        <f t="shared" ca="1" si="1"/>
        <v>1552</v>
      </c>
      <c r="S3" s="63">
        <f t="shared" ca="1" si="1"/>
        <v>2704</v>
      </c>
      <c r="T3" s="63">
        <f t="shared" ca="1" si="1"/>
        <v>1890</v>
      </c>
      <c r="U3" s="63">
        <f t="shared" ca="1" si="1"/>
        <v>2632</v>
      </c>
      <c r="V3" s="63" t="str">
        <f t="shared" ca="1" si="1"/>
        <v/>
      </c>
      <c r="W3" s="63">
        <f t="shared" ca="1" si="1"/>
        <v>1656</v>
      </c>
      <c r="X3" s="63">
        <f t="shared" ca="1" si="1"/>
        <v>1888</v>
      </c>
      <c r="Y3" s="63">
        <f t="shared" ca="1" si="1"/>
        <v>2560</v>
      </c>
      <c r="Z3" s="63">
        <f t="shared" ca="1" si="1"/>
        <v>1152</v>
      </c>
      <c r="AA3" s="63">
        <f t="shared" ca="1" si="1"/>
        <v>4176</v>
      </c>
      <c r="AB3" s="63">
        <f t="shared" ca="1" si="1"/>
        <v>1056</v>
      </c>
      <c r="AC3" s="63" t="str">
        <f t="shared" ca="1" si="1"/>
        <v/>
      </c>
      <c r="AD3" s="63">
        <f t="shared" ca="1" si="1"/>
        <v>2476</v>
      </c>
      <c r="AE3" s="63">
        <f t="shared" ca="1" si="1"/>
        <v>3560</v>
      </c>
      <c r="AF3" s="63">
        <f t="shared" ca="1" si="1"/>
        <v>1104</v>
      </c>
    </row>
    <row r="4" spans="1:32">
      <c r="A4" s="51" t="s">
        <v>155</v>
      </c>
      <c r="B4" s="63">
        <f t="shared" ca="1" si="0"/>
        <v>0</v>
      </c>
      <c r="C4" s="63" t="str">
        <f t="shared" ca="1" si="1"/>
        <v/>
      </c>
      <c r="D4" s="63">
        <f t="shared" ca="1" si="1"/>
        <v>600</v>
      </c>
      <c r="E4" s="63">
        <f t="shared" ca="1" si="1"/>
        <v>1800</v>
      </c>
      <c r="F4" s="63">
        <f t="shared" ca="1" si="1"/>
        <v>0</v>
      </c>
      <c r="G4" s="63">
        <f t="shared" ca="1" si="1"/>
        <v>0</v>
      </c>
      <c r="H4" s="63">
        <f t="shared" ca="1" si="1"/>
        <v>0</v>
      </c>
      <c r="I4" s="63">
        <f t="shared" ca="1" si="1"/>
        <v>0</v>
      </c>
      <c r="J4" s="63">
        <f t="shared" ca="1" si="1"/>
        <v>0</v>
      </c>
      <c r="K4" s="63">
        <f t="shared" ca="1" si="1"/>
        <v>1200</v>
      </c>
      <c r="L4" s="63">
        <f t="shared" ca="1" si="1"/>
        <v>0</v>
      </c>
      <c r="M4" s="63">
        <f t="shared" ca="1" si="1"/>
        <v>0</v>
      </c>
      <c r="N4" s="63">
        <f t="shared" ca="1" si="1"/>
        <v>0</v>
      </c>
      <c r="O4" s="63" t="str">
        <f t="shared" ca="1" si="1"/>
        <v/>
      </c>
      <c r="P4" s="63">
        <f t="shared" ca="1" si="1"/>
        <v>0</v>
      </c>
      <c r="Q4" s="63">
        <f t="shared" ca="1" si="1"/>
        <v>3600</v>
      </c>
      <c r="R4" s="63">
        <f t="shared" ca="1" si="1"/>
        <v>0</v>
      </c>
      <c r="S4" s="63">
        <f t="shared" ca="1" si="1"/>
        <v>0</v>
      </c>
      <c r="T4" s="63">
        <f t="shared" ca="1" si="1"/>
        <v>0</v>
      </c>
      <c r="U4" s="63">
        <f t="shared" ca="1" si="1"/>
        <v>0</v>
      </c>
      <c r="V4" s="63" t="str">
        <f t="shared" ca="1" si="1"/>
        <v/>
      </c>
      <c r="W4" s="63">
        <f t="shared" ca="1" si="1"/>
        <v>0</v>
      </c>
      <c r="X4" s="63">
        <f t="shared" ca="1" si="1"/>
        <v>1880</v>
      </c>
      <c r="Y4" s="63">
        <f t="shared" ca="1" si="1"/>
        <v>0</v>
      </c>
      <c r="Z4" s="63">
        <f t="shared" ca="1" si="1"/>
        <v>0</v>
      </c>
      <c r="AA4" s="63">
        <f t="shared" ca="1" si="1"/>
        <v>0</v>
      </c>
      <c r="AB4" s="63">
        <f t="shared" ca="1" si="1"/>
        <v>0</v>
      </c>
      <c r="AC4" s="63" t="str">
        <f t="shared" ca="1" si="1"/>
        <v/>
      </c>
      <c r="AD4" s="63">
        <f t="shared" ca="1" si="1"/>
        <v>0</v>
      </c>
      <c r="AE4" s="63">
        <f t="shared" ca="1" si="1"/>
        <v>1200</v>
      </c>
      <c r="AF4" s="63">
        <f t="shared" ca="1" si="1"/>
        <v>0</v>
      </c>
    </row>
    <row r="5" spans="1:32">
      <c r="A5" s="51" t="s">
        <v>157</v>
      </c>
      <c r="B5" s="63">
        <f t="shared" ca="1" si="0"/>
        <v>0</v>
      </c>
      <c r="C5" s="63" t="str">
        <f t="shared" ca="1" si="1"/>
        <v/>
      </c>
      <c r="D5" s="63">
        <f t="shared" ca="1" si="1"/>
        <v>0</v>
      </c>
      <c r="E5" s="63">
        <f t="shared" ca="1" si="1"/>
        <v>264</v>
      </c>
      <c r="F5" s="63">
        <f t="shared" ca="1" si="1"/>
        <v>528</v>
      </c>
      <c r="G5" s="63">
        <f t="shared" ca="1" si="1"/>
        <v>0</v>
      </c>
      <c r="H5" s="63">
        <f t="shared" ca="1" si="1"/>
        <v>0</v>
      </c>
      <c r="I5" s="63">
        <f t="shared" ca="1" si="1"/>
        <v>144</v>
      </c>
      <c r="J5" s="63">
        <f t="shared" ca="1" si="1"/>
        <v>0</v>
      </c>
      <c r="K5" s="63">
        <f t="shared" ca="1" si="1"/>
        <v>336</v>
      </c>
      <c r="L5" s="63">
        <f t="shared" ca="1" si="1"/>
        <v>528</v>
      </c>
      <c r="M5" s="63">
        <f t="shared" ca="1" si="1"/>
        <v>0</v>
      </c>
      <c r="N5" s="63">
        <f t="shared" ca="1" si="1"/>
        <v>0</v>
      </c>
      <c r="O5" s="63" t="str">
        <f t="shared" ca="1" si="1"/>
        <v/>
      </c>
      <c r="P5" s="63">
        <f t="shared" ca="1" si="1"/>
        <v>0</v>
      </c>
      <c r="Q5" s="63">
        <f t="shared" ca="1" si="1"/>
        <v>504</v>
      </c>
      <c r="R5" s="63">
        <f t="shared" ca="1" si="1"/>
        <v>312</v>
      </c>
      <c r="S5" s="63">
        <f t="shared" ca="1" si="1"/>
        <v>264</v>
      </c>
      <c r="T5" s="63">
        <f t="shared" ca="1" si="1"/>
        <v>0</v>
      </c>
      <c r="U5" s="63">
        <f t="shared" ca="1" si="1"/>
        <v>0</v>
      </c>
      <c r="V5" s="63" t="str">
        <f t="shared" ca="1" si="1"/>
        <v/>
      </c>
      <c r="W5" s="63">
        <f t="shared" ca="1" si="1"/>
        <v>336</v>
      </c>
      <c r="X5" s="63">
        <f t="shared" ca="1" si="1"/>
        <v>0</v>
      </c>
      <c r="Y5" s="63">
        <f t="shared" ca="1" si="1"/>
        <v>408</v>
      </c>
      <c r="Z5" s="63">
        <f t="shared" ca="1" si="1"/>
        <v>528</v>
      </c>
      <c r="AA5" s="63">
        <f t="shared" ca="1" si="1"/>
        <v>0</v>
      </c>
      <c r="AB5" s="63">
        <f t="shared" ca="1" si="1"/>
        <v>0</v>
      </c>
      <c r="AC5" s="63" t="str">
        <f t="shared" ca="1" si="1"/>
        <v/>
      </c>
      <c r="AD5" s="63">
        <f t="shared" ca="1" si="1"/>
        <v>408</v>
      </c>
      <c r="AE5" s="63">
        <f t="shared" ca="1" si="1"/>
        <v>288</v>
      </c>
      <c r="AF5" s="63">
        <f t="shared" ca="1" si="1"/>
        <v>0</v>
      </c>
    </row>
    <row r="6" spans="1:32">
      <c r="A6" s="51" t="s">
        <v>127</v>
      </c>
      <c r="B6" s="63">
        <f t="shared" ca="1" si="0"/>
        <v>0</v>
      </c>
      <c r="C6" s="63" t="str">
        <f t="shared" ca="1" si="1"/>
        <v/>
      </c>
      <c r="D6" s="63">
        <f t="shared" ca="1" si="1"/>
        <v>1600</v>
      </c>
      <c r="E6" s="63">
        <f t="shared" ca="1" si="1"/>
        <v>0</v>
      </c>
      <c r="F6" s="63">
        <f t="shared" ca="1" si="1"/>
        <v>0</v>
      </c>
      <c r="G6" s="63">
        <f t="shared" ca="1" si="1"/>
        <v>0</v>
      </c>
      <c r="H6" s="63">
        <f t="shared" ca="1" si="1"/>
        <v>0</v>
      </c>
      <c r="I6" s="63">
        <f t="shared" ca="1" si="1"/>
        <v>0</v>
      </c>
      <c r="J6" s="63">
        <f t="shared" ca="1" si="1"/>
        <v>0</v>
      </c>
      <c r="K6" s="63">
        <f t="shared" ca="1" si="1"/>
        <v>0</v>
      </c>
      <c r="L6" s="63">
        <f t="shared" ca="1" si="1"/>
        <v>0</v>
      </c>
      <c r="M6" s="63">
        <f t="shared" ca="1" si="1"/>
        <v>2240</v>
      </c>
      <c r="N6" s="63">
        <f t="shared" ca="1" si="1"/>
        <v>0</v>
      </c>
      <c r="O6" s="63" t="str">
        <f t="shared" ca="1" si="1"/>
        <v/>
      </c>
      <c r="P6" s="63">
        <f t="shared" ca="1" si="1"/>
        <v>0</v>
      </c>
      <c r="Q6" s="63">
        <f t="shared" ca="1" si="1"/>
        <v>0</v>
      </c>
      <c r="R6" s="63">
        <f t="shared" ca="1" si="1"/>
        <v>0</v>
      </c>
      <c r="S6" s="63">
        <f t="shared" ca="1" si="1"/>
        <v>0</v>
      </c>
      <c r="T6" s="63">
        <f t="shared" ca="1" si="1"/>
        <v>0</v>
      </c>
      <c r="U6" s="63">
        <f t="shared" ca="1" si="1"/>
        <v>0</v>
      </c>
      <c r="V6" s="63" t="str">
        <f t="shared" ca="1" si="1"/>
        <v/>
      </c>
      <c r="W6" s="63">
        <f t="shared" ca="1" si="1"/>
        <v>0</v>
      </c>
      <c r="X6" s="63">
        <f t="shared" ca="1" si="1"/>
        <v>0</v>
      </c>
      <c r="Y6" s="63">
        <f t="shared" ca="1" si="1"/>
        <v>0</v>
      </c>
      <c r="Z6" s="63">
        <f t="shared" ca="1" si="1"/>
        <v>0</v>
      </c>
      <c r="AA6" s="63">
        <f t="shared" ca="1" si="1"/>
        <v>1344</v>
      </c>
      <c r="AB6" s="63">
        <f t="shared" ca="1" si="1"/>
        <v>0</v>
      </c>
      <c r="AC6" s="63" t="str">
        <f t="shared" ca="1" si="1"/>
        <v/>
      </c>
      <c r="AD6" s="63">
        <f t="shared" ca="1" si="1"/>
        <v>0</v>
      </c>
      <c r="AE6" s="63">
        <f t="shared" ca="1" si="1"/>
        <v>0</v>
      </c>
      <c r="AF6" s="63">
        <f t="shared" ca="1" si="1"/>
        <v>0</v>
      </c>
    </row>
    <row r="7" spans="1:32">
      <c r="A7" s="51" t="s">
        <v>404</v>
      </c>
      <c r="B7" s="63">
        <f t="shared" ca="1" si="0"/>
        <v>0</v>
      </c>
      <c r="C7" s="63" t="str">
        <f t="shared" ca="1" si="1"/>
        <v/>
      </c>
      <c r="D7" s="63">
        <f t="shared" ca="1" si="1"/>
        <v>0</v>
      </c>
      <c r="E7" s="63">
        <f t="shared" ca="1" si="1"/>
        <v>0</v>
      </c>
      <c r="F7" s="63">
        <f t="shared" ca="1" si="1"/>
        <v>0</v>
      </c>
      <c r="G7" s="63">
        <f t="shared" ca="1" si="1"/>
        <v>0</v>
      </c>
      <c r="H7" s="63">
        <f t="shared" ca="1" si="1"/>
        <v>0</v>
      </c>
      <c r="I7" s="63">
        <f t="shared" ca="1" si="1"/>
        <v>0</v>
      </c>
      <c r="J7" s="63">
        <f t="shared" ca="1" si="1"/>
        <v>0</v>
      </c>
      <c r="K7" s="63">
        <f t="shared" ca="1" si="1"/>
        <v>0</v>
      </c>
      <c r="L7" s="63">
        <f t="shared" ca="1" si="1"/>
        <v>400</v>
      </c>
      <c r="M7" s="63">
        <f t="shared" ca="1" si="1"/>
        <v>0</v>
      </c>
      <c r="N7" s="63">
        <f t="shared" ca="1" si="1"/>
        <v>0</v>
      </c>
      <c r="O7" s="63" t="str">
        <f t="shared" ca="1" si="1"/>
        <v/>
      </c>
      <c r="P7" s="63">
        <f t="shared" ca="1" si="1"/>
        <v>0</v>
      </c>
      <c r="Q7" s="63">
        <f t="shared" ca="1" si="1"/>
        <v>0</v>
      </c>
      <c r="R7" s="63">
        <f t="shared" ca="1" si="1"/>
        <v>0</v>
      </c>
      <c r="S7" s="63">
        <f t="shared" ca="1" si="1"/>
        <v>0</v>
      </c>
      <c r="T7" s="63">
        <f t="shared" ca="1" si="1"/>
        <v>0</v>
      </c>
      <c r="U7" s="63">
        <f t="shared" ca="1" si="1"/>
        <v>0</v>
      </c>
      <c r="V7" s="63" t="str">
        <f t="shared" ca="1" si="1"/>
        <v/>
      </c>
      <c r="W7" s="63">
        <f t="shared" ca="1" si="1"/>
        <v>0</v>
      </c>
      <c r="X7" s="63">
        <f t="shared" ca="1" si="1"/>
        <v>0</v>
      </c>
      <c r="Y7" s="63">
        <f t="shared" ca="1" si="1"/>
        <v>0</v>
      </c>
      <c r="Z7" s="63">
        <f t="shared" ca="1" si="1"/>
        <v>0</v>
      </c>
      <c r="AA7" s="63">
        <f t="shared" ca="1" si="1"/>
        <v>0</v>
      </c>
      <c r="AB7" s="63">
        <f t="shared" ca="1" si="1"/>
        <v>0</v>
      </c>
      <c r="AC7" s="63" t="str">
        <f t="shared" ca="1" si="1"/>
        <v/>
      </c>
      <c r="AD7" s="63">
        <f t="shared" ca="1" si="1"/>
        <v>0</v>
      </c>
      <c r="AE7" s="63">
        <f t="shared" ca="1" si="1"/>
        <v>600</v>
      </c>
      <c r="AF7" s="63">
        <f t="shared" ca="1" si="1"/>
        <v>0</v>
      </c>
    </row>
    <row r="8" spans="1:32">
      <c r="A8" s="51" t="s">
        <v>405</v>
      </c>
      <c r="B8" s="63">
        <f t="shared" ca="1" si="0"/>
        <v>0</v>
      </c>
      <c r="C8" s="63" t="str">
        <f t="shared" ca="1" si="1"/>
        <v/>
      </c>
      <c r="D8" s="63">
        <f t="shared" ca="1" si="1"/>
        <v>0</v>
      </c>
      <c r="E8" s="63">
        <f t="shared" ca="1" si="1"/>
        <v>0</v>
      </c>
      <c r="F8" s="63">
        <f t="shared" ca="1" si="1"/>
        <v>0</v>
      </c>
      <c r="G8" s="63">
        <f t="shared" ca="1" si="1"/>
        <v>0</v>
      </c>
      <c r="H8" s="63">
        <f t="shared" ca="1" si="1"/>
        <v>0</v>
      </c>
      <c r="I8" s="63">
        <f t="shared" ca="1" si="1"/>
        <v>0</v>
      </c>
      <c r="J8" s="63">
        <f t="shared" ca="1" si="1"/>
        <v>0</v>
      </c>
      <c r="K8" s="63">
        <f t="shared" ca="1" si="1"/>
        <v>0</v>
      </c>
      <c r="L8" s="63">
        <f t="shared" ca="1" si="1"/>
        <v>0</v>
      </c>
      <c r="M8" s="63">
        <f t="shared" ca="1" si="1"/>
        <v>0</v>
      </c>
      <c r="N8" s="63">
        <f t="shared" ca="1" si="1"/>
        <v>0</v>
      </c>
      <c r="O8" s="63" t="str">
        <f t="shared" ca="1" si="1"/>
        <v/>
      </c>
      <c r="P8" s="63">
        <f t="shared" ca="1" si="1"/>
        <v>0</v>
      </c>
      <c r="Q8" s="63">
        <f t="shared" ca="1" si="1"/>
        <v>0</v>
      </c>
      <c r="R8" s="63">
        <f t="shared" ca="1" si="1"/>
        <v>0</v>
      </c>
      <c r="S8" s="63">
        <f t="shared" ca="1" si="1"/>
        <v>0</v>
      </c>
      <c r="T8" s="63">
        <f t="shared" ca="1" si="1"/>
        <v>0</v>
      </c>
      <c r="U8" s="63">
        <f t="shared" ca="1" si="1"/>
        <v>0</v>
      </c>
      <c r="V8" s="63" t="str">
        <f t="shared" ca="1" si="1"/>
        <v/>
      </c>
      <c r="W8" s="63">
        <f t="shared" ca="1" si="1"/>
        <v>0</v>
      </c>
      <c r="X8" s="63">
        <f t="shared" ca="1" si="1"/>
        <v>0</v>
      </c>
      <c r="Y8" s="63">
        <f t="shared" ca="1" si="1"/>
        <v>0</v>
      </c>
      <c r="Z8" s="63">
        <f t="shared" ca="1" si="1"/>
        <v>0</v>
      </c>
      <c r="AA8" s="63">
        <f t="shared" ca="1" si="1"/>
        <v>0</v>
      </c>
      <c r="AB8" s="63">
        <f t="shared" ca="1" si="1"/>
        <v>0</v>
      </c>
      <c r="AC8" s="63" t="str">
        <f t="shared" ca="1" si="1"/>
        <v/>
      </c>
      <c r="AD8" s="63">
        <f t="shared" ca="1" si="1"/>
        <v>0</v>
      </c>
      <c r="AE8" s="63">
        <f t="shared" ca="1" si="1"/>
        <v>0</v>
      </c>
      <c r="AF8" s="63">
        <f t="shared" ca="1" si="1"/>
        <v>0</v>
      </c>
    </row>
    <row r="9" spans="1:32">
      <c r="A9" s="51" t="s">
        <v>126</v>
      </c>
      <c r="B9" s="63">
        <f t="shared" ca="1" si="0"/>
        <v>800</v>
      </c>
      <c r="C9" s="63" t="str">
        <f t="shared" ca="1" si="1"/>
        <v/>
      </c>
      <c r="D9" s="63">
        <f t="shared" ca="1" si="1"/>
        <v>390</v>
      </c>
      <c r="E9" s="63">
        <f t="shared" ca="1" si="1"/>
        <v>390</v>
      </c>
      <c r="F9" s="63">
        <f t="shared" ca="1" si="1"/>
        <v>15390</v>
      </c>
      <c r="G9" s="63">
        <f t="shared" ca="1" si="1"/>
        <v>270</v>
      </c>
      <c r="H9" s="63">
        <f t="shared" ca="1" si="1"/>
        <v>800</v>
      </c>
      <c r="I9" s="63">
        <f t="shared" ca="1" si="1"/>
        <v>1260</v>
      </c>
      <c r="J9" s="63">
        <f t="shared" ca="1" si="1"/>
        <v>920</v>
      </c>
      <c r="K9" s="63">
        <f t="shared" ca="1" si="1"/>
        <v>978</v>
      </c>
      <c r="L9" s="63">
        <f t="shared" ca="1" si="1"/>
        <v>760</v>
      </c>
      <c r="M9" s="63">
        <f t="shared" ca="1" si="1"/>
        <v>778</v>
      </c>
      <c r="N9" s="63">
        <f t="shared" ca="1" si="1"/>
        <v>0</v>
      </c>
      <c r="O9" s="63" t="str">
        <f t="shared" ca="1" si="1"/>
        <v/>
      </c>
      <c r="P9" s="63">
        <f t="shared" ca="1" si="1"/>
        <v>870</v>
      </c>
      <c r="Q9" s="63">
        <f t="shared" ca="1" si="1"/>
        <v>840</v>
      </c>
      <c r="R9" s="63">
        <f t="shared" ca="1" si="1"/>
        <v>1050</v>
      </c>
      <c r="S9" s="63">
        <f t="shared" ca="1" si="1"/>
        <v>1110</v>
      </c>
      <c r="T9" s="63">
        <f t="shared" ca="1" si="1"/>
        <v>1038</v>
      </c>
      <c r="U9" s="63">
        <f t="shared" ca="1" si="1"/>
        <v>880</v>
      </c>
      <c r="V9" s="63" t="str">
        <f t="shared" ca="1" si="1"/>
        <v/>
      </c>
      <c r="W9" s="63">
        <f t="shared" ca="1" si="1"/>
        <v>1000</v>
      </c>
      <c r="X9" s="63">
        <f t="shared" ca="1" si="1"/>
        <v>1282</v>
      </c>
      <c r="Y9" s="63">
        <f t="shared" ca="1" si="1"/>
        <v>520</v>
      </c>
      <c r="Z9" s="63">
        <f t="shared" ca="1" si="1"/>
        <v>360</v>
      </c>
      <c r="AA9" s="63">
        <f t="shared" ca="1" si="1"/>
        <v>820</v>
      </c>
      <c r="AB9" s="63">
        <f t="shared" ca="1" si="1"/>
        <v>1010</v>
      </c>
      <c r="AC9" s="63" t="str">
        <f t="shared" ca="1" si="1"/>
        <v/>
      </c>
      <c r="AD9" s="63">
        <f t="shared" ca="1" si="1"/>
        <v>910</v>
      </c>
      <c r="AE9" s="63">
        <f t="shared" ca="1" si="1"/>
        <v>760</v>
      </c>
      <c r="AF9" s="63">
        <f t="shared" ca="1" si="1"/>
        <v>3060</v>
      </c>
    </row>
    <row r="10" spans="1:32">
      <c r="A10" s="51" t="s">
        <v>392</v>
      </c>
      <c r="B10" s="63">
        <f t="shared" ca="1" si="0"/>
        <v>0</v>
      </c>
      <c r="C10" s="63" t="str">
        <f t="shared" ca="1" si="1"/>
        <v/>
      </c>
      <c r="D10" s="63">
        <f t="shared" ca="1" si="1"/>
        <v>315</v>
      </c>
      <c r="E10" s="63">
        <f t="shared" ca="1" si="1"/>
        <v>1419</v>
      </c>
      <c r="F10" s="63">
        <f t="shared" ca="1" si="1"/>
        <v>0</v>
      </c>
      <c r="G10" s="63">
        <f t="shared" ca="1" si="1"/>
        <v>210</v>
      </c>
      <c r="H10" s="63">
        <f t="shared" ca="1" si="1"/>
        <v>0</v>
      </c>
      <c r="I10" s="63">
        <f t="shared" ca="1" si="1"/>
        <v>0</v>
      </c>
      <c r="J10" s="63">
        <f t="shared" ca="1" si="1"/>
        <v>210</v>
      </c>
      <c r="K10" s="63">
        <f t="shared" ca="1" si="1"/>
        <v>0</v>
      </c>
      <c r="L10" s="63">
        <f t="shared" ca="1" si="1"/>
        <v>1314</v>
      </c>
      <c r="M10" s="63">
        <f t="shared" ca="1" si="1"/>
        <v>0</v>
      </c>
      <c r="N10" s="63">
        <f t="shared" ca="1" si="1"/>
        <v>0</v>
      </c>
      <c r="O10" s="63" t="str">
        <f t="shared" ca="1" si="1"/>
        <v/>
      </c>
      <c r="P10" s="63">
        <f t="shared" ca="1" si="1"/>
        <v>210</v>
      </c>
      <c r="Q10" s="63">
        <f t="shared" ca="1" si="1"/>
        <v>210</v>
      </c>
      <c r="R10" s="63">
        <f t="shared" ca="1" si="1"/>
        <v>210</v>
      </c>
      <c r="S10" s="63">
        <f t="shared" ca="1" si="1"/>
        <v>2418</v>
      </c>
      <c r="T10" s="63">
        <f t="shared" ca="1" si="1"/>
        <v>210</v>
      </c>
      <c r="U10" s="63">
        <f t="shared" ca="1" si="1"/>
        <v>210</v>
      </c>
      <c r="V10" s="63" t="str">
        <f t="shared" ca="1" si="1"/>
        <v/>
      </c>
      <c r="W10" s="63">
        <f t="shared" ca="1" si="1"/>
        <v>210</v>
      </c>
      <c r="X10" s="63">
        <f t="shared" ca="1" si="1"/>
        <v>210</v>
      </c>
      <c r="Y10" s="63">
        <f t="shared" ca="1" si="1"/>
        <v>210</v>
      </c>
      <c r="Z10" s="63">
        <f t="shared" ca="1" si="1"/>
        <v>0</v>
      </c>
      <c r="AA10" s="63">
        <f t="shared" ca="1" si="1"/>
        <v>0</v>
      </c>
      <c r="AB10" s="63">
        <f t="shared" ca="1" si="1"/>
        <v>210</v>
      </c>
      <c r="AC10" s="63" t="str">
        <f t="shared" ca="1" si="1"/>
        <v/>
      </c>
      <c r="AD10" s="63">
        <f t="shared" ca="1" si="1"/>
        <v>0</v>
      </c>
      <c r="AE10" s="63">
        <f t="shared" ca="1" si="1"/>
        <v>0</v>
      </c>
      <c r="AF10" s="63">
        <f t="shared" ca="1" si="1"/>
        <v>210</v>
      </c>
    </row>
    <row r="11" spans="1:32">
      <c r="A11" s="51" t="s">
        <v>176</v>
      </c>
      <c r="B11" s="63">
        <f t="shared" ca="1" si="0"/>
        <v>0</v>
      </c>
      <c r="C11" s="63" t="str">
        <f t="shared" ref="C11:AF19" ca="1" si="3">IFERROR(SUMIF(INDIRECT(LEFT(ADDRESS(1,9,4,1,C$1),LEN(ADDRESS(1,9,4,1,C$1))-1)&amp;":i"),$A11,INDIRECT(LEFT(ADDRESS(1,2,4,1,C$1),LEN(ADDRESS(1,2,4,1,C$1))-1)&amp;":B")),"")</f>
        <v/>
      </c>
      <c r="D11" s="63">
        <f t="shared" ca="1" si="3"/>
        <v>0</v>
      </c>
      <c r="E11" s="63">
        <f t="shared" ca="1" si="3"/>
        <v>0</v>
      </c>
      <c r="F11" s="63">
        <f t="shared" ca="1" si="3"/>
        <v>0</v>
      </c>
      <c r="G11" s="63">
        <f t="shared" ca="1" si="3"/>
        <v>0</v>
      </c>
      <c r="H11" s="63">
        <f t="shared" ca="1" si="3"/>
        <v>0</v>
      </c>
      <c r="I11" s="63">
        <f t="shared" ca="1" si="3"/>
        <v>0</v>
      </c>
      <c r="J11" s="63">
        <f t="shared" ca="1" si="3"/>
        <v>0</v>
      </c>
      <c r="K11" s="63">
        <f t="shared" ca="1" si="3"/>
        <v>0</v>
      </c>
      <c r="L11" s="63">
        <f t="shared" ca="1" si="3"/>
        <v>0</v>
      </c>
      <c r="M11" s="63">
        <f t="shared" ca="1" si="3"/>
        <v>0</v>
      </c>
      <c r="N11" s="63">
        <f t="shared" ca="1" si="3"/>
        <v>0</v>
      </c>
      <c r="O11" s="63" t="str">
        <f t="shared" ca="1" si="3"/>
        <v/>
      </c>
      <c r="P11" s="63">
        <f t="shared" ca="1" si="3"/>
        <v>0</v>
      </c>
      <c r="Q11" s="63">
        <f t="shared" ca="1" si="3"/>
        <v>0</v>
      </c>
      <c r="R11" s="63">
        <f t="shared" ca="1" si="3"/>
        <v>0</v>
      </c>
      <c r="S11" s="63">
        <f t="shared" ca="1" si="3"/>
        <v>0</v>
      </c>
      <c r="T11" s="63">
        <f t="shared" ca="1" si="3"/>
        <v>0</v>
      </c>
      <c r="U11" s="63">
        <f t="shared" ca="1" si="3"/>
        <v>0</v>
      </c>
      <c r="V11" s="63" t="str">
        <f t="shared" ca="1" si="3"/>
        <v/>
      </c>
      <c r="W11" s="63">
        <f t="shared" ca="1" si="3"/>
        <v>0</v>
      </c>
      <c r="X11" s="63">
        <f t="shared" ca="1" si="3"/>
        <v>0</v>
      </c>
      <c r="Y11" s="63">
        <f t="shared" ca="1" si="3"/>
        <v>0</v>
      </c>
      <c r="Z11" s="63">
        <f t="shared" ca="1" si="3"/>
        <v>0</v>
      </c>
      <c r="AA11" s="63">
        <f t="shared" ca="1" si="3"/>
        <v>0</v>
      </c>
      <c r="AB11" s="63">
        <f t="shared" ca="1" si="3"/>
        <v>0</v>
      </c>
      <c r="AC11" s="63" t="str">
        <f t="shared" ca="1" si="3"/>
        <v/>
      </c>
      <c r="AD11" s="63">
        <f t="shared" ca="1" si="3"/>
        <v>0</v>
      </c>
      <c r="AE11" s="63">
        <f t="shared" ca="1" si="3"/>
        <v>0</v>
      </c>
      <c r="AF11" s="63">
        <f t="shared" ca="1" si="3"/>
        <v>0</v>
      </c>
    </row>
    <row r="12" spans="1:32">
      <c r="A12" s="51" t="s">
        <v>171</v>
      </c>
      <c r="B12" s="63">
        <f t="shared" ca="1" si="0"/>
        <v>0</v>
      </c>
      <c r="C12" s="63" t="str">
        <f t="shared" ca="1" si="3"/>
        <v/>
      </c>
      <c r="D12" s="63">
        <f t="shared" ca="1" si="3"/>
        <v>0</v>
      </c>
      <c r="E12" s="63">
        <f t="shared" ca="1" si="3"/>
        <v>5400</v>
      </c>
      <c r="F12" s="63">
        <f t="shared" ca="1" si="3"/>
        <v>0</v>
      </c>
      <c r="G12" s="63">
        <f t="shared" ca="1" si="3"/>
        <v>0</v>
      </c>
      <c r="H12" s="63">
        <f t="shared" ca="1" si="3"/>
        <v>0</v>
      </c>
      <c r="I12" s="63">
        <f t="shared" ca="1" si="3"/>
        <v>0</v>
      </c>
      <c r="J12" s="63">
        <f t="shared" ca="1" si="3"/>
        <v>5400</v>
      </c>
      <c r="K12" s="63">
        <f t="shared" ca="1" si="3"/>
        <v>0</v>
      </c>
      <c r="L12" s="63">
        <f t="shared" ca="1" si="3"/>
        <v>1200</v>
      </c>
      <c r="M12" s="63">
        <f t="shared" ca="1" si="3"/>
        <v>0</v>
      </c>
      <c r="N12" s="63">
        <f t="shared" ca="1" si="3"/>
        <v>0</v>
      </c>
      <c r="O12" s="63" t="str">
        <f t="shared" ca="1" si="3"/>
        <v/>
      </c>
      <c r="P12" s="63">
        <f t="shared" ca="1" si="3"/>
        <v>0</v>
      </c>
      <c r="Q12" s="63">
        <f t="shared" ca="1" si="3"/>
        <v>5400</v>
      </c>
      <c r="R12" s="63">
        <f t="shared" ca="1" si="3"/>
        <v>0</v>
      </c>
      <c r="S12" s="63">
        <f t="shared" ca="1" si="3"/>
        <v>0</v>
      </c>
      <c r="T12" s="63">
        <f t="shared" ca="1" si="3"/>
        <v>1200</v>
      </c>
      <c r="U12" s="63">
        <f t="shared" ca="1" si="3"/>
        <v>0</v>
      </c>
      <c r="V12" s="63" t="str">
        <f t="shared" ca="1" si="3"/>
        <v/>
      </c>
      <c r="W12" s="63">
        <f t="shared" ca="1" si="3"/>
        <v>6960</v>
      </c>
      <c r="X12" s="63">
        <f t="shared" ca="1" si="3"/>
        <v>0</v>
      </c>
      <c r="Y12" s="63">
        <f t="shared" ca="1" si="3"/>
        <v>0</v>
      </c>
      <c r="Z12" s="63">
        <f t="shared" ca="1" si="3"/>
        <v>0</v>
      </c>
      <c r="AA12" s="63">
        <f t="shared" ca="1" si="3"/>
        <v>2100</v>
      </c>
      <c r="AB12" s="63">
        <f t="shared" ca="1" si="3"/>
        <v>0</v>
      </c>
      <c r="AC12" s="63" t="str">
        <f t="shared" ca="1" si="3"/>
        <v/>
      </c>
      <c r="AD12" s="63">
        <f t="shared" ca="1" si="3"/>
        <v>0</v>
      </c>
      <c r="AE12" s="63">
        <f t="shared" ca="1" si="3"/>
        <v>0</v>
      </c>
      <c r="AF12" s="63">
        <f t="shared" ca="1" si="3"/>
        <v>0</v>
      </c>
    </row>
    <row r="13" spans="1:32">
      <c r="A13" s="51" t="s">
        <v>123</v>
      </c>
      <c r="B13" s="63">
        <f t="shared" ca="1" si="0"/>
        <v>2300</v>
      </c>
      <c r="C13" s="63" t="str">
        <f t="shared" ca="1" si="3"/>
        <v/>
      </c>
      <c r="D13" s="63">
        <f t="shared" ca="1" si="3"/>
        <v>2730</v>
      </c>
      <c r="E13" s="63">
        <f t="shared" ca="1" si="3"/>
        <v>510</v>
      </c>
      <c r="F13" s="63">
        <f t="shared" ca="1" si="3"/>
        <v>16590</v>
      </c>
      <c r="G13" s="63">
        <f t="shared" ca="1" si="3"/>
        <v>240</v>
      </c>
      <c r="H13" s="63">
        <f t="shared" ca="1" si="3"/>
        <v>800</v>
      </c>
      <c r="I13" s="63">
        <f t="shared" ca="1" si="3"/>
        <v>1920</v>
      </c>
      <c r="J13" s="63">
        <f t="shared" ca="1" si="3"/>
        <v>1720</v>
      </c>
      <c r="K13" s="63">
        <f t="shared" ca="1" si="3"/>
        <v>1298</v>
      </c>
      <c r="L13" s="63">
        <f t="shared" ca="1" si="3"/>
        <v>1670</v>
      </c>
      <c r="M13" s="63">
        <f t="shared" ca="1" si="3"/>
        <v>1658</v>
      </c>
      <c r="N13" s="63">
        <f t="shared" ca="1" si="3"/>
        <v>0</v>
      </c>
      <c r="O13" s="63" t="str">
        <f t="shared" ca="1" si="3"/>
        <v/>
      </c>
      <c r="P13" s="63">
        <f t="shared" ca="1" si="3"/>
        <v>1520</v>
      </c>
      <c r="Q13" s="63">
        <f t="shared" ca="1" si="3"/>
        <v>1310</v>
      </c>
      <c r="R13" s="63">
        <f t="shared" ca="1" si="3"/>
        <v>1520</v>
      </c>
      <c r="S13" s="63">
        <f t="shared" ca="1" si="3"/>
        <v>3200</v>
      </c>
      <c r="T13" s="63">
        <f t="shared" ca="1" si="3"/>
        <v>1658</v>
      </c>
      <c r="U13" s="63">
        <f t="shared" ca="1" si="3"/>
        <v>990</v>
      </c>
      <c r="V13" s="63" t="str">
        <f t="shared" ca="1" si="3"/>
        <v/>
      </c>
      <c r="W13" s="63">
        <f t="shared" ca="1" si="3"/>
        <v>1800</v>
      </c>
      <c r="X13" s="63">
        <f t="shared" ca="1" si="3"/>
        <v>1338</v>
      </c>
      <c r="Y13" s="63">
        <f t="shared" ca="1" si="3"/>
        <v>1440</v>
      </c>
      <c r="Z13" s="63">
        <f t="shared" ca="1" si="3"/>
        <v>1830</v>
      </c>
      <c r="AA13" s="63">
        <f t="shared" ca="1" si="3"/>
        <v>1836</v>
      </c>
      <c r="AB13" s="63">
        <f t="shared" ca="1" si="3"/>
        <v>994</v>
      </c>
      <c r="AC13" s="63" t="str">
        <f t="shared" ca="1" si="3"/>
        <v/>
      </c>
      <c r="AD13" s="63">
        <f t="shared" ca="1" si="3"/>
        <v>2160</v>
      </c>
      <c r="AE13" s="63">
        <f t="shared" ca="1" si="3"/>
        <v>2346</v>
      </c>
      <c r="AF13" s="63">
        <f t="shared" ca="1" si="3"/>
        <v>3726</v>
      </c>
    </row>
    <row r="14" spans="1:32">
      <c r="A14" s="51" t="s">
        <v>158</v>
      </c>
      <c r="B14" s="63">
        <f t="shared" ca="1" si="0"/>
        <v>3000</v>
      </c>
      <c r="C14" s="63" t="str">
        <f t="shared" ca="1" si="3"/>
        <v/>
      </c>
      <c r="D14" s="63">
        <f t="shared" ca="1" si="3"/>
        <v>3450</v>
      </c>
      <c r="E14" s="63">
        <f t="shared" ca="1" si="3"/>
        <v>3000</v>
      </c>
      <c r="F14" s="63">
        <f t="shared" ca="1" si="3"/>
        <v>3000</v>
      </c>
      <c r="G14" s="63">
        <f t="shared" ca="1" si="3"/>
        <v>3450</v>
      </c>
      <c r="H14" s="63">
        <f t="shared" ca="1" si="3"/>
        <v>0</v>
      </c>
      <c r="I14" s="63">
        <f t="shared" ca="1" si="3"/>
        <v>3000</v>
      </c>
      <c r="J14" s="63">
        <f t="shared" ca="1" si="3"/>
        <v>0</v>
      </c>
      <c r="K14" s="63">
        <f t="shared" ca="1" si="3"/>
        <v>2850</v>
      </c>
      <c r="L14" s="63">
        <f t="shared" ca="1" si="3"/>
        <v>0</v>
      </c>
      <c r="M14" s="63">
        <f t="shared" ca="1" si="3"/>
        <v>6000</v>
      </c>
      <c r="N14" s="63">
        <f t="shared" ca="1" si="3"/>
        <v>0</v>
      </c>
      <c r="O14" s="63" t="str">
        <f t="shared" ca="1" si="3"/>
        <v/>
      </c>
      <c r="P14" s="63">
        <f t="shared" ca="1" si="3"/>
        <v>3000</v>
      </c>
      <c r="Q14" s="63">
        <f t="shared" ca="1" si="3"/>
        <v>0</v>
      </c>
      <c r="R14" s="63">
        <f t="shared" ca="1" si="3"/>
        <v>0</v>
      </c>
      <c r="S14" s="63">
        <f t="shared" ca="1" si="3"/>
        <v>3450</v>
      </c>
      <c r="T14" s="63">
        <f t="shared" ca="1" si="3"/>
        <v>0</v>
      </c>
      <c r="U14" s="63">
        <f t="shared" ca="1" si="3"/>
        <v>0</v>
      </c>
      <c r="V14" s="63" t="str">
        <f t="shared" ca="1" si="3"/>
        <v/>
      </c>
      <c r="W14" s="63">
        <f t="shared" ca="1" si="3"/>
        <v>11000</v>
      </c>
      <c r="X14" s="63">
        <f t="shared" ca="1" si="3"/>
        <v>3000</v>
      </c>
      <c r="Y14" s="63">
        <f t="shared" ca="1" si="3"/>
        <v>3000</v>
      </c>
      <c r="Z14" s="63">
        <f t="shared" ca="1" si="3"/>
        <v>3615</v>
      </c>
      <c r="AA14" s="63">
        <f t="shared" ca="1" si="3"/>
        <v>0</v>
      </c>
      <c r="AB14" s="63">
        <f t="shared" ca="1" si="3"/>
        <v>3000</v>
      </c>
      <c r="AC14" s="63" t="str">
        <f t="shared" ca="1" si="3"/>
        <v/>
      </c>
      <c r="AD14" s="63">
        <f t="shared" ca="1" si="3"/>
        <v>3000</v>
      </c>
      <c r="AE14" s="63">
        <f t="shared" ca="1" si="3"/>
        <v>3000</v>
      </c>
      <c r="AF14" s="63">
        <f t="shared" ca="1" si="3"/>
        <v>2550</v>
      </c>
    </row>
    <row r="15" spans="1:32">
      <c r="A15" s="51" t="s">
        <v>423</v>
      </c>
      <c r="B15" s="63">
        <f t="shared" ca="1" si="0"/>
        <v>0</v>
      </c>
      <c r="C15" s="63" t="str">
        <f t="shared" ca="1" si="3"/>
        <v/>
      </c>
      <c r="D15" s="63">
        <f t="shared" ca="1" si="3"/>
        <v>0</v>
      </c>
      <c r="E15" s="63">
        <f t="shared" ca="1" si="3"/>
        <v>0</v>
      </c>
      <c r="F15" s="63">
        <f t="shared" ca="1" si="3"/>
        <v>0</v>
      </c>
      <c r="G15" s="63">
        <f t="shared" ca="1" si="3"/>
        <v>0</v>
      </c>
      <c r="H15" s="63">
        <f t="shared" ca="1" si="3"/>
        <v>0</v>
      </c>
      <c r="I15" s="63">
        <f t="shared" ca="1" si="3"/>
        <v>350</v>
      </c>
      <c r="J15" s="63">
        <f t="shared" ca="1" si="3"/>
        <v>0</v>
      </c>
      <c r="K15" s="63">
        <f t="shared" ca="1" si="3"/>
        <v>0</v>
      </c>
      <c r="L15" s="63">
        <f t="shared" ca="1" si="3"/>
        <v>0</v>
      </c>
      <c r="M15" s="63">
        <f t="shared" ca="1" si="3"/>
        <v>0</v>
      </c>
      <c r="N15" s="63">
        <f t="shared" ca="1" si="3"/>
        <v>0</v>
      </c>
      <c r="O15" s="63" t="str">
        <f t="shared" ca="1" si="3"/>
        <v/>
      </c>
      <c r="P15" s="63">
        <f t="shared" ca="1" si="3"/>
        <v>0</v>
      </c>
      <c r="Q15" s="63">
        <f t="shared" ca="1" si="3"/>
        <v>0</v>
      </c>
      <c r="R15" s="63">
        <f t="shared" ca="1" si="3"/>
        <v>0</v>
      </c>
      <c r="S15" s="63">
        <f t="shared" ca="1" si="3"/>
        <v>21</v>
      </c>
      <c r="T15" s="63">
        <f t="shared" ca="1" si="3"/>
        <v>0</v>
      </c>
      <c r="U15" s="63">
        <f t="shared" ca="1" si="3"/>
        <v>0</v>
      </c>
      <c r="V15" s="63" t="str">
        <f t="shared" ca="1" si="3"/>
        <v/>
      </c>
      <c r="W15" s="63">
        <f t="shared" ca="1" si="3"/>
        <v>0</v>
      </c>
      <c r="X15" s="63">
        <f t="shared" ca="1" si="3"/>
        <v>0</v>
      </c>
      <c r="Y15" s="63">
        <f t="shared" ca="1" si="3"/>
        <v>225</v>
      </c>
      <c r="Z15" s="63">
        <f t="shared" ca="1" si="3"/>
        <v>390</v>
      </c>
      <c r="AA15" s="63">
        <f t="shared" ca="1" si="3"/>
        <v>0</v>
      </c>
      <c r="AB15" s="63">
        <f t="shared" ca="1" si="3"/>
        <v>0</v>
      </c>
      <c r="AC15" s="63" t="str">
        <f t="shared" ca="1" si="3"/>
        <v/>
      </c>
      <c r="AD15" s="63">
        <f t="shared" ca="1" si="3"/>
        <v>0</v>
      </c>
      <c r="AE15" s="63">
        <f t="shared" ca="1" si="3"/>
        <v>0</v>
      </c>
      <c r="AF15" s="63">
        <f t="shared" ca="1" si="3"/>
        <v>0</v>
      </c>
    </row>
    <row r="16" spans="1:32">
      <c r="A16" s="51" t="s">
        <v>441</v>
      </c>
      <c r="B16" s="63">
        <f t="shared" ca="1" si="0"/>
        <v>0</v>
      </c>
      <c r="C16" s="63" t="str">
        <f t="shared" ca="1" si="3"/>
        <v/>
      </c>
      <c r="D16" s="63">
        <f t="shared" ca="1" si="3"/>
        <v>0</v>
      </c>
      <c r="E16" s="63">
        <f t="shared" ca="1" si="3"/>
        <v>0</v>
      </c>
      <c r="F16" s="63">
        <f t="shared" ca="1" si="3"/>
        <v>0</v>
      </c>
      <c r="G16" s="63">
        <f t="shared" ca="1" si="3"/>
        <v>0</v>
      </c>
      <c r="H16" s="63">
        <f t="shared" ca="1" si="3"/>
        <v>0</v>
      </c>
      <c r="I16" s="63">
        <f t="shared" ca="1" si="3"/>
        <v>0</v>
      </c>
      <c r="J16" s="63">
        <f t="shared" ca="1" si="3"/>
        <v>0</v>
      </c>
      <c r="K16" s="63">
        <f t="shared" ca="1" si="3"/>
        <v>0</v>
      </c>
      <c r="L16" s="63">
        <f t="shared" ca="1" si="3"/>
        <v>0</v>
      </c>
      <c r="M16" s="63">
        <f t="shared" ca="1" si="3"/>
        <v>0</v>
      </c>
      <c r="N16" s="63">
        <f t="shared" ca="1" si="3"/>
        <v>0</v>
      </c>
      <c r="O16" s="63" t="str">
        <f t="shared" ca="1" si="3"/>
        <v/>
      </c>
      <c r="P16" s="63">
        <f t="shared" ca="1" si="3"/>
        <v>0</v>
      </c>
      <c r="Q16" s="63">
        <f t="shared" ca="1" si="3"/>
        <v>0</v>
      </c>
      <c r="R16" s="63">
        <f t="shared" ca="1" si="3"/>
        <v>0</v>
      </c>
      <c r="S16" s="63">
        <f t="shared" ca="1" si="3"/>
        <v>0</v>
      </c>
      <c r="T16" s="63">
        <f t="shared" ca="1" si="3"/>
        <v>0</v>
      </c>
      <c r="U16" s="63">
        <f t="shared" ca="1" si="3"/>
        <v>0</v>
      </c>
      <c r="V16" s="63" t="str">
        <f t="shared" ca="1" si="3"/>
        <v/>
      </c>
      <c r="W16" s="63">
        <f t="shared" ca="1" si="3"/>
        <v>0</v>
      </c>
      <c r="X16" s="63">
        <f t="shared" ca="1" si="3"/>
        <v>0</v>
      </c>
      <c r="Y16" s="63">
        <f t="shared" ca="1" si="3"/>
        <v>0</v>
      </c>
      <c r="Z16" s="63">
        <f t="shared" ca="1" si="3"/>
        <v>0</v>
      </c>
      <c r="AA16" s="63">
        <f t="shared" ca="1" si="3"/>
        <v>0</v>
      </c>
      <c r="AB16" s="63">
        <f t="shared" ca="1" si="3"/>
        <v>0</v>
      </c>
      <c r="AC16" s="63" t="str">
        <f t="shared" ca="1" si="3"/>
        <v/>
      </c>
      <c r="AD16" s="63">
        <f t="shared" ca="1" si="3"/>
        <v>0</v>
      </c>
      <c r="AE16" s="63">
        <f t="shared" ca="1" si="3"/>
        <v>0</v>
      </c>
      <c r="AF16" s="63">
        <f t="shared" ca="1" si="3"/>
        <v>0</v>
      </c>
    </row>
    <row r="17" spans="1:32">
      <c r="A17" s="51" t="s">
        <v>156</v>
      </c>
      <c r="B17" s="63">
        <f t="shared" ca="1" si="0"/>
        <v>0</v>
      </c>
      <c r="C17" s="63" t="str">
        <f t="shared" ca="1" si="3"/>
        <v/>
      </c>
      <c r="D17" s="63">
        <f t="shared" ca="1" si="3"/>
        <v>0</v>
      </c>
      <c r="E17" s="63">
        <f t="shared" ca="1" si="3"/>
        <v>0</v>
      </c>
      <c r="F17" s="63">
        <f t="shared" ca="1" si="3"/>
        <v>0</v>
      </c>
      <c r="G17" s="63">
        <f t="shared" ca="1" si="3"/>
        <v>0</v>
      </c>
      <c r="H17" s="63">
        <f t="shared" ca="1" si="3"/>
        <v>0</v>
      </c>
      <c r="I17" s="63">
        <f t="shared" ca="1" si="3"/>
        <v>0</v>
      </c>
      <c r="J17" s="63">
        <f t="shared" ca="1" si="3"/>
        <v>0</v>
      </c>
      <c r="K17" s="63">
        <f t="shared" ca="1" si="3"/>
        <v>0</v>
      </c>
      <c r="L17" s="63">
        <f t="shared" ca="1" si="3"/>
        <v>0</v>
      </c>
      <c r="M17" s="63">
        <f t="shared" ca="1" si="3"/>
        <v>0</v>
      </c>
      <c r="N17" s="63">
        <f t="shared" ca="1" si="3"/>
        <v>0</v>
      </c>
      <c r="O17" s="63" t="str">
        <f t="shared" ca="1" si="3"/>
        <v/>
      </c>
      <c r="P17" s="63">
        <f t="shared" ca="1" si="3"/>
        <v>0</v>
      </c>
      <c r="Q17" s="63">
        <f t="shared" ca="1" si="3"/>
        <v>0</v>
      </c>
      <c r="R17" s="63">
        <f t="shared" ca="1" si="3"/>
        <v>0</v>
      </c>
      <c r="S17" s="63">
        <f t="shared" ca="1" si="3"/>
        <v>0</v>
      </c>
      <c r="T17" s="63">
        <f t="shared" ca="1" si="3"/>
        <v>0</v>
      </c>
      <c r="U17" s="63">
        <f t="shared" ca="1" si="3"/>
        <v>0</v>
      </c>
      <c r="V17" s="63" t="str">
        <f t="shared" ca="1" si="3"/>
        <v/>
      </c>
      <c r="W17" s="63">
        <f t="shared" ca="1" si="3"/>
        <v>0</v>
      </c>
      <c r="X17" s="63">
        <f t="shared" ca="1" si="3"/>
        <v>0</v>
      </c>
      <c r="Y17" s="63">
        <f t="shared" ca="1" si="3"/>
        <v>0</v>
      </c>
      <c r="Z17" s="63">
        <f t="shared" ca="1" si="3"/>
        <v>0</v>
      </c>
      <c r="AA17" s="63">
        <f t="shared" ca="1" si="3"/>
        <v>0</v>
      </c>
      <c r="AB17" s="63">
        <f t="shared" ca="1" si="3"/>
        <v>0</v>
      </c>
      <c r="AC17" s="63" t="str">
        <f t="shared" ca="1" si="3"/>
        <v/>
      </c>
      <c r="AD17" s="63">
        <f t="shared" ca="1" si="3"/>
        <v>0</v>
      </c>
      <c r="AE17" s="63">
        <f t="shared" ca="1" si="3"/>
        <v>0</v>
      </c>
      <c r="AF17" s="63">
        <f t="shared" ca="1" si="3"/>
        <v>0</v>
      </c>
    </row>
    <row r="18" spans="1:32">
      <c r="A18" s="51" t="s">
        <v>175</v>
      </c>
      <c r="B18" s="63">
        <f t="shared" ca="1" si="0"/>
        <v>0</v>
      </c>
      <c r="C18" s="63" t="str">
        <f t="shared" ca="1" si="3"/>
        <v/>
      </c>
      <c r="D18" s="63">
        <f t="shared" ca="1" si="3"/>
        <v>0</v>
      </c>
      <c r="E18" s="63">
        <f t="shared" ca="1" si="3"/>
        <v>0</v>
      </c>
      <c r="F18" s="63">
        <f t="shared" ca="1" si="3"/>
        <v>0</v>
      </c>
      <c r="G18" s="63">
        <f t="shared" ca="1" si="3"/>
        <v>0</v>
      </c>
      <c r="H18" s="63">
        <f t="shared" ca="1" si="3"/>
        <v>0</v>
      </c>
      <c r="I18" s="63">
        <f t="shared" ca="1" si="3"/>
        <v>0</v>
      </c>
      <c r="J18" s="63">
        <f t="shared" ca="1" si="3"/>
        <v>0</v>
      </c>
      <c r="K18" s="63">
        <f t="shared" ca="1" si="3"/>
        <v>0</v>
      </c>
      <c r="L18" s="63">
        <f t="shared" ca="1" si="3"/>
        <v>0</v>
      </c>
      <c r="M18" s="63">
        <f t="shared" ca="1" si="3"/>
        <v>0</v>
      </c>
      <c r="N18" s="63">
        <f t="shared" ca="1" si="3"/>
        <v>0</v>
      </c>
      <c r="O18" s="63" t="str">
        <f t="shared" ca="1" si="3"/>
        <v/>
      </c>
      <c r="P18" s="63">
        <f t="shared" ca="1" si="3"/>
        <v>0</v>
      </c>
      <c r="Q18" s="63">
        <f t="shared" ca="1" si="3"/>
        <v>0</v>
      </c>
      <c r="R18" s="63">
        <f t="shared" ca="1" si="3"/>
        <v>0</v>
      </c>
      <c r="S18" s="63">
        <f t="shared" ca="1" si="3"/>
        <v>0</v>
      </c>
      <c r="T18" s="63">
        <f t="shared" ca="1" si="3"/>
        <v>0</v>
      </c>
      <c r="U18" s="63">
        <f t="shared" ca="1" si="3"/>
        <v>0</v>
      </c>
      <c r="V18" s="63" t="str">
        <f t="shared" ca="1" si="3"/>
        <v/>
      </c>
      <c r="W18" s="63">
        <f t="shared" ca="1" si="3"/>
        <v>0</v>
      </c>
      <c r="X18" s="63">
        <f t="shared" ca="1" si="3"/>
        <v>0</v>
      </c>
      <c r="Y18" s="63">
        <f t="shared" ca="1" si="3"/>
        <v>0</v>
      </c>
      <c r="Z18" s="63">
        <f t="shared" ca="1" si="3"/>
        <v>0</v>
      </c>
      <c r="AA18" s="63">
        <f t="shared" ca="1" si="3"/>
        <v>0</v>
      </c>
      <c r="AB18" s="63">
        <f t="shared" ca="1" si="3"/>
        <v>0</v>
      </c>
      <c r="AC18" s="63" t="str">
        <f t="shared" ca="1" si="3"/>
        <v/>
      </c>
      <c r="AD18" s="63">
        <f t="shared" ca="1" si="3"/>
        <v>0</v>
      </c>
      <c r="AE18" s="63">
        <f t="shared" ca="1" si="3"/>
        <v>0</v>
      </c>
      <c r="AF18" s="63">
        <f t="shared" ca="1" si="3"/>
        <v>0</v>
      </c>
    </row>
    <row r="19" spans="1:32">
      <c r="A19" s="51" t="s">
        <v>122</v>
      </c>
      <c r="B19" s="63">
        <f t="shared" ca="1" si="0"/>
        <v>1780</v>
      </c>
      <c r="C19" s="63" t="str">
        <f t="shared" ca="1" si="3"/>
        <v/>
      </c>
      <c r="D19" s="63">
        <f t="shared" ca="1" si="3"/>
        <v>0</v>
      </c>
      <c r="E19" s="63">
        <f t="shared" ca="1" si="3"/>
        <v>0</v>
      </c>
      <c r="F19" s="63">
        <f t="shared" ca="1" si="3"/>
        <v>2280</v>
      </c>
      <c r="G19" s="63">
        <f t="shared" ca="1" si="3"/>
        <v>0</v>
      </c>
      <c r="H19" s="63">
        <f t="shared" ca="1" si="3"/>
        <v>1780</v>
      </c>
      <c r="I19" s="63">
        <f t="shared" ca="1" si="3"/>
        <v>0</v>
      </c>
      <c r="J19" s="63">
        <f t="shared" ca="1" si="3"/>
        <v>1060</v>
      </c>
      <c r="K19" s="63">
        <f t="shared" ca="1" si="3"/>
        <v>1460</v>
      </c>
      <c r="L19" s="63">
        <f t="shared" ca="1" si="3"/>
        <v>17160</v>
      </c>
      <c r="M19" s="63">
        <f t="shared" ca="1" si="3"/>
        <v>0</v>
      </c>
      <c r="N19" s="63">
        <f t="shared" ca="1" si="3"/>
        <v>680</v>
      </c>
      <c r="O19" s="63" t="str">
        <f t="shared" ca="1" si="3"/>
        <v/>
      </c>
      <c r="P19" s="63">
        <f t="shared" ca="1" si="3"/>
        <v>2760</v>
      </c>
      <c r="Q19" s="63">
        <f t="shared" ca="1" si="3"/>
        <v>1680</v>
      </c>
      <c r="R19" s="63">
        <f t="shared" ref="C19:AF27" ca="1" si="4">IFERROR(SUMIF(INDIRECT(LEFT(ADDRESS(1,9,4,1,R$1),LEN(ADDRESS(1,9,4,1,R$1))-1)&amp;":i"),$A19,INDIRECT(LEFT(ADDRESS(1,2,4,1,R$1),LEN(ADDRESS(1,2,4,1,R$1))-1)&amp;":B")),"")</f>
        <v>1320</v>
      </c>
      <c r="S19" s="63">
        <f t="shared" ca="1" si="4"/>
        <v>0</v>
      </c>
      <c r="T19" s="63">
        <f t="shared" ca="1" si="4"/>
        <v>2080</v>
      </c>
      <c r="U19" s="63">
        <f t="shared" ca="1" si="4"/>
        <v>0</v>
      </c>
      <c r="V19" s="63" t="str">
        <f t="shared" ca="1" si="4"/>
        <v/>
      </c>
      <c r="W19" s="63">
        <f t="shared" ca="1" si="4"/>
        <v>1580</v>
      </c>
      <c r="X19" s="63">
        <f t="shared" ca="1" si="4"/>
        <v>1500</v>
      </c>
      <c r="Y19" s="63">
        <f t="shared" ca="1" si="4"/>
        <v>1764</v>
      </c>
      <c r="Z19" s="63">
        <f t="shared" ca="1" si="4"/>
        <v>0</v>
      </c>
      <c r="AA19" s="63">
        <f t="shared" ca="1" si="4"/>
        <v>2030</v>
      </c>
      <c r="AB19" s="63">
        <f t="shared" ca="1" si="4"/>
        <v>1600</v>
      </c>
      <c r="AC19" s="63" t="str">
        <f t="shared" ca="1" si="4"/>
        <v/>
      </c>
      <c r="AD19" s="63">
        <f t="shared" ca="1" si="4"/>
        <v>1600</v>
      </c>
      <c r="AE19" s="63">
        <f t="shared" ca="1" si="4"/>
        <v>1390</v>
      </c>
      <c r="AF19" s="63">
        <f t="shared" ca="1" si="4"/>
        <v>0</v>
      </c>
    </row>
    <row r="20" spans="1:32">
      <c r="A20" s="51" t="s">
        <v>379</v>
      </c>
      <c r="B20" s="63">
        <f t="shared" ca="1" si="0"/>
        <v>0</v>
      </c>
      <c r="C20" s="63" t="str">
        <f t="shared" ca="1" si="4"/>
        <v/>
      </c>
      <c r="D20" s="63">
        <f t="shared" ca="1" si="4"/>
        <v>0</v>
      </c>
      <c r="E20" s="63">
        <f t="shared" ca="1" si="4"/>
        <v>0</v>
      </c>
      <c r="F20" s="63">
        <f t="shared" ca="1" si="4"/>
        <v>0</v>
      </c>
      <c r="G20" s="63">
        <f t="shared" ca="1" si="4"/>
        <v>0</v>
      </c>
      <c r="H20" s="63">
        <f t="shared" ca="1" si="4"/>
        <v>0</v>
      </c>
      <c r="I20" s="63">
        <f t="shared" ca="1" si="4"/>
        <v>0</v>
      </c>
      <c r="J20" s="63">
        <f t="shared" ca="1" si="4"/>
        <v>0</v>
      </c>
      <c r="K20" s="63">
        <f t="shared" ca="1" si="4"/>
        <v>0</v>
      </c>
      <c r="L20" s="63">
        <f t="shared" ca="1" si="4"/>
        <v>0</v>
      </c>
      <c r="M20" s="63">
        <f t="shared" ca="1" si="4"/>
        <v>0</v>
      </c>
      <c r="N20" s="63">
        <f t="shared" ca="1" si="4"/>
        <v>0</v>
      </c>
      <c r="O20" s="63" t="str">
        <f t="shared" ca="1" si="4"/>
        <v/>
      </c>
      <c r="P20" s="63">
        <f t="shared" ca="1" si="4"/>
        <v>0</v>
      </c>
      <c r="Q20" s="63">
        <f t="shared" ca="1" si="4"/>
        <v>0</v>
      </c>
      <c r="R20" s="63">
        <f t="shared" ca="1" si="4"/>
        <v>0</v>
      </c>
      <c r="S20" s="63">
        <f t="shared" ca="1" si="4"/>
        <v>0</v>
      </c>
      <c r="T20" s="63">
        <f t="shared" ca="1" si="4"/>
        <v>0</v>
      </c>
      <c r="U20" s="63">
        <f t="shared" ca="1" si="4"/>
        <v>0</v>
      </c>
      <c r="V20" s="63" t="str">
        <f t="shared" ca="1" si="4"/>
        <v/>
      </c>
      <c r="W20" s="63">
        <f t="shared" ca="1" si="4"/>
        <v>0</v>
      </c>
      <c r="X20" s="63">
        <f t="shared" ca="1" si="4"/>
        <v>0</v>
      </c>
      <c r="Y20" s="63">
        <f t="shared" ca="1" si="4"/>
        <v>0</v>
      </c>
      <c r="Z20" s="63">
        <f t="shared" ca="1" si="4"/>
        <v>0</v>
      </c>
      <c r="AA20" s="63">
        <f t="shared" ca="1" si="4"/>
        <v>60</v>
      </c>
      <c r="AB20" s="63">
        <f t="shared" ca="1" si="4"/>
        <v>0</v>
      </c>
      <c r="AC20" s="63" t="str">
        <f t="shared" ca="1" si="4"/>
        <v/>
      </c>
      <c r="AD20" s="63">
        <f t="shared" ca="1" si="4"/>
        <v>0</v>
      </c>
      <c r="AE20" s="63">
        <f t="shared" ca="1" si="4"/>
        <v>0</v>
      </c>
      <c r="AF20" s="63">
        <f t="shared" ca="1" si="4"/>
        <v>0</v>
      </c>
    </row>
    <row r="21" spans="1:32">
      <c r="A21" s="51" t="s">
        <v>159</v>
      </c>
      <c r="B21" s="63">
        <f t="shared" ca="1" si="0"/>
        <v>0</v>
      </c>
      <c r="C21" s="63" t="str">
        <f t="shared" ca="1" si="4"/>
        <v/>
      </c>
      <c r="D21" s="63">
        <f t="shared" ca="1" si="4"/>
        <v>0</v>
      </c>
      <c r="E21" s="63">
        <f t="shared" ca="1" si="4"/>
        <v>0</v>
      </c>
      <c r="F21" s="63">
        <f t="shared" ca="1" si="4"/>
        <v>1419</v>
      </c>
      <c r="G21" s="63">
        <f t="shared" ca="1" si="4"/>
        <v>0</v>
      </c>
      <c r="H21" s="63">
        <f t="shared" ca="1" si="4"/>
        <v>0</v>
      </c>
      <c r="I21" s="63">
        <f t="shared" ca="1" si="4"/>
        <v>210</v>
      </c>
      <c r="J21" s="63">
        <f t="shared" ca="1" si="4"/>
        <v>0</v>
      </c>
      <c r="K21" s="63">
        <f t="shared" ca="1" si="4"/>
        <v>1314</v>
      </c>
      <c r="L21" s="63">
        <f t="shared" ca="1" si="4"/>
        <v>0</v>
      </c>
      <c r="M21" s="63">
        <f t="shared" ca="1" si="4"/>
        <v>210</v>
      </c>
      <c r="N21" s="63">
        <f t="shared" ca="1" si="4"/>
        <v>0</v>
      </c>
      <c r="O21" s="63" t="str">
        <f t="shared" ca="1" si="4"/>
        <v/>
      </c>
      <c r="P21" s="63">
        <f t="shared" ca="1" si="4"/>
        <v>0</v>
      </c>
      <c r="Q21" s="63">
        <f t="shared" ca="1" si="4"/>
        <v>0</v>
      </c>
      <c r="R21" s="63">
        <f t="shared" ca="1" si="4"/>
        <v>0</v>
      </c>
      <c r="S21" s="63">
        <f t="shared" ca="1" si="4"/>
        <v>0</v>
      </c>
      <c r="T21" s="63">
        <f t="shared" ca="1" si="4"/>
        <v>0</v>
      </c>
      <c r="U21" s="63">
        <f t="shared" ca="1" si="4"/>
        <v>0</v>
      </c>
      <c r="V21" s="63" t="str">
        <f t="shared" ca="1" si="4"/>
        <v/>
      </c>
      <c r="W21" s="63">
        <f t="shared" ca="1" si="4"/>
        <v>0</v>
      </c>
      <c r="X21" s="63">
        <f t="shared" ca="1" si="4"/>
        <v>0</v>
      </c>
      <c r="Y21" s="63">
        <f t="shared" ca="1" si="4"/>
        <v>0</v>
      </c>
      <c r="Z21" s="63">
        <f t="shared" ca="1" si="4"/>
        <v>210</v>
      </c>
      <c r="AA21" s="63">
        <f t="shared" ca="1" si="4"/>
        <v>210</v>
      </c>
      <c r="AB21" s="63">
        <f t="shared" ca="1" si="4"/>
        <v>0</v>
      </c>
      <c r="AC21" s="63" t="str">
        <f t="shared" ca="1" si="4"/>
        <v/>
      </c>
      <c r="AD21" s="63">
        <f t="shared" ca="1" si="4"/>
        <v>210</v>
      </c>
      <c r="AE21" s="63">
        <f t="shared" ca="1" si="4"/>
        <v>0</v>
      </c>
      <c r="AF21" s="63">
        <f t="shared" ca="1" si="4"/>
        <v>0</v>
      </c>
    </row>
    <row r="22" spans="1:32">
      <c r="A22" s="51" t="s">
        <v>386</v>
      </c>
      <c r="B22" s="63">
        <f t="shared" ca="1" si="0"/>
        <v>0</v>
      </c>
      <c r="C22" s="63" t="str">
        <f t="shared" ca="1" si="4"/>
        <v/>
      </c>
      <c r="D22" s="63">
        <f t="shared" ca="1" si="4"/>
        <v>0</v>
      </c>
      <c r="E22" s="63">
        <f t="shared" ca="1" si="4"/>
        <v>4800</v>
      </c>
      <c r="F22" s="63">
        <f t="shared" ca="1" si="4"/>
        <v>0</v>
      </c>
      <c r="G22" s="63">
        <f t="shared" ca="1" si="4"/>
        <v>0</v>
      </c>
      <c r="H22" s="63">
        <f t="shared" ca="1" si="4"/>
        <v>0</v>
      </c>
      <c r="I22" s="63">
        <f t="shared" ca="1" si="4"/>
        <v>384</v>
      </c>
      <c r="J22" s="63">
        <f t="shared" ca="1" si="4"/>
        <v>2736</v>
      </c>
      <c r="K22" s="63">
        <f t="shared" ca="1" si="4"/>
        <v>0</v>
      </c>
      <c r="L22" s="63">
        <f t="shared" ca="1" si="4"/>
        <v>336</v>
      </c>
      <c r="M22" s="63">
        <f t="shared" ca="1" si="4"/>
        <v>0</v>
      </c>
      <c r="N22" s="63">
        <f t="shared" ca="1" si="4"/>
        <v>0</v>
      </c>
      <c r="O22" s="63" t="str">
        <f t="shared" ca="1" si="4"/>
        <v/>
      </c>
      <c r="P22" s="63">
        <f t="shared" ca="1" si="4"/>
        <v>0</v>
      </c>
      <c r="Q22" s="63">
        <f t="shared" ca="1" si="4"/>
        <v>0</v>
      </c>
      <c r="R22" s="63">
        <f t="shared" ca="1" si="4"/>
        <v>1488</v>
      </c>
      <c r="S22" s="63">
        <f t="shared" ca="1" si="4"/>
        <v>0</v>
      </c>
      <c r="T22" s="63">
        <f t="shared" ca="1" si="4"/>
        <v>1392</v>
      </c>
      <c r="U22" s="63">
        <f t="shared" ca="1" si="4"/>
        <v>0</v>
      </c>
      <c r="V22" s="63" t="str">
        <f t="shared" ca="1" si="4"/>
        <v/>
      </c>
      <c r="W22" s="63">
        <f t="shared" ca="1" si="4"/>
        <v>144</v>
      </c>
      <c r="X22" s="63">
        <f t="shared" ca="1" si="4"/>
        <v>0</v>
      </c>
      <c r="Y22" s="63">
        <f t="shared" ca="1" si="4"/>
        <v>288</v>
      </c>
      <c r="Z22" s="63">
        <f t="shared" ca="1" si="4"/>
        <v>0</v>
      </c>
      <c r="AA22" s="63">
        <f t="shared" ca="1" si="4"/>
        <v>144</v>
      </c>
      <c r="AB22" s="63">
        <f t="shared" ca="1" si="4"/>
        <v>144</v>
      </c>
      <c r="AC22" s="63" t="str">
        <f t="shared" ca="1" si="4"/>
        <v/>
      </c>
      <c r="AD22" s="63">
        <f t="shared" ca="1" si="4"/>
        <v>144</v>
      </c>
      <c r="AE22" s="63">
        <f t="shared" ca="1" si="4"/>
        <v>144</v>
      </c>
      <c r="AF22" s="63">
        <f t="shared" ca="1" si="4"/>
        <v>1344</v>
      </c>
    </row>
    <row r="23" spans="1:32">
      <c r="A23" s="51" t="s">
        <v>425</v>
      </c>
      <c r="B23" s="63">
        <f t="shared" ca="1" si="0"/>
        <v>0</v>
      </c>
      <c r="C23" s="63" t="str">
        <f t="shared" ca="1" si="4"/>
        <v/>
      </c>
      <c r="D23" s="63">
        <f t="shared" ca="1" si="4"/>
        <v>0</v>
      </c>
      <c r="E23" s="63">
        <f t="shared" ca="1" si="4"/>
        <v>0</v>
      </c>
      <c r="F23" s="63">
        <f t="shared" ca="1" si="4"/>
        <v>0</v>
      </c>
      <c r="G23" s="63">
        <f t="shared" ca="1" si="4"/>
        <v>0</v>
      </c>
      <c r="H23" s="63">
        <f t="shared" ca="1" si="4"/>
        <v>0</v>
      </c>
      <c r="I23" s="63">
        <f t="shared" ca="1" si="4"/>
        <v>0</v>
      </c>
      <c r="J23" s="63">
        <f t="shared" ca="1" si="4"/>
        <v>0</v>
      </c>
      <c r="K23" s="63">
        <f t="shared" ca="1" si="4"/>
        <v>0</v>
      </c>
      <c r="L23" s="63">
        <f t="shared" ca="1" si="4"/>
        <v>0</v>
      </c>
      <c r="M23" s="63">
        <f t="shared" ca="1" si="4"/>
        <v>0</v>
      </c>
      <c r="N23" s="63">
        <f t="shared" ca="1" si="4"/>
        <v>0</v>
      </c>
      <c r="O23" s="63" t="str">
        <f t="shared" ca="1" si="4"/>
        <v/>
      </c>
      <c r="P23" s="63">
        <f t="shared" ca="1" si="4"/>
        <v>0</v>
      </c>
      <c r="Q23" s="63">
        <f t="shared" ca="1" si="4"/>
        <v>0</v>
      </c>
      <c r="R23" s="63">
        <f t="shared" ca="1" si="4"/>
        <v>0</v>
      </c>
      <c r="S23" s="63">
        <f t="shared" ca="1" si="4"/>
        <v>0</v>
      </c>
      <c r="T23" s="63">
        <f t="shared" ca="1" si="4"/>
        <v>0</v>
      </c>
      <c r="U23" s="63">
        <f t="shared" ca="1" si="4"/>
        <v>0</v>
      </c>
      <c r="V23" s="63" t="str">
        <f t="shared" ca="1" si="4"/>
        <v/>
      </c>
      <c r="W23" s="63">
        <f t="shared" ca="1" si="4"/>
        <v>0</v>
      </c>
      <c r="X23" s="63">
        <f t="shared" ca="1" si="4"/>
        <v>91</v>
      </c>
      <c r="Y23" s="63">
        <f t="shared" ca="1" si="4"/>
        <v>221</v>
      </c>
      <c r="Z23" s="63">
        <f t="shared" ca="1" si="4"/>
        <v>96</v>
      </c>
      <c r="AA23" s="63">
        <f t="shared" ca="1" si="4"/>
        <v>158</v>
      </c>
      <c r="AB23" s="63">
        <f t="shared" ca="1" si="4"/>
        <v>0</v>
      </c>
      <c r="AC23" s="63" t="str">
        <f t="shared" ca="1" si="4"/>
        <v/>
      </c>
      <c r="AD23" s="63">
        <f t="shared" ca="1" si="4"/>
        <v>39</v>
      </c>
      <c r="AE23" s="63">
        <f t="shared" ca="1" si="4"/>
        <v>850</v>
      </c>
      <c r="AF23" s="63">
        <f t="shared" ca="1" si="4"/>
        <v>0</v>
      </c>
    </row>
    <row r="24" spans="1:32">
      <c r="A24" s="51" t="s">
        <v>427</v>
      </c>
      <c r="B24" s="63">
        <f t="shared" ca="1" si="0"/>
        <v>0</v>
      </c>
      <c r="C24" s="63" t="str">
        <f t="shared" ca="1" si="4"/>
        <v/>
      </c>
      <c r="D24" s="63">
        <f t="shared" ca="1" si="4"/>
        <v>0</v>
      </c>
      <c r="E24" s="63">
        <f t="shared" ca="1" si="4"/>
        <v>0</v>
      </c>
      <c r="F24" s="63">
        <f t="shared" ca="1" si="4"/>
        <v>0</v>
      </c>
      <c r="G24" s="63">
        <f t="shared" ca="1" si="4"/>
        <v>0</v>
      </c>
      <c r="H24" s="63">
        <f t="shared" ca="1" si="4"/>
        <v>0</v>
      </c>
      <c r="I24" s="63">
        <f t="shared" ca="1" si="4"/>
        <v>0</v>
      </c>
      <c r="J24" s="63">
        <f t="shared" ca="1" si="4"/>
        <v>0</v>
      </c>
      <c r="K24" s="63">
        <f t="shared" ca="1" si="4"/>
        <v>0</v>
      </c>
      <c r="L24" s="63">
        <f t="shared" ca="1" si="4"/>
        <v>0</v>
      </c>
      <c r="M24" s="63">
        <f t="shared" ca="1" si="4"/>
        <v>0</v>
      </c>
      <c r="N24" s="63">
        <f t="shared" ca="1" si="4"/>
        <v>0</v>
      </c>
      <c r="O24" s="63" t="str">
        <f t="shared" ca="1" si="4"/>
        <v/>
      </c>
      <c r="P24" s="63">
        <f t="shared" ca="1" si="4"/>
        <v>0</v>
      </c>
      <c r="Q24" s="63">
        <f t="shared" ca="1" si="4"/>
        <v>0</v>
      </c>
      <c r="R24" s="63">
        <f t="shared" ca="1" si="4"/>
        <v>0</v>
      </c>
      <c r="S24" s="63">
        <f t="shared" ca="1" si="4"/>
        <v>0</v>
      </c>
      <c r="T24" s="63">
        <f t="shared" ca="1" si="4"/>
        <v>0</v>
      </c>
      <c r="U24" s="63">
        <f t="shared" ca="1" si="4"/>
        <v>0</v>
      </c>
      <c r="V24" s="63" t="str">
        <f t="shared" ca="1" si="4"/>
        <v/>
      </c>
      <c r="W24" s="63">
        <f t="shared" ca="1" si="4"/>
        <v>0</v>
      </c>
      <c r="X24" s="63">
        <f t="shared" ca="1" si="4"/>
        <v>0</v>
      </c>
      <c r="Y24" s="63">
        <f t="shared" ca="1" si="4"/>
        <v>0</v>
      </c>
      <c r="Z24" s="63">
        <f t="shared" ca="1" si="4"/>
        <v>0</v>
      </c>
      <c r="AA24" s="63">
        <f t="shared" ca="1" si="4"/>
        <v>0</v>
      </c>
      <c r="AB24" s="63">
        <f t="shared" ca="1" si="4"/>
        <v>0</v>
      </c>
      <c r="AC24" s="63" t="str">
        <f t="shared" ca="1" si="4"/>
        <v/>
      </c>
      <c r="AD24" s="63">
        <f t="shared" ca="1" si="4"/>
        <v>0</v>
      </c>
      <c r="AE24" s="63">
        <f t="shared" ca="1" si="4"/>
        <v>0</v>
      </c>
      <c r="AF24" s="63">
        <f t="shared" ca="1" si="4"/>
        <v>0</v>
      </c>
    </row>
    <row r="25" spans="1:32">
      <c r="A25" s="51" t="s">
        <v>449</v>
      </c>
      <c r="B25" s="63">
        <f t="shared" ca="1" si="0"/>
        <v>0</v>
      </c>
      <c r="C25" s="63" t="str">
        <f t="shared" ca="1" si="4"/>
        <v/>
      </c>
      <c r="D25" s="63">
        <f t="shared" ca="1" si="4"/>
        <v>0</v>
      </c>
      <c r="E25" s="63">
        <f t="shared" ca="1" si="4"/>
        <v>0</v>
      </c>
      <c r="F25" s="63">
        <f t="shared" ca="1" si="4"/>
        <v>0</v>
      </c>
      <c r="G25" s="63">
        <f t="shared" ca="1" si="4"/>
        <v>0</v>
      </c>
      <c r="H25" s="63">
        <f t="shared" ca="1" si="4"/>
        <v>0</v>
      </c>
      <c r="I25" s="63">
        <f t="shared" ca="1" si="4"/>
        <v>0</v>
      </c>
      <c r="J25" s="63">
        <f t="shared" ca="1" si="4"/>
        <v>0</v>
      </c>
      <c r="K25" s="63">
        <f t="shared" ca="1" si="4"/>
        <v>0</v>
      </c>
      <c r="L25" s="63">
        <f t="shared" ca="1" si="4"/>
        <v>0</v>
      </c>
      <c r="M25" s="63">
        <f t="shared" ca="1" si="4"/>
        <v>0</v>
      </c>
      <c r="N25" s="63">
        <f t="shared" ca="1" si="4"/>
        <v>0</v>
      </c>
      <c r="O25" s="63" t="str">
        <f t="shared" ca="1" si="4"/>
        <v/>
      </c>
      <c r="P25" s="63">
        <f t="shared" ca="1" si="4"/>
        <v>0</v>
      </c>
      <c r="Q25" s="63">
        <f t="shared" ca="1" si="4"/>
        <v>0</v>
      </c>
      <c r="R25" s="63">
        <f t="shared" ca="1" si="4"/>
        <v>0</v>
      </c>
      <c r="S25" s="63">
        <f t="shared" ca="1" si="4"/>
        <v>0</v>
      </c>
      <c r="T25" s="63">
        <f t="shared" ca="1" si="4"/>
        <v>0</v>
      </c>
      <c r="U25" s="63">
        <f t="shared" ca="1" si="4"/>
        <v>0</v>
      </c>
      <c r="V25" s="63" t="str">
        <f t="shared" ca="1" si="4"/>
        <v/>
      </c>
      <c r="W25" s="63">
        <f t="shared" ca="1" si="4"/>
        <v>0</v>
      </c>
      <c r="X25" s="63">
        <f t="shared" ca="1" si="4"/>
        <v>0</v>
      </c>
      <c r="Y25" s="63">
        <f t="shared" ca="1" si="4"/>
        <v>0</v>
      </c>
      <c r="Z25" s="63">
        <f t="shared" ca="1" si="4"/>
        <v>0</v>
      </c>
      <c r="AA25" s="63">
        <f t="shared" ca="1" si="4"/>
        <v>0</v>
      </c>
      <c r="AB25" s="63">
        <f t="shared" ca="1" si="4"/>
        <v>0</v>
      </c>
      <c r="AC25" s="63" t="str">
        <f t="shared" ca="1" si="4"/>
        <v/>
      </c>
      <c r="AD25" s="63">
        <f t="shared" ca="1" si="4"/>
        <v>0</v>
      </c>
      <c r="AE25" s="63">
        <f t="shared" ca="1" si="4"/>
        <v>0</v>
      </c>
      <c r="AF25" s="63">
        <f t="shared" ca="1" si="4"/>
        <v>0</v>
      </c>
    </row>
    <row r="26" spans="1:32">
      <c r="A26" s="51" t="s">
        <v>478</v>
      </c>
      <c r="B26" s="63">
        <f t="shared" ca="1" si="0"/>
        <v>0</v>
      </c>
      <c r="C26" s="63" t="str">
        <f t="shared" ca="1" si="4"/>
        <v/>
      </c>
      <c r="D26" s="63">
        <f t="shared" ca="1" si="4"/>
        <v>0</v>
      </c>
      <c r="E26" s="63">
        <f t="shared" ca="1" si="4"/>
        <v>0</v>
      </c>
      <c r="F26" s="63">
        <f t="shared" ca="1" si="4"/>
        <v>0</v>
      </c>
      <c r="G26" s="63">
        <f t="shared" ca="1" si="4"/>
        <v>0</v>
      </c>
      <c r="H26" s="63">
        <f t="shared" ca="1" si="4"/>
        <v>0</v>
      </c>
      <c r="I26" s="63">
        <f t="shared" ca="1" si="4"/>
        <v>0</v>
      </c>
      <c r="J26" s="63">
        <f t="shared" ca="1" si="4"/>
        <v>0</v>
      </c>
      <c r="K26" s="63">
        <f t="shared" ca="1" si="4"/>
        <v>0</v>
      </c>
      <c r="L26" s="63">
        <f t="shared" ca="1" si="4"/>
        <v>0</v>
      </c>
      <c r="M26" s="63">
        <f t="shared" ca="1" si="4"/>
        <v>384</v>
      </c>
      <c r="N26" s="63">
        <f t="shared" ca="1" si="4"/>
        <v>0</v>
      </c>
      <c r="O26" s="63" t="str">
        <f t="shared" ca="1" si="4"/>
        <v/>
      </c>
      <c r="P26" s="63">
        <f t="shared" ca="1" si="4"/>
        <v>0</v>
      </c>
      <c r="Q26" s="63">
        <f t="shared" ca="1" si="4"/>
        <v>0</v>
      </c>
      <c r="R26" s="63">
        <f t="shared" ca="1" si="4"/>
        <v>0</v>
      </c>
      <c r="S26" s="63">
        <f t="shared" ca="1" si="4"/>
        <v>0</v>
      </c>
      <c r="T26" s="63">
        <f t="shared" ca="1" si="4"/>
        <v>0</v>
      </c>
      <c r="U26" s="63">
        <f t="shared" ca="1" si="4"/>
        <v>0</v>
      </c>
      <c r="V26" s="63" t="str">
        <f t="shared" ca="1" si="4"/>
        <v/>
      </c>
      <c r="W26" s="63">
        <f t="shared" ca="1" si="4"/>
        <v>0</v>
      </c>
      <c r="X26" s="63">
        <f t="shared" ca="1" si="4"/>
        <v>0</v>
      </c>
      <c r="Y26" s="63">
        <f t="shared" ca="1" si="4"/>
        <v>0</v>
      </c>
      <c r="Z26" s="63">
        <f t="shared" ca="1" si="4"/>
        <v>0</v>
      </c>
      <c r="AA26" s="63">
        <f t="shared" ca="1" si="4"/>
        <v>0</v>
      </c>
      <c r="AB26" s="63">
        <f t="shared" ca="1" si="4"/>
        <v>0</v>
      </c>
      <c r="AC26" s="63" t="str">
        <f t="shared" ca="1" si="4"/>
        <v/>
      </c>
      <c r="AD26" s="63">
        <f t="shared" ca="1" si="4"/>
        <v>288</v>
      </c>
      <c r="AE26" s="63">
        <f t="shared" ca="1" si="4"/>
        <v>0</v>
      </c>
      <c r="AF26" s="63">
        <f t="shared" ca="1" si="4"/>
        <v>384</v>
      </c>
    </row>
    <row r="27" spans="1:32">
      <c r="A27" s="51" t="s">
        <v>496</v>
      </c>
      <c r="B27" s="63">
        <f t="shared" ca="1" si="0"/>
        <v>0</v>
      </c>
      <c r="C27" s="63" t="str">
        <f t="shared" ca="1" si="4"/>
        <v/>
      </c>
      <c r="D27" s="63">
        <f t="shared" ca="1" si="4"/>
        <v>0</v>
      </c>
      <c r="E27" s="63">
        <f t="shared" ca="1" si="4"/>
        <v>0</v>
      </c>
      <c r="F27" s="63">
        <f t="shared" ca="1" si="4"/>
        <v>0</v>
      </c>
      <c r="G27" s="63">
        <f t="shared" ca="1" si="4"/>
        <v>0</v>
      </c>
      <c r="H27" s="63">
        <f t="shared" ca="1" si="4"/>
        <v>0</v>
      </c>
      <c r="I27" s="63">
        <f t="shared" ca="1" si="4"/>
        <v>0</v>
      </c>
      <c r="J27" s="63">
        <f t="shared" ca="1" si="4"/>
        <v>0</v>
      </c>
      <c r="K27" s="63">
        <f t="shared" ca="1" si="4"/>
        <v>0</v>
      </c>
      <c r="L27" s="63">
        <f t="shared" ca="1" si="4"/>
        <v>0</v>
      </c>
      <c r="M27" s="63">
        <f t="shared" ca="1" si="4"/>
        <v>0</v>
      </c>
      <c r="N27" s="63">
        <f t="shared" ca="1" si="4"/>
        <v>0</v>
      </c>
      <c r="O27" s="63" t="str">
        <f t="shared" ca="1" si="4"/>
        <v/>
      </c>
      <c r="P27" s="63">
        <f t="shared" ca="1" si="4"/>
        <v>0</v>
      </c>
      <c r="Q27" s="63">
        <f t="shared" ca="1" si="4"/>
        <v>0</v>
      </c>
      <c r="R27" s="63">
        <f t="shared" ca="1" si="4"/>
        <v>0</v>
      </c>
      <c r="S27" s="63">
        <f t="shared" ca="1" si="4"/>
        <v>0</v>
      </c>
      <c r="T27" s="63">
        <f t="shared" ca="1" si="4"/>
        <v>0</v>
      </c>
      <c r="U27" s="63">
        <f t="shared" ca="1" si="4"/>
        <v>0</v>
      </c>
      <c r="V27" s="63" t="str">
        <f t="shared" ca="1" si="4"/>
        <v/>
      </c>
      <c r="W27" s="63">
        <f t="shared" ca="1" si="4"/>
        <v>0</v>
      </c>
      <c r="X27" s="63">
        <f t="shared" ca="1" si="4"/>
        <v>0</v>
      </c>
      <c r="Y27" s="63">
        <f t="shared" ca="1" si="4"/>
        <v>0</v>
      </c>
      <c r="Z27" s="63">
        <f t="shared" ca="1" si="4"/>
        <v>0</v>
      </c>
      <c r="AA27" s="63">
        <f t="shared" ca="1" si="4"/>
        <v>0</v>
      </c>
      <c r="AB27" s="63">
        <f t="shared" ca="1" si="4"/>
        <v>0</v>
      </c>
      <c r="AC27" s="63" t="str">
        <f t="shared" ca="1" si="4"/>
        <v/>
      </c>
      <c r="AD27" s="63">
        <f t="shared" ca="1" si="4"/>
        <v>10</v>
      </c>
      <c r="AE27" s="63">
        <f t="shared" ca="1" si="4"/>
        <v>0</v>
      </c>
      <c r="AF27" s="63">
        <f t="shared" ca="1" si="4"/>
        <v>0</v>
      </c>
    </row>
    <row r="28" spans="1:32">
      <c r="A28" s="51" t="s">
        <v>582</v>
      </c>
      <c r="B28" s="63">
        <f t="shared" ca="1" si="0"/>
        <v>0</v>
      </c>
      <c r="C28" s="63" t="str">
        <f t="shared" ref="C28:Q29" ca="1" si="5">IFERROR(SUMIF(INDIRECT(LEFT(ADDRESS(1,9,4,1,C$1),LEN(ADDRESS(1,9,4,1,C$1))-1)&amp;":i"),$A28,INDIRECT(LEFT(ADDRESS(1,2,4,1,C$1),LEN(ADDRESS(1,2,4,1,C$1))-1)&amp;":B")),"")</f>
        <v/>
      </c>
      <c r="D28" s="63">
        <f t="shared" ca="1" si="5"/>
        <v>0</v>
      </c>
      <c r="E28" s="63">
        <f t="shared" ca="1" si="5"/>
        <v>0</v>
      </c>
      <c r="F28" s="63">
        <f t="shared" ca="1" si="5"/>
        <v>0</v>
      </c>
      <c r="G28" s="63">
        <f t="shared" ca="1" si="5"/>
        <v>0</v>
      </c>
      <c r="H28" s="63">
        <f t="shared" ca="1" si="5"/>
        <v>0</v>
      </c>
      <c r="I28" s="63">
        <f t="shared" ca="1" si="5"/>
        <v>0</v>
      </c>
      <c r="J28" s="63">
        <f t="shared" ca="1" si="5"/>
        <v>0</v>
      </c>
      <c r="K28" s="63">
        <f t="shared" ca="1" si="5"/>
        <v>0</v>
      </c>
      <c r="L28" s="63">
        <f t="shared" ca="1" si="5"/>
        <v>0</v>
      </c>
      <c r="M28" s="63">
        <f t="shared" ca="1" si="5"/>
        <v>0</v>
      </c>
      <c r="N28" s="63">
        <f t="shared" ca="1" si="5"/>
        <v>0</v>
      </c>
      <c r="O28" s="63" t="str">
        <f t="shared" ca="1" si="5"/>
        <v/>
      </c>
      <c r="P28" s="63">
        <f t="shared" ca="1" si="5"/>
        <v>0</v>
      </c>
      <c r="Q28" s="63">
        <f t="shared" ca="1" si="5"/>
        <v>0</v>
      </c>
      <c r="R28" s="63">
        <f t="shared" ref="R28:AF29" ca="1" si="6">IFERROR(SUMIF(INDIRECT(LEFT(ADDRESS(1,9,4,1,R$1),LEN(ADDRESS(1,9,4,1,R$1))-1)&amp;":i"),$A28,INDIRECT(LEFT(ADDRESS(1,2,4,1,R$1),LEN(ADDRESS(1,2,4,1,R$1))-1)&amp;":B")),"")</f>
        <v>0</v>
      </c>
      <c r="S28" s="63">
        <f t="shared" ca="1" si="6"/>
        <v>0</v>
      </c>
      <c r="T28" s="63">
        <f t="shared" ca="1" si="6"/>
        <v>0</v>
      </c>
      <c r="U28" s="63">
        <f t="shared" ca="1" si="6"/>
        <v>0</v>
      </c>
      <c r="V28" s="63" t="str">
        <f t="shared" ca="1" si="6"/>
        <v/>
      </c>
      <c r="W28" s="63">
        <f t="shared" ca="1" si="6"/>
        <v>0</v>
      </c>
      <c r="X28" s="63">
        <f t="shared" ca="1" si="6"/>
        <v>0</v>
      </c>
      <c r="Y28" s="63">
        <f t="shared" ca="1" si="6"/>
        <v>0</v>
      </c>
      <c r="Z28" s="63">
        <f t="shared" ca="1" si="6"/>
        <v>0</v>
      </c>
      <c r="AA28" s="63">
        <f t="shared" ca="1" si="6"/>
        <v>0</v>
      </c>
      <c r="AB28" s="63">
        <f t="shared" ca="1" si="6"/>
        <v>0</v>
      </c>
      <c r="AC28" s="63" t="str">
        <f t="shared" ca="1" si="6"/>
        <v/>
      </c>
      <c r="AD28" s="63">
        <f t="shared" ca="1" si="6"/>
        <v>0</v>
      </c>
      <c r="AE28" s="63">
        <f t="shared" ca="1" si="6"/>
        <v>0</v>
      </c>
      <c r="AF28" s="63">
        <f t="shared" ca="1" si="6"/>
        <v>0</v>
      </c>
    </row>
    <row r="29" spans="1:32">
      <c r="A29" s="51" t="s">
        <v>172</v>
      </c>
      <c r="B29" s="63">
        <f t="shared" ca="1" si="0"/>
        <v>0</v>
      </c>
      <c r="C29" s="63" t="str">
        <f t="shared" ca="1" si="5"/>
        <v/>
      </c>
      <c r="D29" s="63">
        <f t="shared" ca="1" si="5"/>
        <v>0</v>
      </c>
      <c r="E29" s="63">
        <f t="shared" ca="1" si="5"/>
        <v>0</v>
      </c>
      <c r="F29" s="63">
        <f t="shared" ca="1" si="5"/>
        <v>0</v>
      </c>
      <c r="G29" s="63">
        <f t="shared" ca="1" si="5"/>
        <v>0</v>
      </c>
      <c r="H29" s="63">
        <f t="shared" ca="1" si="5"/>
        <v>0</v>
      </c>
      <c r="I29" s="63">
        <f t="shared" ca="1" si="5"/>
        <v>0</v>
      </c>
      <c r="J29" s="63">
        <f t="shared" ca="1" si="5"/>
        <v>0</v>
      </c>
      <c r="K29" s="63">
        <f t="shared" ca="1" si="5"/>
        <v>0</v>
      </c>
      <c r="L29" s="63">
        <f t="shared" ca="1" si="5"/>
        <v>0</v>
      </c>
      <c r="M29" s="63">
        <f t="shared" ca="1" si="5"/>
        <v>0</v>
      </c>
      <c r="N29" s="63">
        <f t="shared" ca="1" si="5"/>
        <v>0</v>
      </c>
      <c r="O29" s="63" t="str">
        <f t="shared" ca="1" si="5"/>
        <v/>
      </c>
      <c r="P29" s="63">
        <f t="shared" ca="1" si="5"/>
        <v>0</v>
      </c>
      <c r="Q29" s="63">
        <f t="shared" ca="1" si="5"/>
        <v>0</v>
      </c>
      <c r="R29" s="63">
        <f t="shared" ca="1" si="6"/>
        <v>0</v>
      </c>
      <c r="S29" s="63">
        <f t="shared" ca="1" si="6"/>
        <v>0</v>
      </c>
      <c r="T29" s="63">
        <f t="shared" ca="1" si="6"/>
        <v>0</v>
      </c>
      <c r="U29" s="63">
        <f t="shared" ca="1" si="6"/>
        <v>0</v>
      </c>
      <c r="V29" s="63" t="str">
        <f t="shared" ca="1" si="6"/>
        <v/>
      </c>
      <c r="W29" s="63">
        <f t="shared" ca="1" si="6"/>
        <v>0</v>
      </c>
      <c r="X29" s="63">
        <f t="shared" ca="1" si="6"/>
        <v>0</v>
      </c>
      <c r="Y29" s="63">
        <f t="shared" ca="1" si="6"/>
        <v>0</v>
      </c>
      <c r="Z29" s="63">
        <f t="shared" ca="1" si="6"/>
        <v>0</v>
      </c>
      <c r="AA29" s="63">
        <f t="shared" ca="1" si="6"/>
        <v>0</v>
      </c>
      <c r="AB29" s="63">
        <f t="shared" ca="1" si="6"/>
        <v>0</v>
      </c>
      <c r="AC29" s="63" t="str">
        <f t="shared" ca="1" si="6"/>
        <v/>
      </c>
      <c r="AD29" s="63">
        <f t="shared" ca="1" si="6"/>
        <v>0</v>
      </c>
      <c r="AE29" s="63">
        <f t="shared" ca="1" si="6"/>
        <v>0</v>
      </c>
      <c r="AF29" s="63">
        <f t="shared" ca="1" si="6"/>
        <v>0</v>
      </c>
    </row>
  </sheetData>
  <customSheetViews>
    <customSheetView guid="{889FFCA4-7EFC-471B-8ECE-D4688929F392}" scale="90">
      <selection activeCell="U4" sqref="U4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8"/>
  <sheetViews>
    <sheetView rightToLeft="1" topLeftCell="A13" zoomScaleNormal="100" workbookViewId="0">
      <selection activeCell="D13" sqref="D13"/>
    </sheetView>
  </sheetViews>
  <sheetFormatPr defaultRowHeight="15"/>
  <cols>
    <col min="1" max="1" width="9.85546875" customWidth="1"/>
    <col min="2" max="2" width="11.7109375" customWidth="1"/>
    <col min="3" max="3" width="26.5703125" style="1" customWidth="1"/>
    <col min="4" max="4" width="9" customWidth="1"/>
    <col min="5" max="5" width="7.42578125" customWidth="1"/>
    <col min="6" max="6" width="7.7109375" customWidth="1"/>
    <col min="7" max="8" width="12" customWidth="1"/>
    <col min="9" max="9" width="15.28515625" bestFit="1" customWidth="1"/>
    <col min="10" max="10" width="15.28515625" customWidth="1"/>
    <col min="11" max="12" width="11.42578125" customWidth="1"/>
    <col min="13" max="13" width="10.42578125" bestFit="1" customWidth="1"/>
  </cols>
  <sheetData>
    <row r="1" spans="1:13" ht="28.5" customHeight="1">
      <c r="A1" s="105" t="s">
        <v>540</v>
      </c>
      <c r="B1" s="107" t="s">
        <v>581</v>
      </c>
      <c r="C1" s="105" t="s">
        <v>109</v>
      </c>
      <c r="D1" s="105" t="s">
        <v>541</v>
      </c>
      <c r="E1" s="105" t="s">
        <v>542</v>
      </c>
      <c r="F1" s="105" t="s">
        <v>117</v>
      </c>
      <c r="G1" s="105" t="s">
        <v>543</v>
      </c>
      <c r="H1" s="105" t="s">
        <v>133</v>
      </c>
      <c r="I1" s="105" t="s">
        <v>125</v>
      </c>
      <c r="J1" s="105" t="s">
        <v>544</v>
      </c>
      <c r="K1" s="105" t="s">
        <v>522</v>
      </c>
      <c r="L1" s="105" t="s">
        <v>622</v>
      </c>
    </row>
    <row r="2" spans="1:13">
      <c r="A2" s="108">
        <v>15012002</v>
      </c>
      <c r="B2" s="108">
        <v>192</v>
      </c>
      <c r="C2" s="109" t="s">
        <v>110</v>
      </c>
      <c r="D2" s="110">
        <v>4</v>
      </c>
      <c r="E2" s="110" t="s">
        <v>630</v>
      </c>
      <c r="F2" s="110">
        <v>1</v>
      </c>
      <c r="G2" s="110">
        <v>348</v>
      </c>
      <c r="H2" s="110" t="s">
        <v>137</v>
      </c>
      <c r="I2" s="108" t="s">
        <v>124</v>
      </c>
      <c r="J2" s="3" t="s">
        <v>231</v>
      </c>
      <c r="K2" s="111">
        <v>167</v>
      </c>
      <c r="L2" s="111"/>
      <c r="M2" s="126"/>
    </row>
    <row r="3" spans="1:13">
      <c r="A3" s="108">
        <v>15012007</v>
      </c>
      <c r="B3" s="108">
        <v>96</v>
      </c>
      <c r="C3" s="109" t="s">
        <v>128</v>
      </c>
      <c r="D3" s="110">
        <v>2</v>
      </c>
      <c r="E3" s="110" t="s">
        <v>630</v>
      </c>
      <c r="F3" s="110">
        <v>1</v>
      </c>
      <c r="G3" s="110">
        <v>174</v>
      </c>
      <c r="H3" s="110" t="s">
        <v>137</v>
      </c>
      <c r="I3" s="108" t="s">
        <v>124</v>
      </c>
      <c r="J3" s="3" t="s">
        <v>231</v>
      </c>
      <c r="K3" s="111">
        <v>167</v>
      </c>
      <c r="L3" s="111"/>
      <c r="M3" s="128"/>
    </row>
    <row r="4" spans="1:13">
      <c r="A4" s="108">
        <v>15012006</v>
      </c>
      <c r="B4" s="108">
        <v>48</v>
      </c>
      <c r="C4" s="109" t="s">
        <v>115</v>
      </c>
      <c r="D4" s="110">
        <v>1</v>
      </c>
      <c r="E4" s="110" t="s">
        <v>630</v>
      </c>
      <c r="F4" s="110">
        <v>1</v>
      </c>
      <c r="G4" s="110">
        <v>87</v>
      </c>
      <c r="H4" s="110" t="s">
        <v>137</v>
      </c>
      <c r="I4" s="108" t="s">
        <v>124</v>
      </c>
      <c r="J4" s="3" t="s">
        <v>231</v>
      </c>
      <c r="K4" s="111">
        <v>167</v>
      </c>
      <c r="L4" s="111"/>
      <c r="M4" s="128"/>
    </row>
    <row r="5" spans="1:13">
      <c r="A5" s="108">
        <v>15010002</v>
      </c>
      <c r="B5" s="108">
        <v>192</v>
      </c>
      <c r="C5" s="109" t="s">
        <v>527</v>
      </c>
      <c r="D5" s="110">
        <v>2</v>
      </c>
      <c r="E5" s="110" t="s">
        <v>630</v>
      </c>
      <c r="F5" s="110">
        <v>2</v>
      </c>
      <c r="G5" s="110">
        <v>600</v>
      </c>
      <c r="H5" s="110" t="s">
        <v>135</v>
      </c>
      <c r="I5" s="108" t="s">
        <v>124</v>
      </c>
      <c r="J5" s="3" t="s">
        <v>231</v>
      </c>
      <c r="K5" s="111">
        <v>167</v>
      </c>
      <c r="L5" s="111"/>
      <c r="M5" s="128"/>
    </row>
    <row r="6" spans="1:13">
      <c r="A6" s="108">
        <v>15001146</v>
      </c>
      <c r="B6" s="108">
        <v>288</v>
      </c>
      <c r="C6" s="109" t="s">
        <v>445</v>
      </c>
      <c r="D6" s="110">
        <v>4</v>
      </c>
      <c r="E6" s="110" t="s">
        <v>630</v>
      </c>
      <c r="F6" s="110">
        <v>2</v>
      </c>
      <c r="G6" s="110">
        <v>2000</v>
      </c>
      <c r="H6" s="110" t="s">
        <v>135</v>
      </c>
      <c r="I6" s="108" t="s">
        <v>124</v>
      </c>
      <c r="J6" s="3" t="s">
        <v>605</v>
      </c>
      <c r="K6" s="111">
        <v>341</v>
      </c>
      <c r="L6" s="111"/>
      <c r="M6" s="126"/>
    </row>
    <row r="7" spans="1:13">
      <c r="A7" s="108">
        <v>15004007</v>
      </c>
      <c r="B7" s="108">
        <v>1120</v>
      </c>
      <c r="C7" s="109" t="s">
        <v>359</v>
      </c>
      <c r="D7" s="110">
        <v>1</v>
      </c>
      <c r="E7" s="110">
        <v>28</v>
      </c>
      <c r="F7" s="110">
        <v>2</v>
      </c>
      <c r="G7" s="110">
        <v>600</v>
      </c>
      <c r="H7" s="110" t="s">
        <v>135</v>
      </c>
      <c r="I7" s="108" t="s">
        <v>124</v>
      </c>
      <c r="J7" s="3" t="s">
        <v>605</v>
      </c>
      <c r="K7" s="111">
        <v>341</v>
      </c>
      <c r="L7" s="111"/>
      <c r="M7" s="126"/>
    </row>
    <row r="8" spans="1:13">
      <c r="A8" s="108">
        <v>15001177</v>
      </c>
      <c r="B8" s="108">
        <v>288</v>
      </c>
      <c r="C8" s="109" t="s">
        <v>472</v>
      </c>
      <c r="D8" s="110">
        <v>4</v>
      </c>
      <c r="E8" s="110" t="s">
        <v>630</v>
      </c>
      <c r="F8" s="110">
        <v>2</v>
      </c>
      <c r="G8" s="110">
        <v>2000</v>
      </c>
      <c r="H8" s="110" t="s">
        <v>135</v>
      </c>
      <c r="I8" s="108" t="s">
        <v>124</v>
      </c>
      <c r="J8" s="3" t="s">
        <v>605</v>
      </c>
      <c r="K8" s="111">
        <v>341</v>
      </c>
      <c r="L8" s="111"/>
      <c r="M8" s="126"/>
    </row>
    <row r="9" spans="1:13">
      <c r="A9" s="108">
        <v>15001164</v>
      </c>
      <c r="B9" s="108">
        <v>192</v>
      </c>
      <c r="C9" s="109" t="s">
        <v>387</v>
      </c>
      <c r="D9" s="110">
        <v>1</v>
      </c>
      <c r="E9" s="110" t="s">
        <v>630</v>
      </c>
      <c r="F9" s="110">
        <v>2</v>
      </c>
      <c r="G9" s="110">
        <v>500</v>
      </c>
      <c r="H9" s="110" t="s">
        <v>135</v>
      </c>
      <c r="I9" s="108" t="s">
        <v>124</v>
      </c>
      <c r="J9" s="3" t="s">
        <v>605</v>
      </c>
      <c r="K9" s="111">
        <v>341</v>
      </c>
      <c r="L9" s="111"/>
      <c r="M9" s="126"/>
    </row>
    <row r="10" spans="1:13">
      <c r="A10" s="108">
        <v>15001155</v>
      </c>
      <c r="B10" s="108">
        <v>96</v>
      </c>
      <c r="C10" s="109" t="s">
        <v>160</v>
      </c>
      <c r="D10" s="110">
        <v>1</v>
      </c>
      <c r="E10" s="110" t="s">
        <v>630</v>
      </c>
      <c r="F10" s="110">
        <v>2</v>
      </c>
      <c r="G10" s="110">
        <v>500</v>
      </c>
      <c r="H10" s="110" t="s">
        <v>135</v>
      </c>
      <c r="I10" s="108" t="s">
        <v>124</v>
      </c>
      <c r="J10" s="3" t="s">
        <v>605</v>
      </c>
      <c r="K10" s="111">
        <v>341</v>
      </c>
      <c r="L10" s="111"/>
      <c r="M10" s="126"/>
    </row>
    <row r="11" spans="1:13">
      <c r="A11" s="108">
        <v>15001067</v>
      </c>
      <c r="B11" s="108">
        <v>240</v>
      </c>
      <c r="C11" s="109" t="s">
        <v>369</v>
      </c>
      <c r="D11" s="110">
        <v>2</v>
      </c>
      <c r="E11" s="110" t="s">
        <v>630</v>
      </c>
      <c r="F11" s="110">
        <v>2</v>
      </c>
      <c r="G11" s="110">
        <v>1500</v>
      </c>
      <c r="H11" s="110" t="s">
        <v>134</v>
      </c>
      <c r="I11" s="108" t="s">
        <v>123</v>
      </c>
      <c r="J11" s="3" t="s">
        <v>571</v>
      </c>
      <c r="K11" s="111">
        <v>342</v>
      </c>
      <c r="L11" s="111"/>
      <c r="M11" s="126"/>
    </row>
    <row r="12" spans="1:13">
      <c r="A12" s="108">
        <v>15003003</v>
      </c>
      <c r="B12" s="108">
        <v>1120</v>
      </c>
      <c r="C12" s="109" t="s">
        <v>361</v>
      </c>
      <c r="D12" s="110">
        <v>1</v>
      </c>
      <c r="E12" s="110">
        <v>28</v>
      </c>
      <c r="F12" s="110">
        <v>2</v>
      </c>
      <c r="G12" s="110">
        <v>573</v>
      </c>
      <c r="H12" s="110" t="s">
        <v>134</v>
      </c>
      <c r="I12" s="108" t="s">
        <v>123</v>
      </c>
      <c r="J12" s="3" t="s">
        <v>571</v>
      </c>
      <c r="K12" s="111">
        <v>342</v>
      </c>
      <c r="L12" s="111"/>
      <c r="M12" s="126"/>
    </row>
    <row r="13" spans="1:13">
      <c r="A13" s="108">
        <v>15001082</v>
      </c>
      <c r="B13" s="108">
        <v>360</v>
      </c>
      <c r="C13" s="109" t="s">
        <v>370</v>
      </c>
      <c r="D13" s="110">
        <v>2</v>
      </c>
      <c r="E13" s="110" t="s">
        <v>630</v>
      </c>
      <c r="F13" s="110">
        <v>2</v>
      </c>
      <c r="G13" s="110">
        <v>1600</v>
      </c>
      <c r="H13" s="110" t="s">
        <v>134</v>
      </c>
      <c r="I13" s="108" t="s">
        <v>123</v>
      </c>
      <c r="J13" s="3" t="s">
        <v>571</v>
      </c>
      <c r="K13" s="111">
        <v>342</v>
      </c>
      <c r="L13" s="111"/>
      <c r="M13" s="126"/>
    </row>
    <row r="14" spans="1:13">
      <c r="A14" s="108">
        <v>15001067</v>
      </c>
      <c r="B14" s="108">
        <v>120</v>
      </c>
      <c r="C14" s="109" t="s">
        <v>369</v>
      </c>
      <c r="D14" s="110">
        <v>1</v>
      </c>
      <c r="E14" s="110" t="s">
        <v>630</v>
      </c>
      <c r="F14" s="110">
        <v>2</v>
      </c>
      <c r="G14" s="110">
        <v>750</v>
      </c>
      <c r="H14" s="110" t="s">
        <v>134</v>
      </c>
      <c r="I14" s="108" t="s">
        <v>126</v>
      </c>
      <c r="J14" s="3" t="s">
        <v>571</v>
      </c>
      <c r="K14" s="111">
        <v>343</v>
      </c>
      <c r="L14" s="111"/>
      <c r="M14" s="126"/>
    </row>
    <row r="15" spans="1:13">
      <c r="A15" s="108">
        <v>15003003</v>
      </c>
      <c r="B15" s="108">
        <v>800</v>
      </c>
      <c r="C15" s="109" t="s">
        <v>361</v>
      </c>
      <c r="D15" s="110">
        <v>1</v>
      </c>
      <c r="E15" s="110">
        <v>20</v>
      </c>
      <c r="F15" s="110">
        <v>2</v>
      </c>
      <c r="G15" s="110">
        <v>467</v>
      </c>
      <c r="H15" s="110" t="s">
        <v>134</v>
      </c>
      <c r="I15" s="108" t="s">
        <v>126</v>
      </c>
      <c r="J15" s="3" t="s">
        <v>571</v>
      </c>
      <c r="K15" s="111">
        <v>343</v>
      </c>
      <c r="L15" s="111"/>
      <c r="M15" s="126"/>
    </row>
    <row r="16" spans="1:13">
      <c r="A16" s="108">
        <v>15011001</v>
      </c>
      <c r="B16" s="108">
        <v>210</v>
      </c>
      <c r="C16" s="109" t="s">
        <v>357</v>
      </c>
      <c r="D16" s="110">
        <v>2</v>
      </c>
      <c r="E16" s="110" t="s">
        <v>630</v>
      </c>
      <c r="F16" s="110">
        <v>2</v>
      </c>
      <c r="G16" s="110">
        <v>780</v>
      </c>
      <c r="H16" s="110" t="s">
        <v>136</v>
      </c>
      <c r="I16" s="108" t="s">
        <v>392</v>
      </c>
      <c r="J16" s="3" t="s">
        <v>186</v>
      </c>
      <c r="K16" s="111">
        <v>168</v>
      </c>
      <c r="L16" s="111"/>
      <c r="M16" s="126"/>
    </row>
    <row r="17" spans="1:13">
      <c r="A17" s="108">
        <v>15002042</v>
      </c>
      <c r="B17" s="108">
        <v>2400</v>
      </c>
      <c r="C17" s="109" t="s">
        <v>417</v>
      </c>
      <c r="D17" s="110">
        <v>1</v>
      </c>
      <c r="E17" s="110" t="s">
        <v>630</v>
      </c>
      <c r="F17" s="110">
        <v>1</v>
      </c>
      <c r="G17" s="110">
        <v>400</v>
      </c>
      <c r="H17" s="110" t="s">
        <v>136</v>
      </c>
      <c r="I17" s="108" t="s">
        <v>386</v>
      </c>
      <c r="J17" s="3" t="s">
        <v>298</v>
      </c>
      <c r="K17" s="111">
        <v>344</v>
      </c>
      <c r="L17" s="111"/>
      <c r="M17" s="126"/>
    </row>
    <row r="18" spans="1:13">
      <c r="A18" s="108">
        <v>15011002</v>
      </c>
      <c r="B18" s="108">
        <v>336</v>
      </c>
      <c r="C18" s="109" t="s">
        <v>454</v>
      </c>
      <c r="D18" s="110">
        <v>7</v>
      </c>
      <c r="E18" s="110" t="s">
        <v>630</v>
      </c>
      <c r="F18" s="110">
        <v>1</v>
      </c>
      <c r="G18" s="110">
        <v>560</v>
      </c>
      <c r="H18" s="110" t="s">
        <v>135</v>
      </c>
      <c r="I18" s="108" t="s">
        <v>386</v>
      </c>
      <c r="J18" s="3" t="s">
        <v>298</v>
      </c>
      <c r="K18" s="111">
        <v>169</v>
      </c>
      <c r="L18" s="111"/>
      <c r="M18" s="126"/>
    </row>
    <row r="19" spans="1:13">
      <c r="A19" s="108">
        <v>15002084</v>
      </c>
      <c r="B19" s="108">
        <v>600</v>
      </c>
      <c r="C19" s="109" t="s">
        <v>384</v>
      </c>
      <c r="D19" s="110">
        <v>1</v>
      </c>
      <c r="E19" s="110">
        <v>20</v>
      </c>
      <c r="F19" s="110">
        <v>1</v>
      </c>
      <c r="G19" s="110">
        <v>147</v>
      </c>
      <c r="H19" s="110" t="s">
        <v>135</v>
      </c>
      <c r="I19" s="108" t="s">
        <v>171</v>
      </c>
      <c r="J19" s="3"/>
      <c r="K19" s="111">
        <v>339</v>
      </c>
      <c r="L19" s="111"/>
      <c r="M19" s="126"/>
    </row>
    <row r="20" spans="1:13">
      <c r="A20" s="108">
        <v>15002085</v>
      </c>
      <c r="B20" s="108">
        <v>600</v>
      </c>
      <c r="C20" s="109" t="s">
        <v>385</v>
      </c>
      <c r="D20" s="110">
        <v>1</v>
      </c>
      <c r="E20" s="110">
        <v>20</v>
      </c>
      <c r="F20" s="110">
        <v>1</v>
      </c>
      <c r="G20" s="110">
        <v>147</v>
      </c>
      <c r="H20" s="110" t="s">
        <v>135</v>
      </c>
      <c r="I20" s="108" t="s">
        <v>171</v>
      </c>
      <c r="J20" s="3"/>
      <c r="K20" s="111">
        <v>339</v>
      </c>
      <c r="L20" s="111"/>
      <c r="M20" s="126"/>
    </row>
    <row r="21" spans="1:13">
      <c r="A21" s="108">
        <v>15002024</v>
      </c>
      <c r="B21" s="108">
        <v>600</v>
      </c>
      <c r="C21" s="109" t="s">
        <v>372</v>
      </c>
      <c r="D21" s="110">
        <v>1</v>
      </c>
      <c r="E21" s="110">
        <v>20</v>
      </c>
      <c r="F21" s="110">
        <v>1</v>
      </c>
      <c r="G21" s="110">
        <v>147</v>
      </c>
      <c r="H21" s="110" t="s">
        <v>135</v>
      </c>
      <c r="I21" s="108" t="s">
        <v>171</v>
      </c>
      <c r="J21" s="3"/>
      <c r="K21" s="111">
        <v>340</v>
      </c>
      <c r="L21" s="111"/>
      <c r="M21" s="126"/>
    </row>
    <row r="22" spans="1:13">
      <c r="A22" s="108">
        <v>15002025</v>
      </c>
      <c r="B22" s="108">
        <v>600</v>
      </c>
      <c r="C22" s="109" t="s">
        <v>373</v>
      </c>
      <c r="D22" s="110">
        <v>1</v>
      </c>
      <c r="E22" s="110">
        <v>20</v>
      </c>
      <c r="F22" s="110">
        <v>1</v>
      </c>
      <c r="G22" s="110">
        <v>147</v>
      </c>
      <c r="H22" s="110" t="s">
        <v>135</v>
      </c>
      <c r="I22" s="108" t="s">
        <v>171</v>
      </c>
      <c r="J22" s="3"/>
      <c r="K22" s="111">
        <v>340</v>
      </c>
      <c r="L22" s="111"/>
      <c r="M22" s="126"/>
    </row>
    <row r="23" spans="1:13">
      <c r="A23" s="108">
        <v>15002098</v>
      </c>
      <c r="B23" s="108">
        <v>1500</v>
      </c>
      <c r="C23" s="109" t="s">
        <v>366</v>
      </c>
      <c r="D23" s="110">
        <v>1</v>
      </c>
      <c r="E23" s="110" t="s">
        <v>630</v>
      </c>
      <c r="F23" s="110">
        <v>1</v>
      </c>
      <c r="G23" s="110">
        <v>500</v>
      </c>
      <c r="H23" s="110" t="s">
        <v>134</v>
      </c>
      <c r="I23" s="108" t="s">
        <v>171</v>
      </c>
      <c r="J23" s="3"/>
      <c r="K23" s="111">
        <v>340</v>
      </c>
      <c r="L23" s="111"/>
      <c r="M23" s="126"/>
    </row>
    <row r="24" spans="1:13">
      <c r="A24" s="108">
        <v>15002099</v>
      </c>
      <c r="B24" s="108">
        <v>1500</v>
      </c>
      <c r="C24" s="109" t="s">
        <v>365</v>
      </c>
      <c r="D24" s="110">
        <v>1</v>
      </c>
      <c r="E24" s="110" t="s">
        <v>630</v>
      </c>
      <c r="F24" s="110">
        <v>1</v>
      </c>
      <c r="G24" s="110">
        <v>500</v>
      </c>
      <c r="H24" s="110" t="s">
        <v>134</v>
      </c>
      <c r="I24" s="108" t="s">
        <v>171</v>
      </c>
      <c r="J24" s="3"/>
      <c r="K24" s="111">
        <v>340</v>
      </c>
      <c r="L24" s="111"/>
    </row>
    <row r="25" spans="1:13">
      <c r="A25" s="108">
        <v>15001124</v>
      </c>
      <c r="B25" s="108">
        <v>180</v>
      </c>
      <c r="C25" s="109" t="s">
        <v>375</v>
      </c>
      <c r="D25" s="110">
        <v>1</v>
      </c>
      <c r="E25" s="110" t="s">
        <v>630</v>
      </c>
      <c r="F25" s="110">
        <v>2</v>
      </c>
      <c r="G25" s="110">
        <v>393</v>
      </c>
      <c r="H25" s="110" t="s">
        <v>134</v>
      </c>
      <c r="I25" s="108" t="s">
        <v>122</v>
      </c>
      <c r="J25" s="3" t="s">
        <v>347</v>
      </c>
      <c r="K25" s="111">
        <v>346</v>
      </c>
      <c r="L25" s="111"/>
    </row>
    <row r="26" spans="1:13">
      <c r="A26" s="108">
        <v>15001125</v>
      </c>
      <c r="B26" s="108">
        <v>180</v>
      </c>
      <c r="C26" s="109" t="s">
        <v>376</v>
      </c>
      <c r="D26" s="110">
        <v>1</v>
      </c>
      <c r="E26" s="110" t="s">
        <v>630</v>
      </c>
      <c r="F26" s="110">
        <v>2</v>
      </c>
      <c r="G26" s="110">
        <v>393</v>
      </c>
      <c r="H26" s="110" t="s">
        <v>134</v>
      </c>
      <c r="I26" s="108" t="s">
        <v>122</v>
      </c>
      <c r="J26" s="3" t="s">
        <v>347</v>
      </c>
      <c r="K26" s="111">
        <v>346</v>
      </c>
      <c r="L26" s="111"/>
    </row>
    <row r="27" spans="1:13">
      <c r="A27" s="108">
        <v>15003003</v>
      </c>
      <c r="B27" s="108">
        <v>600</v>
      </c>
      <c r="C27" s="109" t="s">
        <v>361</v>
      </c>
      <c r="D27" s="110">
        <v>1</v>
      </c>
      <c r="E27" s="110">
        <v>15</v>
      </c>
      <c r="F27" s="110">
        <v>2</v>
      </c>
      <c r="G27" s="110">
        <v>400</v>
      </c>
      <c r="H27" s="110" t="s">
        <v>134</v>
      </c>
      <c r="I27" s="108" t="s">
        <v>122</v>
      </c>
      <c r="J27" s="3" t="s">
        <v>347</v>
      </c>
      <c r="K27" s="111">
        <v>346</v>
      </c>
      <c r="L27" s="111"/>
    </row>
    <row r="28" spans="1:13" ht="14.25" customHeight="1">
      <c r="A28" s="108">
        <v>15001088</v>
      </c>
      <c r="B28" s="108">
        <v>100</v>
      </c>
      <c r="C28" s="109" t="s">
        <v>371</v>
      </c>
      <c r="D28" s="110">
        <v>1</v>
      </c>
      <c r="E28" s="110" t="s">
        <v>630</v>
      </c>
      <c r="F28" s="110">
        <v>2</v>
      </c>
      <c r="G28" s="110">
        <v>700</v>
      </c>
      <c r="H28" s="110" t="s">
        <v>134</v>
      </c>
      <c r="I28" s="108" t="s">
        <v>122</v>
      </c>
      <c r="J28" s="3" t="s">
        <v>347</v>
      </c>
      <c r="K28" s="111">
        <v>346</v>
      </c>
      <c r="L28" s="111"/>
    </row>
  </sheetData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مقاصد!$A$2:$A$32</xm:f>
          </x14:formula1>
          <xm:sqref>I2:I28</xm:sqref>
        </x14:dataValidation>
        <x14:dataValidation type="list" allowBlank="1" showInputMessage="1" showErrorMessage="1">
          <x14:formula1>
            <xm:f>'راننده (2)'!$A$2:$A$139</xm:f>
          </x14:formula1>
          <xm:sqref>J2:J28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rightToLeft="1" zoomScaleNormal="100" workbookViewId="0">
      <selection activeCell="B31" sqref="B31"/>
    </sheetView>
  </sheetViews>
  <sheetFormatPr defaultRowHeight="15"/>
  <cols>
    <col min="1" max="1" width="9.85546875" customWidth="1"/>
    <col min="2" max="2" width="11.7109375" customWidth="1"/>
    <col min="3" max="3" width="26.5703125" style="1" customWidth="1"/>
    <col min="4" max="4" width="9" customWidth="1"/>
    <col min="5" max="5" width="7.42578125" customWidth="1"/>
    <col min="6" max="6" width="7.7109375" customWidth="1"/>
    <col min="7" max="8" width="12" customWidth="1"/>
    <col min="9" max="9" width="15.28515625" bestFit="1" customWidth="1"/>
    <col min="10" max="10" width="15.28515625" customWidth="1"/>
    <col min="11" max="12" width="11.42578125" customWidth="1"/>
    <col min="13" max="13" width="12" customWidth="1"/>
  </cols>
  <sheetData>
    <row r="1" spans="1:13" ht="28.5" customHeight="1">
      <c r="A1" s="105" t="s">
        <v>540</v>
      </c>
      <c r="B1" s="107" t="s">
        <v>581</v>
      </c>
      <c r="C1" s="105" t="s">
        <v>109</v>
      </c>
      <c r="D1" s="105" t="s">
        <v>541</v>
      </c>
      <c r="E1" s="105" t="s">
        <v>542</v>
      </c>
      <c r="F1" s="105" t="s">
        <v>117</v>
      </c>
      <c r="G1" s="105" t="s">
        <v>543</v>
      </c>
      <c r="H1" s="105" t="s">
        <v>133</v>
      </c>
      <c r="I1" s="105" t="s">
        <v>125</v>
      </c>
      <c r="J1" s="105" t="s">
        <v>544</v>
      </c>
      <c r="K1" s="105" t="s">
        <v>522</v>
      </c>
      <c r="L1" s="105" t="s">
        <v>622</v>
      </c>
    </row>
    <row r="2" spans="1:13">
      <c r="A2" s="108">
        <v>15012002</v>
      </c>
      <c r="B2" s="108">
        <v>192</v>
      </c>
      <c r="C2" s="109" t="s">
        <v>110</v>
      </c>
      <c r="D2" s="110">
        <v>4</v>
      </c>
      <c r="E2" s="110" t="s">
        <v>630</v>
      </c>
      <c r="F2" s="110">
        <v>1</v>
      </c>
      <c r="G2" s="110">
        <v>348</v>
      </c>
      <c r="H2" s="110" t="s">
        <v>137</v>
      </c>
      <c r="I2" s="108" t="s">
        <v>124</v>
      </c>
      <c r="J2" s="3" t="s">
        <v>187</v>
      </c>
      <c r="K2" s="111">
        <v>171</v>
      </c>
      <c r="L2" s="111"/>
      <c r="M2" s="126"/>
    </row>
    <row r="3" spans="1:13">
      <c r="A3" s="108">
        <v>15012007</v>
      </c>
      <c r="B3" s="108">
        <v>96</v>
      </c>
      <c r="C3" s="109" t="s">
        <v>128</v>
      </c>
      <c r="D3" s="110">
        <v>2</v>
      </c>
      <c r="E3" s="110" t="s">
        <v>630</v>
      </c>
      <c r="F3" s="110">
        <v>1</v>
      </c>
      <c r="G3" s="110">
        <v>174</v>
      </c>
      <c r="H3" s="110" t="s">
        <v>137</v>
      </c>
      <c r="I3" s="108" t="s">
        <v>124</v>
      </c>
      <c r="J3" s="3" t="s">
        <v>187</v>
      </c>
      <c r="K3" s="111">
        <v>171</v>
      </c>
      <c r="L3" s="111"/>
      <c r="M3" s="128"/>
    </row>
    <row r="4" spans="1:13">
      <c r="A4" s="108">
        <v>15010002</v>
      </c>
      <c r="B4" s="108">
        <v>192</v>
      </c>
      <c r="C4" s="109" t="s">
        <v>527</v>
      </c>
      <c r="D4" s="110">
        <v>2</v>
      </c>
      <c r="E4" s="110" t="s">
        <v>630</v>
      </c>
      <c r="F4" s="110">
        <v>2</v>
      </c>
      <c r="G4" s="110">
        <v>600</v>
      </c>
      <c r="H4" s="110" t="s">
        <v>135</v>
      </c>
      <c r="I4" s="108" t="s">
        <v>124</v>
      </c>
      <c r="J4" s="3" t="s">
        <v>187</v>
      </c>
      <c r="K4" s="111">
        <v>172</v>
      </c>
      <c r="L4" s="111"/>
      <c r="M4" s="128"/>
    </row>
    <row r="5" spans="1:13">
      <c r="A5" s="108">
        <v>15004007</v>
      </c>
      <c r="B5" s="108">
        <v>1120</v>
      </c>
      <c r="C5" s="109" t="s">
        <v>359</v>
      </c>
      <c r="D5" s="110">
        <v>1</v>
      </c>
      <c r="E5" s="110">
        <v>28</v>
      </c>
      <c r="F5" s="110">
        <v>2</v>
      </c>
      <c r="G5" s="110">
        <v>600</v>
      </c>
      <c r="H5" s="110" t="s">
        <v>135</v>
      </c>
      <c r="I5" s="108" t="s">
        <v>124</v>
      </c>
      <c r="J5" s="3" t="s">
        <v>187</v>
      </c>
      <c r="K5" s="111">
        <v>349</v>
      </c>
      <c r="L5" s="111"/>
      <c r="M5" s="126"/>
    </row>
    <row r="6" spans="1:13">
      <c r="A6" s="108">
        <v>15002084</v>
      </c>
      <c r="B6" s="108">
        <v>600</v>
      </c>
      <c r="C6" s="109" t="s">
        <v>384</v>
      </c>
      <c r="D6" s="110">
        <v>1</v>
      </c>
      <c r="E6" s="110">
        <v>20</v>
      </c>
      <c r="F6" s="110">
        <v>1</v>
      </c>
      <c r="G6" s="110">
        <v>147</v>
      </c>
      <c r="H6" s="110" t="s">
        <v>135</v>
      </c>
      <c r="I6" s="108" t="s">
        <v>155</v>
      </c>
      <c r="J6" s="3" t="s">
        <v>186</v>
      </c>
      <c r="K6" s="111">
        <v>355</v>
      </c>
      <c r="L6" s="111"/>
      <c r="M6" s="126"/>
    </row>
    <row r="7" spans="1:13">
      <c r="A7" s="108">
        <v>15002085</v>
      </c>
      <c r="B7" s="108">
        <v>600</v>
      </c>
      <c r="C7" s="109" t="s">
        <v>385</v>
      </c>
      <c r="D7" s="110">
        <v>1</v>
      </c>
      <c r="E7" s="110">
        <v>20</v>
      </c>
      <c r="F7" s="110">
        <v>1</v>
      </c>
      <c r="G7" s="110">
        <v>147</v>
      </c>
      <c r="H7" s="110" t="s">
        <v>135</v>
      </c>
      <c r="I7" s="108" t="s">
        <v>155</v>
      </c>
      <c r="J7" s="3" t="s">
        <v>186</v>
      </c>
      <c r="K7" s="111">
        <v>355</v>
      </c>
      <c r="L7" s="111"/>
      <c r="M7" s="126"/>
    </row>
    <row r="8" spans="1:13">
      <c r="A8" s="108">
        <v>15001177</v>
      </c>
      <c r="B8" s="108">
        <v>144</v>
      </c>
      <c r="C8" s="109" t="s">
        <v>472</v>
      </c>
      <c r="D8" s="110">
        <v>2</v>
      </c>
      <c r="E8" s="110" t="s">
        <v>630</v>
      </c>
      <c r="F8" s="110">
        <v>2</v>
      </c>
      <c r="G8" s="110">
        <v>1000</v>
      </c>
      <c r="H8" s="110" t="s">
        <v>135</v>
      </c>
      <c r="I8" s="108" t="s">
        <v>157</v>
      </c>
      <c r="J8" s="3" t="s">
        <v>295</v>
      </c>
      <c r="K8" s="111">
        <v>350</v>
      </c>
      <c r="L8" s="111"/>
      <c r="M8" s="126">
        <v>63628701</v>
      </c>
    </row>
    <row r="9" spans="1:13">
      <c r="A9" s="108">
        <v>15001164</v>
      </c>
      <c r="B9" s="108">
        <v>192</v>
      </c>
      <c r="C9" s="109" t="s">
        <v>387</v>
      </c>
      <c r="D9" s="110">
        <v>1</v>
      </c>
      <c r="E9" s="110" t="s">
        <v>630</v>
      </c>
      <c r="F9" s="110">
        <v>2</v>
      </c>
      <c r="G9" s="110">
        <v>500</v>
      </c>
      <c r="H9" s="110" t="s">
        <v>135</v>
      </c>
      <c r="I9" s="108" t="s">
        <v>157</v>
      </c>
      <c r="J9" s="3" t="s">
        <v>295</v>
      </c>
      <c r="K9" s="111">
        <v>350</v>
      </c>
      <c r="L9" s="111"/>
      <c r="M9" s="126"/>
    </row>
    <row r="10" spans="1:13">
      <c r="A10" s="108">
        <v>15002098</v>
      </c>
      <c r="B10" s="108">
        <v>1200</v>
      </c>
      <c r="C10" s="109" t="s">
        <v>366</v>
      </c>
      <c r="D10" s="110">
        <v>1</v>
      </c>
      <c r="E10" s="110">
        <v>48</v>
      </c>
      <c r="F10" s="110">
        <v>1</v>
      </c>
      <c r="G10" s="110">
        <v>404</v>
      </c>
      <c r="H10" s="110" t="s">
        <v>134</v>
      </c>
      <c r="I10" s="108" t="s">
        <v>158</v>
      </c>
      <c r="J10" s="3" t="s">
        <v>200</v>
      </c>
      <c r="K10" s="111">
        <v>351</v>
      </c>
      <c r="L10" s="111"/>
      <c r="M10" s="126"/>
    </row>
    <row r="11" spans="1:13">
      <c r="A11" s="108">
        <v>15002099</v>
      </c>
      <c r="B11" s="108">
        <v>1200</v>
      </c>
      <c r="C11" s="109" t="s">
        <v>365</v>
      </c>
      <c r="D11" s="110">
        <v>1</v>
      </c>
      <c r="E11" s="110">
        <v>48</v>
      </c>
      <c r="F11" s="110">
        <v>1</v>
      </c>
      <c r="G11" s="110">
        <v>404</v>
      </c>
      <c r="H11" s="110" t="s">
        <v>134</v>
      </c>
      <c r="I11" s="108" t="s">
        <v>158</v>
      </c>
      <c r="J11" s="3" t="s">
        <v>200</v>
      </c>
      <c r="K11" s="111">
        <v>351</v>
      </c>
      <c r="L11" s="111"/>
      <c r="M11" s="126"/>
    </row>
    <row r="12" spans="1:13">
      <c r="A12" s="108">
        <v>15001158</v>
      </c>
      <c r="B12" s="108">
        <v>450</v>
      </c>
      <c r="C12" s="109" t="s">
        <v>59</v>
      </c>
      <c r="D12" s="110">
        <v>1</v>
      </c>
      <c r="E12" s="110" t="s">
        <v>630</v>
      </c>
      <c r="F12" s="110">
        <v>1</v>
      </c>
      <c r="G12" s="110">
        <v>400</v>
      </c>
      <c r="H12" s="110" t="s">
        <v>134</v>
      </c>
      <c r="I12" s="108" t="s">
        <v>158</v>
      </c>
      <c r="J12" s="3" t="s">
        <v>200</v>
      </c>
      <c r="K12" s="111">
        <v>352</v>
      </c>
      <c r="L12" s="111"/>
      <c r="M12" s="126"/>
    </row>
    <row r="13" spans="1:13">
      <c r="A13" s="108">
        <v>15001067</v>
      </c>
      <c r="B13" s="108">
        <v>240</v>
      </c>
      <c r="C13" s="109" t="s">
        <v>369</v>
      </c>
      <c r="D13" s="110">
        <v>2</v>
      </c>
      <c r="E13" s="110" t="s">
        <v>630</v>
      </c>
      <c r="F13" s="110">
        <v>2</v>
      </c>
      <c r="G13" s="110">
        <v>1500</v>
      </c>
      <c r="H13" s="110" t="s">
        <v>134</v>
      </c>
      <c r="I13" s="108" t="s">
        <v>123</v>
      </c>
      <c r="J13" s="3" t="s">
        <v>200</v>
      </c>
      <c r="K13" s="111">
        <v>353</v>
      </c>
      <c r="L13" s="111"/>
      <c r="M13" s="126"/>
    </row>
    <row r="14" spans="1:13">
      <c r="A14" s="108">
        <v>15003003</v>
      </c>
      <c r="B14" s="108">
        <v>800</v>
      </c>
      <c r="C14" s="109" t="s">
        <v>361</v>
      </c>
      <c r="D14" s="110">
        <v>1</v>
      </c>
      <c r="E14" s="110">
        <v>20</v>
      </c>
      <c r="F14" s="110">
        <v>2</v>
      </c>
      <c r="G14" s="110">
        <v>467</v>
      </c>
      <c r="H14" s="110" t="s">
        <v>134</v>
      </c>
      <c r="I14" s="108" t="s">
        <v>123</v>
      </c>
      <c r="J14" s="3" t="s">
        <v>200</v>
      </c>
      <c r="K14" s="111">
        <v>353</v>
      </c>
      <c r="L14" s="111"/>
      <c r="M14" s="126"/>
    </row>
    <row r="15" spans="1:13">
      <c r="A15" s="108">
        <v>15010001</v>
      </c>
      <c r="B15" s="108">
        <v>150</v>
      </c>
      <c r="C15" s="109" t="s">
        <v>358</v>
      </c>
      <c r="D15" s="110">
        <v>1</v>
      </c>
      <c r="E15" s="110" t="s">
        <v>630</v>
      </c>
      <c r="F15" s="110">
        <v>2</v>
      </c>
      <c r="G15" s="110">
        <v>374</v>
      </c>
      <c r="H15" s="110" t="s">
        <v>136</v>
      </c>
      <c r="I15" s="108" t="s">
        <v>123</v>
      </c>
      <c r="J15" s="3" t="s">
        <v>200</v>
      </c>
      <c r="K15" s="111">
        <v>174</v>
      </c>
      <c r="L15" s="111"/>
      <c r="M15" s="126"/>
    </row>
    <row r="16" spans="1:13">
      <c r="A16" s="108">
        <v>15012001</v>
      </c>
      <c r="B16" s="108">
        <v>108</v>
      </c>
      <c r="C16" s="109" t="s">
        <v>391</v>
      </c>
      <c r="D16" s="110">
        <v>2</v>
      </c>
      <c r="E16" s="110" t="s">
        <v>630</v>
      </c>
      <c r="F16" s="110">
        <v>2</v>
      </c>
      <c r="G16" s="110">
        <v>528</v>
      </c>
      <c r="H16" s="110" t="s">
        <v>136</v>
      </c>
      <c r="I16" s="108" t="s">
        <v>123</v>
      </c>
      <c r="J16" s="3" t="s">
        <v>200</v>
      </c>
      <c r="K16" s="111">
        <v>174</v>
      </c>
      <c r="L16" s="111"/>
      <c r="M16" s="126"/>
    </row>
    <row r="17" spans="1:13">
      <c r="A17" s="108">
        <v>15001067</v>
      </c>
      <c r="B17" s="108">
        <v>120</v>
      </c>
      <c r="C17" s="109" t="s">
        <v>369</v>
      </c>
      <c r="D17" s="110">
        <v>1</v>
      </c>
      <c r="E17" s="110" t="s">
        <v>630</v>
      </c>
      <c r="F17" s="110">
        <v>2</v>
      </c>
      <c r="G17" s="110">
        <v>750</v>
      </c>
      <c r="H17" s="110" t="s">
        <v>134</v>
      </c>
      <c r="I17" s="108" t="s">
        <v>126</v>
      </c>
      <c r="J17" s="3" t="s">
        <v>200</v>
      </c>
      <c r="K17" s="111">
        <v>354</v>
      </c>
      <c r="L17" s="111"/>
      <c r="M17" s="126"/>
    </row>
    <row r="18" spans="1:13">
      <c r="A18" s="108">
        <v>15003003</v>
      </c>
      <c r="B18" s="108">
        <v>600</v>
      </c>
      <c r="C18" s="109" t="s">
        <v>361</v>
      </c>
      <c r="D18" s="110">
        <v>1</v>
      </c>
      <c r="E18" s="110">
        <v>15</v>
      </c>
      <c r="F18" s="110">
        <v>2</v>
      </c>
      <c r="G18" s="110">
        <v>400</v>
      </c>
      <c r="H18" s="110" t="s">
        <v>134</v>
      </c>
      <c r="I18" s="108" t="s">
        <v>126</v>
      </c>
      <c r="J18" s="3" t="s">
        <v>200</v>
      </c>
      <c r="K18" s="111">
        <v>354</v>
      </c>
      <c r="L18" s="111"/>
      <c r="M18" s="126"/>
    </row>
    <row r="19" spans="1:13">
      <c r="A19" s="108">
        <v>15010001</v>
      </c>
      <c r="B19" s="108">
        <v>150</v>
      </c>
      <c r="C19" s="109" t="s">
        <v>358</v>
      </c>
      <c r="D19" s="110">
        <v>1</v>
      </c>
      <c r="E19" s="110" t="s">
        <v>630</v>
      </c>
      <c r="F19" s="110">
        <v>2</v>
      </c>
      <c r="G19" s="110">
        <v>374</v>
      </c>
      <c r="H19" s="110" t="s">
        <v>136</v>
      </c>
      <c r="I19" s="108" t="s">
        <v>126</v>
      </c>
      <c r="J19" s="3" t="s">
        <v>200</v>
      </c>
      <c r="K19" s="111">
        <v>175</v>
      </c>
      <c r="L19" s="111"/>
      <c r="M19" s="126"/>
    </row>
    <row r="20" spans="1:13">
      <c r="A20" s="108">
        <v>15012001</v>
      </c>
      <c r="B20" s="108">
        <v>108</v>
      </c>
      <c r="C20" s="109" t="s">
        <v>391</v>
      </c>
      <c r="D20" s="110">
        <v>2</v>
      </c>
      <c r="E20" s="110" t="s">
        <v>630</v>
      </c>
      <c r="F20" s="110">
        <v>2</v>
      </c>
      <c r="G20" s="110">
        <v>528</v>
      </c>
      <c r="H20" s="110" t="s">
        <v>136</v>
      </c>
      <c r="I20" s="108" t="s">
        <v>126</v>
      </c>
      <c r="J20" s="3" t="s">
        <v>200</v>
      </c>
      <c r="K20" s="111">
        <v>175</v>
      </c>
      <c r="L20" s="111"/>
      <c r="M20" s="126"/>
    </row>
    <row r="21" spans="1:13">
      <c r="A21" s="108">
        <v>15001088</v>
      </c>
      <c r="B21" s="108">
        <v>200</v>
      </c>
      <c r="C21" s="109" t="s">
        <v>371</v>
      </c>
      <c r="D21" s="110">
        <v>2</v>
      </c>
      <c r="E21" s="110" t="s">
        <v>630</v>
      </c>
      <c r="F21" s="110">
        <v>2</v>
      </c>
      <c r="G21" s="110">
        <v>1400</v>
      </c>
      <c r="H21" s="110" t="s">
        <v>134</v>
      </c>
      <c r="I21" s="108" t="s">
        <v>122</v>
      </c>
      <c r="J21" s="3" t="s">
        <v>451</v>
      </c>
      <c r="K21" s="111">
        <v>348</v>
      </c>
      <c r="L21" s="111"/>
      <c r="M21" s="126"/>
    </row>
    <row r="22" spans="1:13">
      <c r="A22" s="108">
        <v>15001124</v>
      </c>
      <c r="B22" s="108">
        <v>240</v>
      </c>
      <c r="C22" s="109" t="s">
        <v>375</v>
      </c>
      <c r="D22" s="110">
        <v>1</v>
      </c>
      <c r="E22" s="110" t="s">
        <v>630</v>
      </c>
      <c r="F22" s="110">
        <v>2</v>
      </c>
      <c r="G22" s="110">
        <v>457</v>
      </c>
      <c r="H22" s="110" t="s">
        <v>134</v>
      </c>
      <c r="I22" s="108" t="s">
        <v>122</v>
      </c>
      <c r="J22" s="3" t="s">
        <v>451</v>
      </c>
      <c r="K22" s="111">
        <v>348</v>
      </c>
      <c r="L22" s="111"/>
      <c r="M22" s="126"/>
    </row>
    <row r="23" spans="1:13">
      <c r="A23" s="108">
        <v>15001125</v>
      </c>
      <c r="B23" s="108">
        <v>240</v>
      </c>
      <c r="C23" s="109" t="s">
        <v>376</v>
      </c>
      <c r="D23" s="110">
        <v>1</v>
      </c>
      <c r="E23" s="110" t="s">
        <v>630</v>
      </c>
      <c r="F23" s="110">
        <v>2</v>
      </c>
      <c r="G23" s="110">
        <v>457</v>
      </c>
      <c r="H23" s="110" t="s">
        <v>134</v>
      </c>
      <c r="I23" s="108" t="s">
        <v>122</v>
      </c>
      <c r="J23" s="3" t="s">
        <v>451</v>
      </c>
      <c r="K23" s="111">
        <v>348</v>
      </c>
      <c r="L23" s="111"/>
      <c r="M23" s="126"/>
    </row>
    <row r="24" spans="1:13">
      <c r="A24" s="108">
        <v>15001098</v>
      </c>
      <c r="B24" s="108">
        <v>180</v>
      </c>
      <c r="C24" s="109" t="s">
        <v>374</v>
      </c>
      <c r="D24" s="110">
        <v>1</v>
      </c>
      <c r="E24" s="110" t="s">
        <v>630</v>
      </c>
      <c r="F24" s="110">
        <v>2</v>
      </c>
      <c r="G24" s="110">
        <v>800</v>
      </c>
      <c r="H24" s="110" t="s">
        <v>134</v>
      </c>
      <c r="I24" s="108" t="s">
        <v>122</v>
      </c>
      <c r="J24" s="3" t="s">
        <v>451</v>
      </c>
      <c r="K24" s="111">
        <v>348</v>
      </c>
      <c r="L24" s="111"/>
      <c r="M24" s="126"/>
    </row>
    <row r="25" spans="1:13">
      <c r="A25" s="108">
        <v>15003003</v>
      </c>
      <c r="B25" s="108">
        <v>600</v>
      </c>
      <c r="C25" s="109" t="s">
        <v>361</v>
      </c>
      <c r="D25" s="110">
        <v>1</v>
      </c>
      <c r="E25" s="110">
        <v>15</v>
      </c>
      <c r="F25" s="110">
        <v>2</v>
      </c>
      <c r="G25" s="110">
        <v>400</v>
      </c>
      <c r="H25" s="110" t="s">
        <v>134</v>
      </c>
      <c r="I25" s="108" t="s">
        <v>122</v>
      </c>
      <c r="J25" s="3" t="s">
        <v>451</v>
      </c>
      <c r="K25" s="111">
        <v>348</v>
      </c>
      <c r="L25" s="111"/>
      <c r="M25" s="126"/>
    </row>
    <row r="26" spans="1:13">
      <c r="A26" s="108">
        <v>15011001</v>
      </c>
      <c r="B26" s="108">
        <v>210</v>
      </c>
      <c r="C26" s="109" t="s">
        <v>357</v>
      </c>
      <c r="D26" s="110">
        <v>2</v>
      </c>
      <c r="E26" s="110" t="s">
        <v>630</v>
      </c>
      <c r="F26" s="110">
        <v>2</v>
      </c>
      <c r="G26" s="110">
        <v>780</v>
      </c>
      <c r="H26" s="110" t="s">
        <v>136</v>
      </c>
      <c r="I26" s="108" t="s">
        <v>159</v>
      </c>
      <c r="J26" s="3" t="s">
        <v>422</v>
      </c>
      <c r="K26" s="111">
        <v>173</v>
      </c>
      <c r="L26" s="111"/>
      <c r="M26" s="126"/>
    </row>
    <row r="27" spans="1:13">
      <c r="A27" s="108">
        <v>15014001</v>
      </c>
      <c r="B27" s="108">
        <v>528</v>
      </c>
      <c r="C27" s="109" t="s">
        <v>354</v>
      </c>
      <c r="D27" s="110">
        <v>2</v>
      </c>
      <c r="E27" s="110" t="s">
        <v>630</v>
      </c>
      <c r="F27" s="110">
        <v>1</v>
      </c>
      <c r="G27" s="110">
        <v>200</v>
      </c>
      <c r="H27" s="110" t="s">
        <v>136</v>
      </c>
      <c r="I27" s="108" t="s">
        <v>159</v>
      </c>
      <c r="J27" s="3" t="s">
        <v>422</v>
      </c>
      <c r="K27" s="111">
        <v>173</v>
      </c>
      <c r="L27" s="111"/>
      <c r="M27" s="126"/>
    </row>
    <row r="28" spans="1:13">
      <c r="A28" s="108">
        <v>15016001</v>
      </c>
      <c r="B28" s="108">
        <v>576</v>
      </c>
      <c r="C28" s="109" t="s">
        <v>356</v>
      </c>
      <c r="D28" s="110">
        <v>1</v>
      </c>
      <c r="E28" s="110">
        <v>4</v>
      </c>
      <c r="F28" s="110">
        <v>1</v>
      </c>
      <c r="G28" s="110">
        <v>76</v>
      </c>
      <c r="H28" s="110" t="s">
        <v>136</v>
      </c>
      <c r="I28" s="108" t="s">
        <v>159</v>
      </c>
      <c r="J28" s="3" t="s">
        <v>422</v>
      </c>
      <c r="K28" s="111">
        <v>173</v>
      </c>
      <c r="L28" s="11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مقاصد!$A$2:$A$32</xm:f>
          </x14:formula1>
          <xm:sqref>I2:I28</xm:sqref>
        </x14:dataValidation>
        <x14:dataValidation type="list" allowBlank="1" showInputMessage="1" showErrorMessage="1">
          <x14:formula1>
            <xm:f>'راننده (2)'!$A$2:$A$139</xm:f>
          </x14:formula1>
          <xm:sqref>J2:J28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rightToLeft="1" topLeftCell="A7" zoomScaleNormal="100" workbookViewId="0">
      <selection activeCell="C25" sqref="C25"/>
    </sheetView>
  </sheetViews>
  <sheetFormatPr defaultRowHeight="15"/>
  <cols>
    <col min="1" max="1" width="9.85546875" customWidth="1"/>
    <col min="2" max="2" width="11.7109375" customWidth="1"/>
    <col min="3" max="3" width="26.5703125" style="1" customWidth="1"/>
    <col min="4" max="4" width="9" customWidth="1"/>
    <col min="5" max="5" width="7.42578125" customWidth="1"/>
    <col min="6" max="6" width="7.7109375" customWidth="1"/>
    <col min="7" max="8" width="12" customWidth="1"/>
    <col min="9" max="9" width="15.28515625" bestFit="1" customWidth="1"/>
    <col min="10" max="10" width="15.28515625" customWidth="1"/>
    <col min="11" max="12" width="11.42578125" customWidth="1"/>
    <col min="13" max="13" width="12" customWidth="1"/>
  </cols>
  <sheetData>
    <row r="1" spans="1:13" ht="28.5" customHeight="1">
      <c r="A1" s="105" t="s">
        <v>540</v>
      </c>
      <c r="B1" s="107" t="s">
        <v>581</v>
      </c>
      <c r="C1" s="105" t="s">
        <v>109</v>
      </c>
      <c r="D1" s="105" t="s">
        <v>541</v>
      </c>
      <c r="E1" s="105" t="s">
        <v>542</v>
      </c>
      <c r="F1" s="105" t="s">
        <v>117</v>
      </c>
      <c r="G1" s="105" t="s">
        <v>543</v>
      </c>
      <c r="H1" s="105" t="s">
        <v>133</v>
      </c>
      <c r="I1" s="105" t="s">
        <v>125</v>
      </c>
      <c r="J1" s="105" t="s">
        <v>544</v>
      </c>
      <c r="K1" s="105" t="s">
        <v>522</v>
      </c>
      <c r="L1" s="105" t="s">
        <v>622</v>
      </c>
    </row>
    <row r="2" spans="1:13">
      <c r="A2" s="108">
        <v>15012002</v>
      </c>
      <c r="B2" s="108">
        <v>192</v>
      </c>
      <c r="C2" s="109" t="s">
        <v>110</v>
      </c>
      <c r="D2" s="110">
        <v>4</v>
      </c>
      <c r="E2" s="110" t="s">
        <v>630</v>
      </c>
      <c r="F2" s="110">
        <v>1</v>
      </c>
      <c r="G2" s="110">
        <v>348</v>
      </c>
      <c r="H2" s="110" t="s">
        <v>137</v>
      </c>
      <c r="I2" s="108" t="s">
        <v>124</v>
      </c>
      <c r="J2" s="3" t="s">
        <v>451</v>
      </c>
      <c r="K2" s="111">
        <v>177</v>
      </c>
      <c r="L2" s="111"/>
      <c r="M2" s="126"/>
    </row>
    <row r="3" spans="1:13">
      <c r="A3" s="108">
        <v>15012007</v>
      </c>
      <c r="B3" s="108">
        <v>96</v>
      </c>
      <c r="C3" s="109" t="s">
        <v>128</v>
      </c>
      <c r="D3" s="110">
        <v>2</v>
      </c>
      <c r="E3" s="110" t="s">
        <v>630</v>
      </c>
      <c r="F3" s="110">
        <v>1</v>
      </c>
      <c r="G3" s="110">
        <v>174</v>
      </c>
      <c r="H3" s="110" t="s">
        <v>137</v>
      </c>
      <c r="I3" s="108" t="s">
        <v>124</v>
      </c>
      <c r="J3" s="3" t="s">
        <v>451</v>
      </c>
      <c r="K3" s="111">
        <v>177</v>
      </c>
      <c r="L3" s="111"/>
      <c r="M3" s="128"/>
    </row>
    <row r="4" spans="1:13">
      <c r="A4" s="108">
        <v>15012006</v>
      </c>
      <c r="B4" s="108">
        <v>48</v>
      </c>
      <c r="C4" s="109" t="s">
        <v>115</v>
      </c>
      <c r="D4" s="110">
        <v>1</v>
      </c>
      <c r="E4" s="110" t="s">
        <v>630</v>
      </c>
      <c r="F4" s="110">
        <v>1</v>
      </c>
      <c r="G4" s="110">
        <v>87</v>
      </c>
      <c r="H4" s="110" t="s">
        <v>137</v>
      </c>
      <c r="I4" s="108" t="s">
        <v>124</v>
      </c>
      <c r="J4" s="3" t="s">
        <v>451</v>
      </c>
      <c r="K4" s="111">
        <v>177</v>
      </c>
      <c r="L4" s="111"/>
      <c r="M4" s="128"/>
    </row>
    <row r="5" spans="1:13">
      <c r="A5" s="108">
        <v>15001164</v>
      </c>
      <c r="B5" s="108">
        <v>384</v>
      </c>
      <c r="C5" s="109" t="s">
        <v>387</v>
      </c>
      <c r="D5" s="110">
        <v>2</v>
      </c>
      <c r="E5" s="110" t="s">
        <v>630</v>
      </c>
      <c r="F5" s="110">
        <v>2</v>
      </c>
      <c r="G5" s="110">
        <v>1000</v>
      </c>
      <c r="H5" s="110" t="s">
        <v>135</v>
      </c>
      <c r="I5" s="108" t="s">
        <v>124</v>
      </c>
      <c r="J5" s="3" t="s">
        <v>451</v>
      </c>
      <c r="K5" s="111">
        <v>356</v>
      </c>
      <c r="L5" s="111"/>
      <c r="M5" s="126"/>
    </row>
    <row r="6" spans="1:13">
      <c r="A6" s="108">
        <v>15001177</v>
      </c>
      <c r="B6" s="108">
        <v>144</v>
      </c>
      <c r="C6" s="109" t="s">
        <v>472</v>
      </c>
      <c r="D6" s="110">
        <v>2</v>
      </c>
      <c r="E6" s="110" t="s">
        <v>630</v>
      </c>
      <c r="F6" s="110">
        <v>2</v>
      </c>
      <c r="G6" s="110">
        <v>1000</v>
      </c>
      <c r="H6" s="110" t="s">
        <v>135</v>
      </c>
      <c r="I6" s="108" t="s">
        <v>124</v>
      </c>
      <c r="J6" s="3" t="s">
        <v>295</v>
      </c>
      <c r="K6" s="111">
        <v>357</v>
      </c>
      <c r="L6" s="111"/>
      <c r="M6" s="126"/>
    </row>
    <row r="7" spans="1:13">
      <c r="A7" s="108">
        <v>15010002</v>
      </c>
      <c r="B7" s="108">
        <v>192</v>
      </c>
      <c r="C7" s="109" t="s">
        <v>527</v>
      </c>
      <c r="D7" s="110">
        <v>2</v>
      </c>
      <c r="E7" s="110" t="s">
        <v>630</v>
      </c>
      <c r="F7" s="110">
        <v>2</v>
      </c>
      <c r="G7" s="110">
        <v>600</v>
      </c>
      <c r="H7" s="110" t="s">
        <v>135</v>
      </c>
      <c r="I7" s="108" t="s">
        <v>124</v>
      </c>
      <c r="J7" s="3" t="s">
        <v>295</v>
      </c>
      <c r="K7" s="111">
        <v>178</v>
      </c>
      <c r="L7" s="111"/>
      <c r="M7" s="126"/>
    </row>
    <row r="8" spans="1:13">
      <c r="A8" s="108">
        <v>15013002</v>
      </c>
      <c r="B8" s="108">
        <v>975</v>
      </c>
      <c r="C8" s="109" t="s">
        <v>521</v>
      </c>
      <c r="D8" s="110">
        <v>1</v>
      </c>
      <c r="E8" s="110">
        <v>25</v>
      </c>
      <c r="F8" s="110">
        <v>1</v>
      </c>
      <c r="G8" s="110">
        <v>253</v>
      </c>
      <c r="H8" s="110" t="s">
        <v>135</v>
      </c>
      <c r="I8" s="108" t="s">
        <v>124</v>
      </c>
      <c r="J8" s="3" t="s">
        <v>295</v>
      </c>
      <c r="K8" s="111">
        <v>178</v>
      </c>
      <c r="L8" s="111"/>
      <c r="M8" s="126"/>
    </row>
    <row r="9" spans="1:13">
      <c r="A9" s="108">
        <v>15001164</v>
      </c>
      <c r="B9" s="108">
        <v>384</v>
      </c>
      <c r="C9" s="109" t="s">
        <v>387</v>
      </c>
      <c r="D9" s="110">
        <v>2</v>
      </c>
      <c r="E9" s="110" t="s">
        <v>630</v>
      </c>
      <c r="F9" s="110">
        <v>2</v>
      </c>
      <c r="G9" s="110">
        <v>1000</v>
      </c>
      <c r="H9" s="110" t="s">
        <v>135</v>
      </c>
      <c r="I9" s="108" t="s">
        <v>157</v>
      </c>
      <c r="J9" s="3" t="s">
        <v>332</v>
      </c>
      <c r="K9" s="111">
        <v>358</v>
      </c>
      <c r="L9" s="111"/>
      <c r="M9" s="126"/>
    </row>
    <row r="10" spans="1:13">
      <c r="A10" s="108">
        <v>15001177</v>
      </c>
      <c r="B10" s="108">
        <v>144</v>
      </c>
      <c r="C10" s="109" t="s">
        <v>472</v>
      </c>
      <c r="D10" s="110">
        <v>2</v>
      </c>
      <c r="E10" s="110" t="s">
        <v>630</v>
      </c>
      <c r="F10" s="110">
        <v>2</v>
      </c>
      <c r="G10" s="110">
        <v>1000</v>
      </c>
      <c r="H10" s="110" t="s">
        <v>135</v>
      </c>
      <c r="I10" s="108" t="s">
        <v>157</v>
      </c>
      <c r="J10" s="3" t="s">
        <v>332</v>
      </c>
      <c r="K10" s="111">
        <v>358</v>
      </c>
      <c r="L10" s="111"/>
      <c r="M10" s="126"/>
    </row>
    <row r="11" spans="1:13">
      <c r="A11" s="108">
        <v>15001067</v>
      </c>
      <c r="B11" s="108">
        <v>240</v>
      </c>
      <c r="C11" s="109" t="s">
        <v>369</v>
      </c>
      <c r="D11" s="110">
        <v>2</v>
      </c>
      <c r="E11" s="110" t="s">
        <v>630</v>
      </c>
      <c r="F11" s="110">
        <v>2</v>
      </c>
      <c r="G11" s="110">
        <v>1500</v>
      </c>
      <c r="H11" s="110" t="s">
        <v>134</v>
      </c>
      <c r="I11" s="108" t="s">
        <v>123</v>
      </c>
      <c r="J11" s="3" t="s">
        <v>251</v>
      </c>
      <c r="K11" s="111">
        <v>360</v>
      </c>
      <c r="L11" s="111"/>
      <c r="M11" s="126"/>
    </row>
    <row r="12" spans="1:13">
      <c r="A12" s="108">
        <v>15003003</v>
      </c>
      <c r="B12" s="108">
        <v>800</v>
      </c>
      <c r="C12" s="109" t="s">
        <v>361</v>
      </c>
      <c r="D12" s="110">
        <v>1</v>
      </c>
      <c r="E12" s="110">
        <v>20</v>
      </c>
      <c r="F12" s="110">
        <v>2</v>
      </c>
      <c r="G12" s="110">
        <v>467</v>
      </c>
      <c r="H12" s="110" t="s">
        <v>134</v>
      </c>
      <c r="I12" s="108" t="s">
        <v>123</v>
      </c>
      <c r="J12" s="3" t="s">
        <v>251</v>
      </c>
      <c r="K12" s="111">
        <v>360</v>
      </c>
      <c r="L12" s="111"/>
      <c r="M12" s="126"/>
    </row>
    <row r="13" spans="1:13">
      <c r="A13" s="108">
        <v>15001124</v>
      </c>
      <c r="B13" s="108">
        <v>240</v>
      </c>
      <c r="C13" s="109" t="s">
        <v>375</v>
      </c>
      <c r="D13" s="110">
        <v>1</v>
      </c>
      <c r="E13" s="110" t="s">
        <v>630</v>
      </c>
      <c r="F13" s="110">
        <v>2</v>
      </c>
      <c r="G13" s="110">
        <v>457</v>
      </c>
      <c r="H13" s="110" t="s">
        <v>134</v>
      </c>
      <c r="I13" s="108" t="s">
        <v>123</v>
      </c>
      <c r="J13" s="3" t="s">
        <v>251</v>
      </c>
      <c r="K13" s="111">
        <v>360</v>
      </c>
      <c r="L13" s="111"/>
      <c r="M13" s="126"/>
    </row>
    <row r="14" spans="1:13">
      <c r="A14" s="108">
        <v>15001125</v>
      </c>
      <c r="B14" s="108">
        <v>240</v>
      </c>
      <c r="C14" s="109" t="s">
        <v>376</v>
      </c>
      <c r="D14" s="110">
        <v>1</v>
      </c>
      <c r="E14" s="110" t="s">
        <v>630</v>
      </c>
      <c r="F14" s="110">
        <v>2</v>
      </c>
      <c r="G14" s="110">
        <v>457</v>
      </c>
      <c r="H14" s="110" t="s">
        <v>134</v>
      </c>
      <c r="I14" s="108" t="s">
        <v>123</v>
      </c>
      <c r="J14" s="3" t="s">
        <v>251</v>
      </c>
      <c r="K14" s="111">
        <v>360</v>
      </c>
      <c r="L14" s="111"/>
      <c r="M14" s="126"/>
    </row>
    <row r="15" spans="1:13">
      <c r="A15" s="108">
        <v>15010001</v>
      </c>
      <c r="B15" s="108">
        <v>150</v>
      </c>
      <c r="C15" s="109" t="s">
        <v>358</v>
      </c>
      <c r="D15" s="110">
        <v>1</v>
      </c>
      <c r="E15" s="110" t="s">
        <v>630</v>
      </c>
      <c r="F15" s="110">
        <v>2</v>
      </c>
      <c r="G15" s="110">
        <v>374</v>
      </c>
      <c r="H15" s="110" t="s">
        <v>136</v>
      </c>
      <c r="I15" s="108" t="s">
        <v>123</v>
      </c>
      <c r="J15" s="3" t="s">
        <v>251</v>
      </c>
      <c r="K15" s="111">
        <v>179</v>
      </c>
      <c r="L15" s="111"/>
      <c r="M15" s="126"/>
    </row>
    <row r="16" spans="1:13">
      <c r="A16" s="108">
        <v>15001067</v>
      </c>
      <c r="B16" s="108">
        <v>120</v>
      </c>
      <c r="C16" s="109" t="s">
        <v>369</v>
      </c>
      <c r="D16" s="110">
        <v>1</v>
      </c>
      <c r="E16" s="110" t="s">
        <v>630</v>
      </c>
      <c r="F16" s="110">
        <v>2</v>
      </c>
      <c r="G16" s="110">
        <v>750</v>
      </c>
      <c r="H16" s="110" t="s">
        <v>134</v>
      </c>
      <c r="I16" s="108" t="s">
        <v>126</v>
      </c>
      <c r="J16" s="3" t="s">
        <v>251</v>
      </c>
      <c r="K16" s="111">
        <v>361</v>
      </c>
      <c r="L16" s="111"/>
      <c r="M16" s="126"/>
    </row>
    <row r="17" spans="1:13">
      <c r="A17" s="108">
        <v>15003003</v>
      </c>
      <c r="B17" s="108">
        <v>640</v>
      </c>
      <c r="C17" s="109" t="s">
        <v>361</v>
      </c>
      <c r="D17" s="110">
        <v>1</v>
      </c>
      <c r="E17" s="110">
        <v>16</v>
      </c>
      <c r="F17" s="110">
        <v>2</v>
      </c>
      <c r="G17" s="110">
        <v>413</v>
      </c>
      <c r="H17" s="110" t="s">
        <v>134</v>
      </c>
      <c r="I17" s="108" t="s">
        <v>126</v>
      </c>
      <c r="J17" s="3" t="s">
        <v>251</v>
      </c>
      <c r="K17" s="111">
        <v>361</v>
      </c>
      <c r="L17" s="111"/>
      <c r="M17" s="126"/>
    </row>
    <row r="18" spans="1:13">
      <c r="A18" s="108">
        <v>15001124</v>
      </c>
      <c r="B18" s="108">
        <v>240</v>
      </c>
      <c r="C18" s="109" t="s">
        <v>375</v>
      </c>
      <c r="D18" s="110">
        <v>1</v>
      </c>
      <c r="E18" s="110" t="s">
        <v>630</v>
      </c>
      <c r="F18" s="110">
        <v>2</v>
      </c>
      <c r="G18" s="110">
        <v>457</v>
      </c>
      <c r="H18" s="110" t="s">
        <v>134</v>
      </c>
      <c r="I18" s="108" t="s">
        <v>122</v>
      </c>
      <c r="J18" s="3" t="s">
        <v>298</v>
      </c>
      <c r="K18" s="111">
        <v>362</v>
      </c>
      <c r="L18" s="111"/>
      <c r="M18" s="126"/>
    </row>
    <row r="19" spans="1:13">
      <c r="A19" s="108">
        <v>15001125</v>
      </c>
      <c r="B19" s="108">
        <v>240</v>
      </c>
      <c r="C19" s="109" t="s">
        <v>376</v>
      </c>
      <c r="D19" s="110">
        <v>1</v>
      </c>
      <c r="E19" s="110" t="s">
        <v>630</v>
      </c>
      <c r="F19" s="110">
        <v>2</v>
      </c>
      <c r="G19" s="110">
        <v>457</v>
      </c>
      <c r="H19" s="110" t="s">
        <v>134</v>
      </c>
      <c r="I19" s="108" t="s">
        <v>122</v>
      </c>
      <c r="J19" s="3" t="s">
        <v>298</v>
      </c>
      <c r="K19" s="111">
        <v>362</v>
      </c>
      <c r="L19" s="111"/>
      <c r="M19" s="126"/>
    </row>
    <row r="20" spans="1:13">
      <c r="A20" s="108">
        <v>15003003</v>
      </c>
      <c r="B20" s="108">
        <v>280</v>
      </c>
      <c r="C20" s="109" t="s">
        <v>361</v>
      </c>
      <c r="D20" s="110">
        <v>1</v>
      </c>
      <c r="E20" s="110">
        <v>7</v>
      </c>
      <c r="F20" s="110">
        <v>2</v>
      </c>
      <c r="G20" s="110">
        <v>293</v>
      </c>
      <c r="H20" s="110" t="s">
        <v>134</v>
      </c>
      <c r="I20" s="108" t="s">
        <v>122</v>
      </c>
      <c r="J20" s="3" t="s">
        <v>298</v>
      </c>
      <c r="K20" s="111">
        <v>362</v>
      </c>
      <c r="L20" s="111"/>
      <c r="M20" s="126"/>
    </row>
    <row r="21" spans="1:13">
      <c r="A21" s="108">
        <v>15001088</v>
      </c>
      <c r="B21" s="108">
        <v>200</v>
      </c>
      <c r="C21" s="109" t="s">
        <v>371</v>
      </c>
      <c r="D21" s="110">
        <v>2</v>
      </c>
      <c r="E21" s="110" t="s">
        <v>630</v>
      </c>
      <c r="F21" s="110">
        <v>2</v>
      </c>
      <c r="G21" s="110">
        <v>1400</v>
      </c>
      <c r="H21" s="110" t="s">
        <v>134</v>
      </c>
      <c r="I21" s="108" t="s">
        <v>122</v>
      </c>
      <c r="J21" s="3" t="s">
        <v>298</v>
      </c>
      <c r="K21" s="111">
        <v>362</v>
      </c>
      <c r="L21" s="111"/>
      <c r="M21" s="126"/>
    </row>
    <row r="22" spans="1:13">
      <c r="A22" s="108">
        <v>15003002</v>
      </c>
      <c r="B22" s="108">
        <v>900</v>
      </c>
      <c r="C22" s="109" t="s">
        <v>362</v>
      </c>
      <c r="D22" s="110">
        <v>1</v>
      </c>
      <c r="E22" s="110">
        <v>30</v>
      </c>
      <c r="F22" s="110">
        <v>2</v>
      </c>
      <c r="G22" s="110">
        <v>600</v>
      </c>
      <c r="H22" s="110" t="s">
        <v>134</v>
      </c>
      <c r="I22" s="108" t="s">
        <v>122</v>
      </c>
      <c r="J22" s="3" t="s">
        <v>298</v>
      </c>
      <c r="K22" s="111">
        <v>362</v>
      </c>
      <c r="L22" s="111"/>
      <c r="M22" s="126"/>
    </row>
    <row r="23" spans="1:13">
      <c r="A23" s="108">
        <v>15003001</v>
      </c>
      <c r="B23" s="108">
        <v>15000</v>
      </c>
      <c r="C23" s="109" t="s">
        <v>363</v>
      </c>
      <c r="D23" s="110">
        <v>1</v>
      </c>
      <c r="E23" s="110" t="s">
        <v>630</v>
      </c>
      <c r="F23" s="110">
        <v>1</v>
      </c>
      <c r="G23" s="110">
        <v>225</v>
      </c>
      <c r="H23" s="110" t="s">
        <v>134</v>
      </c>
      <c r="I23" s="108" t="s">
        <v>122</v>
      </c>
      <c r="J23" s="3" t="s">
        <v>298</v>
      </c>
      <c r="K23" s="111">
        <v>362</v>
      </c>
      <c r="L23" s="111"/>
      <c r="M23" s="126"/>
    </row>
    <row r="24" spans="1:13">
      <c r="A24" s="108">
        <v>15001171</v>
      </c>
      <c r="B24" s="108">
        <v>300</v>
      </c>
      <c r="C24" s="109" t="s">
        <v>591</v>
      </c>
      <c r="D24" s="110">
        <v>2</v>
      </c>
      <c r="E24" s="110" t="s">
        <v>630</v>
      </c>
      <c r="F24" s="110">
        <v>2</v>
      </c>
      <c r="G24" s="110">
        <v>1000</v>
      </c>
      <c r="H24" s="110" t="s">
        <v>134</v>
      </c>
      <c r="I24" s="108" t="s">
        <v>122</v>
      </c>
      <c r="J24" s="3" t="s">
        <v>298</v>
      </c>
      <c r="K24" s="111">
        <v>362</v>
      </c>
      <c r="L24" s="111"/>
      <c r="M24" s="126"/>
    </row>
    <row r="25" spans="1:13">
      <c r="A25" s="108">
        <v>15011002</v>
      </c>
      <c r="B25" s="108">
        <v>336</v>
      </c>
      <c r="C25" s="109" t="s">
        <v>454</v>
      </c>
      <c r="D25" s="110">
        <v>7</v>
      </c>
      <c r="E25" s="110" t="s">
        <v>630</v>
      </c>
      <c r="F25" s="110">
        <v>1</v>
      </c>
      <c r="G25" s="110">
        <v>560</v>
      </c>
      <c r="H25" s="110" t="s">
        <v>135</v>
      </c>
      <c r="I25" s="108" t="s">
        <v>386</v>
      </c>
      <c r="J25" s="3" t="s">
        <v>231</v>
      </c>
      <c r="K25" s="111">
        <v>336</v>
      </c>
      <c r="L25" s="111"/>
    </row>
    <row r="26" spans="1:13">
      <c r="A26" s="108">
        <v>15011001</v>
      </c>
      <c r="B26" s="108">
        <v>210</v>
      </c>
      <c r="C26" s="109" t="s">
        <v>357</v>
      </c>
      <c r="D26" s="110">
        <v>2</v>
      </c>
      <c r="E26" s="110" t="s">
        <v>630</v>
      </c>
      <c r="F26" s="110">
        <v>2</v>
      </c>
      <c r="G26" s="110">
        <v>780</v>
      </c>
      <c r="H26" s="110" t="s">
        <v>136</v>
      </c>
      <c r="I26" s="108" t="s">
        <v>392</v>
      </c>
      <c r="J26" s="3" t="s">
        <v>422</v>
      </c>
      <c r="K26" s="111">
        <v>181</v>
      </c>
      <c r="L26" s="111"/>
    </row>
    <row r="27" spans="1:13">
      <c r="A27" s="108">
        <v>15014001</v>
      </c>
      <c r="B27" s="108">
        <v>528</v>
      </c>
      <c r="C27" s="109" t="s">
        <v>354</v>
      </c>
      <c r="D27" s="110">
        <v>2</v>
      </c>
      <c r="E27" s="110" t="s">
        <v>630</v>
      </c>
      <c r="F27" s="110">
        <v>1</v>
      </c>
      <c r="G27" s="110">
        <v>200</v>
      </c>
      <c r="H27" s="110" t="s">
        <v>136</v>
      </c>
      <c r="I27" s="108" t="s">
        <v>392</v>
      </c>
      <c r="J27" s="3" t="s">
        <v>422</v>
      </c>
      <c r="K27" s="111">
        <v>181</v>
      </c>
      <c r="L27" s="111"/>
    </row>
    <row r="28" spans="1:13">
      <c r="A28" s="108">
        <v>15016001</v>
      </c>
      <c r="B28" s="108">
        <v>576</v>
      </c>
      <c r="C28" s="109" t="s">
        <v>356</v>
      </c>
      <c r="D28" s="110">
        <v>1</v>
      </c>
      <c r="E28" s="110">
        <v>4</v>
      </c>
      <c r="F28" s="110">
        <v>1</v>
      </c>
      <c r="G28" s="110">
        <v>76</v>
      </c>
      <c r="H28" s="110" t="s">
        <v>136</v>
      </c>
      <c r="I28" s="108" t="s">
        <v>392</v>
      </c>
      <c r="J28" s="3" t="s">
        <v>422</v>
      </c>
      <c r="K28" s="111">
        <v>181</v>
      </c>
      <c r="L28" s="111"/>
    </row>
    <row r="29" spans="1:13">
      <c r="A29" s="108">
        <v>15002084</v>
      </c>
      <c r="B29" s="108">
        <v>600</v>
      </c>
      <c r="C29" s="109" t="s">
        <v>384</v>
      </c>
      <c r="D29" s="110">
        <v>1</v>
      </c>
      <c r="E29" s="110">
        <v>20</v>
      </c>
      <c r="F29" s="110">
        <v>1</v>
      </c>
      <c r="G29" s="110">
        <v>147</v>
      </c>
      <c r="H29" s="110" t="s">
        <v>135</v>
      </c>
      <c r="I29" s="108" t="s">
        <v>171</v>
      </c>
      <c r="J29" s="3" t="s">
        <v>422</v>
      </c>
      <c r="K29" s="111">
        <v>365</v>
      </c>
      <c r="L29" s="111"/>
    </row>
    <row r="30" spans="1:13">
      <c r="A30" s="108">
        <v>15002085</v>
      </c>
      <c r="B30" s="108">
        <v>600</v>
      </c>
      <c r="C30" s="109" t="s">
        <v>385</v>
      </c>
      <c r="D30" s="110">
        <v>1</v>
      </c>
      <c r="E30" s="110">
        <v>20</v>
      </c>
      <c r="F30" s="110">
        <v>1</v>
      </c>
      <c r="G30" s="110">
        <v>147</v>
      </c>
      <c r="H30" s="110" t="s">
        <v>135</v>
      </c>
      <c r="I30" s="108" t="s">
        <v>171</v>
      </c>
      <c r="J30" s="3" t="s">
        <v>422</v>
      </c>
      <c r="K30" s="111">
        <v>365</v>
      </c>
      <c r="L30" s="111"/>
    </row>
    <row r="31" spans="1:13">
      <c r="A31" s="108">
        <v>15001109</v>
      </c>
      <c r="B31" s="108">
        <v>200</v>
      </c>
      <c r="C31" s="109" t="s">
        <v>402</v>
      </c>
      <c r="D31" s="110">
        <v>2</v>
      </c>
      <c r="E31" s="110" t="s">
        <v>630</v>
      </c>
      <c r="F31" s="110">
        <v>1</v>
      </c>
      <c r="G31" s="110">
        <v>547</v>
      </c>
      <c r="H31" s="110" t="s">
        <v>136</v>
      </c>
      <c r="I31" s="108" t="s">
        <v>404</v>
      </c>
      <c r="J31" s="3" t="s">
        <v>583</v>
      </c>
      <c r="K31" s="111">
        <v>363</v>
      </c>
      <c r="L31" s="111"/>
    </row>
    <row r="32" spans="1:13">
      <c r="A32" s="108">
        <v>15002010</v>
      </c>
      <c r="B32" s="108">
        <v>200</v>
      </c>
      <c r="C32" s="109" t="s">
        <v>403</v>
      </c>
      <c r="D32" s="110">
        <v>1</v>
      </c>
      <c r="E32" s="110" t="s">
        <v>630</v>
      </c>
      <c r="F32" s="110">
        <v>1</v>
      </c>
      <c r="G32" s="110">
        <v>71</v>
      </c>
      <c r="H32" s="110" t="s">
        <v>136</v>
      </c>
      <c r="I32" s="108" t="s">
        <v>404</v>
      </c>
      <c r="J32" s="3" t="s">
        <v>583</v>
      </c>
      <c r="K32" s="111">
        <v>363</v>
      </c>
      <c r="L32" s="11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مقاصد!$A$2:$A$32</xm:f>
          </x14:formula1>
          <xm:sqref>I2:I32</xm:sqref>
        </x14:dataValidation>
        <x14:dataValidation type="list" allowBlank="1" showInputMessage="1" showErrorMessage="1">
          <x14:formula1>
            <xm:f>'راننده (2)'!$A$2:$A$139</xm:f>
          </x14:formula1>
          <xm:sqref>J2:J32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4"/>
  <sheetViews>
    <sheetView rightToLeft="1" topLeftCell="A4" zoomScaleNormal="100" workbookViewId="0">
      <selection activeCell="E14" sqref="E13:E14"/>
    </sheetView>
  </sheetViews>
  <sheetFormatPr defaultRowHeight="15"/>
  <cols>
    <col min="1" max="1" width="9.85546875" customWidth="1"/>
    <col min="2" max="2" width="11.7109375" customWidth="1"/>
    <col min="3" max="3" width="26.5703125" style="1" customWidth="1"/>
    <col min="4" max="4" width="9" customWidth="1"/>
    <col min="5" max="5" width="7.42578125" customWidth="1"/>
    <col min="6" max="6" width="7.7109375" customWidth="1"/>
    <col min="7" max="8" width="12" customWidth="1"/>
    <col min="9" max="9" width="15.28515625" bestFit="1" customWidth="1"/>
    <col min="10" max="10" width="15.28515625" customWidth="1"/>
    <col min="11" max="12" width="11.42578125" customWidth="1"/>
    <col min="13" max="13" width="12" customWidth="1"/>
  </cols>
  <sheetData>
    <row r="1" spans="1:13" ht="28.5" customHeight="1">
      <c r="A1" s="105" t="s">
        <v>540</v>
      </c>
      <c r="B1" s="107" t="s">
        <v>581</v>
      </c>
      <c r="C1" s="105" t="s">
        <v>109</v>
      </c>
      <c r="D1" s="105" t="s">
        <v>541</v>
      </c>
      <c r="E1" s="105" t="s">
        <v>542</v>
      </c>
      <c r="F1" s="105" t="s">
        <v>117</v>
      </c>
      <c r="G1" s="105" t="s">
        <v>543</v>
      </c>
      <c r="H1" s="105" t="s">
        <v>133</v>
      </c>
      <c r="I1" s="105" t="s">
        <v>125</v>
      </c>
      <c r="J1" s="105" t="s">
        <v>544</v>
      </c>
      <c r="K1" s="105" t="s">
        <v>522</v>
      </c>
      <c r="L1" s="105" t="s">
        <v>622</v>
      </c>
    </row>
    <row r="2" spans="1:13">
      <c r="A2" s="108">
        <v>15012002</v>
      </c>
      <c r="B2" s="108">
        <v>192</v>
      </c>
      <c r="C2" s="109" t="s">
        <v>110</v>
      </c>
      <c r="D2" s="110">
        <v>4</v>
      </c>
      <c r="E2" s="110" t="s">
        <v>630</v>
      </c>
      <c r="F2" s="110">
        <v>1</v>
      </c>
      <c r="G2" s="110">
        <v>348</v>
      </c>
      <c r="H2" s="110" t="s">
        <v>137</v>
      </c>
      <c r="I2" s="108" t="s">
        <v>124</v>
      </c>
      <c r="J2" s="3" t="s">
        <v>231</v>
      </c>
      <c r="K2" s="111">
        <v>183</v>
      </c>
      <c r="L2" s="111"/>
      <c r="M2" s="126"/>
    </row>
    <row r="3" spans="1:13">
      <c r="A3" s="108">
        <v>15012007</v>
      </c>
      <c r="B3" s="108">
        <v>96</v>
      </c>
      <c r="C3" s="109" t="s">
        <v>128</v>
      </c>
      <c r="D3" s="110">
        <v>2</v>
      </c>
      <c r="E3" s="110" t="s">
        <v>630</v>
      </c>
      <c r="F3" s="110">
        <v>1</v>
      </c>
      <c r="G3" s="110">
        <v>174</v>
      </c>
      <c r="H3" s="110" t="s">
        <v>137</v>
      </c>
      <c r="I3" s="108" t="s">
        <v>124</v>
      </c>
      <c r="J3" s="3" t="s">
        <v>231</v>
      </c>
      <c r="K3" s="111">
        <v>183</v>
      </c>
      <c r="L3" s="111"/>
      <c r="M3" s="128"/>
    </row>
    <row r="4" spans="1:13">
      <c r="A4" s="108">
        <v>15012006</v>
      </c>
      <c r="B4" s="108">
        <v>48</v>
      </c>
      <c r="C4" s="109" t="s">
        <v>115</v>
      </c>
      <c r="D4" s="110">
        <v>1</v>
      </c>
      <c r="E4" s="110" t="s">
        <v>630</v>
      </c>
      <c r="F4" s="110">
        <v>1</v>
      </c>
      <c r="G4" s="110">
        <v>87</v>
      </c>
      <c r="H4" s="110" t="s">
        <v>137</v>
      </c>
      <c r="I4" s="108" t="s">
        <v>124</v>
      </c>
      <c r="J4" s="3" t="s">
        <v>231</v>
      </c>
      <c r="K4" s="111">
        <v>183</v>
      </c>
      <c r="L4" s="111"/>
      <c r="M4" s="128"/>
    </row>
    <row r="5" spans="1:13">
      <c r="A5" s="108">
        <v>15010002</v>
      </c>
      <c r="B5" s="108">
        <v>192</v>
      </c>
      <c r="C5" s="109" t="s">
        <v>527</v>
      </c>
      <c r="D5" s="110">
        <v>2</v>
      </c>
      <c r="E5" s="110" t="s">
        <v>630</v>
      </c>
      <c r="F5" s="110">
        <v>2</v>
      </c>
      <c r="G5" s="110">
        <v>600</v>
      </c>
      <c r="H5" s="110" t="s">
        <v>135</v>
      </c>
      <c r="I5" s="108" t="s">
        <v>124</v>
      </c>
      <c r="J5" s="3" t="s">
        <v>231</v>
      </c>
      <c r="K5" s="111">
        <v>183</v>
      </c>
      <c r="L5" s="111"/>
      <c r="M5" s="128"/>
    </row>
    <row r="6" spans="1:13">
      <c r="A6" s="108">
        <v>15003004</v>
      </c>
      <c r="B6" s="108">
        <v>952</v>
      </c>
      <c r="C6" s="109" t="s">
        <v>364</v>
      </c>
      <c r="D6" s="110">
        <v>1</v>
      </c>
      <c r="E6" s="110" t="s">
        <v>630</v>
      </c>
      <c r="F6" s="110">
        <v>2</v>
      </c>
      <c r="G6" s="110">
        <v>500</v>
      </c>
      <c r="H6" s="110" t="s">
        <v>135</v>
      </c>
      <c r="I6" s="108" t="s">
        <v>124</v>
      </c>
      <c r="J6" s="3" t="s">
        <v>347</v>
      </c>
      <c r="K6" s="111">
        <v>366</v>
      </c>
      <c r="L6" s="111"/>
      <c r="M6" s="126"/>
    </row>
    <row r="7" spans="1:13">
      <c r="A7" s="108">
        <v>15004007</v>
      </c>
      <c r="B7" s="108">
        <v>1120</v>
      </c>
      <c r="C7" s="109" t="s">
        <v>359</v>
      </c>
      <c r="D7" s="110">
        <v>1</v>
      </c>
      <c r="E7" s="110">
        <v>28</v>
      </c>
      <c r="F7" s="110">
        <v>2</v>
      </c>
      <c r="G7" s="110">
        <v>600</v>
      </c>
      <c r="H7" s="110" t="s">
        <v>135</v>
      </c>
      <c r="I7" s="108" t="s">
        <v>124</v>
      </c>
      <c r="J7" s="3" t="s">
        <v>347</v>
      </c>
      <c r="K7" s="111">
        <v>366</v>
      </c>
      <c r="L7" s="111"/>
      <c r="M7" s="126"/>
    </row>
    <row r="8" spans="1:13">
      <c r="A8" s="108">
        <v>15001154</v>
      </c>
      <c r="B8" s="108">
        <v>384</v>
      </c>
      <c r="C8" s="109" t="s">
        <v>477</v>
      </c>
      <c r="D8" s="110">
        <v>2</v>
      </c>
      <c r="E8" s="110" t="s">
        <v>630</v>
      </c>
      <c r="F8" s="110">
        <v>2</v>
      </c>
      <c r="G8" s="110">
        <v>1000</v>
      </c>
      <c r="H8" s="110" t="s">
        <v>135</v>
      </c>
      <c r="I8" s="108" t="s">
        <v>478</v>
      </c>
      <c r="J8" s="3"/>
      <c r="K8" s="111">
        <v>367</v>
      </c>
      <c r="L8" s="111"/>
      <c r="M8" s="126"/>
    </row>
    <row r="9" spans="1:13">
      <c r="A9" s="108">
        <v>15001067</v>
      </c>
      <c r="B9" s="108">
        <v>240</v>
      </c>
      <c r="C9" s="109" t="s">
        <v>369</v>
      </c>
      <c r="D9" s="110">
        <v>2</v>
      </c>
      <c r="E9" s="110" t="s">
        <v>630</v>
      </c>
      <c r="F9" s="110">
        <v>2</v>
      </c>
      <c r="G9" s="110">
        <v>1500</v>
      </c>
      <c r="H9" s="110" t="s">
        <v>134</v>
      </c>
      <c r="I9" s="108" t="s">
        <v>123</v>
      </c>
      <c r="J9" s="3" t="s">
        <v>200</v>
      </c>
      <c r="K9" s="111">
        <v>368</v>
      </c>
      <c r="L9" s="111"/>
      <c r="M9" s="126"/>
    </row>
    <row r="10" spans="1:13">
      <c r="A10" s="108">
        <v>15003003</v>
      </c>
      <c r="B10" s="108">
        <v>800</v>
      </c>
      <c r="C10" s="109" t="s">
        <v>361</v>
      </c>
      <c r="D10" s="110">
        <v>1</v>
      </c>
      <c r="E10" s="110">
        <v>20</v>
      </c>
      <c r="F10" s="110">
        <v>2</v>
      </c>
      <c r="G10" s="110">
        <v>467</v>
      </c>
      <c r="H10" s="110" t="s">
        <v>134</v>
      </c>
      <c r="I10" s="108" t="s">
        <v>123</v>
      </c>
      <c r="J10" s="3" t="s">
        <v>200</v>
      </c>
      <c r="K10" s="111">
        <v>368</v>
      </c>
      <c r="L10" s="111"/>
      <c r="M10" s="126"/>
    </row>
    <row r="11" spans="1:13">
      <c r="A11" s="108">
        <v>15001082</v>
      </c>
      <c r="B11" s="108">
        <v>360</v>
      </c>
      <c r="C11" s="109" t="s">
        <v>370</v>
      </c>
      <c r="D11" s="110">
        <v>2</v>
      </c>
      <c r="E11" s="110" t="s">
        <v>630</v>
      </c>
      <c r="F11" s="110">
        <v>2</v>
      </c>
      <c r="G11" s="110">
        <v>1600</v>
      </c>
      <c r="H11" s="110" t="s">
        <v>134</v>
      </c>
      <c r="I11" s="108" t="s">
        <v>123</v>
      </c>
      <c r="J11" s="3" t="s">
        <v>200</v>
      </c>
      <c r="K11" s="111">
        <v>368</v>
      </c>
      <c r="L11" s="111"/>
      <c r="M11" s="126"/>
    </row>
    <row r="12" spans="1:13">
      <c r="A12" s="108">
        <v>15010001</v>
      </c>
      <c r="B12" s="108">
        <v>150</v>
      </c>
      <c r="C12" s="109" t="s">
        <v>358</v>
      </c>
      <c r="D12" s="110">
        <v>1</v>
      </c>
      <c r="E12" s="110" t="s">
        <v>630</v>
      </c>
      <c r="F12" s="110">
        <v>2</v>
      </c>
      <c r="G12" s="110">
        <v>374</v>
      </c>
      <c r="H12" s="110" t="s">
        <v>136</v>
      </c>
      <c r="I12" s="108" t="s">
        <v>123</v>
      </c>
      <c r="J12" s="3" t="s">
        <v>200</v>
      </c>
      <c r="K12" s="111">
        <v>184</v>
      </c>
      <c r="L12" s="111"/>
      <c r="M12" s="126"/>
    </row>
    <row r="13" spans="1:13">
      <c r="A13" s="108">
        <v>15012001</v>
      </c>
      <c r="B13" s="108">
        <v>108</v>
      </c>
      <c r="C13" s="109" t="s">
        <v>391</v>
      </c>
      <c r="D13" s="110">
        <v>2</v>
      </c>
      <c r="E13" s="110" t="s">
        <v>630</v>
      </c>
      <c r="F13" s="110">
        <v>2</v>
      </c>
      <c r="G13" s="110">
        <v>528</v>
      </c>
      <c r="H13" s="110" t="s">
        <v>136</v>
      </c>
      <c r="I13" s="108" t="s">
        <v>123</v>
      </c>
      <c r="J13" s="3" t="s">
        <v>200</v>
      </c>
      <c r="K13" s="111">
        <v>184</v>
      </c>
      <c r="L13" s="111"/>
      <c r="M13" s="126"/>
    </row>
    <row r="14" spans="1:13">
      <c r="A14" s="108">
        <v>15002098</v>
      </c>
      <c r="B14" s="108">
        <v>3000</v>
      </c>
      <c r="C14" s="109" t="s">
        <v>366</v>
      </c>
      <c r="D14" s="110">
        <v>2</v>
      </c>
      <c r="E14" s="110">
        <v>120</v>
      </c>
      <c r="F14" s="110">
        <v>1</v>
      </c>
      <c r="G14" s="110">
        <v>1000</v>
      </c>
      <c r="H14" s="110" t="s">
        <v>134</v>
      </c>
      <c r="I14" s="108" t="s">
        <v>158</v>
      </c>
      <c r="J14" s="3" t="s">
        <v>200</v>
      </c>
      <c r="K14" s="111">
        <v>370</v>
      </c>
      <c r="L14" s="111"/>
      <c r="M14" s="126"/>
    </row>
    <row r="15" spans="1:13">
      <c r="A15" s="108">
        <v>15002099</v>
      </c>
      <c r="B15" s="108">
        <v>3000</v>
      </c>
      <c r="C15" s="109" t="s">
        <v>365</v>
      </c>
      <c r="D15" s="110">
        <v>2</v>
      </c>
      <c r="E15" s="110">
        <v>120</v>
      </c>
      <c r="F15" s="110">
        <v>1</v>
      </c>
      <c r="G15" s="110">
        <v>1000</v>
      </c>
      <c r="H15" s="110" t="s">
        <v>134</v>
      </c>
      <c r="I15" s="108" t="s">
        <v>158</v>
      </c>
      <c r="J15" s="3" t="s">
        <v>200</v>
      </c>
      <c r="K15" s="111">
        <v>370</v>
      </c>
      <c r="L15" s="111"/>
      <c r="M15" s="126"/>
    </row>
    <row r="16" spans="1:13">
      <c r="A16" s="108">
        <v>15001067</v>
      </c>
      <c r="B16" s="108">
        <v>120</v>
      </c>
      <c r="C16" s="109" t="s">
        <v>369</v>
      </c>
      <c r="D16" s="110">
        <v>1</v>
      </c>
      <c r="E16" s="110" t="s">
        <v>630</v>
      </c>
      <c r="F16" s="110">
        <v>2</v>
      </c>
      <c r="G16" s="110">
        <v>750</v>
      </c>
      <c r="H16" s="110" t="s">
        <v>134</v>
      </c>
      <c r="I16" s="108" t="s">
        <v>126</v>
      </c>
      <c r="J16" s="3" t="s">
        <v>332</v>
      </c>
      <c r="K16" s="111">
        <v>369</v>
      </c>
      <c r="L16" s="111"/>
      <c r="M16" s="126"/>
    </row>
    <row r="17" spans="1:13">
      <c r="A17" s="108">
        <v>15003003</v>
      </c>
      <c r="B17" s="108">
        <v>400</v>
      </c>
      <c r="C17" s="109" t="s">
        <v>361</v>
      </c>
      <c r="D17" s="110">
        <v>1</v>
      </c>
      <c r="E17" s="110">
        <v>10</v>
      </c>
      <c r="F17" s="110">
        <v>2</v>
      </c>
      <c r="G17" s="110">
        <v>333</v>
      </c>
      <c r="H17" s="110" t="s">
        <v>134</v>
      </c>
      <c r="I17" s="108" t="s">
        <v>126</v>
      </c>
      <c r="J17" s="3" t="s">
        <v>332</v>
      </c>
      <c r="K17" s="111">
        <v>369</v>
      </c>
      <c r="L17" s="111"/>
      <c r="M17" s="126"/>
    </row>
    <row r="18" spans="1:13">
      <c r="A18" s="108">
        <v>15010001</v>
      </c>
      <c r="B18" s="108">
        <v>150</v>
      </c>
      <c r="C18" s="109" t="s">
        <v>358</v>
      </c>
      <c r="D18" s="110">
        <v>1</v>
      </c>
      <c r="E18" s="110" t="s">
        <v>630</v>
      </c>
      <c r="F18" s="110">
        <v>2</v>
      </c>
      <c r="G18" s="110">
        <v>374</v>
      </c>
      <c r="H18" s="110" t="s">
        <v>136</v>
      </c>
      <c r="I18" s="108" t="s">
        <v>126</v>
      </c>
      <c r="J18" s="3" t="s">
        <v>332</v>
      </c>
      <c r="K18" s="111">
        <v>185</v>
      </c>
      <c r="L18" s="111"/>
      <c r="M18" s="126"/>
    </row>
    <row r="19" spans="1:13">
      <c r="A19" s="108">
        <v>15012001</v>
      </c>
      <c r="B19" s="108">
        <v>108</v>
      </c>
      <c r="C19" s="109" t="s">
        <v>391</v>
      </c>
      <c r="D19" s="110">
        <v>2</v>
      </c>
      <c r="E19" s="110" t="s">
        <v>630</v>
      </c>
      <c r="F19" s="110">
        <v>2</v>
      </c>
      <c r="G19" s="110">
        <v>528</v>
      </c>
      <c r="H19" s="110" t="s">
        <v>136</v>
      </c>
      <c r="I19" s="108" t="s">
        <v>126</v>
      </c>
      <c r="J19" s="3" t="s">
        <v>332</v>
      </c>
      <c r="K19" s="111">
        <v>185</v>
      </c>
      <c r="L19" s="111"/>
      <c r="M19" s="126"/>
    </row>
    <row r="20" spans="1:13">
      <c r="A20" s="108">
        <v>15001161</v>
      </c>
      <c r="B20" s="108">
        <v>560</v>
      </c>
      <c r="C20" s="109" t="s">
        <v>382</v>
      </c>
      <c r="D20" s="110">
        <v>1</v>
      </c>
      <c r="E20" s="110" t="s">
        <v>630</v>
      </c>
      <c r="F20" s="110">
        <v>2</v>
      </c>
      <c r="G20" s="110">
        <v>800</v>
      </c>
      <c r="H20" s="110" t="s">
        <v>134</v>
      </c>
      <c r="I20" s="108" t="s">
        <v>127</v>
      </c>
      <c r="J20" s="3" t="s">
        <v>571</v>
      </c>
      <c r="K20" s="111">
        <v>371</v>
      </c>
      <c r="L20" s="111"/>
      <c r="M20" s="126"/>
    </row>
    <row r="21" spans="1:13">
      <c r="A21" s="108">
        <v>15001162</v>
      </c>
      <c r="B21" s="108">
        <v>560</v>
      </c>
      <c r="C21" s="109" t="s">
        <v>383</v>
      </c>
      <c r="D21" s="110">
        <v>1</v>
      </c>
      <c r="E21" s="110" t="s">
        <v>630</v>
      </c>
      <c r="F21" s="110">
        <v>2</v>
      </c>
      <c r="G21" s="110">
        <v>800</v>
      </c>
      <c r="H21" s="110" t="s">
        <v>134</v>
      </c>
      <c r="I21" s="108" t="s">
        <v>127</v>
      </c>
      <c r="J21" s="3" t="s">
        <v>571</v>
      </c>
      <c r="K21" s="111">
        <v>371</v>
      </c>
      <c r="L21" s="111"/>
      <c r="M21" s="126"/>
    </row>
    <row r="22" spans="1:13">
      <c r="A22" s="108">
        <v>15003003</v>
      </c>
      <c r="B22" s="108">
        <v>400</v>
      </c>
      <c r="C22" s="109" t="s">
        <v>361</v>
      </c>
      <c r="D22" s="110">
        <v>1</v>
      </c>
      <c r="E22" s="110">
        <v>10</v>
      </c>
      <c r="F22" s="110">
        <v>2</v>
      </c>
      <c r="G22" s="110">
        <v>333</v>
      </c>
      <c r="H22" s="110" t="s">
        <v>134</v>
      </c>
      <c r="I22" s="108" t="s">
        <v>127</v>
      </c>
      <c r="J22" s="3" t="s">
        <v>571</v>
      </c>
      <c r="K22" s="111">
        <v>371</v>
      </c>
      <c r="L22" s="111"/>
      <c r="M22" s="126"/>
    </row>
    <row r="23" spans="1:13">
      <c r="A23" s="108">
        <v>15002020</v>
      </c>
      <c r="B23" s="108">
        <v>720</v>
      </c>
      <c r="C23" s="109" t="s">
        <v>381</v>
      </c>
      <c r="D23" s="110">
        <v>2</v>
      </c>
      <c r="E23" s="110">
        <v>60</v>
      </c>
      <c r="F23" s="110">
        <v>2</v>
      </c>
      <c r="G23" s="110">
        <v>1600</v>
      </c>
      <c r="H23" s="110" t="s">
        <v>134</v>
      </c>
      <c r="I23" s="108" t="s">
        <v>127</v>
      </c>
      <c r="J23" s="3" t="s">
        <v>571</v>
      </c>
      <c r="K23" s="111">
        <v>371</v>
      </c>
      <c r="L23" s="111"/>
      <c r="M23" s="126"/>
    </row>
    <row r="24" spans="1:13">
      <c r="A24" s="108">
        <v>15011001</v>
      </c>
      <c r="B24" s="108">
        <v>210</v>
      </c>
      <c r="C24" s="109" t="s">
        <v>357</v>
      </c>
      <c r="D24" s="110">
        <v>2</v>
      </c>
      <c r="E24" s="110" t="s">
        <v>630</v>
      </c>
      <c r="F24" s="110">
        <v>2</v>
      </c>
      <c r="G24" s="110">
        <v>780</v>
      </c>
      <c r="H24" s="110" t="s">
        <v>136</v>
      </c>
      <c r="I24" s="108" t="s">
        <v>159</v>
      </c>
      <c r="J24" s="3" t="s">
        <v>571</v>
      </c>
      <c r="K24" s="111">
        <v>186</v>
      </c>
      <c r="L24" s="111"/>
      <c r="M24" s="126"/>
    </row>
  </sheetData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مقاصد!$A$2:$A$32</xm:f>
          </x14:formula1>
          <xm:sqref>I2:I24</xm:sqref>
        </x14:dataValidation>
        <x14:dataValidation type="list" allowBlank="1" showInputMessage="1" showErrorMessage="1">
          <x14:formula1>
            <xm:f>'راننده (2)'!$A$2:$A$139</xm:f>
          </x14:formula1>
          <xm:sqref>J2:J24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rightToLeft="1" zoomScaleNormal="100" workbookViewId="0">
      <selection activeCell="E7" sqref="E7"/>
    </sheetView>
  </sheetViews>
  <sheetFormatPr defaultRowHeight="15"/>
  <cols>
    <col min="1" max="1" width="9.85546875" customWidth="1"/>
    <col min="2" max="2" width="11.7109375" customWidth="1"/>
    <col min="3" max="3" width="26.5703125" style="1" customWidth="1"/>
    <col min="4" max="4" width="9" customWidth="1"/>
    <col min="5" max="5" width="7.42578125" customWidth="1"/>
    <col min="6" max="6" width="7.7109375" customWidth="1"/>
    <col min="7" max="8" width="12" customWidth="1"/>
    <col min="9" max="9" width="15.28515625" bestFit="1" customWidth="1"/>
    <col min="10" max="10" width="15.28515625" customWidth="1"/>
    <col min="11" max="12" width="11.42578125" customWidth="1"/>
    <col min="13" max="13" width="12" customWidth="1"/>
  </cols>
  <sheetData>
    <row r="1" spans="1:13" ht="28.5" customHeight="1">
      <c r="A1" s="105" t="s">
        <v>540</v>
      </c>
      <c r="B1" s="107" t="s">
        <v>581</v>
      </c>
      <c r="C1" s="105" t="s">
        <v>109</v>
      </c>
      <c r="D1" s="105" t="s">
        <v>541</v>
      </c>
      <c r="E1" s="105" t="s">
        <v>542</v>
      </c>
      <c r="F1" s="105" t="s">
        <v>117</v>
      </c>
      <c r="G1" s="105" t="s">
        <v>543</v>
      </c>
      <c r="H1" s="105" t="s">
        <v>133</v>
      </c>
      <c r="I1" s="105" t="s">
        <v>125</v>
      </c>
      <c r="J1" s="105" t="s">
        <v>544</v>
      </c>
      <c r="K1" s="105" t="s">
        <v>522</v>
      </c>
      <c r="L1" s="105" t="s">
        <v>622</v>
      </c>
    </row>
    <row r="2" spans="1:13">
      <c r="A2" s="108">
        <v>15012002</v>
      </c>
      <c r="B2" s="108">
        <v>192</v>
      </c>
      <c r="C2" s="109" t="s">
        <v>110</v>
      </c>
      <c r="D2" s="110">
        <v>4</v>
      </c>
      <c r="E2" s="110" t="s">
        <v>630</v>
      </c>
      <c r="F2" s="110">
        <v>1</v>
      </c>
      <c r="G2" s="110">
        <v>348</v>
      </c>
      <c r="H2" s="110" t="s">
        <v>137</v>
      </c>
      <c r="I2" s="108" t="s">
        <v>124</v>
      </c>
      <c r="J2" s="3" t="s">
        <v>451</v>
      </c>
      <c r="K2" s="111">
        <v>187</v>
      </c>
      <c r="L2" s="111"/>
      <c r="M2" s="126"/>
    </row>
    <row r="3" spans="1:13">
      <c r="A3" s="108">
        <v>15012006</v>
      </c>
      <c r="B3" s="108">
        <v>48</v>
      </c>
      <c r="C3" s="109" t="s">
        <v>115</v>
      </c>
      <c r="D3" s="110">
        <v>1</v>
      </c>
      <c r="E3" s="110" t="s">
        <v>630</v>
      </c>
      <c r="F3" s="110">
        <v>1</v>
      </c>
      <c r="G3" s="110">
        <v>87</v>
      </c>
      <c r="H3" s="110" t="s">
        <v>137</v>
      </c>
      <c r="I3" s="108" t="s">
        <v>124</v>
      </c>
      <c r="J3" s="3" t="s">
        <v>451</v>
      </c>
      <c r="K3" s="111">
        <v>187</v>
      </c>
      <c r="L3" s="111"/>
      <c r="M3" s="128"/>
    </row>
    <row r="4" spans="1:13">
      <c r="A4" s="108">
        <v>15003004</v>
      </c>
      <c r="B4" s="108">
        <v>1904</v>
      </c>
      <c r="C4" s="109" t="s">
        <v>364</v>
      </c>
      <c r="D4" s="110">
        <v>1</v>
      </c>
      <c r="E4" s="110" t="s">
        <v>630</v>
      </c>
      <c r="F4" s="110">
        <v>2</v>
      </c>
      <c r="G4" s="110">
        <v>500</v>
      </c>
      <c r="H4" s="110" t="s">
        <v>135</v>
      </c>
      <c r="I4" s="108" t="s">
        <v>124</v>
      </c>
      <c r="J4" s="3" t="s">
        <v>451</v>
      </c>
      <c r="K4" s="111">
        <v>375</v>
      </c>
      <c r="L4" s="111"/>
      <c r="M4" s="126"/>
    </row>
    <row r="5" spans="1:13">
      <c r="A5" s="108">
        <v>15010002</v>
      </c>
      <c r="B5" s="108">
        <v>192</v>
      </c>
      <c r="C5" s="109" t="s">
        <v>527</v>
      </c>
      <c r="D5" s="110">
        <v>2</v>
      </c>
      <c r="E5" s="110" t="s">
        <v>630</v>
      </c>
      <c r="F5" s="110">
        <v>2</v>
      </c>
      <c r="G5" s="110">
        <v>600</v>
      </c>
      <c r="H5" s="110" t="s">
        <v>135</v>
      </c>
      <c r="I5" s="108" t="s">
        <v>124</v>
      </c>
      <c r="J5" s="3" t="s">
        <v>451</v>
      </c>
      <c r="K5" s="111">
        <v>187</v>
      </c>
      <c r="L5" s="111"/>
      <c r="M5" s="126"/>
    </row>
    <row r="6" spans="1:13">
      <c r="A6" s="108">
        <v>15001088</v>
      </c>
      <c r="B6" s="108">
        <v>200</v>
      </c>
      <c r="C6" s="109" t="s">
        <v>371</v>
      </c>
      <c r="D6" s="110">
        <v>2</v>
      </c>
      <c r="E6" s="110" t="s">
        <v>630</v>
      </c>
      <c r="F6" s="110">
        <v>2</v>
      </c>
      <c r="G6" s="110">
        <v>1400</v>
      </c>
      <c r="H6" s="110" t="s">
        <v>134</v>
      </c>
      <c r="I6" s="108" t="s">
        <v>122</v>
      </c>
      <c r="J6" s="3" t="s">
        <v>295</v>
      </c>
      <c r="K6" s="111">
        <v>374</v>
      </c>
      <c r="L6" s="111"/>
      <c r="M6" s="126"/>
    </row>
    <row r="7" spans="1:13">
      <c r="A7" s="108">
        <v>15001124</v>
      </c>
      <c r="B7" s="108">
        <v>240</v>
      </c>
      <c r="C7" s="109" t="s">
        <v>375</v>
      </c>
      <c r="D7" s="110">
        <v>1</v>
      </c>
      <c r="E7" s="110" t="s">
        <v>630</v>
      </c>
      <c r="F7" s="110">
        <v>2</v>
      </c>
      <c r="G7" s="110">
        <v>457</v>
      </c>
      <c r="H7" s="110" t="s">
        <v>134</v>
      </c>
      <c r="I7" s="108" t="s">
        <v>122</v>
      </c>
      <c r="J7" s="3" t="s">
        <v>295</v>
      </c>
      <c r="K7" s="111">
        <v>374</v>
      </c>
      <c r="L7" s="111"/>
      <c r="M7" s="126"/>
    </row>
    <row r="8" spans="1:13">
      <c r="A8" s="108">
        <v>15001125</v>
      </c>
      <c r="B8" s="108">
        <v>240</v>
      </c>
      <c r="C8" s="109" t="s">
        <v>376</v>
      </c>
      <c r="D8" s="110">
        <v>1</v>
      </c>
      <c r="E8" s="110" t="s">
        <v>630</v>
      </c>
      <c r="F8" s="110">
        <v>2</v>
      </c>
      <c r="G8" s="110">
        <v>457</v>
      </c>
      <c r="H8" s="110" t="s">
        <v>134</v>
      </c>
      <c r="I8" s="108" t="s">
        <v>122</v>
      </c>
      <c r="J8" s="3" t="s">
        <v>295</v>
      </c>
      <c r="K8" s="111">
        <v>374</v>
      </c>
      <c r="L8" s="111"/>
      <c r="M8" s="126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مقاصد!$A$2:$A$32</xm:f>
          </x14:formula1>
          <xm:sqref>I2:I8</xm:sqref>
        </x14:dataValidation>
        <x14:dataValidation type="list" allowBlank="1" showInputMessage="1" showErrorMessage="1">
          <x14:formula1>
            <xm:f>'راننده (2)'!$A$2:$A$139</xm:f>
          </x14:formula1>
          <xm:sqref>J2:J8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rightToLeft="1" zoomScaleNormal="100" workbookViewId="0">
      <selection activeCell="K6" sqref="A6:K7"/>
    </sheetView>
  </sheetViews>
  <sheetFormatPr defaultRowHeight="15"/>
  <cols>
    <col min="1" max="1" width="9.85546875" customWidth="1"/>
    <col min="2" max="2" width="11.7109375" customWidth="1"/>
    <col min="3" max="3" width="26.5703125" style="1" customWidth="1"/>
    <col min="4" max="4" width="9" customWidth="1"/>
    <col min="5" max="5" width="7.42578125" customWidth="1"/>
    <col min="6" max="6" width="7.7109375" customWidth="1"/>
    <col min="7" max="8" width="12" customWidth="1"/>
    <col min="9" max="9" width="15.28515625" bestFit="1" customWidth="1"/>
    <col min="10" max="10" width="15.28515625" customWidth="1"/>
    <col min="11" max="12" width="11.42578125" customWidth="1"/>
    <col min="13" max="13" width="14.85546875" bestFit="1" customWidth="1"/>
  </cols>
  <sheetData>
    <row r="1" spans="1:13" ht="28.5" customHeight="1">
      <c r="A1" s="105" t="s">
        <v>540</v>
      </c>
      <c r="B1" s="107" t="s">
        <v>581</v>
      </c>
      <c r="C1" s="105" t="s">
        <v>109</v>
      </c>
      <c r="D1" s="105" t="s">
        <v>541</v>
      </c>
      <c r="E1" s="105" t="s">
        <v>542</v>
      </c>
      <c r="F1" s="105" t="s">
        <v>117</v>
      </c>
      <c r="G1" s="105" t="s">
        <v>543</v>
      </c>
      <c r="H1" s="105" t="s">
        <v>133</v>
      </c>
      <c r="I1" s="105" t="s">
        <v>125</v>
      </c>
      <c r="J1" s="105" t="s">
        <v>544</v>
      </c>
      <c r="K1" s="105" t="s">
        <v>522</v>
      </c>
      <c r="L1" s="105" t="s">
        <v>622</v>
      </c>
    </row>
    <row r="2" spans="1:13">
      <c r="A2" s="108">
        <v>15001067</v>
      </c>
      <c r="B2" s="108">
        <v>240</v>
      </c>
      <c r="C2" s="109" t="s">
        <v>369</v>
      </c>
      <c r="D2" s="110">
        <v>2</v>
      </c>
      <c r="E2" s="110" t="s">
        <v>630</v>
      </c>
      <c r="F2" s="110">
        <v>2</v>
      </c>
      <c r="G2" s="110">
        <v>1500</v>
      </c>
      <c r="H2" s="110" t="s">
        <v>134</v>
      </c>
      <c r="I2" s="108" t="s">
        <v>123</v>
      </c>
      <c r="J2" s="3" t="s">
        <v>571</v>
      </c>
      <c r="K2" s="111">
        <v>377</v>
      </c>
      <c r="L2" s="111"/>
      <c r="M2" s="126"/>
    </row>
    <row r="3" spans="1:13">
      <c r="A3" s="108">
        <v>15003003</v>
      </c>
      <c r="B3" s="108">
        <v>800</v>
      </c>
      <c r="C3" s="109" t="s">
        <v>361</v>
      </c>
      <c r="D3" s="110">
        <v>1</v>
      </c>
      <c r="E3" s="110">
        <v>20</v>
      </c>
      <c r="F3" s="110">
        <v>2</v>
      </c>
      <c r="G3" s="110">
        <v>467</v>
      </c>
      <c r="H3" s="110" t="s">
        <v>134</v>
      </c>
      <c r="I3" s="108" t="s">
        <v>123</v>
      </c>
      <c r="J3" s="3" t="s">
        <v>571</v>
      </c>
      <c r="K3" s="111">
        <v>377</v>
      </c>
      <c r="L3" s="111"/>
      <c r="M3" s="126"/>
    </row>
    <row r="4" spans="1:13">
      <c r="A4" s="108">
        <v>15001124</v>
      </c>
      <c r="B4" s="108">
        <v>240</v>
      </c>
      <c r="C4" s="109" t="s">
        <v>375</v>
      </c>
      <c r="D4" s="110">
        <v>1</v>
      </c>
      <c r="E4" s="110" t="s">
        <v>630</v>
      </c>
      <c r="F4" s="110">
        <v>2</v>
      </c>
      <c r="G4" s="110">
        <v>457</v>
      </c>
      <c r="H4" s="110" t="s">
        <v>134</v>
      </c>
      <c r="I4" s="108" t="s">
        <v>123</v>
      </c>
      <c r="J4" s="3" t="s">
        <v>571</v>
      </c>
      <c r="K4" s="111">
        <v>377</v>
      </c>
      <c r="L4" s="111"/>
      <c r="M4" s="126"/>
    </row>
    <row r="5" spans="1:13">
      <c r="A5" s="108">
        <v>15001125</v>
      </c>
      <c r="B5" s="108">
        <v>240</v>
      </c>
      <c r="C5" s="109" t="s">
        <v>376</v>
      </c>
      <c r="D5" s="110">
        <v>1</v>
      </c>
      <c r="E5" s="110" t="s">
        <v>630</v>
      </c>
      <c r="F5" s="110">
        <v>2</v>
      </c>
      <c r="G5" s="110">
        <v>457</v>
      </c>
      <c r="H5" s="110" t="s">
        <v>134</v>
      </c>
      <c r="I5" s="108" t="s">
        <v>123</v>
      </c>
      <c r="J5" s="3" t="s">
        <v>571</v>
      </c>
      <c r="K5" s="111">
        <v>377</v>
      </c>
      <c r="L5" s="111"/>
      <c r="M5" s="126"/>
    </row>
    <row r="6" spans="1:13">
      <c r="A6" s="108">
        <v>15002098</v>
      </c>
      <c r="B6" s="108">
        <v>1500</v>
      </c>
      <c r="C6" s="109" t="s">
        <v>366</v>
      </c>
      <c r="D6" s="110">
        <v>1</v>
      </c>
      <c r="E6" s="110" t="s">
        <v>630</v>
      </c>
      <c r="F6" s="110">
        <v>1</v>
      </c>
      <c r="G6" s="110">
        <v>500</v>
      </c>
      <c r="H6" s="110" t="s">
        <v>134</v>
      </c>
      <c r="I6" s="108" t="s">
        <v>158</v>
      </c>
      <c r="J6" s="3" t="s">
        <v>571</v>
      </c>
      <c r="K6" s="111">
        <v>378</v>
      </c>
      <c r="L6" s="111"/>
      <c r="M6" s="126"/>
    </row>
    <row r="7" spans="1:13">
      <c r="A7" s="108">
        <v>15002099</v>
      </c>
      <c r="B7" s="108">
        <v>1500</v>
      </c>
      <c r="C7" s="109" t="s">
        <v>365</v>
      </c>
      <c r="D7" s="110">
        <v>1</v>
      </c>
      <c r="E7" s="110" t="s">
        <v>630</v>
      </c>
      <c r="F7" s="110">
        <v>1</v>
      </c>
      <c r="G7" s="110">
        <v>500</v>
      </c>
      <c r="H7" s="110" t="s">
        <v>134</v>
      </c>
      <c r="I7" s="108" t="s">
        <v>158</v>
      </c>
      <c r="J7" s="3" t="s">
        <v>571</v>
      </c>
      <c r="K7" s="111">
        <v>378</v>
      </c>
      <c r="L7" s="111"/>
      <c r="M7" s="126"/>
    </row>
    <row r="8" spans="1:13">
      <c r="A8" s="108">
        <v>15001067</v>
      </c>
      <c r="B8" s="108">
        <v>120</v>
      </c>
      <c r="C8" s="109" t="s">
        <v>369</v>
      </c>
      <c r="D8" s="110">
        <v>1</v>
      </c>
      <c r="E8" s="110" t="s">
        <v>630</v>
      </c>
      <c r="F8" s="110">
        <v>2</v>
      </c>
      <c r="G8" s="110">
        <v>750</v>
      </c>
      <c r="H8" s="110" t="s">
        <v>134</v>
      </c>
      <c r="I8" s="108" t="s">
        <v>126</v>
      </c>
      <c r="J8" s="3" t="s">
        <v>295</v>
      </c>
      <c r="K8" s="111">
        <v>379</v>
      </c>
      <c r="L8" s="111"/>
      <c r="M8" s="126"/>
    </row>
    <row r="9" spans="1:13">
      <c r="A9" s="108">
        <v>15003003</v>
      </c>
      <c r="B9" s="108">
        <v>600</v>
      </c>
      <c r="C9" s="109" t="s">
        <v>361</v>
      </c>
      <c r="D9" s="110">
        <v>1</v>
      </c>
      <c r="E9" s="110">
        <v>15</v>
      </c>
      <c r="F9" s="110">
        <v>2</v>
      </c>
      <c r="G9" s="110">
        <v>400</v>
      </c>
      <c r="H9" s="110" t="s">
        <v>134</v>
      </c>
      <c r="I9" s="108" t="s">
        <v>126</v>
      </c>
      <c r="J9" s="3" t="s">
        <v>295</v>
      </c>
      <c r="K9" s="111">
        <v>379</v>
      </c>
      <c r="L9" s="111"/>
      <c r="M9" s="126"/>
    </row>
    <row r="10" spans="1:13">
      <c r="A10" s="108">
        <v>15010001</v>
      </c>
      <c r="B10" s="108">
        <v>150</v>
      </c>
      <c r="C10" s="109" t="s">
        <v>358</v>
      </c>
      <c r="D10" s="110">
        <v>1</v>
      </c>
      <c r="E10" s="110" t="s">
        <v>630</v>
      </c>
      <c r="F10" s="110">
        <v>2</v>
      </c>
      <c r="G10" s="110">
        <v>374</v>
      </c>
      <c r="H10" s="110" t="s">
        <v>136</v>
      </c>
      <c r="I10" s="108" t="s">
        <v>126</v>
      </c>
      <c r="J10" s="3" t="s">
        <v>295</v>
      </c>
      <c r="K10" s="111">
        <v>189</v>
      </c>
      <c r="L10" s="111"/>
      <c r="M10" s="126"/>
    </row>
    <row r="11" spans="1:13">
      <c r="A11" s="108">
        <v>15011001</v>
      </c>
      <c r="B11" s="108">
        <v>210</v>
      </c>
      <c r="C11" s="109" t="s">
        <v>357</v>
      </c>
      <c r="D11" s="110">
        <v>2</v>
      </c>
      <c r="E11" s="110" t="s">
        <v>630</v>
      </c>
      <c r="F11" s="110">
        <v>2</v>
      </c>
      <c r="G11" s="110">
        <v>780</v>
      </c>
      <c r="H11" s="110" t="s">
        <v>136</v>
      </c>
      <c r="I11" s="108" t="s">
        <v>392</v>
      </c>
      <c r="J11" s="3" t="s">
        <v>295</v>
      </c>
      <c r="K11" s="111">
        <v>190</v>
      </c>
      <c r="L11" s="111"/>
      <c r="M11" s="126"/>
    </row>
    <row r="12" spans="1:13">
      <c r="A12" s="108">
        <v>15001124</v>
      </c>
      <c r="B12" s="108">
        <v>360</v>
      </c>
      <c r="C12" s="109" t="s">
        <v>375</v>
      </c>
      <c r="D12" s="110">
        <v>1</v>
      </c>
      <c r="E12" s="110" t="s">
        <v>630</v>
      </c>
      <c r="F12" s="110">
        <v>2</v>
      </c>
      <c r="G12" s="110">
        <v>586</v>
      </c>
      <c r="H12" s="110" t="s">
        <v>134</v>
      </c>
      <c r="I12" s="108" t="s">
        <v>122</v>
      </c>
      <c r="J12" s="3" t="s">
        <v>200</v>
      </c>
      <c r="K12" s="111">
        <v>380</v>
      </c>
      <c r="L12" s="111"/>
      <c r="M12" s="126"/>
    </row>
    <row r="13" spans="1:13">
      <c r="A13" s="108">
        <v>15001125</v>
      </c>
      <c r="B13" s="108">
        <v>360</v>
      </c>
      <c r="C13" s="109" t="s">
        <v>376</v>
      </c>
      <c r="D13" s="110">
        <v>1</v>
      </c>
      <c r="E13" s="110" t="s">
        <v>630</v>
      </c>
      <c r="F13" s="110">
        <v>2</v>
      </c>
      <c r="G13" s="110">
        <v>586</v>
      </c>
      <c r="H13" s="110" t="s">
        <v>134</v>
      </c>
      <c r="I13" s="108" t="s">
        <v>122</v>
      </c>
      <c r="J13" s="3" t="s">
        <v>200</v>
      </c>
      <c r="K13" s="111">
        <v>380</v>
      </c>
      <c r="L13" s="111"/>
      <c r="M13" s="126"/>
    </row>
    <row r="14" spans="1:13">
      <c r="A14" s="108">
        <v>15001098</v>
      </c>
      <c r="B14" s="108">
        <v>360</v>
      </c>
      <c r="C14" s="109" t="s">
        <v>374</v>
      </c>
      <c r="D14" s="110">
        <v>2</v>
      </c>
      <c r="E14" s="110" t="s">
        <v>630</v>
      </c>
      <c r="F14" s="110">
        <v>2</v>
      </c>
      <c r="G14" s="110">
        <v>1600</v>
      </c>
      <c r="H14" s="110" t="s">
        <v>134</v>
      </c>
      <c r="I14" s="108" t="s">
        <v>122</v>
      </c>
      <c r="J14" s="3" t="s">
        <v>200</v>
      </c>
      <c r="K14" s="111">
        <v>380</v>
      </c>
      <c r="L14" s="111"/>
    </row>
    <row r="15" spans="1:13">
      <c r="A15" s="108">
        <v>15001088</v>
      </c>
      <c r="B15" s="108">
        <v>300</v>
      </c>
      <c r="C15" s="109" t="s">
        <v>371</v>
      </c>
      <c r="D15" s="110">
        <v>3</v>
      </c>
      <c r="E15" s="110" t="s">
        <v>630</v>
      </c>
      <c r="F15" s="110">
        <v>2</v>
      </c>
      <c r="G15" s="110">
        <v>2100</v>
      </c>
      <c r="H15" s="110" t="s">
        <v>134</v>
      </c>
      <c r="I15" s="108" t="s">
        <v>122</v>
      </c>
      <c r="J15" s="3" t="s">
        <v>200</v>
      </c>
      <c r="K15" s="111">
        <v>380</v>
      </c>
      <c r="L15" s="111"/>
    </row>
    <row r="16" spans="1:13">
      <c r="A16" s="108">
        <v>15003003</v>
      </c>
      <c r="B16" s="108">
        <v>480</v>
      </c>
      <c r="C16" s="109" t="s">
        <v>361</v>
      </c>
      <c r="D16" s="110">
        <v>1</v>
      </c>
      <c r="E16" s="110">
        <v>12</v>
      </c>
      <c r="F16" s="110">
        <v>2</v>
      </c>
      <c r="G16" s="110">
        <v>360</v>
      </c>
      <c r="H16" s="110" t="s">
        <v>134</v>
      </c>
      <c r="I16" s="108" t="s">
        <v>122</v>
      </c>
      <c r="J16" s="3" t="s">
        <v>200</v>
      </c>
      <c r="K16" s="111">
        <v>380</v>
      </c>
      <c r="L16" s="111"/>
    </row>
    <row r="17" spans="1:12">
      <c r="A17" s="108">
        <v>15003002</v>
      </c>
      <c r="B17" s="108">
        <v>900</v>
      </c>
      <c r="C17" s="109" t="s">
        <v>362</v>
      </c>
      <c r="D17" s="110">
        <v>1</v>
      </c>
      <c r="E17" s="110">
        <v>30</v>
      </c>
      <c r="F17" s="110">
        <v>2</v>
      </c>
      <c r="G17" s="110">
        <v>600</v>
      </c>
      <c r="H17" s="110" t="s">
        <v>134</v>
      </c>
      <c r="I17" s="108" t="s">
        <v>122</v>
      </c>
      <c r="J17" s="3" t="s">
        <v>200</v>
      </c>
      <c r="K17" s="111">
        <v>380</v>
      </c>
      <c r="L17" s="11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مقاصد!$A$2:$A$32</xm:f>
          </x14:formula1>
          <xm:sqref>I2:I17</xm:sqref>
        </x14:dataValidation>
        <x14:dataValidation type="list" allowBlank="1" showInputMessage="1" showErrorMessage="1">
          <x14:formula1>
            <xm:f>'راننده (2)'!$A$2:$A$139</xm:f>
          </x14:formula1>
          <xm:sqref>J2:J17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rightToLeft="1" topLeftCell="A10" zoomScaleNormal="100" workbookViewId="0">
      <selection activeCell="J24" sqref="A24:J29"/>
    </sheetView>
  </sheetViews>
  <sheetFormatPr defaultRowHeight="15"/>
  <cols>
    <col min="1" max="1" width="9.85546875" customWidth="1"/>
    <col min="2" max="2" width="11.7109375" customWidth="1"/>
    <col min="3" max="3" width="26.5703125" style="1" customWidth="1"/>
    <col min="4" max="4" width="9" customWidth="1"/>
    <col min="5" max="5" width="7.42578125" customWidth="1"/>
    <col min="6" max="6" width="7.7109375" customWidth="1"/>
    <col min="7" max="8" width="12" customWidth="1"/>
    <col min="9" max="9" width="15.28515625" bestFit="1" customWidth="1"/>
    <col min="10" max="10" width="15.28515625" customWidth="1"/>
    <col min="11" max="12" width="11.42578125" customWidth="1"/>
    <col min="13" max="13" width="14.85546875" bestFit="1" customWidth="1"/>
  </cols>
  <sheetData>
    <row r="1" spans="1:13" ht="28.5" customHeight="1">
      <c r="A1" s="105" t="s">
        <v>540</v>
      </c>
      <c r="B1" s="107" t="s">
        <v>581</v>
      </c>
      <c r="C1" s="105" t="s">
        <v>109</v>
      </c>
      <c r="D1" s="105" t="s">
        <v>541</v>
      </c>
      <c r="E1" s="105" t="s">
        <v>542</v>
      </c>
      <c r="F1" s="105" t="s">
        <v>117</v>
      </c>
      <c r="G1" s="105" t="s">
        <v>543</v>
      </c>
      <c r="H1" s="105" t="s">
        <v>133</v>
      </c>
      <c r="I1" s="105" t="s">
        <v>125</v>
      </c>
      <c r="J1" s="105" t="s">
        <v>544</v>
      </c>
      <c r="K1" s="105" t="s">
        <v>522</v>
      </c>
      <c r="L1" s="105" t="s">
        <v>622</v>
      </c>
    </row>
    <row r="2" spans="1:13">
      <c r="A2" s="108">
        <v>15012002</v>
      </c>
      <c r="B2" s="108">
        <v>192</v>
      </c>
      <c r="C2" s="109" t="s">
        <v>110</v>
      </c>
      <c r="D2" s="110">
        <v>4</v>
      </c>
      <c r="E2" s="110" t="s">
        <v>630</v>
      </c>
      <c r="F2" s="110">
        <v>1</v>
      </c>
      <c r="G2" s="110">
        <v>348</v>
      </c>
      <c r="H2" s="110" t="s">
        <v>137</v>
      </c>
      <c r="I2" s="108" t="s">
        <v>124</v>
      </c>
      <c r="J2" s="3" t="s">
        <v>258</v>
      </c>
      <c r="K2" s="111">
        <v>191</v>
      </c>
      <c r="L2" s="111"/>
      <c r="M2" s="126"/>
    </row>
    <row r="3" spans="1:13">
      <c r="A3" s="108">
        <v>15012006</v>
      </c>
      <c r="B3" s="108">
        <v>48</v>
      </c>
      <c r="C3" s="109" t="s">
        <v>115</v>
      </c>
      <c r="D3" s="110">
        <v>1</v>
      </c>
      <c r="E3" s="110" t="s">
        <v>630</v>
      </c>
      <c r="F3" s="110">
        <v>1</v>
      </c>
      <c r="G3" s="110">
        <v>87</v>
      </c>
      <c r="H3" s="110" t="s">
        <v>137</v>
      </c>
      <c r="I3" s="108" t="s">
        <v>124</v>
      </c>
      <c r="J3" s="3" t="s">
        <v>258</v>
      </c>
      <c r="K3" s="111">
        <v>191</v>
      </c>
      <c r="L3" s="111"/>
      <c r="M3" s="126"/>
    </row>
    <row r="4" spans="1:13">
      <c r="A4" s="108">
        <v>15004007</v>
      </c>
      <c r="B4" s="108">
        <v>1120</v>
      </c>
      <c r="C4" s="109" t="s">
        <v>359</v>
      </c>
      <c r="D4" s="110">
        <v>1</v>
      </c>
      <c r="E4" s="110">
        <v>28</v>
      </c>
      <c r="F4" s="110">
        <v>2</v>
      </c>
      <c r="G4" s="110">
        <v>600</v>
      </c>
      <c r="H4" s="110" t="s">
        <v>135</v>
      </c>
      <c r="I4" s="108" t="s">
        <v>124</v>
      </c>
      <c r="J4" s="3" t="s">
        <v>258</v>
      </c>
      <c r="K4" s="111">
        <v>385</v>
      </c>
      <c r="L4" s="111"/>
      <c r="M4" s="126"/>
    </row>
    <row r="5" spans="1:13">
      <c r="A5" s="108">
        <v>15001177</v>
      </c>
      <c r="B5" s="108">
        <v>144</v>
      </c>
      <c r="C5" s="109" t="s">
        <v>472</v>
      </c>
      <c r="D5" s="110">
        <v>2</v>
      </c>
      <c r="E5" s="110" t="s">
        <v>630</v>
      </c>
      <c r="F5" s="110">
        <v>2</v>
      </c>
      <c r="G5" s="110">
        <v>1000</v>
      </c>
      <c r="H5" s="110" t="s">
        <v>135</v>
      </c>
      <c r="I5" s="108" t="s">
        <v>124</v>
      </c>
      <c r="J5" s="3" t="s">
        <v>258</v>
      </c>
      <c r="K5" s="111">
        <v>385</v>
      </c>
      <c r="L5" s="111"/>
      <c r="M5" s="131">
        <v>63648978</v>
      </c>
    </row>
    <row r="6" spans="1:13">
      <c r="A6" s="108">
        <v>15001164</v>
      </c>
      <c r="B6" s="108">
        <v>384</v>
      </c>
      <c r="C6" s="109" t="s">
        <v>387</v>
      </c>
      <c r="D6" s="110">
        <v>2</v>
      </c>
      <c r="E6" s="110" t="s">
        <v>630</v>
      </c>
      <c r="F6" s="110">
        <v>2</v>
      </c>
      <c r="G6" s="110">
        <v>1000</v>
      </c>
      <c r="H6" s="110" t="s">
        <v>135</v>
      </c>
      <c r="I6" s="108" t="s">
        <v>124</v>
      </c>
      <c r="J6" s="3" t="s">
        <v>258</v>
      </c>
      <c r="K6" s="111">
        <v>385</v>
      </c>
      <c r="L6" s="111"/>
      <c r="M6" s="126"/>
    </row>
    <row r="7" spans="1:13">
      <c r="A7" s="108">
        <v>15001151</v>
      </c>
      <c r="B7" s="108">
        <v>96</v>
      </c>
      <c r="C7" s="109" t="s">
        <v>388</v>
      </c>
      <c r="D7" s="110">
        <v>1</v>
      </c>
      <c r="E7" s="110" t="s">
        <v>630</v>
      </c>
      <c r="F7" s="110">
        <v>2</v>
      </c>
      <c r="G7" s="110">
        <v>460</v>
      </c>
      <c r="H7" s="110" t="s">
        <v>135</v>
      </c>
      <c r="I7" s="108" t="s">
        <v>157</v>
      </c>
      <c r="J7" s="3" t="s">
        <v>243</v>
      </c>
      <c r="K7" s="111">
        <v>386</v>
      </c>
      <c r="L7" s="111"/>
      <c r="M7" s="126"/>
    </row>
    <row r="8" spans="1:13">
      <c r="A8" s="108">
        <v>15001177</v>
      </c>
      <c r="B8" s="108">
        <v>216</v>
      </c>
      <c r="C8" s="109" t="s">
        <v>472</v>
      </c>
      <c r="D8" s="110">
        <v>3</v>
      </c>
      <c r="E8" s="110" t="s">
        <v>630</v>
      </c>
      <c r="F8" s="110">
        <v>2</v>
      </c>
      <c r="G8" s="110">
        <v>1500</v>
      </c>
      <c r="H8" s="110" t="s">
        <v>135</v>
      </c>
      <c r="I8" s="108" t="s">
        <v>157</v>
      </c>
      <c r="J8" s="3" t="s">
        <v>243</v>
      </c>
      <c r="K8" s="111">
        <v>386</v>
      </c>
      <c r="L8" s="111"/>
      <c r="M8" s="126"/>
    </row>
    <row r="9" spans="1:13">
      <c r="A9" s="108">
        <v>15001164</v>
      </c>
      <c r="B9" s="108">
        <v>192</v>
      </c>
      <c r="C9" s="109" t="s">
        <v>387</v>
      </c>
      <c r="D9" s="110">
        <v>1</v>
      </c>
      <c r="E9" s="110" t="s">
        <v>630</v>
      </c>
      <c r="F9" s="110">
        <v>2</v>
      </c>
      <c r="G9" s="110">
        <v>500</v>
      </c>
      <c r="H9" s="110" t="s">
        <v>135</v>
      </c>
      <c r="I9" s="108" t="s">
        <v>157</v>
      </c>
      <c r="J9" s="3" t="s">
        <v>243</v>
      </c>
      <c r="K9" s="111">
        <v>386</v>
      </c>
      <c r="L9" s="111"/>
      <c r="M9" s="126"/>
    </row>
    <row r="10" spans="1:13">
      <c r="A10" s="108">
        <v>15001067</v>
      </c>
      <c r="B10" s="108">
        <v>240</v>
      </c>
      <c r="C10" s="109" t="s">
        <v>369</v>
      </c>
      <c r="D10" s="110">
        <v>2</v>
      </c>
      <c r="E10" s="110" t="s">
        <v>630</v>
      </c>
      <c r="F10" s="110">
        <v>2</v>
      </c>
      <c r="G10" s="110">
        <v>1500</v>
      </c>
      <c r="H10" s="110" t="s">
        <v>134</v>
      </c>
      <c r="I10" s="108" t="s">
        <v>123</v>
      </c>
      <c r="J10" s="3" t="s">
        <v>298</v>
      </c>
      <c r="K10" s="111">
        <v>387</v>
      </c>
      <c r="L10" s="111"/>
      <c r="M10" s="126"/>
    </row>
    <row r="11" spans="1:13">
      <c r="A11" s="108">
        <v>15003003</v>
      </c>
      <c r="B11" s="108">
        <v>800</v>
      </c>
      <c r="C11" s="109" t="s">
        <v>361</v>
      </c>
      <c r="D11" s="110">
        <v>1</v>
      </c>
      <c r="E11" s="110">
        <v>20</v>
      </c>
      <c r="F11" s="110">
        <v>2</v>
      </c>
      <c r="G11" s="110">
        <v>467</v>
      </c>
      <c r="H11" s="110" t="s">
        <v>134</v>
      </c>
      <c r="I11" s="108" t="s">
        <v>123</v>
      </c>
      <c r="J11" s="3" t="s">
        <v>298</v>
      </c>
      <c r="K11" s="111">
        <v>387</v>
      </c>
      <c r="L11" s="111"/>
      <c r="M11" s="126"/>
    </row>
    <row r="12" spans="1:13">
      <c r="A12" s="108">
        <v>15010001</v>
      </c>
      <c r="B12" s="108">
        <v>150</v>
      </c>
      <c r="C12" s="109" t="s">
        <v>358</v>
      </c>
      <c r="D12" s="110">
        <v>1</v>
      </c>
      <c r="E12" s="110" t="s">
        <v>630</v>
      </c>
      <c r="F12" s="110">
        <v>2</v>
      </c>
      <c r="G12" s="110">
        <v>374</v>
      </c>
      <c r="H12" s="110" t="s">
        <v>136</v>
      </c>
      <c r="I12" s="108" t="s">
        <v>123</v>
      </c>
      <c r="J12" s="3" t="s">
        <v>298</v>
      </c>
      <c r="K12" s="111">
        <v>194</v>
      </c>
      <c r="L12" s="111"/>
      <c r="M12" s="126"/>
    </row>
    <row r="13" spans="1:13">
      <c r="A13" s="108">
        <v>15001067</v>
      </c>
      <c r="B13" s="108">
        <v>240</v>
      </c>
      <c r="C13" s="109" t="s">
        <v>369</v>
      </c>
      <c r="D13" s="110">
        <v>2</v>
      </c>
      <c r="E13" s="110" t="s">
        <v>630</v>
      </c>
      <c r="F13" s="110">
        <v>2</v>
      </c>
      <c r="G13" s="110">
        <v>1500</v>
      </c>
      <c r="H13" s="110" t="s">
        <v>134</v>
      </c>
      <c r="I13" s="108" t="s">
        <v>126</v>
      </c>
      <c r="J13" s="3" t="s">
        <v>298</v>
      </c>
      <c r="K13" s="111">
        <v>388</v>
      </c>
      <c r="L13" s="111"/>
      <c r="M13" s="126"/>
    </row>
    <row r="14" spans="1:13">
      <c r="A14" s="108">
        <v>15003003</v>
      </c>
      <c r="B14" s="108">
        <v>600</v>
      </c>
      <c r="C14" s="109" t="s">
        <v>361</v>
      </c>
      <c r="D14" s="110">
        <v>1</v>
      </c>
      <c r="E14" s="110">
        <v>15</v>
      </c>
      <c r="F14" s="110">
        <v>2</v>
      </c>
      <c r="G14" s="110">
        <v>400</v>
      </c>
      <c r="H14" s="110" t="s">
        <v>134</v>
      </c>
      <c r="I14" s="108" t="s">
        <v>126</v>
      </c>
      <c r="J14" s="3" t="s">
        <v>298</v>
      </c>
      <c r="K14" s="111">
        <v>388</v>
      </c>
      <c r="L14" s="111"/>
    </row>
    <row r="15" spans="1:13">
      <c r="A15" s="108">
        <v>15002084</v>
      </c>
      <c r="B15" s="108">
        <v>600</v>
      </c>
      <c r="C15" s="109" t="s">
        <v>384</v>
      </c>
      <c r="D15" s="110">
        <v>1</v>
      </c>
      <c r="E15" s="110">
        <v>20</v>
      </c>
      <c r="F15" s="110">
        <v>1</v>
      </c>
      <c r="G15" s="110">
        <v>147</v>
      </c>
      <c r="H15" s="110" t="s">
        <v>135</v>
      </c>
      <c r="I15" s="108" t="s">
        <v>155</v>
      </c>
      <c r="J15" s="3" t="s">
        <v>583</v>
      </c>
      <c r="K15" s="111">
        <v>391</v>
      </c>
      <c r="L15" s="111"/>
    </row>
    <row r="16" spans="1:13">
      <c r="A16" s="108">
        <v>15002085</v>
      </c>
      <c r="B16" s="108">
        <v>600</v>
      </c>
      <c r="C16" s="109" t="s">
        <v>385</v>
      </c>
      <c r="D16" s="110">
        <v>1</v>
      </c>
      <c r="E16" s="110">
        <v>20</v>
      </c>
      <c r="F16" s="110">
        <v>1</v>
      </c>
      <c r="G16" s="110">
        <v>147</v>
      </c>
      <c r="H16" s="110" t="s">
        <v>135</v>
      </c>
      <c r="I16" s="108" t="s">
        <v>155</v>
      </c>
      <c r="J16" s="3" t="s">
        <v>583</v>
      </c>
      <c r="K16" s="111">
        <v>391</v>
      </c>
      <c r="L16" s="111"/>
    </row>
    <row r="17" spans="1:13">
      <c r="A17" s="108">
        <v>15002055</v>
      </c>
      <c r="B17" s="108">
        <v>2400</v>
      </c>
      <c r="C17" s="109" t="s">
        <v>367</v>
      </c>
      <c r="D17" s="110">
        <v>1</v>
      </c>
      <c r="E17" s="110" t="s">
        <v>630</v>
      </c>
      <c r="F17" s="110">
        <v>1</v>
      </c>
      <c r="G17" s="110">
        <v>400</v>
      </c>
      <c r="H17" s="110" t="s">
        <v>136</v>
      </c>
      <c r="I17" s="108" t="s">
        <v>155</v>
      </c>
      <c r="J17" s="3" t="s">
        <v>583</v>
      </c>
      <c r="K17" s="111">
        <v>391</v>
      </c>
      <c r="L17" s="111"/>
    </row>
    <row r="18" spans="1:13">
      <c r="A18" s="108">
        <v>15011001</v>
      </c>
      <c r="B18" s="108">
        <v>210</v>
      </c>
      <c r="C18" s="109" t="s">
        <v>357</v>
      </c>
      <c r="D18" s="110">
        <v>2</v>
      </c>
      <c r="E18" s="110" t="s">
        <v>630</v>
      </c>
      <c r="F18" s="110">
        <v>2</v>
      </c>
      <c r="G18" s="110">
        <v>780</v>
      </c>
      <c r="H18" s="110" t="s">
        <v>136</v>
      </c>
      <c r="I18" s="108" t="s">
        <v>392</v>
      </c>
      <c r="J18" s="3" t="s">
        <v>237</v>
      </c>
      <c r="K18" s="111">
        <v>195</v>
      </c>
      <c r="L18" s="111"/>
    </row>
    <row r="19" spans="1:13">
      <c r="A19" s="108">
        <v>15001124</v>
      </c>
      <c r="B19" s="108">
        <v>360</v>
      </c>
      <c r="C19" s="109" t="s">
        <v>375</v>
      </c>
      <c r="D19" s="110">
        <v>1</v>
      </c>
      <c r="E19" s="110" t="s">
        <v>630</v>
      </c>
      <c r="F19" s="110">
        <v>2</v>
      </c>
      <c r="G19" s="110">
        <v>586</v>
      </c>
      <c r="H19" s="110" t="s">
        <v>134</v>
      </c>
      <c r="I19" s="108" t="s">
        <v>122</v>
      </c>
      <c r="J19" s="3" t="s">
        <v>251</v>
      </c>
      <c r="K19" s="111">
        <v>389</v>
      </c>
      <c r="L19" s="111"/>
    </row>
    <row r="20" spans="1:13">
      <c r="A20" s="108">
        <v>15001125</v>
      </c>
      <c r="B20" s="108">
        <v>360</v>
      </c>
      <c r="C20" s="109" t="s">
        <v>376</v>
      </c>
      <c r="D20" s="110">
        <v>1</v>
      </c>
      <c r="E20" s="110" t="s">
        <v>630</v>
      </c>
      <c r="F20" s="110">
        <v>2</v>
      </c>
      <c r="G20" s="110">
        <v>586</v>
      </c>
      <c r="H20" s="110" t="s">
        <v>134</v>
      </c>
      <c r="I20" s="108" t="s">
        <v>122</v>
      </c>
      <c r="J20" s="3" t="s">
        <v>251</v>
      </c>
      <c r="K20" s="111">
        <v>389</v>
      </c>
      <c r="L20" s="111"/>
    </row>
    <row r="21" spans="1:13">
      <c r="A21" s="108">
        <v>15001098</v>
      </c>
      <c r="B21" s="108">
        <v>360</v>
      </c>
      <c r="C21" s="109" t="s">
        <v>374</v>
      </c>
      <c r="D21" s="110">
        <v>2</v>
      </c>
      <c r="E21" s="110" t="s">
        <v>630</v>
      </c>
      <c r="F21" s="110">
        <v>2</v>
      </c>
      <c r="G21" s="110">
        <v>1600</v>
      </c>
      <c r="H21" s="110" t="s">
        <v>134</v>
      </c>
      <c r="I21" s="108" t="s">
        <v>122</v>
      </c>
      <c r="J21" s="3" t="s">
        <v>251</v>
      </c>
      <c r="K21" s="111">
        <v>389</v>
      </c>
      <c r="L21" s="111"/>
    </row>
    <row r="22" spans="1:13">
      <c r="A22" s="108">
        <v>15001088</v>
      </c>
      <c r="B22" s="108">
        <v>200</v>
      </c>
      <c r="C22" s="109" t="s">
        <v>371</v>
      </c>
      <c r="D22" s="110">
        <v>2</v>
      </c>
      <c r="E22" s="110" t="s">
        <v>630</v>
      </c>
      <c r="F22" s="110">
        <v>2</v>
      </c>
      <c r="G22" s="110">
        <v>1400</v>
      </c>
      <c r="H22" s="110" t="s">
        <v>134</v>
      </c>
      <c r="I22" s="108" t="s">
        <v>122</v>
      </c>
      <c r="J22" s="3" t="s">
        <v>251</v>
      </c>
      <c r="K22" s="111">
        <v>389</v>
      </c>
      <c r="L22" s="111"/>
    </row>
    <row r="23" spans="1:13">
      <c r="A23" s="108">
        <v>15003003</v>
      </c>
      <c r="B23" s="108">
        <v>400</v>
      </c>
      <c r="C23" s="109" t="s">
        <v>361</v>
      </c>
      <c r="D23" s="110">
        <v>1</v>
      </c>
      <c r="E23" s="110">
        <v>10</v>
      </c>
      <c r="F23" s="110">
        <v>2</v>
      </c>
      <c r="G23" s="110">
        <v>333</v>
      </c>
      <c r="H23" s="110" t="s">
        <v>134</v>
      </c>
      <c r="I23" s="108" t="s">
        <v>122</v>
      </c>
      <c r="J23" s="3" t="s">
        <v>251</v>
      </c>
      <c r="K23" s="111">
        <v>389</v>
      </c>
      <c r="L23" s="111"/>
    </row>
    <row r="24" spans="1:13">
      <c r="A24" s="108">
        <v>15002098</v>
      </c>
      <c r="B24" s="108">
        <v>1500</v>
      </c>
      <c r="C24" s="109" t="s">
        <v>366</v>
      </c>
      <c r="D24" s="110">
        <v>1</v>
      </c>
      <c r="E24" s="110" t="s">
        <v>630</v>
      </c>
      <c r="F24" s="110">
        <v>1</v>
      </c>
      <c r="G24" s="110">
        <v>500</v>
      </c>
      <c r="H24" s="110" t="s">
        <v>134</v>
      </c>
      <c r="I24" s="108" t="s">
        <v>171</v>
      </c>
      <c r="J24" s="3" t="s">
        <v>451</v>
      </c>
      <c r="K24" s="111">
        <v>382</v>
      </c>
      <c r="L24" s="111"/>
      <c r="M24" s="126"/>
    </row>
    <row r="25" spans="1:13">
      <c r="A25" s="108">
        <v>15002099</v>
      </c>
      <c r="B25" s="108">
        <v>1500</v>
      </c>
      <c r="C25" s="109" t="s">
        <v>365</v>
      </c>
      <c r="D25" s="110">
        <v>1</v>
      </c>
      <c r="E25" s="110" t="s">
        <v>630</v>
      </c>
      <c r="F25" s="110">
        <v>1</v>
      </c>
      <c r="G25" s="110">
        <v>500</v>
      </c>
      <c r="H25" s="110" t="s">
        <v>134</v>
      </c>
      <c r="I25" s="108" t="s">
        <v>171</v>
      </c>
      <c r="J25" s="3" t="s">
        <v>451</v>
      </c>
      <c r="K25" s="111">
        <v>382</v>
      </c>
      <c r="L25" s="111"/>
      <c r="M25" s="126"/>
    </row>
    <row r="26" spans="1:13">
      <c r="A26" s="108">
        <v>15002024</v>
      </c>
      <c r="B26" s="108">
        <v>600</v>
      </c>
      <c r="C26" s="109" t="s">
        <v>372</v>
      </c>
      <c r="D26" s="110">
        <v>1</v>
      </c>
      <c r="E26" s="110">
        <v>20</v>
      </c>
      <c r="F26" s="110">
        <v>1</v>
      </c>
      <c r="G26" s="110">
        <v>147</v>
      </c>
      <c r="H26" s="110" t="s">
        <v>135</v>
      </c>
      <c r="I26" s="108" t="s">
        <v>171</v>
      </c>
      <c r="J26" s="3" t="s">
        <v>451</v>
      </c>
      <c r="K26" s="111">
        <v>382</v>
      </c>
      <c r="L26" s="111"/>
      <c r="M26" s="126"/>
    </row>
    <row r="27" spans="1:13">
      <c r="A27" s="108">
        <v>15002025</v>
      </c>
      <c r="B27" s="108">
        <v>600</v>
      </c>
      <c r="C27" s="109" t="s">
        <v>373</v>
      </c>
      <c r="D27" s="110">
        <v>1</v>
      </c>
      <c r="E27" s="110">
        <v>20</v>
      </c>
      <c r="F27" s="110">
        <v>1</v>
      </c>
      <c r="G27" s="110">
        <v>147</v>
      </c>
      <c r="H27" s="110" t="s">
        <v>135</v>
      </c>
      <c r="I27" s="108" t="s">
        <v>171</v>
      </c>
      <c r="J27" s="3" t="s">
        <v>451</v>
      </c>
      <c r="K27" s="111">
        <v>382</v>
      </c>
      <c r="L27" s="111"/>
      <c r="M27" s="126"/>
    </row>
    <row r="28" spans="1:13">
      <c r="A28" s="108">
        <v>15002084</v>
      </c>
      <c r="B28" s="108">
        <v>600</v>
      </c>
      <c r="C28" s="109" t="s">
        <v>384</v>
      </c>
      <c r="D28" s="110">
        <v>1</v>
      </c>
      <c r="E28" s="110">
        <v>20</v>
      </c>
      <c r="F28" s="110">
        <v>1</v>
      </c>
      <c r="G28" s="110">
        <v>147</v>
      </c>
      <c r="H28" s="110" t="s">
        <v>135</v>
      </c>
      <c r="I28" s="108" t="s">
        <v>171</v>
      </c>
      <c r="J28" s="3" t="s">
        <v>451</v>
      </c>
      <c r="K28" s="111">
        <v>383</v>
      </c>
      <c r="L28" s="111"/>
      <c r="M28" s="126"/>
    </row>
    <row r="29" spans="1:13">
      <c r="A29" s="108">
        <v>15002085</v>
      </c>
      <c r="B29" s="108">
        <v>600</v>
      </c>
      <c r="C29" s="109" t="s">
        <v>385</v>
      </c>
      <c r="D29" s="110">
        <v>1</v>
      </c>
      <c r="E29" s="110">
        <v>20</v>
      </c>
      <c r="F29" s="110">
        <v>1</v>
      </c>
      <c r="G29" s="110">
        <v>147</v>
      </c>
      <c r="H29" s="110" t="s">
        <v>135</v>
      </c>
      <c r="I29" s="108" t="s">
        <v>171</v>
      </c>
      <c r="J29" s="3" t="s">
        <v>451</v>
      </c>
      <c r="K29" s="111">
        <v>383</v>
      </c>
      <c r="L29" s="111"/>
      <c r="M29" s="126"/>
    </row>
    <row r="30" spans="1:13">
      <c r="A30" s="108">
        <v>15001067</v>
      </c>
      <c r="B30" s="108">
        <v>120</v>
      </c>
      <c r="C30" s="109" t="s">
        <v>369</v>
      </c>
      <c r="D30" s="110">
        <v>1</v>
      </c>
      <c r="E30" s="110" t="s">
        <v>630</v>
      </c>
      <c r="F30" s="110">
        <v>2</v>
      </c>
      <c r="G30" s="110">
        <v>750</v>
      </c>
      <c r="H30" s="110" t="s">
        <v>134</v>
      </c>
      <c r="I30" s="108" t="s">
        <v>123</v>
      </c>
      <c r="J30" s="3" t="s">
        <v>186</v>
      </c>
      <c r="K30" s="111">
        <v>384</v>
      </c>
      <c r="L30" s="11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مقاصد!$A$2:$A$32</xm:f>
          </x14:formula1>
          <xm:sqref>I2:I30</xm:sqref>
        </x14:dataValidation>
        <x14:dataValidation type="list" allowBlank="1" showInputMessage="1" showErrorMessage="1">
          <x14:formula1>
            <xm:f>'راننده (2)'!$A$2:$A$139</xm:f>
          </x14:formula1>
          <xm:sqref>J2:J30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rightToLeft="1" zoomScaleNormal="100" workbookViewId="0">
      <selection activeCell="C16" sqref="C16"/>
    </sheetView>
  </sheetViews>
  <sheetFormatPr defaultRowHeight="15"/>
  <cols>
    <col min="1" max="1" width="9.85546875" customWidth="1"/>
    <col min="2" max="2" width="11.7109375" customWidth="1"/>
    <col min="3" max="3" width="26.5703125" style="1" customWidth="1"/>
    <col min="4" max="4" width="9" customWidth="1"/>
    <col min="5" max="5" width="7.42578125" customWidth="1"/>
    <col min="6" max="6" width="7.7109375" customWidth="1"/>
    <col min="7" max="8" width="12" customWidth="1"/>
    <col min="9" max="9" width="15.28515625" bestFit="1" customWidth="1"/>
    <col min="10" max="10" width="15.28515625" customWidth="1"/>
    <col min="11" max="12" width="11.42578125" customWidth="1"/>
    <col min="13" max="13" width="14.85546875" bestFit="1" customWidth="1"/>
  </cols>
  <sheetData>
    <row r="1" spans="1:13" ht="28.5" customHeight="1">
      <c r="A1" s="105" t="s">
        <v>540</v>
      </c>
      <c r="B1" s="107" t="s">
        <v>581</v>
      </c>
      <c r="C1" s="105" t="s">
        <v>109</v>
      </c>
      <c r="D1" s="105" t="s">
        <v>541</v>
      </c>
      <c r="E1" s="105" t="s">
        <v>542</v>
      </c>
      <c r="F1" s="105" t="s">
        <v>117</v>
      </c>
      <c r="G1" s="105" t="s">
        <v>543</v>
      </c>
      <c r="H1" s="105" t="s">
        <v>133</v>
      </c>
      <c r="I1" s="105" t="s">
        <v>125</v>
      </c>
      <c r="J1" s="105" t="s">
        <v>544</v>
      </c>
      <c r="K1" s="105" t="s">
        <v>522</v>
      </c>
      <c r="L1" s="105" t="s">
        <v>622</v>
      </c>
    </row>
    <row r="2" spans="1:13">
      <c r="A2" s="108">
        <v>15012002</v>
      </c>
      <c r="B2" s="108">
        <v>192</v>
      </c>
      <c r="C2" s="109" t="s">
        <v>110</v>
      </c>
      <c r="D2" s="110">
        <v>4</v>
      </c>
      <c r="E2" s="110" t="s">
        <v>630</v>
      </c>
      <c r="F2" s="110">
        <v>1</v>
      </c>
      <c r="G2" s="110">
        <v>348</v>
      </c>
      <c r="H2" s="110" t="s">
        <v>137</v>
      </c>
      <c r="I2" s="108" t="s">
        <v>124</v>
      </c>
      <c r="J2" s="3" t="s">
        <v>571</v>
      </c>
      <c r="K2" s="111">
        <v>198</v>
      </c>
      <c r="L2" s="111"/>
      <c r="M2" s="126"/>
    </row>
    <row r="3" spans="1:13">
      <c r="A3" s="108">
        <v>15012006</v>
      </c>
      <c r="B3" s="108">
        <v>48</v>
      </c>
      <c r="C3" s="109" t="s">
        <v>115</v>
      </c>
      <c r="D3" s="110">
        <v>1</v>
      </c>
      <c r="E3" s="110" t="s">
        <v>630</v>
      </c>
      <c r="F3" s="110">
        <v>1</v>
      </c>
      <c r="G3" s="110">
        <v>87</v>
      </c>
      <c r="H3" s="110" t="s">
        <v>137</v>
      </c>
      <c r="I3" s="108" t="s">
        <v>124</v>
      </c>
      <c r="J3" s="3" t="s">
        <v>571</v>
      </c>
      <c r="K3" s="111">
        <v>198</v>
      </c>
      <c r="L3" s="111"/>
      <c r="M3" s="126"/>
    </row>
    <row r="4" spans="1:13">
      <c r="A4" s="108">
        <v>15010002</v>
      </c>
      <c r="B4" s="108">
        <v>192</v>
      </c>
      <c r="C4" s="109" t="s">
        <v>527</v>
      </c>
      <c r="D4" s="110">
        <v>2</v>
      </c>
      <c r="E4" s="110" t="s">
        <v>630</v>
      </c>
      <c r="F4" s="110">
        <v>2</v>
      </c>
      <c r="G4" s="110">
        <v>600</v>
      </c>
      <c r="H4" s="110" t="s">
        <v>135</v>
      </c>
      <c r="I4" s="108" t="s">
        <v>124</v>
      </c>
      <c r="J4" s="3" t="s">
        <v>571</v>
      </c>
      <c r="K4" s="111">
        <v>198</v>
      </c>
      <c r="L4" s="111"/>
      <c r="M4" s="126"/>
    </row>
    <row r="5" spans="1:13">
      <c r="A5" s="108">
        <v>15004007</v>
      </c>
      <c r="B5" s="108">
        <v>1120</v>
      </c>
      <c r="C5" s="109" t="s">
        <v>359</v>
      </c>
      <c r="D5" s="110">
        <v>1</v>
      </c>
      <c r="E5" s="110">
        <v>28</v>
      </c>
      <c r="F5" s="110">
        <v>2</v>
      </c>
      <c r="G5" s="110">
        <v>600</v>
      </c>
      <c r="H5" s="110" t="s">
        <v>135</v>
      </c>
      <c r="I5" s="108" t="s">
        <v>124</v>
      </c>
      <c r="J5" s="3" t="s">
        <v>571</v>
      </c>
      <c r="K5" s="111">
        <v>392</v>
      </c>
      <c r="L5" s="111"/>
      <c r="M5" s="126"/>
    </row>
    <row r="6" spans="1:13">
      <c r="A6" s="108">
        <v>15001177</v>
      </c>
      <c r="B6" s="108">
        <v>216</v>
      </c>
      <c r="C6" s="109" t="s">
        <v>472</v>
      </c>
      <c r="D6" s="110">
        <v>3</v>
      </c>
      <c r="E6" s="110" t="s">
        <v>630</v>
      </c>
      <c r="F6" s="110">
        <v>2</v>
      </c>
      <c r="G6" s="110">
        <v>1500</v>
      </c>
      <c r="H6" s="110" t="s">
        <v>135</v>
      </c>
      <c r="I6" s="108" t="s">
        <v>157</v>
      </c>
      <c r="J6" s="3" t="s">
        <v>475</v>
      </c>
      <c r="K6" s="111">
        <v>393</v>
      </c>
      <c r="L6" s="111"/>
      <c r="M6" s="126"/>
    </row>
    <row r="7" spans="1:13">
      <c r="A7" s="108">
        <v>15001151</v>
      </c>
      <c r="B7" s="108">
        <v>96</v>
      </c>
      <c r="C7" s="109" t="s">
        <v>388</v>
      </c>
      <c r="D7" s="110">
        <v>1</v>
      </c>
      <c r="E7" s="110" t="s">
        <v>630</v>
      </c>
      <c r="F7" s="110">
        <v>2</v>
      </c>
      <c r="G7" s="110">
        <v>460</v>
      </c>
      <c r="H7" s="110" t="s">
        <v>135</v>
      </c>
      <c r="I7" s="108" t="s">
        <v>157</v>
      </c>
      <c r="J7" s="3" t="s">
        <v>475</v>
      </c>
      <c r="K7" s="111">
        <v>393</v>
      </c>
      <c r="L7" s="111"/>
      <c r="M7" s="126"/>
    </row>
    <row r="8" spans="1:13">
      <c r="A8" s="108">
        <v>15002042</v>
      </c>
      <c r="B8" s="108">
        <v>1200</v>
      </c>
      <c r="C8" s="109" t="s">
        <v>417</v>
      </c>
      <c r="D8" s="110">
        <v>1</v>
      </c>
      <c r="E8" s="110">
        <v>30</v>
      </c>
      <c r="F8" s="110">
        <v>1</v>
      </c>
      <c r="G8" s="110">
        <v>210</v>
      </c>
      <c r="H8" s="110" t="s">
        <v>136</v>
      </c>
      <c r="I8" s="108" t="s">
        <v>386</v>
      </c>
      <c r="J8" s="3" t="s">
        <v>231</v>
      </c>
      <c r="K8" s="111">
        <v>394</v>
      </c>
      <c r="L8" s="111"/>
      <c r="M8" s="126"/>
    </row>
    <row r="9" spans="1:13">
      <c r="A9" s="108">
        <v>15011002</v>
      </c>
      <c r="B9" s="108">
        <v>288</v>
      </c>
      <c r="C9" s="109" t="s">
        <v>454</v>
      </c>
      <c r="D9" s="110">
        <v>6</v>
      </c>
      <c r="E9" s="110" t="s">
        <v>630</v>
      </c>
      <c r="F9" s="110">
        <v>1</v>
      </c>
      <c r="G9" s="110">
        <v>480</v>
      </c>
      <c r="H9" s="110" t="s">
        <v>135</v>
      </c>
      <c r="I9" s="108" t="s">
        <v>386</v>
      </c>
      <c r="J9" s="3" t="s">
        <v>231</v>
      </c>
      <c r="K9" s="111">
        <v>199</v>
      </c>
      <c r="L9" s="111"/>
      <c r="M9" s="126"/>
    </row>
    <row r="10" spans="1:13">
      <c r="A10" s="108">
        <v>15001067</v>
      </c>
      <c r="B10" s="108">
        <v>240</v>
      </c>
      <c r="C10" s="109" t="s">
        <v>369</v>
      </c>
      <c r="D10" s="110">
        <v>2</v>
      </c>
      <c r="E10" s="110" t="s">
        <v>630</v>
      </c>
      <c r="F10" s="110">
        <v>2</v>
      </c>
      <c r="G10" s="110">
        <v>1500</v>
      </c>
      <c r="H10" s="110" t="s">
        <v>134</v>
      </c>
      <c r="I10" s="108" t="s">
        <v>123</v>
      </c>
      <c r="J10" s="3" t="s">
        <v>200</v>
      </c>
      <c r="K10" s="111">
        <v>395</v>
      </c>
      <c r="L10" s="111"/>
      <c r="M10" s="126"/>
    </row>
    <row r="11" spans="1:13">
      <c r="A11" s="108">
        <v>15003003</v>
      </c>
      <c r="B11" s="108">
        <v>800</v>
      </c>
      <c r="C11" s="109" t="s">
        <v>361</v>
      </c>
      <c r="D11" s="110">
        <v>1</v>
      </c>
      <c r="E11" s="110">
        <v>20</v>
      </c>
      <c r="F11" s="110">
        <v>2</v>
      </c>
      <c r="G11" s="110">
        <v>467</v>
      </c>
      <c r="H11" s="110" t="s">
        <v>134</v>
      </c>
      <c r="I11" s="108" t="s">
        <v>123</v>
      </c>
      <c r="J11" s="3" t="s">
        <v>200</v>
      </c>
      <c r="K11" s="111">
        <v>395</v>
      </c>
      <c r="L11" s="111"/>
      <c r="M11" s="126"/>
    </row>
    <row r="12" spans="1:13">
      <c r="A12" s="129">
        <v>15015001</v>
      </c>
      <c r="B12" s="129">
        <v>120</v>
      </c>
      <c r="C12" s="130" t="s">
        <v>355</v>
      </c>
      <c r="D12" s="58">
        <v>1</v>
      </c>
      <c r="E12" s="58" t="s">
        <v>630</v>
      </c>
      <c r="F12" s="58">
        <v>2</v>
      </c>
      <c r="G12" s="58">
        <v>234</v>
      </c>
      <c r="H12" s="58" t="s">
        <v>136</v>
      </c>
      <c r="I12" s="129" t="s">
        <v>123</v>
      </c>
      <c r="J12" s="3" t="s">
        <v>200</v>
      </c>
      <c r="K12" s="111">
        <v>200</v>
      </c>
      <c r="L12" s="111"/>
      <c r="M12" s="126"/>
    </row>
    <row r="13" spans="1:13">
      <c r="A13" s="108">
        <v>15001067</v>
      </c>
      <c r="B13" s="108">
        <v>120</v>
      </c>
      <c r="C13" s="109" t="s">
        <v>369</v>
      </c>
      <c r="D13" s="110">
        <v>1</v>
      </c>
      <c r="E13" s="110" t="s">
        <v>630</v>
      </c>
      <c r="F13" s="110">
        <v>2</v>
      </c>
      <c r="G13" s="110">
        <v>750</v>
      </c>
      <c r="H13" s="110" t="s">
        <v>134</v>
      </c>
      <c r="I13" s="108" t="s">
        <v>126</v>
      </c>
      <c r="J13" s="3" t="s">
        <v>200</v>
      </c>
      <c r="K13" s="111">
        <v>396</v>
      </c>
      <c r="L13" s="111"/>
      <c r="M13" s="126"/>
    </row>
    <row r="14" spans="1:13">
      <c r="A14" s="108">
        <v>15003003</v>
      </c>
      <c r="B14" s="108">
        <v>600</v>
      </c>
      <c r="C14" s="109" t="s">
        <v>361</v>
      </c>
      <c r="D14" s="110">
        <v>1</v>
      </c>
      <c r="E14" s="110">
        <v>15</v>
      </c>
      <c r="F14" s="110">
        <v>2</v>
      </c>
      <c r="G14" s="110">
        <v>400</v>
      </c>
      <c r="H14" s="110" t="s">
        <v>134</v>
      </c>
      <c r="I14" s="108" t="s">
        <v>126</v>
      </c>
      <c r="J14" s="3" t="s">
        <v>200</v>
      </c>
      <c r="K14" s="111">
        <v>396</v>
      </c>
      <c r="L14" s="111"/>
      <c r="M14" s="126"/>
    </row>
    <row r="15" spans="1:13">
      <c r="A15" s="129">
        <v>15015001</v>
      </c>
      <c r="B15" s="129">
        <v>120</v>
      </c>
      <c r="C15" s="130" t="s">
        <v>355</v>
      </c>
      <c r="D15" s="58">
        <v>1</v>
      </c>
      <c r="E15" s="58" t="s">
        <v>630</v>
      </c>
      <c r="F15" s="58">
        <v>2</v>
      </c>
      <c r="G15" s="58">
        <v>234</v>
      </c>
      <c r="H15" s="58" t="s">
        <v>136</v>
      </c>
      <c r="I15" s="129" t="s">
        <v>126</v>
      </c>
      <c r="J15" s="3" t="s">
        <v>200</v>
      </c>
      <c r="K15" s="111">
        <v>201</v>
      </c>
      <c r="L15" s="111"/>
      <c r="M15" s="126"/>
    </row>
    <row r="16" spans="1:13">
      <c r="A16" s="108">
        <v>15011001</v>
      </c>
      <c r="B16" s="108">
        <v>210</v>
      </c>
      <c r="C16" s="109" t="s">
        <v>357</v>
      </c>
      <c r="D16" s="110">
        <v>2</v>
      </c>
      <c r="E16" s="110" t="s">
        <v>630</v>
      </c>
      <c r="F16" s="110">
        <v>2</v>
      </c>
      <c r="G16" s="110">
        <v>780</v>
      </c>
      <c r="H16" s="110" t="s">
        <v>136</v>
      </c>
      <c r="I16" s="108" t="s">
        <v>392</v>
      </c>
      <c r="J16" s="3" t="s">
        <v>200</v>
      </c>
      <c r="K16" s="111">
        <v>202</v>
      </c>
      <c r="L16" s="111"/>
    </row>
    <row r="17" spans="1:13">
      <c r="A17" s="108">
        <v>15001124</v>
      </c>
      <c r="B17" s="108">
        <v>360</v>
      </c>
      <c r="C17" s="109" t="s">
        <v>375</v>
      </c>
      <c r="D17" s="110">
        <v>1</v>
      </c>
      <c r="E17" s="110" t="s">
        <v>630</v>
      </c>
      <c r="F17" s="110">
        <v>2</v>
      </c>
      <c r="G17" s="110">
        <v>586</v>
      </c>
      <c r="H17" s="110" t="s">
        <v>134</v>
      </c>
      <c r="I17" s="108" t="s">
        <v>122</v>
      </c>
      <c r="J17" s="3" t="s">
        <v>422</v>
      </c>
      <c r="K17" s="111">
        <v>399</v>
      </c>
      <c r="L17" s="111"/>
    </row>
    <row r="18" spans="1:13">
      <c r="A18" s="108">
        <v>15001125</v>
      </c>
      <c r="B18" s="108">
        <v>360</v>
      </c>
      <c r="C18" s="109" t="s">
        <v>376</v>
      </c>
      <c r="D18" s="110">
        <v>1</v>
      </c>
      <c r="E18" s="110" t="s">
        <v>630</v>
      </c>
      <c r="F18" s="110">
        <v>2</v>
      </c>
      <c r="G18" s="110">
        <v>586</v>
      </c>
      <c r="H18" s="110" t="s">
        <v>134</v>
      </c>
      <c r="I18" s="108" t="s">
        <v>122</v>
      </c>
      <c r="J18" s="3" t="s">
        <v>422</v>
      </c>
      <c r="K18" s="111">
        <v>399</v>
      </c>
      <c r="L18" s="111"/>
    </row>
    <row r="19" spans="1:13">
      <c r="A19" s="108">
        <v>15001088</v>
      </c>
      <c r="B19" s="108">
        <v>200</v>
      </c>
      <c r="C19" s="109" t="s">
        <v>371</v>
      </c>
      <c r="D19" s="110">
        <v>2</v>
      </c>
      <c r="E19" s="110" t="s">
        <v>630</v>
      </c>
      <c r="F19" s="110">
        <v>2</v>
      </c>
      <c r="G19" s="110">
        <v>1400</v>
      </c>
      <c r="H19" s="110" t="s">
        <v>134</v>
      </c>
      <c r="I19" s="108" t="s">
        <v>122</v>
      </c>
      <c r="J19" s="3" t="s">
        <v>422</v>
      </c>
      <c r="K19" s="111">
        <v>399</v>
      </c>
      <c r="L19" s="111"/>
      <c r="M19" s="126"/>
    </row>
    <row r="20" spans="1:13">
      <c r="A20" s="108">
        <v>15003003</v>
      </c>
      <c r="B20" s="108">
        <v>400</v>
      </c>
      <c r="C20" s="109" t="s">
        <v>361</v>
      </c>
      <c r="D20" s="110">
        <v>1</v>
      </c>
      <c r="E20" s="110">
        <v>10</v>
      </c>
      <c r="F20" s="110">
        <v>2</v>
      </c>
      <c r="G20" s="110">
        <v>333</v>
      </c>
      <c r="H20" s="110" t="s">
        <v>134</v>
      </c>
      <c r="I20" s="108" t="s">
        <v>122</v>
      </c>
      <c r="J20" s="3" t="s">
        <v>422</v>
      </c>
      <c r="K20" s="111">
        <v>399</v>
      </c>
      <c r="L20" s="111"/>
      <c r="M20" s="126"/>
    </row>
    <row r="21" spans="1:13">
      <c r="A21" s="108">
        <v>15010001</v>
      </c>
      <c r="B21" s="108">
        <v>150</v>
      </c>
      <c r="C21" s="109" t="s">
        <v>358</v>
      </c>
      <c r="D21" s="110">
        <v>1</v>
      </c>
      <c r="E21" s="110" t="s">
        <v>630</v>
      </c>
      <c r="F21" s="110">
        <v>2</v>
      </c>
      <c r="G21" s="110">
        <v>374</v>
      </c>
      <c r="H21" s="110" t="s">
        <v>136</v>
      </c>
      <c r="I21" s="108" t="s">
        <v>123</v>
      </c>
      <c r="J21" s="3" t="s">
        <v>186</v>
      </c>
      <c r="K21" s="111">
        <v>196</v>
      </c>
      <c r="L21" s="111"/>
      <c r="M21" s="126"/>
    </row>
    <row r="22" spans="1:13">
      <c r="A22" s="108">
        <v>15013005</v>
      </c>
      <c r="B22" s="108">
        <v>210</v>
      </c>
      <c r="C22" s="109" t="s">
        <v>60</v>
      </c>
      <c r="D22" s="110">
        <v>1</v>
      </c>
      <c r="E22" s="110">
        <v>7</v>
      </c>
      <c r="F22" s="110">
        <v>1</v>
      </c>
      <c r="G22" s="110">
        <v>90</v>
      </c>
      <c r="H22" s="110" t="s">
        <v>136</v>
      </c>
      <c r="I22" s="108" t="s">
        <v>123</v>
      </c>
      <c r="J22" s="3" t="s">
        <v>186</v>
      </c>
      <c r="K22" s="111">
        <v>196</v>
      </c>
      <c r="L22" s="111"/>
      <c r="M22" s="126"/>
    </row>
    <row r="23" spans="1:13">
      <c r="A23" s="108">
        <v>15013005</v>
      </c>
      <c r="B23" s="108">
        <v>210</v>
      </c>
      <c r="C23" s="109" t="s">
        <v>60</v>
      </c>
      <c r="D23" s="110">
        <v>1</v>
      </c>
      <c r="E23" s="110">
        <v>7</v>
      </c>
      <c r="F23" s="110">
        <v>1</v>
      </c>
      <c r="G23" s="110">
        <v>90</v>
      </c>
      <c r="H23" s="110" t="s">
        <v>136</v>
      </c>
      <c r="I23" s="108" t="s">
        <v>126</v>
      </c>
      <c r="J23" s="3" t="s">
        <v>186</v>
      </c>
      <c r="K23" s="111">
        <v>197</v>
      </c>
      <c r="L23" s="111"/>
      <c r="M23" s="126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مقاصد!$A$2:$A$32</xm:f>
          </x14:formula1>
          <xm:sqref>I2:I23</xm:sqref>
        </x14:dataValidation>
        <x14:dataValidation type="list" allowBlank="1" showInputMessage="1" showErrorMessage="1">
          <x14:formula1>
            <xm:f>'راننده (2)'!$A$2:$A$139</xm:f>
          </x14:formula1>
          <xm:sqref>J2:J23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rightToLeft="1" topLeftCell="A19" zoomScaleNormal="100" workbookViewId="0">
      <selection activeCell="E26" sqref="E26"/>
    </sheetView>
  </sheetViews>
  <sheetFormatPr defaultRowHeight="15"/>
  <cols>
    <col min="1" max="1" width="9.85546875" customWidth="1"/>
    <col min="2" max="2" width="11.7109375" customWidth="1"/>
    <col min="3" max="3" width="26.5703125" style="1" customWidth="1"/>
    <col min="4" max="4" width="9" customWidth="1"/>
    <col min="5" max="5" width="7.42578125" customWidth="1"/>
    <col min="6" max="6" width="7.7109375" customWidth="1"/>
    <col min="7" max="8" width="12" customWidth="1"/>
    <col min="9" max="9" width="15.28515625" bestFit="1" customWidth="1"/>
    <col min="10" max="10" width="15.28515625" customWidth="1"/>
    <col min="11" max="12" width="11.42578125" customWidth="1"/>
    <col min="13" max="13" width="14.85546875" bestFit="1" customWidth="1"/>
  </cols>
  <sheetData>
    <row r="1" spans="1:13" ht="28.5" customHeight="1">
      <c r="A1" s="105" t="s">
        <v>540</v>
      </c>
      <c r="B1" s="107" t="s">
        <v>581</v>
      </c>
      <c r="C1" s="105" t="s">
        <v>109</v>
      </c>
      <c r="D1" s="105" t="s">
        <v>541</v>
      </c>
      <c r="E1" s="105" t="s">
        <v>542</v>
      </c>
      <c r="F1" s="105" t="s">
        <v>117</v>
      </c>
      <c r="G1" s="105" t="s">
        <v>543</v>
      </c>
      <c r="H1" s="105" t="s">
        <v>133</v>
      </c>
      <c r="I1" s="105" t="s">
        <v>125</v>
      </c>
      <c r="J1" s="105" t="s">
        <v>544</v>
      </c>
      <c r="K1" s="105" t="s">
        <v>522</v>
      </c>
      <c r="L1" s="105" t="s">
        <v>622</v>
      </c>
    </row>
    <row r="2" spans="1:13">
      <c r="A2" s="108">
        <v>15012002</v>
      </c>
      <c r="B2" s="108">
        <v>192</v>
      </c>
      <c r="C2" s="109" t="s">
        <v>110</v>
      </c>
      <c r="D2" s="110">
        <v>4</v>
      </c>
      <c r="E2" s="110" t="s">
        <v>630</v>
      </c>
      <c r="F2" s="110">
        <v>1</v>
      </c>
      <c r="G2" s="110">
        <v>348</v>
      </c>
      <c r="H2" s="110" t="s">
        <v>137</v>
      </c>
      <c r="I2" s="108" t="s">
        <v>124</v>
      </c>
      <c r="J2" s="3" t="s">
        <v>451</v>
      </c>
      <c r="K2" s="111">
        <v>204</v>
      </c>
      <c r="L2" s="111"/>
      <c r="M2" s="126"/>
    </row>
    <row r="3" spans="1:13">
      <c r="A3" s="108">
        <v>15012006</v>
      </c>
      <c r="B3" s="108">
        <v>48</v>
      </c>
      <c r="C3" s="109" t="s">
        <v>115</v>
      </c>
      <c r="D3" s="110">
        <v>1</v>
      </c>
      <c r="E3" s="110" t="s">
        <v>630</v>
      </c>
      <c r="F3" s="110">
        <v>1</v>
      </c>
      <c r="G3" s="110">
        <v>87</v>
      </c>
      <c r="H3" s="110" t="s">
        <v>137</v>
      </c>
      <c r="I3" s="108" t="s">
        <v>124</v>
      </c>
      <c r="J3" s="3" t="s">
        <v>451</v>
      </c>
      <c r="K3" s="111">
        <v>204</v>
      </c>
      <c r="L3" s="111"/>
      <c r="M3" s="126"/>
    </row>
    <row r="4" spans="1:13">
      <c r="A4" s="108">
        <v>15004007</v>
      </c>
      <c r="B4" s="108">
        <v>1120</v>
      </c>
      <c r="C4" s="109" t="s">
        <v>359</v>
      </c>
      <c r="D4" s="110">
        <v>1</v>
      </c>
      <c r="E4" s="110">
        <v>28</v>
      </c>
      <c r="F4" s="110">
        <v>2</v>
      </c>
      <c r="G4" s="110">
        <v>600</v>
      </c>
      <c r="H4" s="110" t="s">
        <v>135</v>
      </c>
      <c r="I4" s="108" t="s">
        <v>124</v>
      </c>
      <c r="J4" s="3" t="s">
        <v>451</v>
      </c>
      <c r="K4" s="111">
        <v>405</v>
      </c>
      <c r="L4" s="111"/>
      <c r="M4" s="126"/>
    </row>
    <row r="5" spans="1:13">
      <c r="A5" s="108">
        <v>15010002</v>
      </c>
      <c r="B5" s="108">
        <v>192</v>
      </c>
      <c r="C5" s="109" t="s">
        <v>527</v>
      </c>
      <c r="D5" s="110">
        <v>2</v>
      </c>
      <c r="E5" s="110" t="s">
        <v>630</v>
      </c>
      <c r="F5" s="110">
        <v>2</v>
      </c>
      <c r="G5" s="110">
        <v>600</v>
      </c>
      <c r="H5" s="110" t="s">
        <v>135</v>
      </c>
      <c r="I5" s="108" t="s">
        <v>124</v>
      </c>
      <c r="J5" s="3" t="s">
        <v>451</v>
      </c>
      <c r="K5" s="111">
        <v>204</v>
      </c>
      <c r="L5" s="111"/>
      <c r="M5" s="126"/>
    </row>
    <row r="6" spans="1:13">
      <c r="A6" s="108">
        <v>15001177</v>
      </c>
      <c r="B6" s="108">
        <v>72</v>
      </c>
      <c r="C6" s="109" t="s">
        <v>472</v>
      </c>
      <c r="D6" s="110">
        <v>1</v>
      </c>
      <c r="E6" s="110" t="s">
        <v>630</v>
      </c>
      <c r="F6" s="110">
        <v>2</v>
      </c>
      <c r="G6" s="110">
        <v>500</v>
      </c>
      <c r="H6" s="110" t="s">
        <v>135</v>
      </c>
      <c r="I6" s="108" t="s">
        <v>157</v>
      </c>
      <c r="J6" s="3" t="s">
        <v>583</v>
      </c>
      <c r="K6" s="111">
        <v>414</v>
      </c>
      <c r="L6" s="111"/>
      <c r="M6" s="126"/>
    </row>
    <row r="7" spans="1:13">
      <c r="A7" s="108">
        <v>15001164</v>
      </c>
      <c r="B7" s="108">
        <v>192</v>
      </c>
      <c r="C7" s="109" t="s">
        <v>387</v>
      </c>
      <c r="D7" s="110">
        <v>1</v>
      </c>
      <c r="E7" s="110" t="s">
        <v>630</v>
      </c>
      <c r="F7" s="110">
        <v>2</v>
      </c>
      <c r="G7" s="110">
        <v>500</v>
      </c>
      <c r="H7" s="110" t="s">
        <v>135</v>
      </c>
      <c r="I7" s="108" t="s">
        <v>157</v>
      </c>
      <c r="J7" s="3" t="s">
        <v>583</v>
      </c>
      <c r="K7" s="111">
        <v>414</v>
      </c>
      <c r="L7" s="111"/>
      <c r="M7" s="126"/>
    </row>
    <row r="8" spans="1:13">
      <c r="A8" s="108">
        <v>15015002</v>
      </c>
      <c r="B8" s="108">
        <v>1152</v>
      </c>
      <c r="C8" s="109" t="s">
        <v>559</v>
      </c>
      <c r="D8" s="110">
        <v>2</v>
      </c>
      <c r="E8" s="110" t="s">
        <v>630</v>
      </c>
      <c r="F8" s="110">
        <v>2</v>
      </c>
      <c r="G8" s="110">
        <v>800</v>
      </c>
      <c r="H8" s="110" t="s">
        <v>135</v>
      </c>
      <c r="I8" s="108" t="s">
        <v>124</v>
      </c>
      <c r="J8" s="3" t="s">
        <v>237</v>
      </c>
      <c r="K8" s="111">
        <v>203</v>
      </c>
      <c r="L8" s="111"/>
      <c r="M8" s="126"/>
    </row>
    <row r="9" spans="1:13">
      <c r="A9" s="108">
        <v>15001067</v>
      </c>
      <c r="B9" s="108">
        <v>240</v>
      </c>
      <c r="C9" s="109" t="s">
        <v>369</v>
      </c>
      <c r="D9" s="110">
        <v>2</v>
      </c>
      <c r="E9" s="110" t="s">
        <v>630</v>
      </c>
      <c r="F9" s="110">
        <v>2</v>
      </c>
      <c r="G9" s="110">
        <v>1500</v>
      </c>
      <c r="H9" s="110" t="s">
        <v>134</v>
      </c>
      <c r="I9" s="108" t="s">
        <v>123</v>
      </c>
      <c r="J9" s="3" t="s">
        <v>251</v>
      </c>
      <c r="K9" s="111">
        <v>406</v>
      </c>
      <c r="L9" s="111"/>
    </row>
    <row r="10" spans="1:13">
      <c r="A10" s="108">
        <v>15003003</v>
      </c>
      <c r="B10" s="108">
        <v>800</v>
      </c>
      <c r="C10" s="109" t="s">
        <v>361</v>
      </c>
      <c r="D10" s="110">
        <v>1</v>
      </c>
      <c r="E10" s="110">
        <v>20</v>
      </c>
      <c r="F10" s="110">
        <v>2</v>
      </c>
      <c r="G10" s="110">
        <v>467</v>
      </c>
      <c r="H10" s="110" t="s">
        <v>134</v>
      </c>
      <c r="I10" s="108" t="s">
        <v>123</v>
      </c>
      <c r="J10" s="3" t="s">
        <v>251</v>
      </c>
      <c r="K10" s="111">
        <v>406</v>
      </c>
      <c r="L10" s="111"/>
    </row>
    <row r="11" spans="1:13">
      <c r="A11" s="108">
        <v>15001082</v>
      </c>
      <c r="B11" s="108">
        <v>360</v>
      </c>
      <c r="C11" s="109" t="s">
        <v>370</v>
      </c>
      <c r="D11" s="110">
        <v>2</v>
      </c>
      <c r="E11" s="110" t="s">
        <v>630</v>
      </c>
      <c r="F11" s="110">
        <v>2</v>
      </c>
      <c r="G11" s="110">
        <v>1600</v>
      </c>
      <c r="H11" s="110" t="s">
        <v>134</v>
      </c>
      <c r="I11" s="108" t="s">
        <v>123</v>
      </c>
      <c r="J11" s="3" t="s">
        <v>251</v>
      </c>
      <c r="K11" s="111">
        <v>406</v>
      </c>
      <c r="L11" s="111"/>
    </row>
    <row r="12" spans="1:13">
      <c r="A12" s="108">
        <v>15001124</v>
      </c>
      <c r="B12" s="108">
        <v>360</v>
      </c>
      <c r="C12" s="109" t="s">
        <v>375</v>
      </c>
      <c r="D12" s="110">
        <v>1</v>
      </c>
      <c r="E12" s="110" t="s">
        <v>630</v>
      </c>
      <c r="F12" s="110">
        <v>2</v>
      </c>
      <c r="G12" s="110">
        <v>586</v>
      </c>
      <c r="H12" s="110" t="s">
        <v>134</v>
      </c>
      <c r="I12" s="108" t="s">
        <v>123</v>
      </c>
      <c r="J12" s="3" t="s">
        <v>251</v>
      </c>
      <c r="K12" s="111">
        <v>406</v>
      </c>
      <c r="L12" s="111"/>
    </row>
    <row r="13" spans="1:13">
      <c r="A13" s="108">
        <v>15001125</v>
      </c>
      <c r="B13" s="108">
        <v>360</v>
      </c>
      <c r="C13" s="109" t="s">
        <v>376</v>
      </c>
      <c r="D13" s="110">
        <v>1</v>
      </c>
      <c r="E13" s="110" t="s">
        <v>630</v>
      </c>
      <c r="F13" s="110">
        <v>2</v>
      </c>
      <c r="G13" s="110">
        <v>586</v>
      </c>
      <c r="H13" s="110" t="s">
        <v>134</v>
      </c>
      <c r="I13" s="108" t="s">
        <v>123</v>
      </c>
      <c r="J13" s="3" t="s">
        <v>251</v>
      </c>
      <c r="K13" s="111">
        <v>406</v>
      </c>
      <c r="L13" s="111"/>
      <c r="M13" s="126"/>
    </row>
    <row r="14" spans="1:13">
      <c r="A14" s="108">
        <v>15003002</v>
      </c>
      <c r="B14" s="108">
        <v>720</v>
      </c>
      <c r="C14" s="109" t="s">
        <v>362</v>
      </c>
      <c r="D14" s="110">
        <v>1</v>
      </c>
      <c r="E14" s="110">
        <v>24</v>
      </c>
      <c r="F14" s="110">
        <v>2</v>
      </c>
      <c r="G14" s="110">
        <v>520</v>
      </c>
      <c r="H14" s="110" t="s">
        <v>134</v>
      </c>
      <c r="I14" s="108" t="s">
        <v>123</v>
      </c>
      <c r="J14" s="3" t="s">
        <v>251</v>
      </c>
      <c r="K14" s="111">
        <v>406</v>
      </c>
      <c r="L14" s="111"/>
      <c r="M14" s="126"/>
    </row>
    <row r="15" spans="1:13">
      <c r="A15" s="108">
        <v>15010001</v>
      </c>
      <c r="B15" s="108">
        <v>150</v>
      </c>
      <c r="C15" s="109" t="s">
        <v>358</v>
      </c>
      <c r="D15" s="110">
        <v>1</v>
      </c>
      <c r="E15" s="110" t="s">
        <v>630</v>
      </c>
      <c r="F15" s="110">
        <v>2</v>
      </c>
      <c r="G15" s="110">
        <v>374</v>
      </c>
      <c r="H15" s="110" t="s">
        <v>136</v>
      </c>
      <c r="I15" s="108" t="s">
        <v>123</v>
      </c>
      <c r="J15" s="3" t="s">
        <v>251</v>
      </c>
      <c r="K15" s="111">
        <v>206</v>
      </c>
      <c r="L15" s="111"/>
      <c r="M15" s="126"/>
    </row>
    <row r="16" spans="1:13">
      <c r="A16" s="108">
        <v>15013005</v>
      </c>
      <c r="B16" s="108">
        <v>90</v>
      </c>
      <c r="C16" s="109" t="s">
        <v>60</v>
      </c>
      <c r="D16" s="110">
        <v>1</v>
      </c>
      <c r="E16" s="110">
        <v>3</v>
      </c>
      <c r="F16" s="110">
        <v>1</v>
      </c>
      <c r="G16" s="110">
        <v>50</v>
      </c>
      <c r="H16" s="110" t="s">
        <v>136</v>
      </c>
      <c r="I16" s="108" t="s">
        <v>123</v>
      </c>
      <c r="J16" s="3" t="s">
        <v>251</v>
      </c>
      <c r="K16" s="111">
        <v>206</v>
      </c>
      <c r="L16" s="111"/>
      <c r="M16" s="126"/>
    </row>
    <row r="17" spans="1:13">
      <c r="A17" s="108">
        <v>15015001</v>
      </c>
      <c r="B17" s="108">
        <v>120</v>
      </c>
      <c r="C17" s="109" t="s">
        <v>355</v>
      </c>
      <c r="D17" s="110">
        <v>1</v>
      </c>
      <c r="E17" s="110" t="s">
        <v>630</v>
      </c>
      <c r="F17" s="110">
        <v>2</v>
      </c>
      <c r="G17" s="110">
        <v>234</v>
      </c>
      <c r="H17" s="110" t="s">
        <v>136</v>
      </c>
      <c r="I17" s="108" t="s">
        <v>123</v>
      </c>
      <c r="J17" s="3" t="s">
        <v>251</v>
      </c>
      <c r="K17" s="111">
        <v>206</v>
      </c>
      <c r="L17" s="111"/>
      <c r="M17" s="126"/>
    </row>
    <row r="18" spans="1:13">
      <c r="A18" s="108">
        <v>15002098</v>
      </c>
      <c r="B18" s="108">
        <v>1500</v>
      </c>
      <c r="C18" s="109" t="s">
        <v>366</v>
      </c>
      <c r="D18" s="110">
        <v>1</v>
      </c>
      <c r="E18" s="110" t="s">
        <v>630</v>
      </c>
      <c r="F18" s="110">
        <v>1</v>
      </c>
      <c r="G18" s="110">
        <v>500</v>
      </c>
      <c r="H18" s="110" t="s">
        <v>134</v>
      </c>
      <c r="I18" s="108" t="s">
        <v>158</v>
      </c>
      <c r="J18" s="3" t="s">
        <v>251</v>
      </c>
      <c r="K18" s="111">
        <v>408</v>
      </c>
      <c r="L18" s="111"/>
      <c r="M18" s="126"/>
    </row>
    <row r="19" spans="1:13">
      <c r="A19" s="108">
        <v>15002099</v>
      </c>
      <c r="B19" s="108">
        <v>1500</v>
      </c>
      <c r="C19" s="109" t="s">
        <v>365</v>
      </c>
      <c r="D19" s="110">
        <v>1</v>
      </c>
      <c r="E19" s="110" t="s">
        <v>630</v>
      </c>
      <c r="F19" s="110">
        <v>1</v>
      </c>
      <c r="G19" s="110">
        <v>500</v>
      </c>
      <c r="H19" s="110" t="s">
        <v>134</v>
      </c>
      <c r="I19" s="108" t="s">
        <v>158</v>
      </c>
      <c r="J19" s="3" t="s">
        <v>251</v>
      </c>
      <c r="K19" s="111">
        <v>408</v>
      </c>
      <c r="L19" s="111"/>
      <c r="M19" s="126"/>
    </row>
    <row r="20" spans="1:13">
      <c r="A20" s="108">
        <v>15001158</v>
      </c>
      <c r="B20" s="108">
        <v>450</v>
      </c>
      <c r="C20" s="109" t="s">
        <v>59</v>
      </c>
      <c r="D20" s="110">
        <v>1</v>
      </c>
      <c r="E20" s="110" t="s">
        <v>630</v>
      </c>
      <c r="F20" s="110">
        <v>1</v>
      </c>
      <c r="G20" s="110">
        <v>400</v>
      </c>
      <c r="H20" s="110" t="s">
        <v>134</v>
      </c>
      <c r="I20" s="108" t="s">
        <v>158</v>
      </c>
      <c r="J20" s="3" t="s">
        <v>251</v>
      </c>
      <c r="K20" s="111">
        <v>409</v>
      </c>
      <c r="L20" s="111"/>
      <c r="M20" s="126"/>
    </row>
    <row r="21" spans="1:13">
      <c r="A21" s="108">
        <v>15001067</v>
      </c>
      <c r="B21" s="108">
        <v>120</v>
      </c>
      <c r="C21" s="109" t="s">
        <v>369</v>
      </c>
      <c r="D21" s="110">
        <v>1</v>
      </c>
      <c r="E21" s="110" t="s">
        <v>630</v>
      </c>
      <c r="F21" s="110">
        <v>2</v>
      </c>
      <c r="G21" s="110">
        <v>750</v>
      </c>
      <c r="H21" s="110" t="s">
        <v>134</v>
      </c>
      <c r="I21" s="108" t="s">
        <v>126</v>
      </c>
      <c r="J21" s="3" t="s">
        <v>344</v>
      </c>
      <c r="K21" s="111">
        <v>407</v>
      </c>
      <c r="L21" s="111"/>
      <c r="M21" s="126"/>
    </row>
    <row r="22" spans="1:13">
      <c r="A22" s="108">
        <v>15003003</v>
      </c>
      <c r="B22" s="108">
        <v>600</v>
      </c>
      <c r="C22" s="109" t="s">
        <v>361</v>
      </c>
      <c r="D22" s="110">
        <v>1</v>
      </c>
      <c r="E22" s="110">
        <v>15</v>
      </c>
      <c r="F22" s="110">
        <v>2</v>
      </c>
      <c r="G22" s="110">
        <v>400</v>
      </c>
      <c r="H22" s="110" t="s">
        <v>134</v>
      </c>
      <c r="I22" s="108" t="s">
        <v>126</v>
      </c>
      <c r="J22" s="3" t="s">
        <v>344</v>
      </c>
      <c r="K22" s="111">
        <v>407</v>
      </c>
      <c r="L22" s="111"/>
      <c r="M22" s="126"/>
    </row>
    <row r="23" spans="1:13">
      <c r="A23" s="108">
        <v>15010001</v>
      </c>
      <c r="B23" s="108">
        <v>150</v>
      </c>
      <c r="C23" s="109" t="s">
        <v>358</v>
      </c>
      <c r="D23" s="110">
        <v>1</v>
      </c>
      <c r="E23" s="110" t="s">
        <v>630</v>
      </c>
      <c r="F23" s="110">
        <v>2</v>
      </c>
      <c r="G23" s="110">
        <v>374</v>
      </c>
      <c r="H23" s="110" t="s">
        <v>136</v>
      </c>
      <c r="I23" s="108" t="s">
        <v>126</v>
      </c>
      <c r="J23" s="3" t="s">
        <v>344</v>
      </c>
      <c r="K23" s="111">
        <v>207</v>
      </c>
      <c r="L23" s="111"/>
    </row>
    <row r="24" spans="1:13">
      <c r="A24" s="108">
        <v>15015001</v>
      </c>
      <c r="B24" s="108">
        <v>120</v>
      </c>
      <c r="C24" s="109" t="s">
        <v>355</v>
      </c>
      <c r="D24" s="110">
        <v>1</v>
      </c>
      <c r="E24" s="110" t="s">
        <v>630</v>
      </c>
      <c r="F24" s="110">
        <v>2</v>
      </c>
      <c r="G24" s="110">
        <v>234</v>
      </c>
      <c r="H24" s="110" t="s">
        <v>136</v>
      </c>
      <c r="I24" s="108" t="s">
        <v>126</v>
      </c>
      <c r="J24" s="3" t="s">
        <v>344</v>
      </c>
      <c r="K24" s="111">
        <v>207</v>
      </c>
      <c r="L24" s="111"/>
    </row>
    <row r="25" spans="1:13">
      <c r="A25" s="108">
        <v>15013005</v>
      </c>
      <c r="B25" s="108">
        <v>120</v>
      </c>
      <c r="C25" s="109" t="s">
        <v>60</v>
      </c>
      <c r="D25" s="110">
        <v>1</v>
      </c>
      <c r="E25" s="110">
        <v>4</v>
      </c>
      <c r="F25" s="110">
        <v>1</v>
      </c>
      <c r="G25" s="110">
        <v>60</v>
      </c>
      <c r="H25" s="110" t="s">
        <v>136</v>
      </c>
      <c r="I25" s="108" t="s">
        <v>126</v>
      </c>
      <c r="J25" s="3" t="s">
        <v>344</v>
      </c>
      <c r="K25" s="111">
        <v>207</v>
      </c>
      <c r="L25" s="111"/>
    </row>
    <row r="26" spans="1:13">
      <c r="A26" s="108">
        <v>15011001</v>
      </c>
      <c r="B26" s="108">
        <v>210</v>
      </c>
      <c r="C26" s="109" t="s">
        <v>357</v>
      </c>
      <c r="D26" s="110">
        <v>2</v>
      </c>
      <c r="E26" s="110" t="s">
        <v>630</v>
      </c>
      <c r="F26" s="110">
        <v>2</v>
      </c>
      <c r="G26" s="110">
        <v>780</v>
      </c>
      <c r="H26" s="110" t="s">
        <v>136</v>
      </c>
      <c r="I26" s="108" t="s">
        <v>392</v>
      </c>
      <c r="J26" s="3" t="s">
        <v>344</v>
      </c>
      <c r="K26" s="111">
        <v>208</v>
      </c>
      <c r="L26" s="111"/>
    </row>
    <row r="27" spans="1:13">
      <c r="A27" s="108">
        <v>15014001</v>
      </c>
      <c r="B27" s="108">
        <v>1056</v>
      </c>
      <c r="C27" s="109" t="s">
        <v>354</v>
      </c>
      <c r="D27" s="110">
        <v>4</v>
      </c>
      <c r="E27" s="110" t="s">
        <v>630</v>
      </c>
      <c r="F27" s="110">
        <v>1</v>
      </c>
      <c r="G27" s="110">
        <v>400</v>
      </c>
      <c r="H27" s="110" t="s">
        <v>136</v>
      </c>
      <c r="I27" s="108" t="s">
        <v>392</v>
      </c>
      <c r="J27" s="3" t="s">
        <v>344</v>
      </c>
      <c r="K27" s="111">
        <v>208</v>
      </c>
      <c r="L27" s="111"/>
    </row>
    <row r="28" spans="1:13">
      <c r="A28" s="108">
        <v>15016001</v>
      </c>
      <c r="B28" s="108">
        <v>1152</v>
      </c>
      <c r="C28" s="109" t="s">
        <v>356</v>
      </c>
      <c r="D28" s="110">
        <v>1</v>
      </c>
      <c r="E28" s="110">
        <v>8</v>
      </c>
      <c r="F28" s="110">
        <v>1</v>
      </c>
      <c r="G28" s="110">
        <v>132</v>
      </c>
      <c r="H28" s="110" t="s">
        <v>136</v>
      </c>
      <c r="I28" s="108" t="s">
        <v>392</v>
      </c>
      <c r="J28" s="3" t="s">
        <v>344</v>
      </c>
      <c r="K28" s="111">
        <v>208</v>
      </c>
      <c r="L28" s="111"/>
    </row>
    <row r="29" spans="1:13">
      <c r="A29" s="108"/>
      <c r="B29" s="108">
        <v>4</v>
      </c>
      <c r="C29" s="109" t="s">
        <v>634</v>
      </c>
      <c r="D29" s="110"/>
      <c r="E29" s="110"/>
      <c r="F29" s="110"/>
      <c r="G29" s="110"/>
      <c r="H29" s="110"/>
      <c r="I29" s="108" t="s">
        <v>423</v>
      </c>
      <c r="J29" s="3" t="s">
        <v>251</v>
      </c>
      <c r="K29" s="111">
        <v>415</v>
      </c>
      <c r="L29" s="111"/>
    </row>
    <row r="30" spans="1:13">
      <c r="A30" s="108"/>
      <c r="B30" s="108">
        <v>6</v>
      </c>
      <c r="C30" s="109" t="s">
        <v>635</v>
      </c>
      <c r="D30" s="110"/>
      <c r="E30" s="110"/>
      <c r="F30" s="110"/>
      <c r="G30" s="110"/>
      <c r="H30" s="110"/>
      <c r="I30" s="108" t="s">
        <v>423</v>
      </c>
      <c r="J30" s="3" t="s">
        <v>251</v>
      </c>
      <c r="K30" s="111">
        <v>415</v>
      </c>
      <c r="L30" s="111"/>
    </row>
    <row r="31" spans="1:13">
      <c r="A31" s="108"/>
      <c r="B31" s="108">
        <v>11</v>
      </c>
      <c r="C31" s="109" t="s">
        <v>636</v>
      </c>
      <c r="D31" s="110"/>
      <c r="E31" s="110"/>
      <c r="F31" s="110"/>
      <c r="G31" s="110"/>
      <c r="H31" s="110"/>
      <c r="I31" s="108" t="s">
        <v>423</v>
      </c>
      <c r="J31" s="3" t="s">
        <v>251</v>
      </c>
      <c r="K31" s="111">
        <v>415</v>
      </c>
      <c r="L31" s="11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مقاصد!$A$2:$A$32</xm:f>
          </x14:formula1>
          <xm:sqref>I2:I31</xm:sqref>
        </x14:dataValidation>
        <x14:dataValidation type="list" allowBlank="1" showInputMessage="1" showErrorMessage="1">
          <x14:formula1>
            <xm:f>'راننده (2)'!$A$2:$A$139</xm:f>
          </x14:formula1>
          <xm:sqref>J2:J31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rightToLeft="1" zoomScaleNormal="100" workbookViewId="0">
      <selection activeCell="J27" sqref="J27"/>
    </sheetView>
  </sheetViews>
  <sheetFormatPr defaultRowHeight="15"/>
  <cols>
    <col min="1" max="1" width="9.85546875" customWidth="1"/>
    <col min="2" max="2" width="11.7109375" customWidth="1"/>
    <col min="3" max="3" width="26.5703125" style="1" customWidth="1"/>
    <col min="4" max="4" width="9" customWidth="1"/>
    <col min="5" max="5" width="7.42578125" customWidth="1"/>
    <col min="6" max="6" width="7.7109375" customWidth="1"/>
    <col min="7" max="8" width="12" customWidth="1"/>
    <col min="9" max="9" width="15.28515625" bestFit="1" customWidth="1"/>
    <col min="10" max="10" width="15.28515625" customWidth="1"/>
    <col min="11" max="12" width="11.42578125" customWidth="1"/>
    <col min="13" max="13" width="14.85546875" bestFit="1" customWidth="1"/>
  </cols>
  <sheetData>
    <row r="1" spans="1:13" ht="28.5" customHeight="1">
      <c r="A1" s="105" t="s">
        <v>540</v>
      </c>
      <c r="B1" s="107" t="s">
        <v>581</v>
      </c>
      <c r="C1" s="105" t="s">
        <v>109</v>
      </c>
      <c r="D1" s="105" t="s">
        <v>541</v>
      </c>
      <c r="E1" s="105" t="s">
        <v>542</v>
      </c>
      <c r="F1" s="105" t="s">
        <v>117</v>
      </c>
      <c r="G1" s="105" t="s">
        <v>543</v>
      </c>
      <c r="H1" s="105" t="s">
        <v>133</v>
      </c>
      <c r="I1" s="105" t="s">
        <v>125</v>
      </c>
      <c r="J1" s="105" t="s">
        <v>544</v>
      </c>
      <c r="K1" s="105" t="s">
        <v>522</v>
      </c>
      <c r="L1" s="105" t="s">
        <v>622</v>
      </c>
    </row>
    <row r="2" spans="1:13">
      <c r="A2" s="108">
        <v>15012002</v>
      </c>
      <c r="B2" s="108">
        <v>192</v>
      </c>
      <c r="C2" s="109" t="s">
        <v>110</v>
      </c>
      <c r="D2" s="110">
        <v>4</v>
      </c>
      <c r="E2" s="110" t="s">
        <v>630</v>
      </c>
      <c r="F2" s="110">
        <v>1</v>
      </c>
      <c r="G2" s="110">
        <v>348</v>
      </c>
      <c r="H2" s="110" t="s">
        <v>137</v>
      </c>
      <c r="I2" s="108" t="s">
        <v>124</v>
      </c>
      <c r="J2" s="3" t="s">
        <v>258</v>
      </c>
      <c r="K2" s="111">
        <v>209</v>
      </c>
      <c r="L2" s="111"/>
      <c r="M2" s="126"/>
    </row>
    <row r="3" spans="1:13">
      <c r="A3" s="108">
        <v>15012006</v>
      </c>
      <c r="B3" s="108">
        <v>48</v>
      </c>
      <c r="C3" s="109" t="s">
        <v>115</v>
      </c>
      <c r="D3" s="110">
        <v>1</v>
      </c>
      <c r="E3" s="110" t="s">
        <v>630</v>
      </c>
      <c r="F3" s="110">
        <v>1</v>
      </c>
      <c r="G3" s="110">
        <v>87</v>
      </c>
      <c r="H3" s="110" t="s">
        <v>137</v>
      </c>
      <c r="I3" s="108" t="s">
        <v>124</v>
      </c>
      <c r="J3" s="3" t="s">
        <v>258</v>
      </c>
      <c r="K3" s="111">
        <v>209</v>
      </c>
      <c r="L3" s="111"/>
      <c r="M3" s="126"/>
    </row>
    <row r="4" spans="1:13">
      <c r="A4" s="108">
        <v>15012007</v>
      </c>
      <c r="B4" s="108">
        <v>48</v>
      </c>
      <c r="C4" s="109" t="s">
        <v>128</v>
      </c>
      <c r="D4" s="110">
        <v>1</v>
      </c>
      <c r="E4" s="110" t="s">
        <v>630</v>
      </c>
      <c r="F4" s="110">
        <v>1</v>
      </c>
      <c r="G4" s="110">
        <v>87</v>
      </c>
      <c r="H4" s="110" t="s">
        <v>137</v>
      </c>
      <c r="I4" s="108" t="s">
        <v>124</v>
      </c>
      <c r="J4" s="3" t="s">
        <v>258</v>
      </c>
      <c r="K4" s="111">
        <v>209</v>
      </c>
      <c r="L4" s="111"/>
      <c r="M4" s="126"/>
    </row>
    <row r="5" spans="1:13">
      <c r="A5" s="108">
        <v>15013002</v>
      </c>
      <c r="B5" s="108">
        <v>1170</v>
      </c>
      <c r="C5" s="109" t="s">
        <v>521</v>
      </c>
      <c r="D5" s="110">
        <v>1</v>
      </c>
      <c r="E5" s="110" t="s">
        <v>630</v>
      </c>
      <c r="F5" s="110">
        <v>1</v>
      </c>
      <c r="G5" s="110">
        <v>300</v>
      </c>
      <c r="H5" s="110" t="s">
        <v>135</v>
      </c>
      <c r="I5" s="108" t="s">
        <v>124</v>
      </c>
      <c r="J5" s="3" t="s">
        <v>258</v>
      </c>
      <c r="K5" s="111">
        <v>210</v>
      </c>
      <c r="L5" s="111"/>
      <c r="M5" s="126"/>
    </row>
    <row r="6" spans="1:13">
      <c r="A6" s="108">
        <v>15001177</v>
      </c>
      <c r="B6" s="108">
        <v>144</v>
      </c>
      <c r="C6" s="109" t="s">
        <v>472</v>
      </c>
      <c r="D6" s="110">
        <v>2</v>
      </c>
      <c r="E6" s="110" t="s">
        <v>630</v>
      </c>
      <c r="F6" s="110">
        <v>2</v>
      </c>
      <c r="G6" s="110">
        <v>1000</v>
      </c>
      <c r="H6" s="110" t="s">
        <v>135</v>
      </c>
      <c r="I6" s="108" t="s">
        <v>124</v>
      </c>
      <c r="J6" s="3" t="s">
        <v>295</v>
      </c>
      <c r="K6" s="111">
        <v>418</v>
      </c>
      <c r="L6" s="111"/>
      <c r="M6" s="126"/>
    </row>
    <row r="7" spans="1:13">
      <c r="A7" s="108">
        <v>15001160</v>
      </c>
      <c r="B7" s="108">
        <v>288</v>
      </c>
      <c r="C7" s="109" t="s">
        <v>410</v>
      </c>
      <c r="D7" s="110">
        <v>3</v>
      </c>
      <c r="E7" s="110" t="s">
        <v>630</v>
      </c>
      <c r="F7" s="110">
        <v>2</v>
      </c>
      <c r="G7" s="110">
        <v>1500</v>
      </c>
      <c r="H7" s="110" t="s">
        <v>135</v>
      </c>
      <c r="I7" s="108" t="s">
        <v>124</v>
      </c>
      <c r="J7" s="3" t="s">
        <v>295</v>
      </c>
      <c r="K7" s="111">
        <v>418</v>
      </c>
      <c r="L7" s="111"/>
      <c r="M7" s="126"/>
    </row>
    <row r="8" spans="1:13">
      <c r="A8" s="108">
        <v>15001067</v>
      </c>
      <c r="B8" s="108">
        <v>360</v>
      </c>
      <c r="C8" s="109" t="s">
        <v>369</v>
      </c>
      <c r="D8" s="110">
        <v>3</v>
      </c>
      <c r="E8" s="110" t="s">
        <v>630</v>
      </c>
      <c r="F8" s="110">
        <v>2</v>
      </c>
      <c r="G8" s="110">
        <v>2250</v>
      </c>
      <c r="H8" s="110" t="s">
        <v>134</v>
      </c>
      <c r="I8" s="108" t="s">
        <v>123</v>
      </c>
      <c r="J8" s="3" t="s">
        <v>231</v>
      </c>
      <c r="K8" s="111">
        <v>419</v>
      </c>
      <c r="L8" s="111"/>
    </row>
    <row r="9" spans="1:13">
      <c r="A9" s="108">
        <v>15003003</v>
      </c>
      <c r="B9" s="108">
        <v>800</v>
      </c>
      <c r="C9" s="109" t="s">
        <v>361</v>
      </c>
      <c r="D9" s="110">
        <v>1</v>
      </c>
      <c r="E9" s="110">
        <v>20</v>
      </c>
      <c r="F9" s="110">
        <v>2</v>
      </c>
      <c r="G9" s="110">
        <v>467</v>
      </c>
      <c r="H9" s="110" t="s">
        <v>134</v>
      </c>
      <c r="I9" s="108" t="s">
        <v>123</v>
      </c>
      <c r="J9" s="3" t="s">
        <v>231</v>
      </c>
      <c r="K9" s="111">
        <v>419</v>
      </c>
      <c r="L9" s="111"/>
    </row>
    <row r="10" spans="1:13">
      <c r="A10" s="108">
        <v>15010001</v>
      </c>
      <c r="B10" s="108">
        <v>150</v>
      </c>
      <c r="C10" s="109" t="s">
        <v>358</v>
      </c>
      <c r="D10" s="110">
        <v>1</v>
      </c>
      <c r="E10" s="110" t="s">
        <v>630</v>
      </c>
      <c r="F10" s="110">
        <v>2</v>
      </c>
      <c r="G10" s="110">
        <v>374</v>
      </c>
      <c r="H10" s="110" t="s">
        <v>136</v>
      </c>
      <c r="I10" s="108" t="s">
        <v>123</v>
      </c>
      <c r="J10" s="3" t="s">
        <v>231</v>
      </c>
      <c r="K10" s="111">
        <v>212</v>
      </c>
      <c r="L10" s="111"/>
    </row>
    <row r="11" spans="1:13">
      <c r="A11" s="108">
        <v>15012001</v>
      </c>
      <c r="B11" s="108">
        <v>108</v>
      </c>
      <c r="C11" s="109" t="s">
        <v>391</v>
      </c>
      <c r="D11" s="110">
        <v>2</v>
      </c>
      <c r="E11" s="110" t="s">
        <v>630</v>
      </c>
      <c r="F11" s="110">
        <v>2</v>
      </c>
      <c r="G11" s="110">
        <v>528</v>
      </c>
      <c r="H11" s="110" t="s">
        <v>136</v>
      </c>
      <c r="I11" s="108" t="s">
        <v>123</v>
      </c>
      <c r="J11" s="3" t="s">
        <v>231</v>
      </c>
      <c r="K11" s="111">
        <v>212</v>
      </c>
      <c r="L11" s="111"/>
    </row>
    <row r="12" spans="1:13">
      <c r="A12" s="108">
        <v>15013005</v>
      </c>
      <c r="B12" s="108">
        <v>120</v>
      </c>
      <c r="C12" s="109" t="s">
        <v>60</v>
      </c>
      <c r="D12" s="110">
        <v>1</v>
      </c>
      <c r="E12" s="110">
        <v>4</v>
      </c>
      <c r="F12" s="110">
        <v>1</v>
      </c>
      <c r="G12" s="110">
        <v>60</v>
      </c>
      <c r="H12" s="110" t="s">
        <v>136</v>
      </c>
      <c r="I12" s="108" t="s">
        <v>123</v>
      </c>
      <c r="J12" s="3" t="s">
        <v>231</v>
      </c>
      <c r="K12" s="111">
        <v>212</v>
      </c>
      <c r="L12" s="111"/>
    </row>
    <row r="13" spans="1:13">
      <c r="A13" s="108">
        <v>15015001</v>
      </c>
      <c r="B13" s="108">
        <v>120</v>
      </c>
      <c r="C13" s="109" t="s">
        <v>355</v>
      </c>
      <c r="D13" s="110">
        <v>1</v>
      </c>
      <c r="E13" s="110" t="s">
        <v>630</v>
      </c>
      <c r="F13" s="110">
        <v>2</v>
      </c>
      <c r="G13" s="110">
        <v>234</v>
      </c>
      <c r="H13" s="110" t="s">
        <v>136</v>
      </c>
      <c r="I13" s="108" t="s">
        <v>123</v>
      </c>
      <c r="J13" s="3" t="s">
        <v>231</v>
      </c>
      <c r="K13" s="111">
        <v>212</v>
      </c>
      <c r="L13" s="111"/>
    </row>
    <row r="14" spans="1:13">
      <c r="A14" s="108">
        <v>15001067</v>
      </c>
      <c r="B14" s="108">
        <v>240</v>
      </c>
      <c r="C14" s="109" t="s">
        <v>369</v>
      </c>
      <c r="D14" s="110">
        <v>2</v>
      </c>
      <c r="E14" s="110" t="s">
        <v>630</v>
      </c>
      <c r="F14" s="110">
        <v>2</v>
      </c>
      <c r="G14" s="110">
        <v>1500</v>
      </c>
      <c r="H14" s="110" t="s">
        <v>134</v>
      </c>
      <c r="I14" s="108" t="s">
        <v>126</v>
      </c>
      <c r="J14" s="3" t="s">
        <v>422</v>
      </c>
      <c r="K14" s="111">
        <v>420</v>
      </c>
      <c r="L14" s="111"/>
      <c r="M14" s="126"/>
    </row>
    <row r="15" spans="1:13">
      <c r="A15" s="108">
        <v>15003003</v>
      </c>
      <c r="B15" s="108">
        <v>600</v>
      </c>
      <c r="C15" s="109" t="s">
        <v>361</v>
      </c>
      <c r="D15" s="110">
        <v>1</v>
      </c>
      <c r="E15" s="110">
        <v>15</v>
      </c>
      <c r="F15" s="110">
        <v>2</v>
      </c>
      <c r="G15" s="110">
        <v>400</v>
      </c>
      <c r="H15" s="110" t="s">
        <v>134</v>
      </c>
      <c r="I15" s="108" t="s">
        <v>126</v>
      </c>
      <c r="J15" s="3" t="s">
        <v>422</v>
      </c>
      <c r="K15" s="111">
        <v>420</v>
      </c>
      <c r="L15" s="111"/>
      <c r="M15" s="126"/>
    </row>
    <row r="16" spans="1:13">
      <c r="A16" s="108">
        <v>15012001</v>
      </c>
      <c r="B16" s="108">
        <v>108</v>
      </c>
      <c r="C16" s="109" t="s">
        <v>391</v>
      </c>
      <c r="D16" s="110">
        <v>2</v>
      </c>
      <c r="E16" s="110" t="s">
        <v>630</v>
      </c>
      <c r="F16" s="110">
        <v>2</v>
      </c>
      <c r="G16" s="110">
        <v>528</v>
      </c>
      <c r="H16" s="110" t="s">
        <v>136</v>
      </c>
      <c r="I16" s="108" t="s">
        <v>126</v>
      </c>
      <c r="J16" s="3" t="s">
        <v>422</v>
      </c>
      <c r="K16" s="111">
        <v>213</v>
      </c>
      <c r="L16" s="111"/>
      <c r="M16" s="126"/>
    </row>
    <row r="17" spans="1:13">
      <c r="A17" s="108">
        <v>15013005</v>
      </c>
      <c r="B17" s="108">
        <v>90</v>
      </c>
      <c r="C17" s="109" t="s">
        <v>60</v>
      </c>
      <c r="D17" s="110">
        <v>1</v>
      </c>
      <c r="E17" s="110">
        <v>3</v>
      </c>
      <c r="F17" s="110">
        <v>1</v>
      </c>
      <c r="G17" s="110">
        <v>50</v>
      </c>
      <c r="H17" s="110" t="s">
        <v>136</v>
      </c>
      <c r="I17" s="108" t="s">
        <v>126</v>
      </c>
      <c r="J17" s="3" t="s">
        <v>422</v>
      </c>
      <c r="K17" s="111">
        <v>213</v>
      </c>
      <c r="L17" s="111"/>
      <c r="M17" s="126"/>
    </row>
    <row r="18" spans="1:13">
      <c r="A18" s="108">
        <v>15011001</v>
      </c>
      <c r="B18" s="108">
        <v>210</v>
      </c>
      <c r="C18" s="109" t="s">
        <v>357</v>
      </c>
      <c r="D18" s="110">
        <v>2</v>
      </c>
      <c r="E18" s="110" t="s">
        <v>630</v>
      </c>
      <c r="F18" s="110">
        <v>2</v>
      </c>
      <c r="G18" s="110">
        <v>780</v>
      </c>
      <c r="H18" s="110" t="s">
        <v>136</v>
      </c>
      <c r="I18" s="108" t="s">
        <v>392</v>
      </c>
      <c r="J18" s="3" t="s">
        <v>422</v>
      </c>
      <c r="K18" s="111">
        <v>214</v>
      </c>
      <c r="L18" s="111"/>
      <c r="M18" s="126"/>
    </row>
    <row r="19" spans="1:13">
      <c r="A19" s="108">
        <v>15001124</v>
      </c>
      <c r="B19" s="108">
        <v>320</v>
      </c>
      <c r="C19" s="109" t="s">
        <v>375</v>
      </c>
      <c r="D19" s="110">
        <v>1</v>
      </c>
      <c r="E19" s="110" t="s">
        <v>630</v>
      </c>
      <c r="F19" s="110">
        <v>2</v>
      </c>
      <c r="G19" s="110">
        <v>543</v>
      </c>
      <c r="H19" s="110" t="s">
        <v>134</v>
      </c>
      <c r="I19" s="108" t="s">
        <v>122</v>
      </c>
      <c r="J19" s="3" t="s">
        <v>200</v>
      </c>
      <c r="K19" s="111">
        <v>421</v>
      </c>
      <c r="L19" s="111"/>
      <c r="M19" s="126"/>
    </row>
    <row r="20" spans="1:13">
      <c r="A20" s="108">
        <v>15001125</v>
      </c>
      <c r="B20" s="108">
        <v>320</v>
      </c>
      <c r="C20" s="109" t="s">
        <v>376</v>
      </c>
      <c r="D20" s="110">
        <v>1</v>
      </c>
      <c r="E20" s="110" t="s">
        <v>630</v>
      </c>
      <c r="F20" s="110">
        <v>2</v>
      </c>
      <c r="G20" s="110">
        <v>543</v>
      </c>
      <c r="H20" s="110" t="s">
        <v>134</v>
      </c>
      <c r="I20" s="108" t="s">
        <v>122</v>
      </c>
      <c r="J20" s="3" t="s">
        <v>200</v>
      </c>
      <c r="K20" s="111">
        <v>421</v>
      </c>
      <c r="L20" s="111"/>
      <c r="M20" s="126"/>
    </row>
    <row r="21" spans="1:13">
      <c r="A21" s="108">
        <v>15001098</v>
      </c>
      <c r="B21" s="108">
        <v>360</v>
      </c>
      <c r="C21" s="109" t="s">
        <v>374</v>
      </c>
      <c r="D21" s="110">
        <v>2</v>
      </c>
      <c r="E21" s="110" t="s">
        <v>630</v>
      </c>
      <c r="F21" s="110">
        <v>2</v>
      </c>
      <c r="G21" s="110">
        <v>1600</v>
      </c>
      <c r="H21" s="110" t="s">
        <v>134</v>
      </c>
      <c r="I21" s="108" t="s">
        <v>122</v>
      </c>
      <c r="J21" s="3" t="s">
        <v>200</v>
      </c>
      <c r="K21" s="111">
        <v>421</v>
      </c>
      <c r="L21" s="111"/>
      <c r="M21" s="126"/>
    </row>
    <row r="22" spans="1:13">
      <c r="A22" s="108">
        <v>15001088</v>
      </c>
      <c r="B22" s="108">
        <v>300</v>
      </c>
      <c r="C22" s="109" t="s">
        <v>371</v>
      </c>
      <c r="D22" s="110">
        <v>3</v>
      </c>
      <c r="E22" s="110" t="s">
        <v>630</v>
      </c>
      <c r="F22" s="110">
        <v>2</v>
      </c>
      <c r="G22" s="110">
        <v>2100</v>
      </c>
      <c r="H22" s="110" t="s">
        <v>134</v>
      </c>
      <c r="I22" s="108" t="s">
        <v>122</v>
      </c>
      <c r="J22" s="3" t="s">
        <v>200</v>
      </c>
      <c r="K22" s="111">
        <v>421</v>
      </c>
      <c r="L22" s="111"/>
      <c r="M22" s="126"/>
    </row>
    <row r="23" spans="1:13">
      <c r="A23" s="108">
        <v>15003003</v>
      </c>
      <c r="B23" s="108">
        <v>480</v>
      </c>
      <c r="C23" s="109" t="s">
        <v>361</v>
      </c>
      <c r="D23" s="110">
        <v>1</v>
      </c>
      <c r="E23" s="110">
        <v>12</v>
      </c>
      <c r="F23" s="110">
        <v>2</v>
      </c>
      <c r="G23" s="110">
        <v>360</v>
      </c>
      <c r="H23" s="110" t="s">
        <v>134</v>
      </c>
      <c r="I23" s="108" t="s">
        <v>122</v>
      </c>
      <c r="J23" s="3" t="s">
        <v>200</v>
      </c>
      <c r="K23" s="111">
        <v>421</v>
      </c>
      <c r="L23" s="111"/>
      <c r="M23" s="126"/>
    </row>
    <row r="24" spans="1:13">
      <c r="A24" s="108">
        <v>15001171</v>
      </c>
      <c r="B24" s="108">
        <v>300</v>
      </c>
      <c r="C24" s="109" t="s">
        <v>591</v>
      </c>
      <c r="D24" s="110">
        <v>2</v>
      </c>
      <c r="E24" s="110" t="s">
        <v>630</v>
      </c>
      <c r="F24" s="110">
        <v>2</v>
      </c>
      <c r="G24" s="110">
        <v>1000</v>
      </c>
      <c r="H24" s="110" t="s">
        <v>134</v>
      </c>
      <c r="I24" s="108" t="s">
        <v>122</v>
      </c>
      <c r="J24" s="3" t="s">
        <v>200</v>
      </c>
      <c r="K24" s="111">
        <v>421</v>
      </c>
      <c r="L24" s="111"/>
      <c r="M24" s="126"/>
    </row>
    <row r="25" spans="1:13">
      <c r="A25" s="108">
        <v>15011002</v>
      </c>
      <c r="B25" s="108">
        <v>192</v>
      </c>
      <c r="C25" s="109" t="s">
        <v>454</v>
      </c>
      <c r="D25" s="110">
        <v>4</v>
      </c>
      <c r="E25" s="110" t="s">
        <v>630</v>
      </c>
      <c r="F25" s="110">
        <v>1</v>
      </c>
      <c r="G25" s="110">
        <v>320</v>
      </c>
      <c r="H25" s="110" t="s">
        <v>135</v>
      </c>
      <c r="I25" s="108" t="s">
        <v>386</v>
      </c>
      <c r="J25" s="3" t="s">
        <v>298</v>
      </c>
      <c r="K25" s="111">
        <v>215</v>
      </c>
      <c r="L25" s="111"/>
      <c r="M25" s="126"/>
    </row>
    <row r="26" spans="1:13">
      <c r="A26" s="108">
        <v>15002055</v>
      </c>
      <c r="B26" s="108">
        <v>1200</v>
      </c>
      <c r="C26" s="109" t="s">
        <v>367</v>
      </c>
      <c r="D26" s="110">
        <v>1</v>
      </c>
      <c r="E26" s="110">
        <v>30</v>
      </c>
      <c r="F26" s="110">
        <v>1</v>
      </c>
      <c r="G26" s="110">
        <v>210</v>
      </c>
      <c r="H26" s="110" t="s">
        <v>136</v>
      </c>
      <c r="I26" s="108" t="s">
        <v>386</v>
      </c>
      <c r="J26" s="3" t="s">
        <v>298</v>
      </c>
      <c r="K26" s="111">
        <v>422</v>
      </c>
      <c r="L26" s="111"/>
      <c r="M26" s="126"/>
    </row>
    <row r="27" spans="1:13">
      <c r="A27" s="108">
        <v>15002084</v>
      </c>
      <c r="B27" s="108">
        <v>600</v>
      </c>
      <c r="C27" s="109" t="s">
        <v>384</v>
      </c>
      <c r="D27" s="110">
        <v>1</v>
      </c>
      <c r="E27" s="110">
        <v>20</v>
      </c>
      <c r="F27" s="110">
        <v>1</v>
      </c>
      <c r="G27" s="110">
        <v>147</v>
      </c>
      <c r="H27" s="110" t="s">
        <v>135</v>
      </c>
      <c r="I27" s="108" t="s">
        <v>171</v>
      </c>
      <c r="J27" s="3"/>
      <c r="K27" s="111">
        <v>417</v>
      </c>
      <c r="L27" s="111"/>
    </row>
    <row r="28" spans="1:13">
      <c r="A28" s="108">
        <v>15002085</v>
      </c>
      <c r="B28" s="108">
        <v>600</v>
      </c>
      <c r="C28" s="109" t="s">
        <v>385</v>
      </c>
      <c r="D28" s="110">
        <v>1</v>
      </c>
      <c r="E28" s="110">
        <v>20</v>
      </c>
      <c r="F28" s="110">
        <v>1</v>
      </c>
      <c r="G28" s="110">
        <v>147</v>
      </c>
      <c r="H28" s="110" t="s">
        <v>135</v>
      </c>
      <c r="I28" s="108" t="s">
        <v>171</v>
      </c>
      <c r="J28" s="3"/>
      <c r="K28" s="111">
        <v>417</v>
      </c>
      <c r="L28" s="11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مقاصد!$A$2:$A$32</xm:f>
          </x14:formula1>
          <xm:sqref>I2:I28</xm:sqref>
        </x14:dataValidation>
        <x14:dataValidation type="list" allowBlank="1" showInputMessage="1" showErrorMessage="1">
          <x14:formula1>
            <xm:f>'راننده (2)'!$A$2:$A$139</xm:f>
          </x14:formula1>
          <xm:sqref>J2:J28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O103"/>
  <sheetViews>
    <sheetView rightToLeft="1" workbookViewId="0">
      <pane ySplit="1" topLeftCell="A26" activePane="bottomLeft" state="frozen"/>
      <selection activeCell="G24" sqref="G24"/>
      <selection pane="bottomLeft" activeCell="G68" sqref="G68"/>
    </sheetView>
  </sheetViews>
  <sheetFormatPr defaultRowHeight="15"/>
  <cols>
    <col min="1" max="1" width="9" style="9" bestFit="1" customWidth="1"/>
    <col min="2" max="2" width="41.140625" style="7" bestFit="1" customWidth="1"/>
    <col min="3" max="3" width="11.85546875" style="8" customWidth="1"/>
    <col min="4" max="6" width="7.85546875" style="8" customWidth="1"/>
    <col min="7" max="7" width="13.42578125" style="8" customWidth="1"/>
    <col min="8" max="8" width="19.42578125" style="8" customWidth="1"/>
    <col min="9" max="9" width="7.7109375" style="9" customWidth="1"/>
    <col min="10" max="10" width="4.140625" style="9" customWidth="1"/>
    <col min="11" max="11" width="10.28515625" style="9" customWidth="1"/>
    <col min="12" max="12" width="9.85546875" style="9" customWidth="1"/>
    <col min="13" max="13" width="8.5703125" style="9" customWidth="1"/>
    <col min="14" max="14" width="10.140625" style="9" bestFit="1" customWidth="1"/>
    <col min="15" max="15" width="4.85546875" style="9" bestFit="1" customWidth="1"/>
  </cols>
  <sheetData>
    <row r="1" spans="1:15" ht="29.25" customHeight="1">
      <c r="A1" s="5" t="s">
        <v>0</v>
      </c>
      <c r="B1" s="10" t="s">
        <v>1</v>
      </c>
      <c r="C1" s="5" t="s">
        <v>3</v>
      </c>
      <c r="D1" s="48" t="s">
        <v>474</v>
      </c>
      <c r="E1" s="5" t="s">
        <v>184</v>
      </c>
      <c r="F1" s="5" t="s">
        <v>4</v>
      </c>
      <c r="G1" s="5" t="s">
        <v>2</v>
      </c>
      <c r="H1" s="5" t="s">
        <v>499</v>
      </c>
      <c r="I1" s="5" t="s">
        <v>117</v>
      </c>
      <c r="J1" s="5" t="s">
        <v>150</v>
      </c>
      <c r="K1" s="5" t="s">
        <v>132</v>
      </c>
      <c r="L1" s="5" t="s">
        <v>133</v>
      </c>
      <c r="M1" s="5" t="s">
        <v>567</v>
      </c>
      <c r="N1" s="5" t="s">
        <v>560</v>
      </c>
      <c r="O1" s="5" t="s">
        <v>561</v>
      </c>
    </row>
    <row r="2" spans="1:15">
      <c r="A2" s="6">
        <v>15000000</v>
      </c>
      <c r="B2" s="11" t="s">
        <v>466</v>
      </c>
      <c r="C2" s="2"/>
      <c r="D2" s="2"/>
      <c r="E2" s="40"/>
      <c r="F2" s="2"/>
      <c r="G2" s="2" t="s">
        <v>569</v>
      </c>
      <c r="H2" s="2"/>
      <c r="I2" s="2"/>
      <c r="J2" s="6"/>
      <c r="K2" s="2"/>
      <c r="L2" s="6"/>
      <c r="M2" s="6"/>
      <c r="N2" s="6"/>
      <c r="O2" s="6"/>
    </row>
    <row r="3" spans="1:15">
      <c r="A3" s="6">
        <v>15001005</v>
      </c>
      <c r="B3" s="11" t="s">
        <v>476</v>
      </c>
      <c r="C3" s="2"/>
      <c r="D3" s="2"/>
      <c r="E3" s="40"/>
      <c r="F3" s="2"/>
      <c r="G3" s="2"/>
      <c r="H3" s="2"/>
      <c r="I3" s="2"/>
      <c r="J3" s="6"/>
      <c r="K3" s="2"/>
      <c r="L3" s="6"/>
      <c r="M3" s="6"/>
      <c r="N3" s="6"/>
      <c r="O3" s="6"/>
    </row>
    <row r="4" spans="1:15">
      <c r="A4" s="6">
        <v>15001008</v>
      </c>
      <c r="B4" s="11" t="s">
        <v>38</v>
      </c>
      <c r="C4" s="2"/>
      <c r="D4" s="2"/>
      <c r="E4" s="2"/>
      <c r="F4" s="2"/>
      <c r="G4" s="2"/>
      <c r="H4" s="2"/>
      <c r="I4" s="6"/>
      <c r="J4" s="6"/>
      <c r="K4" s="6"/>
      <c r="L4" s="6"/>
      <c r="M4" s="6"/>
      <c r="N4" s="6"/>
      <c r="O4" s="6"/>
    </row>
    <row r="5" spans="1:15">
      <c r="A5" s="6">
        <v>15001009</v>
      </c>
      <c r="B5" s="11" t="s">
        <v>526</v>
      </c>
      <c r="C5" s="2">
        <v>150</v>
      </c>
      <c r="D5" s="2">
        <v>5</v>
      </c>
      <c r="E5" s="40">
        <f>(F5-J5)/C5</f>
        <v>2.5333333333333332</v>
      </c>
      <c r="F5" s="2">
        <v>400</v>
      </c>
      <c r="G5" s="2" t="s">
        <v>81</v>
      </c>
      <c r="H5" s="2"/>
      <c r="I5" s="6" t="s">
        <v>121</v>
      </c>
      <c r="J5" s="6">
        <v>20</v>
      </c>
      <c r="K5" s="6">
        <v>1</v>
      </c>
      <c r="L5" s="6" t="s">
        <v>136</v>
      </c>
      <c r="M5" s="6" t="s">
        <v>405</v>
      </c>
      <c r="N5" s="6"/>
      <c r="O5" s="6"/>
    </row>
    <row r="6" spans="1:15">
      <c r="A6" s="6">
        <v>15001010</v>
      </c>
      <c r="B6" s="11" t="s">
        <v>483</v>
      </c>
      <c r="C6" s="2">
        <v>300</v>
      </c>
      <c r="D6" s="2">
        <v>10</v>
      </c>
      <c r="E6" s="40">
        <f>(F6-J6)/C6</f>
        <v>1.2666666666666666</v>
      </c>
      <c r="F6" s="2">
        <v>400</v>
      </c>
      <c r="G6" s="2" t="s">
        <v>86</v>
      </c>
      <c r="H6" s="2"/>
      <c r="I6" s="6" t="s">
        <v>121</v>
      </c>
      <c r="J6" s="6">
        <v>20</v>
      </c>
      <c r="K6" s="6">
        <v>1</v>
      </c>
      <c r="L6" s="6" t="s">
        <v>136</v>
      </c>
      <c r="M6" s="6" t="s">
        <v>405</v>
      </c>
      <c r="N6" s="6"/>
      <c r="O6" s="6"/>
    </row>
    <row r="7" spans="1:15">
      <c r="A7" s="6">
        <v>15001029</v>
      </c>
      <c r="B7" s="11" t="s">
        <v>548</v>
      </c>
      <c r="C7" s="2">
        <v>120</v>
      </c>
      <c r="D7" s="2">
        <v>4</v>
      </c>
      <c r="E7" s="40">
        <f>(F7-J7)/C7</f>
        <v>3.1666666666666665</v>
      </c>
      <c r="F7" s="2">
        <v>400</v>
      </c>
      <c r="G7" s="2" t="s">
        <v>549</v>
      </c>
      <c r="H7" s="2"/>
      <c r="I7" s="6" t="s">
        <v>121</v>
      </c>
      <c r="J7" s="6">
        <v>20</v>
      </c>
      <c r="K7" s="6">
        <v>1</v>
      </c>
      <c r="L7" s="6" t="s">
        <v>136</v>
      </c>
      <c r="M7" s="6" t="s">
        <v>404</v>
      </c>
      <c r="N7" s="6"/>
      <c r="O7" s="6"/>
    </row>
    <row r="8" spans="1:15">
      <c r="A8" s="6">
        <v>15001038</v>
      </c>
      <c r="B8" s="11" t="s">
        <v>551</v>
      </c>
      <c r="C8" s="2">
        <v>550</v>
      </c>
      <c r="D8" s="2"/>
      <c r="E8" s="40">
        <f>(F8-J8)/C8</f>
        <v>0.87272727272727268</v>
      </c>
      <c r="F8" s="2">
        <v>500</v>
      </c>
      <c r="G8" s="2" t="s">
        <v>552</v>
      </c>
      <c r="H8" s="2"/>
      <c r="I8" s="6" t="s">
        <v>118</v>
      </c>
      <c r="J8" s="6">
        <v>20</v>
      </c>
      <c r="K8" s="6">
        <v>1</v>
      </c>
      <c r="L8" s="2" t="s">
        <v>134</v>
      </c>
      <c r="M8" s="2" t="s">
        <v>123</v>
      </c>
      <c r="N8" s="2"/>
      <c r="O8" s="2"/>
    </row>
    <row r="9" spans="1:15">
      <c r="A9" s="6">
        <v>15001039</v>
      </c>
      <c r="B9" s="11" t="s">
        <v>447</v>
      </c>
      <c r="C9" s="2">
        <v>550</v>
      </c>
      <c r="D9" s="2"/>
      <c r="E9" s="40">
        <f>(F9-J9)/C9</f>
        <v>0.87272727272727268</v>
      </c>
      <c r="F9" s="2">
        <v>500</v>
      </c>
      <c r="G9" s="2" t="s">
        <v>448</v>
      </c>
      <c r="H9" s="2"/>
      <c r="I9" s="6" t="s">
        <v>118</v>
      </c>
      <c r="J9" s="6">
        <v>20</v>
      </c>
      <c r="K9" s="6">
        <v>1</v>
      </c>
      <c r="L9" s="2" t="s">
        <v>134</v>
      </c>
      <c r="M9" s="2" t="s">
        <v>123</v>
      </c>
      <c r="N9" s="2"/>
      <c r="O9" s="2"/>
    </row>
    <row r="10" spans="1:15">
      <c r="A10" s="6">
        <v>15001058</v>
      </c>
      <c r="B10" s="11" t="s">
        <v>165</v>
      </c>
      <c r="C10" s="2"/>
      <c r="D10" s="2"/>
      <c r="E10" s="2"/>
      <c r="F10" s="2"/>
      <c r="G10" s="2" t="s">
        <v>77</v>
      </c>
      <c r="H10" s="2"/>
      <c r="I10" s="6"/>
      <c r="J10" s="6"/>
      <c r="K10" s="6"/>
      <c r="L10" s="6" t="s">
        <v>136</v>
      </c>
      <c r="M10" s="6" t="s">
        <v>124</v>
      </c>
      <c r="N10" s="6"/>
      <c r="O10" s="6"/>
    </row>
    <row r="11" spans="1:15">
      <c r="A11" s="6">
        <v>15001062</v>
      </c>
      <c r="B11" s="11" t="s">
        <v>402</v>
      </c>
      <c r="C11" s="2">
        <v>150</v>
      </c>
      <c r="D11" s="2"/>
      <c r="E11" s="2">
        <f>(F11-J11)/C11</f>
        <v>2.5333333333333332</v>
      </c>
      <c r="F11" s="2">
        <v>400</v>
      </c>
      <c r="G11" s="2"/>
      <c r="H11" s="2"/>
      <c r="I11" s="6" t="s">
        <v>121</v>
      </c>
      <c r="J11" s="6">
        <v>20</v>
      </c>
      <c r="K11" s="6">
        <v>1</v>
      </c>
      <c r="L11" s="6" t="s">
        <v>136</v>
      </c>
      <c r="M11" s="6"/>
      <c r="N11" s="6"/>
      <c r="O11" s="6"/>
    </row>
    <row r="12" spans="1:15">
      <c r="A12" s="6">
        <v>15001063</v>
      </c>
      <c r="B12" s="11" t="s">
        <v>480</v>
      </c>
      <c r="C12" s="2"/>
      <c r="D12" s="2"/>
      <c r="E12" s="2"/>
      <c r="F12" s="2"/>
      <c r="G12" s="2" t="s">
        <v>81</v>
      </c>
      <c r="H12" s="2"/>
      <c r="I12" s="6"/>
      <c r="J12" s="6"/>
      <c r="K12" s="6"/>
      <c r="L12" s="6" t="s">
        <v>136</v>
      </c>
      <c r="M12" s="6" t="s">
        <v>405</v>
      </c>
      <c r="N12" s="6"/>
      <c r="O12" s="6"/>
    </row>
    <row r="13" spans="1:15">
      <c r="A13" s="2">
        <v>15001067</v>
      </c>
      <c r="B13" s="4" t="s">
        <v>369</v>
      </c>
      <c r="C13" s="2">
        <v>120</v>
      </c>
      <c r="D13" s="2"/>
      <c r="E13" s="40">
        <f>(F13-J13)/C13</f>
        <v>4.583333333333333</v>
      </c>
      <c r="F13" s="2">
        <v>750</v>
      </c>
      <c r="G13" s="2" t="s">
        <v>78</v>
      </c>
      <c r="H13" s="2">
        <v>5376570594</v>
      </c>
      <c r="I13" s="2" t="s">
        <v>120</v>
      </c>
      <c r="J13" s="2">
        <v>200</v>
      </c>
      <c r="K13" s="2">
        <v>2</v>
      </c>
      <c r="L13" s="2" t="s">
        <v>134</v>
      </c>
      <c r="M13" s="2" t="s">
        <v>123</v>
      </c>
      <c r="N13" s="2"/>
      <c r="O13" s="2"/>
    </row>
    <row r="14" spans="1:15">
      <c r="A14" s="6">
        <v>15001070</v>
      </c>
      <c r="B14" s="11" t="s">
        <v>407</v>
      </c>
      <c r="C14" s="2">
        <v>270</v>
      </c>
      <c r="D14" s="2"/>
      <c r="E14" s="40">
        <f>(F14-J14)/C14</f>
        <v>1.4074074074074074</v>
      </c>
      <c r="F14" s="2">
        <v>400</v>
      </c>
      <c r="G14" s="2" t="s">
        <v>86</v>
      </c>
      <c r="H14" s="2"/>
      <c r="I14" s="6" t="s">
        <v>121</v>
      </c>
      <c r="J14" s="6">
        <v>20</v>
      </c>
      <c r="K14" s="6">
        <v>1</v>
      </c>
      <c r="L14" s="6" t="s">
        <v>136</v>
      </c>
      <c r="M14" s="6" t="s">
        <v>405</v>
      </c>
      <c r="N14" s="6"/>
      <c r="O14" s="6"/>
    </row>
    <row r="15" spans="1:15">
      <c r="A15" s="2">
        <v>15001082</v>
      </c>
      <c r="B15" s="4" t="s">
        <v>370</v>
      </c>
      <c r="C15" s="2">
        <v>180</v>
      </c>
      <c r="D15" s="2"/>
      <c r="E15" s="40">
        <f>(F15-J15)/C15</f>
        <v>3.3333333333333335</v>
      </c>
      <c r="F15" s="2">
        <v>800</v>
      </c>
      <c r="G15" s="2" t="s">
        <v>98</v>
      </c>
      <c r="H15" s="2">
        <v>5366880005</v>
      </c>
      <c r="I15" s="2" t="s">
        <v>120</v>
      </c>
      <c r="J15" s="2">
        <v>200</v>
      </c>
      <c r="K15" s="2">
        <v>2</v>
      </c>
      <c r="L15" s="2" t="s">
        <v>134</v>
      </c>
      <c r="M15" s="2" t="s">
        <v>123</v>
      </c>
      <c r="N15" s="2"/>
      <c r="O15" s="2"/>
    </row>
    <row r="16" spans="1:15">
      <c r="A16" s="2">
        <v>15001088</v>
      </c>
      <c r="B16" s="4" t="s">
        <v>371</v>
      </c>
      <c r="C16" s="2">
        <v>100</v>
      </c>
      <c r="D16" s="2"/>
      <c r="E16" s="40">
        <f>(F16-J16)/C16</f>
        <v>5</v>
      </c>
      <c r="F16" s="2">
        <v>700</v>
      </c>
      <c r="G16" s="2" t="s">
        <v>93</v>
      </c>
      <c r="H16" s="2">
        <v>5376570032</v>
      </c>
      <c r="I16" s="2" t="s">
        <v>120</v>
      </c>
      <c r="J16" s="2">
        <v>200</v>
      </c>
      <c r="K16" s="2">
        <v>2</v>
      </c>
      <c r="L16" s="2" t="s">
        <v>134</v>
      </c>
      <c r="M16" s="2" t="s">
        <v>123</v>
      </c>
      <c r="N16" s="2"/>
      <c r="O16" s="2"/>
    </row>
    <row r="17" spans="1:15">
      <c r="A17" s="2">
        <v>15001098</v>
      </c>
      <c r="B17" s="4" t="s">
        <v>374</v>
      </c>
      <c r="C17" s="2">
        <v>180</v>
      </c>
      <c r="D17" s="2"/>
      <c r="E17" s="40">
        <f>(F17-J17)/C17</f>
        <v>3.3333333333333335</v>
      </c>
      <c r="F17" s="2">
        <v>800</v>
      </c>
      <c r="G17" s="2" t="s">
        <v>94</v>
      </c>
      <c r="H17" s="2">
        <v>5366013409</v>
      </c>
      <c r="I17" s="2" t="s">
        <v>120</v>
      </c>
      <c r="J17" s="2">
        <v>200</v>
      </c>
      <c r="K17" s="2">
        <v>2</v>
      </c>
      <c r="L17" s="2" t="s">
        <v>134</v>
      </c>
      <c r="M17" s="2" t="s">
        <v>123</v>
      </c>
      <c r="N17" s="2"/>
      <c r="O17" s="2"/>
    </row>
    <row r="18" spans="1:15">
      <c r="A18" s="6">
        <v>15001106</v>
      </c>
      <c r="B18" s="11" t="s">
        <v>431</v>
      </c>
      <c r="C18" s="2">
        <v>100</v>
      </c>
      <c r="D18" s="2"/>
      <c r="E18" s="2"/>
      <c r="F18" s="2"/>
      <c r="G18" s="2" t="s">
        <v>162</v>
      </c>
      <c r="H18" s="2"/>
      <c r="I18" s="6"/>
      <c r="J18" s="6"/>
      <c r="K18" s="6"/>
      <c r="L18" s="6" t="s">
        <v>174</v>
      </c>
      <c r="M18" s="6" t="s">
        <v>173</v>
      </c>
      <c r="N18" s="6"/>
      <c r="O18" s="6"/>
    </row>
    <row r="19" spans="1:15">
      <c r="A19" s="6">
        <v>15001109</v>
      </c>
      <c r="B19" s="11" t="s">
        <v>402</v>
      </c>
      <c r="C19" s="2">
        <v>150</v>
      </c>
      <c r="D19" s="2"/>
      <c r="E19" s="2">
        <f t="shared" ref="E19:E32" si="0">(F19-J19)/C19</f>
        <v>2.5333333333333332</v>
      </c>
      <c r="F19" s="2">
        <v>400</v>
      </c>
      <c r="G19" s="2"/>
      <c r="H19" s="2"/>
      <c r="I19" s="6" t="s">
        <v>121</v>
      </c>
      <c r="J19" s="6">
        <v>20</v>
      </c>
      <c r="K19" s="6">
        <v>1</v>
      </c>
      <c r="L19" s="6" t="s">
        <v>136</v>
      </c>
      <c r="M19" s="6" t="s">
        <v>404</v>
      </c>
      <c r="N19" s="6"/>
      <c r="O19" s="6"/>
    </row>
    <row r="20" spans="1:15">
      <c r="A20" s="2">
        <v>15001124</v>
      </c>
      <c r="B20" s="4" t="s">
        <v>375</v>
      </c>
      <c r="C20" s="2">
        <v>560</v>
      </c>
      <c r="D20" s="2"/>
      <c r="E20" s="40">
        <f t="shared" si="0"/>
        <v>1.0714285714285714</v>
      </c>
      <c r="F20" s="2">
        <v>800</v>
      </c>
      <c r="G20" s="2" t="s">
        <v>89</v>
      </c>
      <c r="H20" s="2">
        <v>5366870013</v>
      </c>
      <c r="I20" s="2" t="s">
        <v>120</v>
      </c>
      <c r="J20" s="2">
        <v>200</v>
      </c>
      <c r="K20" s="2">
        <v>2</v>
      </c>
      <c r="L20" s="2" t="s">
        <v>134</v>
      </c>
      <c r="M20" s="2" t="s">
        <v>123</v>
      </c>
      <c r="N20" s="2"/>
      <c r="O20" s="2"/>
    </row>
    <row r="21" spans="1:15">
      <c r="A21" s="2">
        <v>15001125</v>
      </c>
      <c r="B21" s="4" t="s">
        <v>376</v>
      </c>
      <c r="C21" s="2">
        <v>560</v>
      </c>
      <c r="D21" s="2"/>
      <c r="E21" s="40">
        <f t="shared" si="0"/>
        <v>1.0714285714285714</v>
      </c>
      <c r="F21" s="2">
        <v>800</v>
      </c>
      <c r="G21" s="2" t="s">
        <v>87</v>
      </c>
      <c r="H21" s="2">
        <v>5366870012</v>
      </c>
      <c r="I21" s="2" t="s">
        <v>120</v>
      </c>
      <c r="J21" s="2">
        <v>200</v>
      </c>
      <c r="K21" s="2">
        <v>2</v>
      </c>
      <c r="L21" s="2" t="s">
        <v>134</v>
      </c>
      <c r="M21" s="2" t="s">
        <v>123</v>
      </c>
      <c r="N21" s="2"/>
      <c r="O21" s="2"/>
    </row>
    <row r="22" spans="1:15">
      <c r="A22" s="2">
        <v>15001126</v>
      </c>
      <c r="B22" s="4" t="s">
        <v>131</v>
      </c>
      <c r="C22" s="2">
        <v>96</v>
      </c>
      <c r="D22" s="2"/>
      <c r="E22" s="40">
        <f t="shared" si="0"/>
        <v>2.7083333333333335</v>
      </c>
      <c r="F22" s="2">
        <v>460</v>
      </c>
      <c r="G22" s="2" t="s">
        <v>85</v>
      </c>
      <c r="H22" s="2"/>
      <c r="I22" s="2" t="s">
        <v>119</v>
      </c>
      <c r="J22" s="2">
        <v>200</v>
      </c>
      <c r="K22" s="2">
        <v>2</v>
      </c>
      <c r="L22" s="2" t="s">
        <v>135</v>
      </c>
      <c r="M22" s="2" t="s">
        <v>124</v>
      </c>
      <c r="N22" s="2" t="s">
        <v>562</v>
      </c>
      <c r="O22" s="2"/>
    </row>
    <row r="23" spans="1:15">
      <c r="A23" s="2">
        <v>15001127</v>
      </c>
      <c r="B23" s="4" t="s">
        <v>411</v>
      </c>
      <c r="C23" s="2">
        <v>30</v>
      </c>
      <c r="D23" s="2"/>
      <c r="E23" s="40">
        <f t="shared" si="0"/>
        <v>12.666666666666666</v>
      </c>
      <c r="F23" s="2">
        <v>400</v>
      </c>
      <c r="G23" s="2"/>
      <c r="H23" s="2"/>
      <c r="I23" s="2" t="s">
        <v>121</v>
      </c>
      <c r="J23" s="2">
        <v>20</v>
      </c>
      <c r="K23" s="2">
        <v>1</v>
      </c>
      <c r="L23" s="2" t="s">
        <v>136</v>
      </c>
      <c r="M23" s="2" t="s">
        <v>405</v>
      </c>
      <c r="N23" s="2"/>
      <c r="O23" s="2"/>
    </row>
    <row r="24" spans="1:15">
      <c r="A24" s="6">
        <v>15001139</v>
      </c>
      <c r="B24" s="55" t="s">
        <v>390</v>
      </c>
      <c r="C24" s="2">
        <v>120</v>
      </c>
      <c r="D24" s="2"/>
      <c r="E24" s="40">
        <f t="shared" si="0"/>
        <v>3.5416666666666665</v>
      </c>
      <c r="F24" s="2">
        <v>625</v>
      </c>
      <c r="G24" s="2" t="s">
        <v>90</v>
      </c>
      <c r="H24" s="2"/>
      <c r="I24" s="6" t="s">
        <v>119</v>
      </c>
      <c r="J24" s="2">
        <v>200</v>
      </c>
      <c r="K24" s="6">
        <v>2</v>
      </c>
      <c r="L24" s="2" t="s">
        <v>135</v>
      </c>
      <c r="M24" s="2" t="s">
        <v>124</v>
      </c>
      <c r="N24" s="2" t="s">
        <v>562</v>
      </c>
      <c r="O24" s="2"/>
    </row>
    <row r="25" spans="1:15">
      <c r="A25" s="2">
        <v>15001145</v>
      </c>
      <c r="B25" s="4" t="s">
        <v>377</v>
      </c>
      <c r="C25" s="2">
        <v>96</v>
      </c>
      <c r="D25" s="2"/>
      <c r="E25" s="40">
        <f t="shared" si="0"/>
        <v>3.125</v>
      </c>
      <c r="F25" s="2">
        <v>500</v>
      </c>
      <c r="G25" s="2" t="s">
        <v>92</v>
      </c>
      <c r="H25" s="2"/>
      <c r="I25" s="2" t="s">
        <v>119</v>
      </c>
      <c r="J25" s="2">
        <v>200</v>
      </c>
      <c r="K25" s="2">
        <v>2</v>
      </c>
      <c r="L25" s="2" t="s">
        <v>135</v>
      </c>
      <c r="M25" s="2" t="s">
        <v>124</v>
      </c>
      <c r="N25" s="2" t="s">
        <v>563</v>
      </c>
      <c r="O25" s="2" t="s">
        <v>565</v>
      </c>
    </row>
    <row r="26" spans="1:15">
      <c r="A26" s="2">
        <v>15001146</v>
      </c>
      <c r="B26" s="57" t="s">
        <v>445</v>
      </c>
      <c r="C26" s="2">
        <v>72</v>
      </c>
      <c r="D26" s="2"/>
      <c r="E26" s="40">
        <f t="shared" si="0"/>
        <v>4.166666666666667</v>
      </c>
      <c r="F26" s="2">
        <v>500</v>
      </c>
      <c r="G26" s="2">
        <v>7590021</v>
      </c>
      <c r="H26" s="2"/>
      <c r="I26" s="2" t="s">
        <v>119</v>
      </c>
      <c r="J26" s="2">
        <v>200</v>
      </c>
      <c r="K26" s="2">
        <v>2</v>
      </c>
      <c r="L26" s="2" t="s">
        <v>135</v>
      </c>
      <c r="M26" s="2" t="s">
        <v>124</v>
      </c>
      <c r="N26" s="2" t="s">
        <v>562</v>
      </c>
      <c r="O26" s="2"/>
    </row>
    <row r="27" spans="1:15">
      <c r="A27" s="6">
        <v>15001150</v>
      </c>
      <c r="B27" s="11" t="s">
        <v>389</v>
      </c>
      <c r="C27" s="2">
        <v>192</v>
      </c>
      <c r="D27" s="2"/>
      <c r="E27" s="40">
        <f t="shared" si="0"/>
        <v>1.5625</v>
      </c>
      <c r="F27" s="2">
        <v>500</v>
      </c>
      <c r="G27" s="2" t="s">
        <v>79</v>
      </c>
      <c r="H27" s="2"/>
      <c r="I27" s="2" t="s">
        <v>119</v>
      </c>
      <c r="J27" s="2">
        <v>200</v>
      </c>
      <c r="K27" s="2">
        <v>2</v>
      </c>
      <c r="L27" s="2" t="s">
        <v>135</v>
      </c>
      <c r="M27" s="2" t="s">
        <v>124</v>
      </c>
      <c r="N27" s="2" t="s">
        <v>563</v>
      </c>
      <c r="O27" s="2" t="s">
        <v>564</v>
      </c>
    </row>
    <row r="28" spans="1:15">
      <c r="A28" s="2">
        <v>15001151</v>
      </c>
      <c r="B28" s="4" t="s">
        <v>388</v>
      </c>
      <c r="C28" s="2">
        <v>96</v>
      </c>
      <c r="D28" s="2"/>
      <c r="E28" s="40">
        <f t="shared" si="0"/>
        <v>2.7083333333333335</v>
      </c>
      <c r="F28" s="2">
        <v>460</v>
      </c>
      <c r="G28" s="2" t="s">
        <v>84</v>
      </c>
      <c r="H28" s="2"/>
      <c r="I28" s="2" t="s">
        <v>119</v>
      </c>
      <c r="J28" s="2">
        <v>200</v>
      </c>
      <c r="K28" s="2">
        <v>2</v>
      </c>
      <c r="L28" s="2" t="s">
        <v>135</v>
      </c>
      <c r="M28" s="2" t="s">
        <v>124</v>
      </c>
      <c r="N28" s="2" t="s">
        <v>563</v>
      </c>
      <c r="O28" s="2" t="s">
        <v>565</v>
      </c>
    </row>
    <row r="29" spans="1:15">
      <c r="A29" s="6">
        <v>15001154</v>
      </c>
      <c r="B29" s="55" t="s">
        <v>477</v>
      </c>
      <c r="C29" s="2">
        <v>192</v>
      </c>
      <c r="D29" s="2"/>
      <c r="E29" s="40">
        <f t="shared" si="0"/>
        <v>1.5625</v>
      </c>
      <c r="F29" s="2">
        <v>500</v>
      </c>
      <c r="G29" s="2" t="s">
        <v>518</v>
      </c>
      <c r="H29" s="2"/>
      <c r="I29" s="2" t="s">
        <v>119</v>
      </c>
      <c r="J29" s="2">
        <v>200</v>
      </c>
      <c r="K29" s="2">
        <v>2</v>
      </c>
      <c r="L29" s="2" t="s">
        <v>135</v>
      </c>
      <c r="M29" s="2" t="s">
        <v>124</v>
      </c>
      <c r="N29" s="2" t="s">
        <v>563</v>
      </c>
      <c r="O29" s="2" t="s">
        <v>564</v>
      </c>
    </row>
    <row r="30" spans="1:15">
      <c r="A30" s="6">
        <v>15001155</v>
      </c>
      <c r="B30" s="55" t="s">
        <v>160</v>
      </c>
      <c r="C30" s="2">
        <v>96</v>
      </c>
      <c r="D30" s="2"/>
      <c r="E30" s="40">
        <f t="shared" si="0"/>
        <v>3.125</v>
      </c>
      <c r="F30" s="2">
        <v>500</v>
      </c>
      <c r="G30" s="2" t="s">
        <v>161</v>
      </c>
      <c r="H30" s="2"/>
      <c r="I30" s="6" t="s">
        <v>119</v>
      </c>
      <c r="J30" s="2">
        <v>200</v>
      </c>
      <c r="K30" s="6">
        <v>2</v>
      </c>
      <c r="L30" s="6" t="s">
        <v>135</v>
      </c>
      <c r="M30" s="2" t="s">
        <v>124</v>
      </c>
      <c r="N30" s="2" t="s">
        <v>562</v>
      </c>
      <c r="O30" s="2"/>
    </row>
    <row r="31" spans="1:15">
      <c r="A31" s="6">
        <v>15001157</v>
      </c>
      <c r="B31" s="55" t="s">
        <v>378</v>
      </c>
      <c r="C31" s="2">
        <v>120</v>
      </c>
      <c r="D31" s="2"/>
      <c r="E31" s="40">
        <f t="shared" si="0"/>
        <v>2.5</v>
      </c>
      <c r="F31" s="2">
        <v>500</v>
      </c>
      <c r="G31" s="2" t="s">
        <v>91</v>
      </c>
      <c r="H31" s="2"/>
      <c r="I31" s="6" t="s">
        <v>119</v>
      </c>
      <c r="J31" s="2">
        <v>200</v>
      </c>
      <c r="K31" s="6">
        <v>2</v>
      </c>
      <c r="L31" s="6" t="s">
        <v>135</v>
      </c>
      <c r="M31" s="2" t="s">
        <v>124</v>
      </c>
      <c r="N31" s="2" t="s">
        <v>562</v>
      </c>
      <c r="O31" s="2"/>
    </row>
    <row r="32" spans="1:15">
      <c r="A32" s="6">
        <v>15001158</v>
      </c>
      <c r="B32" s="11" t="s">
        <v>59</v>
      </c>
      <c r="C32" s="2">
        <v>450</v>
      </c>
      <c r="D32" s="2">
        <v>15</v>
      </c>
      <c r="E32" s="40">
        <f t="shared" si="0"/>
        <v>0.84444444444444444</v>
      </c>
      <c r="F32" s="2">
        <v>400</v>
      </c>
      <c r="G32" s="2" t="s">
        <v>99</v>
      </c>
      <c r="H32" s="2">
        <v>5366880023</v>
      </c>
      <c r="I32" s="6" t="s">
        <v>121</v>
      </c>
      <c r="J32" s="6">
        <v>20</v>
      </c>
      <c r="K32" s="6">
        <v>1</v>
      </c>
      <c r="L32" s="6" t="s">
        <v>134</v>
      </c>
      <c r="M32" s="6" t="s">
        <v>123</v>
      </c>
      <c r="N32" s="6"/>
      <c r="O32" s="6"/>
    </row>
    <row r="33" spans="1:15">
      <c r="A33" s="6">
        <v>15001160</v>
      </c>
      <c r="B33" s="55" t="s">
        <v>410</v>
      </c>
      <c r="C33" s="2">
        <v>96</v>
      </c>
      <c r="D33" s="2"/>
      <c r="E33" s="2">
        <v>3.125</v>
      </c>
      <c r="F33" s="2">
        <v>500</v>
      </c>
      <c r="G33" s="2" t="s">
        <v>97</v>
      </c>
      <c r="H33" s="2"/>
      <c r="I33" s="6" t="s">
        <v>119</v>
      </c>
      <c r="J33" s="6">
        <v>200</v>
      </c>
      <c r="K33" s="6">
        <v>2</v>
      </c>
      <c r="L33" s="2" t="s">
        <v>135</v>
      </c>
      <c r="M33" s="2" t="s">
        <v>124</v>
      </c>
      <c r="N33" s="2" t="s">
        <v>562</v>
      </c>
      <c r="O33" s="2"/>
    </row>
    <row r="34" spans="1:15">
      <c r="A34" s="2">
        <v>15001161</v>
      </c>
      <c r="B34" s="4" t="s">
        <v>382</v>
      </c>
      <c r="C34" s="2">
        <v>560</v>
      </c>
      <c r="D34" s="2"/>
      <c r="E34" s="40">
        <f t="shared" ref="E34:E39" si="1">(F34-J34)/C34</f>
        <v>1.0714285714285714</v>
      </c>
      <c r="F34" s="2">
        <v>800</v>
      </c>
      <c r="G34" s="2" t="s">
        <v>82</v>
      </c>
      <c r="H34" s="2">
        <v>5376570008</v>
      </c>
      <c r="I34" s="2" t="s">
        <v>120</v>
      </c>
      <c r="J34" s="2">
        <v>200</v>
      </c>
      <c r="K34" s="2">
        <v>2</v>
      </c>
      <c r="L34" s="2" t="s">
        <v>134</v>
      </c>
      <c r="M34" s="6" t="s">
        <v>123</v>
      </c>
      <c r="N34" s="6"/>
      <c r="O34" s="6"/>
    </row>
    <row r="35" spans="1:15">
      <c r="A35" s="2">
        <v>15001162</v>
      </c>
      <c r="B35" s="4" t="s">
        <v>383</v>
      </c>
      <c r="C35" s="2">
        <v>560</v>
      </c>
      <c r="D35" s="2"/>
      <c r="E35" s="40">
        <f t="shared" si="1"/>
        <v>1.0714285714285714</v>
      </c>
      <c r="F35" s="2">
        <v>800</v>
      </c>
      <c r="G35" s="2" t="s">
        <v>83</v>
      </c>
      <c r="H35" s="2">
        <v>5376570007</v>
      </c>
      <c r="I35" s="2" t="s">
        <v>120</v>
      </c>
      <c r="J35" s="2">
        <v>200</v>
      </c>
      <c r="K35" s="2">
        <v>2</v>
      </c>
      <c r="L35" s="2" t="s">
        <v>134</v>
      </c>
      <c r="M35" s="6" t="s">
        <v>123</v>
      </c>
      <c r="N35" s="6"/>
      <c r="O35" s="6"/>
    </row>
    <row r="36" spans="1:15">
      <c r="A36" s="2">
        <v>15001164</v>
      </c>
      <c r="B36" s="4" t="s">
        <v>387</v>
      </c>
      <c r="C36" s="2">
        <v>192</v>
      </c>
      <c r="D36" s="2"/>
      <c r="E36" s="40">
        <f t="shared" si="1"/>
        <v>1.5625</v>
      </c>
      <c r="F36" s="2">
        <v>500</v>
      </c>
      <c r="G36" s="2" t="s">
        <v>108</v>
      </c>
      <c r="H36" s="2"/>
      <c r="I36" s="2" t="s">
        <v>119</v>
      </c>
      <c r="J36" s="2">
        <v>200</v>
      </c>
      <c r="K36" s="2">
        <v>2</v>
      </c>
      <c r="L36" s="2" t="s">
        <v>135</v>
      </c>
      <c r="M36" s="2" t="s">
        <v>124</v>
      </c>
      <c r="N36" s="2" t="s">
        <v>563</v>
      </c>
      <c r="O36" s="2" t="s">
        <v>564</v>
      </c>
    </row>
    <row r="37" spans="1:15">
      <c r="A37" s="2">
        <v>15001166</v>
      </c>
      <c r="B37" s="4" t="s">
        <v>525</v>
      </c>
      <c r="C37" s="2">
        <v>180</v>
      </c>
      <c r="D37" s="2">
        <v>6</v>
      </c>
      <c r="E37" s="40">
        <f t="shared" si="1"/>
        <v>2.6666666666666665</v>
      </c>
      <c r="F37" s="2">
        <v>500</v>
      </c>
      <c r="G37" s="2" t="s">
        <v>80</v>
      </c>
      <c r="H37" s="2"/>
      <c r="I37" s="2" t="s">
        <v>121</v>
      </c>
      <c r="J37" s="2">
        <v>20</v>
      </c>
      <c r="K37" s="2">
        <v>1</v>
      </c>
      <c r="L37" s="2" t="s">
        <v>136</v>
      </c>
      <c r="M37" s="2" t="s">
        <v>405</v>
      </c>
      <c r="N37" s="2"/>
      <c r="O37" s="2"/>
    </row>
    <row r="38" spans="1:15">
      <c r="A38" s="2">
        <v>15001168</v>
      </c>
      <c r="B38" s="4" t="s">
        <v>446</v>
      </c>
      <c r="C38" s="2">
        <v>288</v>
      </c>
      <c r="D38" s="2">
        <v>12</v>
      </c>
      <c r="E38" s="40">
        <f t="shared" si="1"/>
        <v>1.3194444444444444</v>
      </c>
      <c r="F38" s="2">
        <v>400</v>
      </c>
      <c r="G38" s="2" t="s">
        <v>88</v>
      </c>
      <c r="H38" s="2">
        <v>4111403001</v>
      </c>
      <c r="I38" s="2" t="s">
        <v>121</v>
      </c>
      <c r="J38" s="2">
        <v>20</v>
      </c>
      <c r="K38" s="2">
        <v>1</v>
      </c>
      <c r="L38" s="2" t="s">
        <v>134</v>
      </c>
      <c r="M38" s="6" t="s">
        <v>123</v>
      </c>
      <c r="N38" s="6"/>
      <c r="O38" s="6"/>
    </row>
    <row r="39" spans="1:15">
      <c r="A39" s="6">
        <v>15001171</v>
      </c>
      <c r="B39" s="11" t="s">
        <v>591</v>
      </c>
      <c r="C39" s="110">
        <v>150</v>
      </c>
      <c r="D39" s="2"/>
      <c r="E39" s="40">
        <f t="shared" si="1"/>
        <v>2</v>
      </c>
      <c r="F39" s="2">
        <v>500</v>
      </c>
      <c r="G39" s="2" t="s">
        <v>604</v>
      </c>
      <c r="H39" s="2">
        <v>5366880048</v>
      </c>
      <c r="I39" s="6" t="s">
        <v>120</v>
      </c>
      <c r="J39" s="6">
        <v>200</v>
      </c>
      <c r="K39" s="6">
        <v>2</v>
      </c>
      <c r="L39" s="2" t="s">
        <v>134</v>
      </c>
      <c r="M39" s="2" t="s">
        <v>123</v>
      </c>
      <c r="N39" s="2"/>
      <c r="O39" s="2"/>
    </row>
    <row r="40" spans="1:15">
      <c r="A40" s="6">
        <v>15001172</v>
      </c>
      <c r="B40" s="11" t="s">
        <v>166</v>
      </c>
      <c r="C40" s="2"/>
      <c r="D40" s="2"/>
      <c r="E40" s="40"/>
      <c r="F40" s="2"/>
      <c r="G40" s="2" t="s">
        <v>96</v>
      </c>
      <c r="H40" s="2"/>
      <c r="I40" s="6"/>
      <c r="J40" s="6"/>
      <c r="K40" s="6"/>
      <c r="L40" s="2" t="s">
        <v>135</v>
      </c>
      <c r="M40" s="2" t="s">
        <v>124</v>
      </c>
      <c r="N40" s="2" t="s">
        <v>562</v>
      </c>
      <c r="O40" s="2"/>
    </row>
    <row r="41" spans="1:15">
      <c r="A41" s="6">
        <v>15001175</v>
      </c>
      <c r="B41" s="11" t="s">
        <v>432</v>
      </c>
      <c r="C41" s="2"/>
      <c r="D41" s="2"/>
      <c r="E41" s="40"/>
      <c r="F41" s="2"/>
      <c r="G41" s="2" t="s">
        <v>550</v>
      </c>
      <c r="H41" s="2"/>
      <c r="I41" s="6"/>
      <c r="J41" s="6"/>
      <c r="K41" s="6"/>
      <c r="L41" s="2"/>
      <c r="M41" s="2" t="s">
        <v>173</v>
      </c>
      <c r="N41" s="2"/>
      <c r="O41" s="2"/>
    </row>
    <row r="42" spans="1:15">
      <c r="A42" s="6">
        <v>15001176</v>
      </c>
      <c r="B42" s="55" t="s">
        <v>462</v>
      </c>
      <c r="C42" s="2">
        <v>72</v>
      </c>
      <c r="D42" s="2"/>
      <c r="E42" s="40">
        <f>(F42-J42)/C42</f>
        <v>4.166666666666667</v>
      </c>
      <c r="F42" s="2">
        <v>500</v>
      </c>
      <c r="G42" s="2">
        <v>7590019</v>
      </c>
      <c r="H42" s="2"/>
      <c r="I42" s="6" t="s">
        <v>119</v>
      </c>
      <c r="J42" s="6">
        <v>200</v>
      </c>
      <c r="K42" s="6">
        <v>2</v>
      </c>
      <c r="L42" s="2" t="s">
        <v>135</v>
      </c>
      <c r="M42" s="2" t="s">
        <v>124</v>
      </c>
      <c r="N42" s="2" t="s">
        <v>566</v>
      </c>
      <c r="O42" s="2"/>
    </row>
    <row r="43" spans="1:15">
      <c r="A43" s="6">
        <v>15001177</v>
      </c>
      <c r="B43" s="11" t="s">
        <v>472</v>
      </c>
      <c r="C43" s="2">
        <v>72</v>
      </c>
      <c r="D43" s="2"/>
      <c r="E43" s="40">
        <f>(F43-J43)/C43</f>
        <v>4.166666666666667</v>
      </c>
      <c r="F43" s="2">
        <v>500</v>
      </c>
      <c r="G43" s="2" t="s">
        <v>473</v>
      </c>
      <c r="H43" s="2"/>
      <c r="I43" s="6" t="s">
        <v>119</v>
      </c>
      <c r="J43" s="6">
        <v>200</v>
      </c>
      <c r="K43" s="6">
        <v>2</v>
      </c>
      <c r="L43" s="2" t="s">
        <v>135</v>
      </c>
      <c r="M43" s="2" t="s">
        <v>124</v>
      </c>
      <c r="N43" s="2"/>
      <c r="O43" s="2"/>
    </row>
    <row r="44" spans="1:15">
      <c r="A44" s="6">
        <v>15001178</v>
      </c>
      <c r="B44" s="11" t="s">
        <v>484</v>
      </c>
      <c r="C44" s="2">
        <v>48</v>
      </c>
      <c r="D44" s="2">
        <v>5</v>
      </c>
      <c r="E44" s="40">
        <f>(F44-J44)/C44</f>
        <v>6.25</v>
      </c>
      <c r="F44" s="2">
        <v>500</v>
      </c>
      <c r="G44" s="2" t="s">
        <v>485</v>
      </c>
      <c r="H44" s="2"/>
      <c r="I44" s="6" t="s">
        <v>119</v>
      </c>
      <c r="J44" s="6">
        <v>200</v>
      </c>
      <c r="K44" s="6">
        <v>2</v>
      </c>
      <c r="L44" s="2" t="s">
        <v>468</v>
      </c>
      <c r="M44" s="2" t="s">
        <v>124</v>
      </c>
      <c r="N44" s="2"/>
      <c r="O44" s="2"/>
    </row>
    <row r="45" spans="1:15">
      <c r="A45" s="6">
        <v>15001179</v>
      </c>
      <c r="B45" s="11" t="s">
        <v>486</v>
      </c>
      <c r="C45" s="58">
        <v>105</v>
      </c>
      <c r="D45" s="2">
        <v>3</v>
      </c>
      <c r="E45" s="40">
        <f>(F45-J45)/C45</f>
        <v>4.5714285714285712</v>
      </c>
      <c r="F45" s="2">
        <v>500</v>
      </c>
      <c r="G45" s="2" t="s">
        <v>488</v>
      </c>
      <c r="H45" s="2"/>
      <c r="I45" s="6" t="s">
        <v>118</v>
      </c>
      <c r="J45" s="6">
        <v>20</v>
      </c>
      <c r="K45" s="6">
        <v>1</v>
      </c>
      <c r="L45" s="2" t="s">
        <v>487</v>
      </c>
      <c r="M45" s="2" t="s">
        <v>405</v>
      </c>
      <c r="N45" s="2"/>
      <c r="O45" s="2"/>
    </row>
    <row r="46" spans="1:15">
      <c r="A46" s="6">
        <v>15001180</v>
      </c>
      <c r="B46" s="11" t="s">
        <v>640</v>
      </c>
      <c r="C46" s="58"/>
      <c r="D46" s="2"/>
      <c r="E46" s="40"/>
      <c r="F46" s="2"/>
      <c r="G46" s="2" t="s">
        <v>641</v>
      </c>
      <c r="H46" s="2"/>
      <c r="I46" s="6"/>
      <c r="J46" s="6"/>
      <c r="K46" s="6"/>
      <c r="L46" s="2"/>
      <c r="M46" s="2"/>
      <c r="N46" s="2"/>
      <c r="O46" s="2"/>
    </row>
    <row r="47" spans="1:15">
      <c r="A47" s="6">
        <v>15001182</v>
      </c>
      <c r="B47" s="11" t="s">
        <v>609</v>
      </c>
      <c r="C47" s="110"/>
      <c r="D47" s="2"/>
      <c r="E47" s="40"/>
      <c r="F47" s="2"/>
      <c r="G47" s="2"/>
      <c r="H47" s="2"/>
      <c r="I47" s="6"/>
      <c r="J47" s="6"/>
      <c r="K47" s="6"/>
      <c r="L47" s="2" t="s">
        <v>134</v>
      </c>
      <c r="M47" s="2"/>
      <c r="N47" s="2"/>
      <c r="O47" s="2"/>
    </row>
    <row r="48" spans="1:15">
      <c r="A48" s="6">
        <v>15002010</v>
      </c>
      <c r="B48" s="11" t="s">
        <v>403</v>
      </c>
      <c r="C48" s="2">
        <v>1500</v>
      </c>
      <c r="D48" s="2"/>
      <c r="E48" s="40">
        <f>(F48-J48)/C48</f>
        <v>0.25333333333333335</v>
      </c>
      <c r="F48" s="2">
        <v>400</v>
      </c>
      <c r="G48" s="2"/>
      <c r="H48" s="2"/>
      <c r="I48" s="6" t="s">
        <v>121</v>
      </c>
      <c r="J48" s="6">
        <v>20</v>
      </c>
      <c r="K48" s="6">
        <v>1</v>
      </c>
      <c r="L48" s="6" t="s">
        <v>136</v>
      </c>
      <c r="M48" s="6" t="s">
        <v>404</v>
      </c>
      <c r="N48" s="6"/>
      <c r="O48" s="6"/>
    </row>
    <row r="49" spans="1:15">
      <c r="A49" s="6">
        <v>15002011</v>
      </c>
      <c r="B49" s="11" t="s">
        <v>463</v>
      </c>
      <c r="C49" s="2"/>
      <c r="D49" s="2"/>
      <c r="E49" s="40"/>
      <c r="F49" s="2"/>
      <c r="G49" s="2"/>
      <c r="H49" s="2"/>
      <c r="I49" s="6"/>
      <c r="J49" s="6"/>
      <c r="K49" s="6"/>
      <c r="L49" s="6"/>
      <c r="M49" s="6"/>
      <c r="N49" s="6"/>
      <c r="O49" s="6"/>
    </row>
    <row r="50" spans="1:15">
      <c r="A50" s="6">
        <v>15002015</v>
      </c>
      <c r="B50" s="11" t="s">
        <v>413</v>
      </c>
      <c r="C50" s="2">
        <v>1500</v>
      </c>
      <c r="D50" s="2"/>
      <c r="E50" s="40">
        <f t="shared" ref="E50:E57" si="2">(F50-J50)/C50</f>
        <v>0.65333333333333332</v>
      </c>
      <c r="F50" s="2">
        <v>1000</v>
      </c>
      <c r="G50" s="2"/>
      <c r="H50" s="2"/>
      <c r="I50" s="6" t="s">
        <v>121</v>
      </c>
      <c r="J50" s="6">
        <v>20</v>
      </c>
      <c r="K50" s="6">
        <v>1</v>
      </c>
      <c r="L50" s="6" t="s">
        <v>136</v>
      </c>
      <c r="M50" s="2" t="s">
        <v>405</v>
      </c>
      <c r="N50" s="2"/>
      <c r="O50" s="2"/>
    </row>
    <row r="51" spans="1:15">
      <c r="A51" s="6">
        <v>15002016</v>
      </c>
      <c r="B51" s="11" t="s">
        <v>414</v>
      </c>
      <c r="C51" s="2">
        <v>1500</v>
      </c>
      <c r="D51" s="2"/>
      <c r="E51" s="40">
        <f t="shared" si="2"/>
        <v>0.65333333333333332</v>
      </c>
      <c r="F51" s="2">
        <v>1000</v>
      </c>
      <c r="G51" s="2"/>
      <c r="H51" s="2"/>
      <c r="I51" s="6" t="s">
        <v>121</v>
      </c>
      <c r="J51" s="6">
        <v>20</v>
      </c>
      <c r="K51" s="6">
        <v>1</v>
      </c>
      <c r="L51" s="6" t="s">
        <v>136</v>
      </c>
      <c r="M51" s="2" t="s">
        <v>405</v>
      </c>
      <c r="N51" s="2"/>
      <c r="O51" s="2"/>
    </row>
    <row r="52" spans="1:15">
      <c r="A52" s="6">
        <v>15002017</v>
      </c>
      <c r="B52" s="11" t="s">
        <v>491</v>
      </c>
      <c r="C52" s="2">
        <v>1800</v>
      </c>
      <c r="D52" s="2">
        <v>25</v>
      </c>
      <c r="E52" s="40">
        <f t="shared" si="2"/>
        <v>0.21111111111111111</v>
      </c>
      <c r="F52" s="2">
        <v>400</v>
      </c>
      <c r="G52" s="2"/>
      <c r="H52" s="2"/>
      <c r="I52" s="6" t="s">
        <v>121</v>
      </c>
      <c r="J52" s="6">
        <v>20</v>
      </c>
      <c r="K52" s="6">
        <v>1</v>
      </c>
      <c r="L52" s="6" t="s">
        <v>487</v>
      </c>
      <c r="M52" s="2" t="s">
        <v>405</v>
      </c>
      <c r="N52" s="2"/>
      <c r="O52" s="2"/>
    </row>
    <row r="53" spans="1:15">
      <c r="A53" s="6">
        <v>15002018</v>
      </c>
      <c r="B53" s="11" t="s">
        <v>492</v>
      </c>
      <c r="C53" s="2">
        <v>1800</v>
      </c>
      <c r="D53" s="2">
        <v>25</v>
      </c>
      <c r="E53" s="40">
        <f t="shared" si="2"/>
        <v>0.21111111111111111</v>
      </c>
      <c r="F53" s="2">
        <v>400</v>
      </c>
      <c r="G53" s="2"/>
      <c r="H53" s="2"/>
      <c r="I53" s="6" t="s">
        <v>121</v>
      </c>
      <c r="J53" s="6">
        <v>20</v>
      </c>
      <c r="K53" s="6">
        <v>1</v>
      </c>
      <c r="L53" s="6" t="s">
        <v>487</v>
      </c>
      <c r="M53" s="2" t="s">
        <v>405</v>
      </c>
      <c r="N53" s="2"/>
      <c r="O53" s="2"/>
    </row>
    <row r="54" spans="1:15">
      <c r="A54" s="2">
        <v>15002020</v>
      </c>
      <c r="B54" s="4" t="s">
        <v>381</v>
      </c>
      <c r="C54" s="2">
        <v>480</v>
      </c>
      <c r="D54" s="2">
        <v>12</v>
      </c>
      <c r="E54" s="40">
        <f t="shared" si="2"/>
        <v>1.6666666666666667</v>
      </c>
      <c r="F54" s="2">
        <v>1000</v>
      </c>
      <c r="G54" s="2" t="s">
        <v>76</v>
      </c>
      <c r="H54" s="2">
        <v>5376286098</v>
      </c>
      <c r="I54" s="2" t="s">
        <v>120</v>
      </c>
      <c r="J54" s="2">
        <v>200</v>
      </c>
      <c r="K54" s="2">
        <v>2</v>
      </c>
      <c r="L54" s="2" t="s">
        <v>134</v>
      </c>
      <c r="M54" s="6" t="s">
        <v>123</v>
      </c>
      <c r="N54" s="6"/>
      <c r="O54" s="6"/>
    </row>
    <row r="55" spans="1:15">
      <c r="A55" s="6">
        <v>15002024</v>
      </c>
      <c r="B55" s="11" t="s">
        <v>372</v>
      </c>
      <c r="C55" s="2">
        <v>1800</v>
      </c>
      <c r="D55" s="2">
        <v>30</v>
      </c>
      <c r="E55" s="40">
        <f t="shared" si="2"/>
        <v>0.21111111111111111</v>
      </c>
      <c r="F55" s="2">
        <v>400</v>
      </c>
      <c r="G55" s="2">
        <v>7571031</v>
      </c>
      <c r="H55" s="2"/>
      <c r="I55" s="6" t="s">
        <v>121</v>
      </c>
      <c r="J55" s="6">
        <v>20</v>
      </c>
      <c r="K55" s="6">
        <v>1</v>
      </c>
      <c r="L55" s="6" t="s">
        <v>135</v>
      </c>
      <c r="M55" s="2" t="s">
        <v>124</v>
      </c>
      <c r="N55" s="2"/>
      <c r="O55" s="2"/>
    </row>
    <row r="56" spans="1:15">
      <c r="A56" s="6">
        <v>15002025</v>
      </c>
      <c r="B56" s="11" t="s">
        <v>373</v>
      </c>
      <c r="C56" s="2">
        <v>1800</v>
      </c>
      <c r="D56" s="2">
        <v>30</v>
      </c>
      <c r="E56" s="40">
        <f t="shared" si="2"/>
        <v>0.21111111111111111</v>
      </c>
      <c r="F56" s="2">
        <v>400</v>
      </c>
      <c r="G56" s="2" t="s">
        <v>64</v>
      </c>
      <c r="H56" s="2"/>
      <c r="I56" s="6" t="s">
        <v>121</v>
      </c>
      <c r="J56" s="6">
        <v>20</v>
      </c>
      <c r="K56" s="6">
        <v>1</v>
      </c>
      <c r="L56" s="6" t="s">
        <v>135</v>
      </c>
      <c r="M56" s="2" t="s">
        <v>124</v>
      </c>
      <c r="N56" s="2"/>
      <c r="O56" s="2"/>
    </row>
    <row r="57" spans="1:15">
      <c r="A57" s="6">
        <v>15002033</v>
      </c>
      <c r="B57" s="11" t="s">
        <v>415</v>
      </c>
      <c r="C57" s="2">
        <v>2400</v>
      </c>
      <c r="D57" s="2">
        <v>40</v>
      </c>
      <c r="E57" s="40">
        <f t="shared" si="2"/>
        <v>0.15833333333333333</v>
      </c>
      <c r="F57" s="2">
        <v>400</v>
      </c>
      <c r="G57" s="2" t="s">
        <v>69</v>
      </c>
      <c r="H57" s="2"/>
      <c r="I57" s="6" t="s">
        <v>121</v>
      </c>
      <c r="J57" s="6">
        <v>20</v>
      </c>
      <c r="K57" s="6">
        <v>1</v>
      </c>
      <c r="L57" s="6" t="s">
        <v>136</v>
      </c>
      <c r="M57" s="2" t="s">
        <v>124</v>
      </c>
      <c r="N57" s="2"/>
      <c r="O57" s="2"/>
    </row>
    <row r="58" spans="1:15">
      <c r="A58" s="6">
        <v>15002039</v>
      </c>
      <c r="B58" s="11" t="s">
        <v>13</v>
      </c>
      <c r="C58" s="2"/>
      <c r="D58" s="2"/>
      <c r="E58" s="2"/>
      <c r="F58" s="2"/>
      <c r="G58" s="2" t="s">
        <v>74</v>
      </c>
      <c r="H58" s="2"/>
      <c r="I58" s="6"/>
      <c r="J58" s="6"/>
      <c r="K58" s="6"/>
      <c r="L58" s="6"/>
      <c r="M58" s="6"/>
      <c r="N58" s="6"/>
      <c r="O58" s="6"/>
    </row>
    <row r="59" spans="1:15">
      <c r="A59" s="6">
        <v>15002040</v>
      </c>
      <c r="B59" s="11" t="s">
        <v>14</v>
      </c>
      <c r="C59" s="2"/>
      <c r="D59" s="2"/>
      <c r="E59" s="2"/>
      <c r="F59" s="2"/>
      <c r="G59" s="2" t="s">
        <v>75</v>
      </c>
      <c r="H59" s="2"/>
      <c r="I59" s="6"/>
      <c r="J59" s="6"/>
      <c r="K59" s="6"/>
      <c r="L59" s="6"/>
      <c r="M59" s="6"/>
      <c r="N59" s="6"/>
      <c r="O59" s="6"/>
    </row>
    <row r="60" spans="1:15">
      <c r="A60" s="6">
        <v>15002042</v>
      </c>
      <c r="B60" s="11" t="s">
        <v>417</v>
      </c>
      <c r="C60" s="2">
        <v>2400</v>
      </c>
      <c r="D60" s="2">
        <v>40</v>
      </c>
      <c r="E60" s="40">
        <f t="shared" ref="E60:E90" si="3">(F60-J60)/C60</f>
        <v>0.15833333333333333</v>
      </c>
      <c r="F60" s="2">
        <v>400</v>
      </c>
      <c r="G60" s="2" t="s">
        <v>68</v>
      </c>
      <c r="H60" s="2">
        <v>226589320135</v>
      </c>
      <c r="I60" s="6" t="s">
        <v>121</v>
      </c>
      <c r="J60" s="6">
        <v>20</v>
      </c>
      <c r="K60" s="6">
        <v>1</v>
      </c>
      <c r="L60" s="6" t="s">
        <v>136</v>
      </c>
      <c r="M60" s="6" t="s">
        <v>124</v>
      </c>
      <c r="N60" s="6"/>
      <c r="O60" s="6"/>
    </row>
    <row r="61" spans="1:15">
      <c r="A61" s="2">
        <v>15002055</v>
      </c>
      <c r="B61" s="4" t="s">
        <v>367</v>
      </c>
      <c r="C61" s="2">
        <v>2400</v>
      </c>
      <c r="D61" s="2">
        <v>40</v>
      </c>
      <c r="E61" s="40">
        <f t="shared" si="3"/>
        <v>0.15833333333333333</v>
      </c>
      <c r="F61" s="2">
        <v>400</v>
      </c>
      <c r="G61" s="2" t="s">
        <v>67</v>
      </c>
      <c r="H61" s="2"/>
      <c r="I61" s="2" t="s">
        <v>121</v>
      </c>
      <c r="J61" s="6">
        <v>20</v>
      </c>
      <c r="K61" s="2">
        <v>1</v>
      </c>
      <c r="L61" s="2" t="s">
        <v>136</v>
      </c>
      <c r="M61" s="6" t="s">
        <v>124</v>
      </c>
      <c r="N61" s="6"/>
      <c r="O61" s="6"/>
    </row>
    <row r="62" spans="1:15">
      <c r="A62" s="2">
        <v>15002056</v>
      </c>
      <c r="B62" s="4" t="s">
        <v>464</v>
      </c>
      <c r="C62" s="2">
        <v>1800</v>
      </c>
      <c r="D62" s="2">
        <v>30</v>
      </c>
      <c r="E62" s="40">
        <f t="shared" si="3"/>
        <v>0.21111111111111111</v>
      </c>
      <c r="F62" s="2">
        <v>400</v>
      </c>
      <c r="G62" s="2"/>
      <c r="H62" s="2"/>
      <c r="I62" s="6" t="s">
        <v>121</v>
      </c>
      <c r="J62" s="6">
        <v>20</v>
      </c>
      <c r="K62" s="6">
        <v>1</v>
      </c>
      <c r="L62" s="6" t="s">
        <v>468</v>
      </c>
      <c r="M62" s="6" t="s">
        <v>124</v>
      </c>
      <c r="N62" s="6"/>
      <c r="O62" s="6"/>
    </row>
    <row r="63" spans="1:15">
      <c r="A63" s="2">
        <v>15002058</v>
      </c>
      <c r="B63" s="4" t="s">
        <v>465</v>
      </c>
      <c r="C63" s="2">
        <v>1800</v>
      </c>
      <c r="D63" s="2">
        <v>30</v>
      </c>
      <c r="E63" s="40">
        <f t="shared" si="3"/>
        <v>0.21111111111111111</v>
      </c>
      <c r="F63" s="2">
        <v>400</v>
      </c>
      <c r="G63" s="2"/>
      <c r="H63" s="2"/>
      <c r="I63" s="6" t="s">
        <v>121</v>
      </c>
      <c r="J63" s="6">
        <v>20</v>
      </c>
      <c r="K63" s="6">
        <v>1</v>
      </c>
      <c r="L63" s="6" t="s">
        <v>468</v>
      </c>
      <c r="M63" s="6" t="s">
        <v>124</v>
      </c>
      <c r="N63" s="6"/>
      <c r="O63" s="6"/>
    </row>
    <row r="64" spans="1:15">
      <c r="A64" s="6">
        <v>15002084</v>
      </c>
      <c r="B64" s="11" t="s">
        <v>384</v>
      </c>
      <c r="C64" s="2">
        <v>1800</v>
      </c>
      <c r="D64" s="2">
        <v>30</v>
      </c>
      <c r="E64" s="40">
        <f t="shared" si="3"/>
        <v>0.21111111111111111</v>
      </c>
      <c r="F64" s="2">
        <v>400</v>
      </c>
      <c r="G64" s="2" t="s">
        <v>62</v>
      </c>
      <c r="H64" s="2"/>
      <c r="I64" s="6" t="s">
        <v>121</v>
      </c>
      <c r="J64" s="6">
        <v>20</v>
      </c>
      <c r="K64" s="6">
        <v>1</v>
      </c>
      <c r="L64" s="6" t="s">
        <v>135</v>
      </c>
      <c r="M64" s="2" t="s">
        <v>124</v>
      </c>
      <c r="N64" s="2"/>
      <c r="O64" s="2"/>
    </row>
    <row r="65" spans="1:15">
      <c r="A65" s="122">
        <v>15002085</v>
      </c>
      <c r="B65" s="123" t="s">
        <v>385</v>
      </c>
      <c r="C65" s="124">
        <v>1800</v>
      </c>
      <c r="D65" s="124">
        <v>30</v>
      </c>
      <c r="E65" s="125">
        <f t="shared" si="3"/>
        <v>0.21111111111111111</v>
      </c>
      <c r="F65" s="124">
        <v>400</v>
      </c>
      <c r="G65" s="124" t="s">
        <v>63</v>
      </c>
      <c r="H65" s="124"/>
      <c r="I65" s="122" t="s">
        <v>121</v>
      </c>
      <c r="J65" s="122">
        <v>20</v>
      </c>
      <c r="K65" s="122">
        <v>1</v>
      </c>
      <c r="L65" s="122" t="s">
        <v>135</v>
      </c>
      <c r="M65" s="124" t="s">
        <v>124</v>
      </c>
      <c r="N65" s="124"/>
      <c r="O65" s="124"/>
    </row>
    <row r="66" spans="1:15">
      <c r="A66" s="2">
        <v>15002098</v>
      </c>
      <c r="B66" s="4" t="s">
        <v>366</v>
      </c>
      <c r="C66" s="2">
        <v>1500</v>
      </c>
      <c r="D66" s="2">
        <v>25</v>
      </c>
      <c r="E66" s="40">
        <f t="shared" si="3"/>
        <v>0.32</v>
      </c>
      <c r="F66" s="2">
        <v>500</v>
      </c>
      <c r="G66" s="2" t="s">
        <v>65</v>
      </c>
      <c r="H66" s="2">
        <v>5764002921</v>
      </c>
      <c r="I66" s="2" t="s">
        <v>121</v>
      </c>
      <c r="J66" s="6">
        <v>20</v>
      </c>
      <c r="K66" s="2">
        <v>1</v>
      </c>
      <c r="L66" s="2" t="s">
        <v>134</v>
      </c>
      <c r="M66" s="6" t="s">
        <v>123</v>
      </c>
      <c r="N66" s="6"/>
      <c r="O66" s="6"/>
    </row>
    <row r="67" spans="1:15">
      <c r="A67" s="2">
        <v>15002099</v>
      </c>
      <c r="B67" s="4" t="s">
        <v>365</v>
      </c>
      <c r="C67" s="2">
        <v>1500</v>
      </c>
      <c r="D67" s="2">
        <v>25</v>
      </c>
      <c r="E67" s="40">
        <f t="shared" si="3"/>
        <v>0.32</v>
      </c>
      <c r="F67" s="2">
        <v>500</v>
      </c>
      <c r="G67" s="2" t="s">
        <v>66</v>
      </c>
      <c r="H67" s="2">
        <v>5376291021</v>
      </c>
      <c r="I67" s="2" t="s">
        <v>121</v>
      </c>
      <c r="J67" s="6">
        <v>20</v>
      </c>
      <c r="K67" s="2">
        <v>1</v>
      </c>
      <c r="L67" s="2" t="s">
        <v>134</v>
      </c>
      <c r="M67" s="6" t="s">
        <v>123</v>
      </c>
      <c r="N67" s="6"/>
      <c r="O67" s="6"/>
    </row>
    <row r="68" spans="1:15">
      <c r="A68" s="6">
        <v>15003001</v>
      </c>
      <c r="B68" s="11" t="s">
        <v>363</v>
      </c>
      <c r="C68" s="2">
        <v>15000</v>
      </c>
      <c r="D68" s="2">
        <v>300</v>
      </c>
      <c r="E68" s="40">
        <f t="shared" si="3"/>
        <v>1.3666666666666667E-2</v>
      </c>
      <c r="F68" s="2">
        <v>225</v>
      </c>
      <c r="G68" s="2" t="s">
        <v>72</v>
      </c>
      <c r="H68" s="2">
        <v>5376570578</v>
      </c>
      <c r="I68" s="6" t="s">
        <v>130</v>
      </c>
      <c r="J68" s="6">
        <v>20</v>
      </c>
      <c r="K68" s="6">
        <v>1</v>
      </c>
      <c r="L68" s="6" t="s">
        <v>134</v>
      </c>
      <c r="M68" s="6" t="s">
        <v>123</v>
      </c>
      <c r="N68" s="6"/>
      <c r="O68" s="6"/>
    </row>
    <row r="69" spans="1:15">
      <c r="A69" s="2">
        <v>15003002</v>
      </c>
      <c r="B69" s="4" t="s">
        <v>362</v>
      </c>
      <c r="C69" s="2">
        <v>1800</v>
      </c>
      <c r="D69" s="2">
        <v>30</v>
      </c>
      <c r="E69" s="40">
        <f t="shared" si="3"/>
        <v>0.44444444444444442</v>
      </c>
      <c r="F69" s="2">
        <v>1000</v>
      </c>
      <c r="G69" s="2" t="s">
        <v>106</v>
      </c>
      <c r="H69" s="2">
        <v>5366003128</v>
      </c>
      <c r="I69" s="2" t="s">
        <v>120</v>
      </c>
      <c r="J69" s="2">
        <v>200</v>
      </c>
      <c r="K69" s="2">
        <v>2</v>
      </c>
      <c r="L69" s="2" t="s">
        <v>134</v>
      </c>
      <c r="M69" s="6" t="s">
        <v>123</v>
      </c>
      <c r="N69" s="6"/>
      <c r="O69" s="6"/>
    </row>
    <row r="70" spans="1:15">
      <c r="A70" s="2">
        <v>15003003</v>
      </c>
      <c r="B70" s="4" t="s">
        <v>361</v>
      </c>
      <c r="C70" s="2">
        <v>2400</v>
      </c>
      <c r="D70" s="2">
        <v>40</v>
      </c>
      <c r="E70" s="40">
        <f t="shared" si="3"/>
        <v>0.33333333333333331</v>
      </c>
      <c r="F70" s="2">
        <v>1000</v>
      </c>
      <c r="G70" s="2" t="s">
        <v>95</v>
      </c>
      <c r="H70" s="2">
        <v>5376570144</v>
      </c>
      <c r="I70" s="2" t="s">
        <v>120</v>
      </c>
      <c r="J70" s="2">
        <v>200</v>
      </c>
      <c r="K70" s="2">
        <v>2</v>
      </c>
      <c r="L70" s="2" t="s">
        <v>134</v>
      </c>
      <c r="M70" s="6" t="s">
        <v>123</v>
      </c>
      <c r="N70" s="6"/>
      <c r="O70" s="6"/>
    </row>
    <row r="71" spans="1:15">
      <c r="A71" s="2">
        <v>15003004</v>
      </c>
      <c r="B71" s="4" t="s">
        <v>364</v>
      </c>
      <c r="C71" s="2">
        <v>1904</v>
      </c>
      <c r="D71" s="2">
        <v>34</v>
      </c>
      <c r="E71" s="40">
        <f t="shared" si="3"/>
        <v>0.15756302521008403</v>
      </c>
      <c r="F71" s="2">
        <v>500</v>
      </c>
      <c r="G71" s="2">
        <v>9625110080</v>
      </c>
      <c r="H71" s="116" t="s">
        <v>592</v>
      </c>
      <c r="I71" s="2" t="s">
        <v>119</v>
      </c>
      <c r="J71" s="2">
        <v>200</v>
      </c>
      <c r="K71" s="2">
        <v>2</v>
      </c>
      <c r="L71" s="2" t="s">
        <v>135</v>
      </c>
      <c r="M71" s="2" t="s">
        <v>124</v>
      </c>
      <c r="N71" s="2" t="s">
        <v>563</v>
      </c>
      <c r="O71" s="2" t="s">
        <v>564</v>
      </c>
    </row>
    <row r="72" spans="1:15">
      <c r="A72" s="6">
        <v>15003005</v>
      </c>
      <c r="B72" s="11" t="s">
        <v>167</v>
      </c>
      <c r="C72" s="2">
        <v>1568</v>
      </c>
      <c r="D72" s="2">
        <v>28</v>
      </c>
      <c r="E72" s="40">
        <f t="shared" si="3"/>
        <v>0.51020408163265307</v>
      </c>
      <c r="F72" s="2">
        <v>1000</v>
      </c>
      <c r="G72" s="2" t="s">
        <v>73</v>
      </c>
      <c r="H72" s="2"/>
      <c r="I72" s="2" t="s">
        <v>119</v>
      </c>
      <c r="J72" s="2">
        <v>200</v>
      </c>
      <c r="K72" s="2">
        <v>2</v>
      </c>
      <c r="L72" s="2" t="s">
        <v>135</v>
      </c>
      <c r="M72" s="2" t="s">
        <v>124</v>
      </c>
      <c r="N72" s="2" t="s">
        <v>563</v>
      </c>
      <c r="O72" s="2" t="s">
        <v>564</v>
      </c>
    </row>
    <row r="73" spans="1:15">
      <c r="A73" s="6">
        <v>15003009</v>
      </c>
      <c r="B73" s="11" t="s">
        <v>412</v>
      </c>
      <c r="C73" s="2">
        <v>1800</v>
      </c>
      <c r="D73" s="2"/>
      <c r="E73" s="40">
        <f t="shared" si="3"/>
        <v>0.5444444444444444</v>
      </c>
      <c r="F73" s="2">
        <v>1000</v>
      </c>
      <c r="G73" s="2"/>
      <c r="H73" s="2"/>
      <c r="I73" s="6" t="s">
        <v>121</v>
      </c>
      <c r="J73" s="6">
        <v>20</v>
      </c>
      <c r="K73" s="6">
        <v>1</v>
      </c>
      <c r="L73" s="6" t="s">
        <v>136</v>
      </c>
      <c r="M73" s="2" t="s">
        <v>405</v>
      </c>
      <c r="N73" s="2"/>
      <c r="O73" s="2"/>
    </row>
    <row r="74" spans="1:15">
      <c r="A74" s="6">
        <v>15004004</v>
      </c>
      <c r="B74" s="11" t="s">
        <v>494</v>
      </c>
      <c r="C74" s="2">
        <v>2000</v>
      </c>
      <c r="D74" s="2">
        <v>40</v>
      </c>
      <c r="E74" s="40">
        <f t="shared" si="3"/>
        <v>0.49</v>
      </c>
      <c r="F74" s="2">
        <v>1000</v>
      </c>
      <c r="G74" s="2">
        <v>9633976880</v>
      </c>
      <c r="H74" s="2"/>
      <c r="I74" s="6" t="s">
        <v>118</v>
      </c>
      <c r="J74" s="6">
        <v>20</v>
      </c>
      <c r="K74" s="6">
        <v>1</v>
      </c>
      <c r="L74" s="2" t="s">
        <v>135</v>
      </c>
      <c r="M74" s="2"/>
      <c r="N74" s="2"/>
      <c r="O74" s="2"/>
    </row>
    <row r="75" spans="1:15">
      <c r="A75" s="6">
        <v>15004005</v>
      </c>
      <c r="B75" s="11" t="s">
        <v>495</v>
      </c>
      <c r="C75" s="2">
        <v>2000</v>
      </c>
      <c r="D75" s="2">
        <v>40</v>
      </c>
      <c r="E75" s="40">
        <f t="shared" si="3"/>
        <v>0.49</v>
      </c>
      <c r="F75" s="2">
        <v>1000</v>
      </c>
      <c r="G75" s="2">
        <v>9638387080</v>
      </c>
      <c r="H75" s="2"/>
      <c r="I75" s="6" t="s">
        <v>118</v>
      </c>
      <c r="J75" s="6">
        <v>20</v>
      </c>
      <c r="K75" s="6">
        <v>1</v>
      </c>
      <c r="L75" s="2" t="s">
        <v>135</v>
      </c>
      <c r="M75" s="2"/>
      <c r="N75" s="2"/>
      <c r="O75" s="2"/>
    </row>
    <row r="76" spans="1:15">
      <c r="A76" s="2">
        <v>15004006</v>
      </c>
      <c r="B76" s="4" t="s">
        <v>360</v>
      </c>
      <c r="C76" s="2">
        <v>2240</v>
      </c>
      <c r="D76" s="2">
        <v>40</v>
      </c>
      <c r="E76" s="40">
        <f t="shared" si="3"/>
        <v>0.35714285714285715</v>
      </c>
      <c r="F76" s="2">
        <v>1000</v>
      </c>
      <c r="G76" s="2">
        <v>9633976880</v>
      </c>
      <c r="H76" s="2"/>
      <c r="I76" s="2" t="s">
        <v>119</v>
      </c>
      <c r="J76" s="2">
        <v>200</v>
      </c>
      <c r="K76" s="2">
        <v>2</v>
      </c>
      <c r="L76" s="2" t="s">
        <v>135</v>
      </c>
      <c r="M76" s="2" t="s">
        <v>124</v>
      </c>
      <c r="N76" s="2" t="s">
        <v>562</v>
      </c>
      <c r="O76" s="2"/>
    </row>
    <row r="77" spans="1:15">
      <c r="A77" s="2">
        <v>15004007</v>
      </c>
      <c r="B77" s="4" t="s">
        <v>359</v>
      </c>
      <c r="C77" s="2">
        <v>2240</v>
      </c>
      <c r="D77" s="2">
        <v>40</v>
      </c>
      <c r="E77" s="40">
        <f t="shared" si="3"/>
        <v>0.35714285714285715</v>
      </c>
      <c r="F77" s="2">
        <v>1000</v>
      </c>
      <c r="G77" s="2" t="s">
        <v>71</v>
      </c>
      <c r="H77" s="2"/>
      <c r="I77" s="2" t="s">
        <v>119</v>
      </c>
      <c r="J77" s="2">
        <v>200</v>
      </c>
      <c r="K77" s="2">
        <v>2</v>
      </c>
      <c r="L77" s="2" t="s">
        <v>135</v>
      </c>
      <c r="M77" s="2" t="s">
        <v>124</v>
      </c>
      <c r="N77" s="2" t="s">
        <v>562</v>
      </c>
      <c r="O77" s="2"/>
    </row>
    <row r="78" spans="1:15">
      <c r="A78" s="2">
        <v>15004008</v>
      </c>
      <c r="B78" s="57" t="s">
        <v>418</v>
      </c>
      <c r="C78" s="2">
        <v>1728</v>
      </c>
      <c r="D78" s="2">
        <v>72</v>
      </c>
      <c r="E78" s="40">
        <f t="shared" si="3"/>
        <v>0.23148148148148148</v>
      </c>
      <c r="F78" s="58">
        <v>600</v>
      </c>
      <c r="G78" s="2" t="s">
        <v>421</v>
      </c>
      <c r="H78" s="2"/>
      <c r="I78" s="2" t="s">
        <v>119</v>
      </c>
      <c r="J78" s="2">
        <v>200</v>
      </c>
      <c r="K78" s="2">
        <v>2</v>
      </c>
      <c r="L78" s="2" t="s">
        <v>135</v>
      </c>
      <c r="M78" s="2" t="s">
        <v>124</v>
      </c>
      <c r="N78" s="2" t="s">
        <v>562</v>
      </c>
      <c r="O78" s="2"/>
    </row>
    <row r="79" spans="1:15">
      <c r="A79" s="2">
        <v>15004009</v>
      </c>
      <c r="B79" s="57" t="s">
        <v>419</v>
      </c>
      <c r="C79" s="2">
        <v>1728</v>
      </c>
      <c r="D79" s="2">
        <v>72</v>
      </c>
      <c r="E79" s="40">
        <f t="shared" si="3"/>
        <v>0.23148148148148148</v>
      </c>
      <c r="F79" s="58">
        <v>600</v>
      </c>
      <c r="G79" s="2" t="s">
        <v>420</v>
      </c>
      <c r="H79" s="2"/>
      <c r="I79" s="2" t="s">
        <v>119</v>
      </c>
      <c r="J79" s="2">
        <v>200</v>
      </c>
      <c r="K79" s="2">
        <v>2</v>
      </c>
      <c r="L79" s="2" t="s">
        <v>135</v>
      </c>
      <c r="M79" s="2" t="s">
        <v>124</v>
      </c>
      <c r="N79" s="2" t="s">
        <v>562</v>
      </c>
      <c r="O79" s="2"/>
    </row>
    <row r="80" spans="1:15">
      <c r="A80" s="2">
        <v>15010001</v>
      </c>
      <c r="B80" s="4" t="s">
        <v>358</v>
      </c>
      <c r="C80" s="2">
        <v>150</v>
      </c>
      <c r="D80" s="2"/>
      <c r="E80" s="40">
        <f t="shared" si="3"/>
        <v>1.1599999999999999</v>
      </c>
      <c r="F80" s="2">
        <v>374</v>
      </c>
      <c r="G80" s="2" t="s">
        <v>102</v>
      </c>
      <c r="H80" s="2">
        <v>5376320029</v>
      </c>
      <c r="I80" s="2" t="s">
        <v>120</v>
      </c>
      <c r="J80" s="2">
        <v>200</v>
      </c>
      <c r="K80" s="2">
        <v>2</v>
      </c>
      <c r="L80" s="2" t="s">
        <v>136</v>
      </c>
      <c r="M80" s="2" t="s">
        <v>123</v>
      </c>
      <c r="N80" s="2"/>
      <c r="O80" s="2"/>
    </row>
    <row r="81" spans="1:15">
      <c r="A81" s="2">
        <v>15010002</v>
      </c>
      <c r="B81" s="4" t="s">
        <v>527</v>
      </c>
      <c r="C81" s="2">
        <v>96</v>
      </c>
      <c r="D81" s="2"/>
      <c r="E81" s="40">
        <f t="shared" si="3"/>
        <v>1.0416666666666667</v>
      </c>
      <c r="F81" s="2">
        <v>300</v>
      </c>
      <c r="G81" s="2" t="s">
        <v>528</v>
      </c>
      <c r="H81"/>
      <c r="I81" s="2" t="s">
        <v>119</v>
      </c>
      <c r="J81" s="2">
        <v>200</v>
      </c>
      <c r="K81" s="2">
        <v>2</v>
      </c>
      <c r="L81" s="2" t="s">
        <v>135</v>
      </c>
      <c r="M81" s="2" t="s">
        <v>124</v>
      </c>
      <c r="N81" s="2" t="s">
        <v>562</v>
      </c>
      <c r="O81" s="2" t="s">
        <v>562</v>
      </c>
    </row>
    <row r="82" spans="1:15">
      <c r="A82" s="2">
        <v>15011001</v>
      </c>
      <c r="B82" s="4" t="s">
        <v>357</v>
      </c>
      <c r="C82" s="2">
        <v>105</v>
      </c>
      <c r="D82" s="2"/>
      <c r="E82" s="40">
        <f t="shared" si="3"/>
        <v>1.8095238095238095</v>
      </c>
      <c r="F82" s="2">
        <v>390</v>
      </c>
      <c r="G82" s="2" t="s">
        <v>101</v>
      </c>
      <c r="H82" s="2">
        <v>5376320038</v>
      </c>
      <c r="I82" s="2" t="s">
        <v>120</v>
      </c>
      <c r="J82" s="2">
        <v>200</v>
      </c>
      <c r="K82" s="2">
        <v>2</v>
      </c>
      <c r="L82" s="2" t="s">
        <v>136</v>
      </c>
      <c r="M82" s="2" t="s">
        <v>123</v>
      </c>
      <c r="N82" s="2" t="s">
        <v>455</v>
      </c>
      <c r="O82" s="2"/>
    </row>
    <row r="83" spans="1:15">
      <c r="A83" s="2">
        <v>15011002</v>
      </c>
      <c r="B83" s="4" t="s">
        <v>454</v>
      </c>
      <c r="C83" s="2">
        <v>48</v>
      </c>
      <c r="D83" s="2"/>
      <c r="E83" s="40">
        <f t="shared" si="3"/>
        <v>1.25</v>
      </c>
      <c r="F83" s="2">
        <v>80</v>
      </c>
      <c r="G83" s="2" t="s">
        <v>558</v>
      </c>
      <c r="H83" s="2"/>
      <c r="I83" s="2" t="s">
        <v>118</v>
      </c>
      <c r="J83" s="2">
        <v>20</v>
      </c>
      <c r="K83" s="2">
        <v>1</v>
      </c>
      <c r="L83" s="2" t="s">
        <v>135</v>
      </c>
      <c r="M83" s="2" t="s">
        <v>124</v>
      </c>
      <c r="N83" s="2" t="s">
        <v>566</v>
      </c>
      <c r="O83" s="2"/>
    </row>
    <row r="84" spans="1:15">
      <c r="A84" s="2">
        <v>15012001</v>
      </c>
      <c r="B84" s="4" t="s">
        <v>391</v>
      </c>
      <c r="C84" s="2">
        <v>54</v>
      </c>
      <c r="D84" s="2"/>
      <c r="E84" s="40">
        <f t="shared" si="3"/>
        <v>1.1851851851851851</v>
      </c>
      <c r="F84" s="2">
        <v>264</v>
      </c>
      <c r="G84" s="2" t="s">
        <v>626</v>
      </c>
      <c r="H84" s="127">
        <v>5376320027</v>
      </c>
      <c r="I84" s="2" t="s">
        <v>120</v>
      </c>
      <c r="J84" s="2">
        <v>200</v>
      </c>
      <c r="K84" s="2">
        <v>2</v>
      </c>
      <c r="L84" s="2" t="s">
        <v>136</v>
      </c>
      <c r="M84" s="2" t="s">
        <v>123</v>
      </c>
      <c r="N84" s="2"/>
      <c r="O84" s="2"/>
    </row>
    <row r="85" spans="1:15">
      <c r="A85" s="2">
        <v>15012002</v>
      </c>
      <c r="B85" s="4" t="s">
        <v>110</v>
      </c>
      <c r="C85" s="2">
        <v>48</v>
      </c>
      <c r="D85" s="2"/>
      <c r="E85" s="40">
        <f t="shared" si="3"/>
        <v>1.3958333333333333</v>
      </c>
      <c r="F85" s="2">
        <v>87</v>
      </c>
      <c r="G85" s="2" t="s">
        <v>111</v>
      </c>
      <c r="H85" s="2"/>
      <c r="I85" s="2" t="s">
        <v>118</v>
      </c>
      <c r="J85" s="6">
        <v>20</v>
      </c>
      <c r="K85" s="2">
        <v>1</v>
      </c>
      <c r="L85" s="2" t="s">
        <v>137</v>
      </c>
      <c r="M85" s="6" t="s">
        <v>124</v>
      </c>
      <c r="N85" s="6" t="s">
        <v>562</v>
      </c>
      <c r="O85" s="6"/>
    </row>
    <row r="86" spans="1:15">
      <c r="A86" s="2">
        <v>15012003</v>
      </c>
      <c r="B86" s="4" t="s">
        <v>113</v>
      </c>
      <c r="C86" s="2">
        <v>48</v>
      </c>
      <c r="D86" s="2"/>
      <c r="E86" s="40">
        <f t="shared" si="3"/>
        <v>1.3958333333333333</v>
      </c>
      <c r="F86" s="2">
        <v>87</v>
      </c>
      <c r="G86" s="2" t="s">
        <v>114</v>
      </c>
      <c r="H86" s="2"/>
      <c r="I86" s="2" t="s">
        <v>118</v>
      </c>
      <c r="J86" s="6">
        <v>20</v>
      </c>
      <c r="K86" s="2">
        <v>1</v>
      </c>
      <c r="L86" s="2" t="s">
        <v>137</v>
      </c>
      <c r="M86" s="6" t="s">
        <v>124</v>
      </c>
      <c r="N86" s="6" t="s">
        <v>562</v>
      </c>
      <c r="O86" s="6"/>
    </row>
    <row r="87" spans="1:15">
      <c r="A87" s="2">
        <v>15012006</v>
      </c>
      <c r="B87" s="4" t="s">
        <v>115</v>
      </c>
      <c r="C87" s="2">
        <v>48</v>
      </c>
      <c r="D87" s="2"/>
      <c r="E87" s="40">
        <f t="shared" si="3"/>
        <v>1.3958333333333333</v>
      </c>
      <c r="F87" s="2">
        <v>87</v>
      </c>
      <c r="G87" s="2" t="s">
        <v>116</v>
      </c>
      <c r="H87" s="2"/>
      <c r="I87" s="2" t="s">
        <v>118</v>
      </c>
      <c r="J87" s="6">
        <v>20</v>
      </c>
      <c r="K87" s="2">
        <v>1</v>
      </c>
      <c r="L87" s="2" t="s">
        <v>137</v>
      </c>
      <c r="M87" s="6" t="s">
        <v>124</v>
      </c>
      <c r="N87" s="6" t="s">
        <v>563</v>
      </c>
      <c r="O87" s="6" t="s">
        <v>562</v>
      </c>
    </row>
    <row r="88" spans="1:15">
      <c r="A88" s="2">
        <v>15012007</v>
      </c>
      <c r="B88" s="4" t="s">
        <v>128</v>
      </c>
      <c r="C88" s="2">
        <v>48</v>
      </c>
      <c r="D88" s="2"/>
      <c r="E88" s="40">
        <f t="shared" si="3"/>
        <v>1.3958333333333333</v>
      </c>
      <c r="F88" s="2">
        <v>87</v>
      </c>
      <c r="G88" s="2" t="s">
        <v>129</v>
      </c>
      <c r="H88" s="2"/>
      <c r="I88" s="2" t="s">
        <v>130</v>
      </c>
      <c r="J88" s="6">
        <v>20</v>
      </c>
      <c r="K88" s="2">
        <v>1</v>
      </c>
      <c r="L88" s="2" t="s">
        <v>137</v>
      </c>
      <c r="M88" s="6" t="s">
        <v>124</v>
      </c>
      <c r="N88" s="6" t="s">
        <v>562</v>
      </c>
      <c r="O88" s="6"/>
    </row>
    <row r="89" spans="1:15">
      <c r="A89" s="6">
        <v>15013002</v>
      </c>
      <c r="B89" s="11" t="s">
        <v>521</v>
      </c>
      <c r="C89" s="2">
        <v>1170</v>
      </c>
      <c r="D89" s="2">
        <v>39</v>
      </c>
      <c r="E89" s="40">
        <f t="shared" si="3"/>
        <v>0.23931623931623933</v>
      </c>
      <c r="F89" s="2">
        <v>300</v>
      </c>
      <c r="G89" s="2" t="s">
        <v>141</v>
      </c>
      <c r="H89" s="2"/>
      <c r="I89" s="2" t="s">
        <v>130</v>
      </c>
      <c r="J89" s="6">
        <v>20</v>
      </c>
      <c r="K89" s="2">
        <v>1</v>
      </c>
      <c r="L89" s="6" t="s">
        <v>135</v>
      </c>
      <c r="M89" s="2" t="s">
        <v>124</v>
      </c>
      <c r="N89" s="2" t="s">
        <v>562</v>
      </c>
      <c r="O89" s="2"/>
    </row>
    <row r="90" spans="1:15">
      <c r="A90" s="2">
        <v>15013005</v>
      </c>
      <c r="B90" s="4" t="s">
        <v>60</v>
      </c>
      <c r="C90" s="2">
        <v>840</v>
      </c>
      <c r="D90" s="2">
        <v>30</v>
      </c>
      <c r="E90" s="40">
        <f t="shared" si="3"/>
        <v>0.33333333333333331</v>
      </c>
      <c r="F90" s="2">
        <v>300</v>
      </c>
      <c r="G90" s="2" t="s">
        <v>105</v>
      </c>
      <c r="H90" s="2">
        <v>5376320045</v>
      </c>
      <c r="I90" s="2" t="s">
        <v>121</v>
      </c>
      <c r="J90" s="6">
        <v>20</v>
      </c>
      <c r="K90" s="2">
        <v>1</v>
      </c>
      <c r="L90" s="2" t="s">
        <v>136</v>
      </c>
      <c r="M90" s="2" t="s">
        <v>123</v>
      </c>
      <c r="N90" s="2"/>
      <c r="O90" s="2"/>
    </row>
    <row r="91" spans="1:15">
      <c r="A91" s="2">
        <v>15013006</v>
      </c>
      <c r="B91" s="4" t="s">
        <v>553</v>
      </c>
      <c r="C91" s="2"/>
      <c r="D91" s="2"/>
      <c r="E91" s="40"/>
      <c r="F91" s="2"/>
      <c r="G91" s="2"/>
      <c r="H91" s="2"/>
      <c r="I91" s="2"/>
      <c r="J91" s="6"/>
      <c r="K91" s="2"/>
      <c r="L91" s="2"/>
      <c r="M91" s="2"/>
      <c r="N91" s="2"/>
      <c r="O91" s="2"/>
    </row>
    <row r="92" spans="1:15">
      <c r="A92" s="2">
        <v>15014001</v>
      </c>
      <c r="B92" s="4" t="s">
        <v>354</v>
      </c>
      <c r="C92" s="2">
        <v>264</v>
      </c>
      <c r="D92" s="2"/>
      <c r="E92" s="40">
        <f>(F92-J92)/C92</f>
        <v>0.30303030303030304</v>
      </c>
      <c r="F92" s="2">
        <v>100</v>
      </c>
      <c r="G92" s="2" t="s">
        <v>104</v>
      </c>
      <c r="H92" s="2">
        <v>21089041112</v>
      </c>
      <c r="I92" s="2" t="s">
        <v>121</v>
      </c>
      <c r="J92" s="6">
        <v>20</v>
      </c>
      <c r="K92" s="2">
        <v>1</v>
      </c>
      <c r="L92" s="2" t="s">
        <v>136</v>
      </c>
      <c r="M92" s="2" t="s">
        <v>123</v>
      </c>
      <c r="N92" s="2"/>
      <c r="O92" s="2"/>
    </row>
    <row r="93" spans="1:15">
      <c r="A93" s="2">
        <v>15015001</v>
      </c>
      <c r="B93" s="4" t="s">
        <v>355</v>
      </c>
      <c r="C93" s="2">
        <v>120</v>
      </c>
      <c r="D93" s="2"/>
      <c r="E93" s="40">
        <f>(F93-J93)/C93</f>
        <v>0.28333333333333333</v>
      </c>
      <c r="F93" s="2">
        <v>234</v>
      </c>
      <c r="G93" s="2" t="s">
        <v>100</v>
      </c>
      <c r="H93" s="2">
        <v>5376660018</v>
      </c>
      <c r="I93" s="2" t="s">
        <v>120</v>
      </c>
      <c r="J93" s="2">
        <v>200</v>
      </c>
      <c r="K93" s="2">
        <v>2</v>
      </c>
      <c r="L93" s="2" t="s">
        <v>136</v>
      </c>
      <c r="M93" s="2" t="s">
        <v>123</v>
      </c>
      <c r="N93" s="2"/>
      <c r="O93" s="2"/>
    </row>
    <row r="94" spans="1:15">
      <c r="A94" s="2">
        <v>15015002</v>
      </c>
      <c r="B94" s="4" t="s">
        <v>559</v>
      </c>
      <c r="C94" s="2">
        <v>576</v>
      </c>
      <c r="D94" s="2">
        <v>24</v>
      </c>
      <c r="E94" s="40">
        <f>(F94-J94)/C94</f>
        <v>0.34722222222222221</v>
      </c>
      <c r="F94" s="2">
        <v>400</v>
      </c>
      <c r="G94" s="2" t="s">
        <v>139</v>
      </c>
      <c r="H94" s="2"/>
      <c r="I94" s="2" t="s">
        <v>120</v>
      </c>
      <c r="J94" s="6">
        <v>200</v>
      </c>
      <c r="K94" s="2">
        <v>2</v>
      </c>
      <c r="L94" s="2" t="s">
        <v>135</v>
      </c>
      <c r="M94" s="2" t="s">
        <v>124</v>
      </c>
      <c r="N94" s="2" t="s">
        <v>562</v>
      </c>
      <c r="O94" s="2" t="s">
        <v>562</v>
      </c>
    </row>
    <row r="95" spans="1:15">
      <c r="A95" s="6">
        <v>15016001</v>
      </c>
      <c r="B95" s="11" t="s">
        <v>356</v>
      </c>
      <c r="C95" s="2">
        <v>2880</v>
      </c>
      <c r="D95" s="2">
        <v>144</v>
      </c>
      <c r="E95" s="40">
        <f>(F95-J95)/C95</f>
        <v>9.7222222222222224E-2</v>
      </c>
      <c r="F95" s="2">
        <v>300</v>
      </c>
      <c r="G95" s="2" t="s">
        <v>103</v>
      </c>
      <c r="H95" s="2">
        <v>5376320025</v>
      </c>
      <c r="I95" s="2" t="s">
        <v>130</v>
      </c>
      <c r="J95" s="6">
        <v>20</v>
      </c>
      <c r="K95" s="2">
        <v>1</v>
      </c>
      <c r="L95" s="6" t="s">
        <v>136</v>
      </c>
      <c r="M95" s="6" t="s">
        <v>123</v>
      </c>
      <c r="N95" s="6"/>
      <c r="O95" s="6"/>
    </row>
    <row r="96" spans="1:15">
      <c r="A96" s="6">
        <v>16000000</v>
      </c>
      <c r="B96" s="11" t="s">
        <v>61</v>
      </c>
      <c r="C96" s="2"/>
      <c r="D96" s="2"/>
      <c r="E96" s="2"/>
      <c r="F96" s="2"/>
      <c r="G96" s="2" t="s">
        <v>107</v>
      </c>
      <c r="H96" s="2"/>
      <c r="I96" s="6"/>
      <c r="J96" s="6"/>
      <c r="K96" s="6"/>
      <c r="L96" s="6"/>
      <c r="M96" s="6"/>
      <c r="N96" s="6"/>
      <c r="O96" s="6"/>
    </row>
    <row r="97" spans="1:15">
      <c r="A97" s="6">
        <v>16000001</v>
      </c>
      <c r="B97" s="11" t="s">
        <v>470</v>
      </c>
      <c r="C97" s="2"/>
      <c r="D97" s="2"/>
      <c r="E97" s="2"/>
      <c r="F97" s="2"/>
      <c r="G97" s="2" t="s">
        <v>70</v>
      </c>
      <c r="H97" s="2"/>
      <c r="I97" s="6"/>
      <c r="J97" s="6"/>
      <c r="K97" s="6"/>
      <c r="L97" s="6" t="s">
        <v>135</v>
      </c>
      <c r="M97" s="6"/>
      <c r="N97" s="6"/>
      <c r="O97" s="6"/>
    </row>
    <row r="98" spans="1:15">
      <c r="A98" s="6">
        <v>16000002</v>
      </c>
      <c r="B98" s="11" t="s">
        <v>519</v>
      </c>
      <c r="C98" s="2"/>
      <c r="D98" s="2"/>
      <c r="E98" s="2"/>
      <c r="F98" s="2"/>
      <c r="G98" s="2" t="s">
        <v>568</v>
      </c>
      <c r="H98" s="2">
        <v>560711</v>
      </c>
      <c r="I98" s="6"/>
      <c r="J98" s="6"/>
      <c r="K98" s="6"/>
      <c r="L98" s="6"/>
      <c r="M98" s="6"/>
      <c r="N98" s="6"/>
      <c r="O98" s="6"/>
    </row>
    <row r="99" spans="1:15">
      <c r="A99" s="6">
        <v>17000001</v>
      </c>
      <c r="B99" s="11" t="s">
        <v>627</v>
      </c>
      <c r="C99" s="2"/>
      <c r="D99" s="2"/>
      <c r="E99" s="2"/>
      <c r="F99" s="2"/>
      <c r="G99" s="2" t="s">
        <v>534</v>
      </c>
      <c r="H99" s="2"/>
      <c r="I99" s="2" t="s">
        <v>130</v>
      </c>
      <c r="J99" s="6">
        <v>20</v>
      </c>
      <c r="K99" s="2">
        <v>1</v>
      </c>
      <c r="L99" s="6" t="s">
        <v>468</v>
      </c>
      <c r="M99" s="6" t="s">
        <v>425</v>
      </c>
      <c r="N99" s="6"/>
      <c r="O99" s="6"/>
    </row>
    <row r="100" spans="1:15">
      <c r="A100" s="6">
        <v>17000002</v>
      </c>
      <c r="B100" s="11" t="s">
        <v>531</v>
      </c>
      <c r="C100" s="2"/>
      <c r="D100" s="2"/>
      <c r="E100" s="2"/>
      <c r="F100" s="2"/>
      <c r="G100" s="2" t="s">
        <v>535</v>
      </c>
      <c r="H100" s="2"/>
      <c r="I100" s="2" t="s">
        <v>130</v>
      </c>
      <c r="J100" s="6">
        <v>20</v>
      </c>
      <c r="K100" s="2">
        <v>1</v>
      </c>
      <c r="L100" s="6" t="s">
        <v>468</v>
      </c>
      <c r="M100" s="6" t="s">
        <v>425</v>
      </c>
      <c r="N100" s="6"/>
      <c r="O100" s="6"/>
    </row>
    <row r="101" spans="1:15">
      <c r="A101" s="6">
        <v>17000003</v>
      </c>
      <c r="B101" s="11" t="s">
        <v>532</v>
      </c>
      <c r="C101" s="2"/>
      <c r="D101" s="2"/>
      <c r="E101" s="2"/>
      <c r="F101" s="2"/>
      <c r="G101" s="2" t="s">
        <v>536</v>
      </c>
      <c r="H101" s="2"/>
      <c r="I101" s="2" t="s">
        <v>130</v>
      </c>
      <c r="J101" s="6">
        <v>20</v>
      </c>
      <c r="K101" s="2">
        <v>1</v>
      </c>
      <c r="L101" s="6" t="s">
        <v>468</v>
      </c>
      <c r="M101" s="6" t="s">
        <v>425</v>
      </c>
      <c r="N101" s="6"/>
      <c r="O101" s="6"/>
    </row>
    <row r="102" spans="1:15">
      <c r="A102" s="6">
        <v>17000004</v>
      </c>
      <c r="B102" s="11" t="s">
        <v>533</v>
      </c>
      <c r="C102" s="2"/>
      <c r="D102" s="2"/>
      <c r="E102" s="2"/>
      <c r="F102" s="2"/>
      <c r="G102" s="2" t="s">
        <v>537</v>
      </c>
      <c r="H102" s="2"/>
      <c r="I102" s="2" t="s">
        <v>130</v>
      </c>
      <c r="J102" s="6">
        <v>20</v>
      </c>
      <c r="K102" s="2">
        <v>1</v>
      </c>
      <c r="L102" s="6" t="s">
        <v>468</v>
      </c>
      <c r="M102" s="6" t="s">
        <v>425</v>
      </c>
      <c r="N102" s="6"/>
      <c r="O102" s="6"/>
    </row>
    <row r="103" spans="1:15">
      <c r="A103" s="6">
        <v>17000005</v>
      </c>
      <c r="B103" s="11" t="s">
        <v>539</v>
      </c>
      <c r="C103" s="2"/>
      <c r="D103" s="2"/>
      <c r="E103" s="2"/>
      <c r="F103" s="2"/>
      <c r="G103" s="2" t="s">
        <v>538</v>
      </c>
      <c r="H103" s="2"/>
      <c r="I103" s="2" t="s">
        <v>130</v>
      </c>
      <c r="J103" s="6">
        <v>20</v>
      </c>
      <c r="K103" s="2">
        <v>1</v>
      </c>
      <c r="L103" s="6" t="s">
        <v>468</v>
      </c>
      <c r="M103" s="6" t="s">
        <v>425</v>
      </c>
      <c r="N103" s="6"/>
      <c r="O103" s="6"/>
    </row>
  </sheetData>
  <autoFilter ref="A1:O103"/>
  <sortState ref="A2:N98">
    <sortCondition ref="A1"/>
  </sortState>
  <customSheetViews>
    <customSheetView guid="{889FFCA4-7EFC-471B-8ECE-D4688929F392}" showAutoFilter="1">
      <pane ySplit="1" topLeftCell="A89" activePane="bottomLeft" state="frozen"/>
      <selection pane="bottomLeft" activeCell="G97" sqref="G97"/>
      <pageMargins left="0.7" right="0.7" top="0.75" bottom="0.75" header="0.3" footer="0.3"/>
      <pageSetup orientation="portrait" r:id="rId1"/>
      <autoFilter ref="A1:O101">
        <sortState ref="A2:O101">
          <sortCondition ref="A1:A101"/>
        </sortState>
      </autoFilter>
    </customSheetView>
  </customSheetViews>
  <pageMargins left="0.7" right="0.7" top="0.75" bottom="0.75" header="0.3" footer="0.3"/>
  <pageSetup orientation="portrait" r:id="rId2"/>
  <ignoredErrors>
    <ignoredError sqref="G65:H77" numberStoredAsText="1"/>
  </ignoredErrors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مقاصد!$A$2:$A$50</xm:f>
          </x14:formula1>
          <xm:sqref>M2:M103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rightToLeft="1" zoomScaleNormal="100" workbookViewId="0">
      <selection activeCell="G11" sqref="G11"/>
    </sheetView>
  </sheetViews>
  <sheetFormatPr defaultRowHeight="15"/>
  <cols>
    <col min="1" max="1" width="9.85546875" customWidth="1"/>
    <col min="2" max="2" width="11.7109375" customWidth="1"/>
    <col min="3" max="3" width="26.5703125" style="1" customWidth="1"/>
    <col min="4" max="4" width="9" customWidth="1"/>
    <col min="5" max="5" width="7.42578125" customWidth="1"/>
    <col min="6" max="6" width="7.7109375" customWidth="1"/>
    <col min="7" max="8" width="12" customWidth="1"/>
    <col min="9" max="9" width="15.28515625" bestFit="1" customWidth="1"/>
    <col min="10" max="10" width="15.28515625" customWidth="1"/>
    <col min="11" max="12" width="11.42578125" customWidth="1"/>
    <col min="13" max="13" width="14.85546875" bestFit="1" customWidth="1"/>
  </cols>
  <sheetData>
    <row r="1" spans="1:13" ht="28.5" customHeight="1">
      <c r="A1" s="105" t="s">
        <v>540</v>
      </c>
      <c r="B1" s="107" t="s">
        <v>581</v>
      </c>
      <c r="C1" s="105" t="s">
        <v>109</v>
      </c>
      <c r="D1" s="105" t="s">
        <v>541</v>
      </c>
      <c r="E1" s="105" t="s">
        <v>542</v>
      </c>
      <c r="F1" s="105" t="s">
        <v>117</v>
      </c>
      <c r="G1" s="105" t="s">
        <v>543</v>
      </c>
      <c r="H1" s="105" t="s">
        <v>133</v>
      </c>
      <c r="I1" s="105" t="s">
        <v>125</v>
      </c>
      <c r="J1" s="105" t="s">
        <v>544</v>
      </c>
      <c r="K1" s="105" t="s">
        <v>522</v>
      </c>
      <c r="L1" s="105" t="s">
        <v>622</v>
      </c>
    </row>
    <row r="2" spans="1:13">
      <c r="A2" s="108">
        <v>15012002</v>
      </c>
      <c r="B2" s="108">
        <v>240</v>
      </c>
      <c r="C2" s="109" t="s">
        <v>110</v>
      </c>
      <c r="D2" s="110">
        <v>5</v>
      </c>
      <c r="E2" s="110" t="s">
        <v>630</v>
      </c>
      <c r="F2" s="110">
        <v>1</v>
      </c>
      <c r="G2" s="110">
        <v>435</v>
      </c>
      <c r="H2" s="110" t="s">
        <v>137</v>
      </c>
      <c r="I2" s="108" t="s">
        <v>124</v>
      </c>
      <c r="J2" s="3" t="s">
        <v>571</v>
      </c>
      <c r="K2" s="111">
        <v>217</v>
      </c>
      <c r="L2" s="111"/>
      <c r="M2" s="126"/>
    </row>
    <row r="3" spans="1:13">
      <c r="A3" s="108">
        <v>15012007</v>
      </c>
      <c r="B3" s="108">
        <v>48</v>
      </c>
      <c r="C3" s="109" t="s">
        <v>128</v>
      </c>
      <c r="D3" s="110">
        <v>1</v>
      </c>
      <c r="E3" s="110" t="s">
        <v>630</v>
      </c>
      <c r="F3" s="110">
        <v>1</v>
      </c>
      <c r="G3" s="110">
        <v>87</v>
      </c>
      <c r="H3" s="110" t="s">
        <v>137</v>
      </c>
      <c r="I3" s="108" t="s">
        <v>124</v>
      </c>
      <c r="J3" s="3" t="s">
        <v>571</v>
      </c>
      <c r="K3" s="111">
        <v>217</v>
      </c>
      <c r="L3" s="111"/>
      <c r="M3" s="126"/>
    </row>
    <row r="4" spans="1:13">
      <c r="A4" s="108">
        <v>15012006</v>
      </c>
      <c r="B4" s="108">
        <v>48</v>
      </c>
      <c r="C4" s="109" t="s">
        <v>115</v>
      </c>
      <c r="D4" s="110">
        <v>1</v>
      </c>
      <c r="E4" s="110" t="s">
        <v>630</v>
      </c>
      <c r="F4" s="110">
        <v>1</v>
      </c>
      <c r="G4" s="110">
        <v>87</v>
      </c>
      <c r="H4" s="110" t="s">
        <v>137</v>
      </c>
      <c r="I4" s="108" t="s">
        <v>124</v>
      </c>
      <c r="J4" s="3" t="s">
        <v>571</v>
      </c>
      <c r="K4" s="111">
        <v>217</v>
      </c>
      <c r="L4" s="111"/>
      <c r="M4" s="126"/>
    </row>
    <row r="5" spans="1:13">
      <c r="A5" s="108">
        <v>15001146</v>
      </c>
      <c r="B5" s="108">
        <v>144</v>
      </c>
      <c r="C5" s="109" t="s">
        <v>445</v>
      </c>
      <c r="D5" s="110">
        <v>2</v>
      </c>
      <c r="E5" s="110" t="s">
        <v>630</v>
      </c>
      <c r="F5" s="110">
        <v>2</v>
      </c>
      <c r="G5" s="110">
        <v>1000</v>
      </c>
      <c r="H5" s="110" t="s">
        <v>135</v>
      </c>
      <c r="I5" s="108" t="s">
        <v>124</v>
      </c>
      <c r="J5" s="3" t="s">
        <v>571</v>
      </c>
      <c r="K5" s="111">
        <v>473</v>
      </c>
      <c r="L5" s="111"/>
      <c r="M5" s="126"/>
    </row>
    <row r="6" spans="1:13">
      <c r="A6" s="108">
        <v>15001139</v>
      </c>
      <c r="B6" s="108">
        <v>360</v>
      </c>
      <c r="C6" s="109" t="s">
        <v>390</v>
      </c>
      <c r="D6" s="110">
        <v>3</v>
      </c>
      <c r="E6" s="110" t="s">
        <v>630</v>
      </c>
      <c r="F6" s="110">
        <v>2</v>
      </c>
      <c r="G6" s="110">
        <v>1875</v>
      </c>
      <c r="H6" s="110" t="s">
        <v>135</v>
      </c>
      <c r="I6" s="108" t="s">
        <v>124</v>
      </c>
      <c r="J6" s="3" t="s">
        <v>251</v>
      </c>
      <c r="K6" s="111">
        <v>424</v>
      </c>
      <c r="L6" s="111"/>
      <c r="M6" s="126"/>
    </row>
    <row r="7" spans="1:13">
      <c r="A7" s="108">
        <v>15001145</v>
      </c>
      <c r="B7" s="108">
        <v>480</v>
      </c>
      <c r="C7" s="109" t="s">
        <v>377</v>
      </c>
      <c r="D7" s="110">
        <v>5</v>
      </c>
      <c r="E7" s="110" t="s">
        <v>630</v>
      </c>
      <c r="F7" s="110">
        <v>2</v>
      </c>
      <c r="G7" s="110">
        <v>2500</v>
      </c>
      <c r="H7" s="110" t="s">
        <v>135</v>
      </c>
      <c r="I7" s="108" t="s">
        <v>124</v>
      </c>
      <c r="J7" s="3" t="s">
        <v>251</v>
      </c>
      <c r="K7" s="111">
        <v>424</v>
      </c>
      <c r="L7" s="111"/>
      <c r="M7" s="126"/>
    </row>
    <row r="8" spans="1:13">
      <c r="A8" s="108">
        <v>15004007</v>
      </c>
      <c r="B8" s="108">
        <v>1120</v>
      </c>
      <c r="C8" s="109" t="s">
        <v>359</v>
      </c>
      <c r="D8" s="110">
        <v>1</v>
      </c>
      <c r="E8" s="110">
        <v>28</v>
      </c>
      <c r="F8" s="110">
        <v>2</v>
      </c>
      <c r="G8" s="110">
        <v>600</v>
      </c>
      <c r="H8" s="110" t="s">
        <v>135</v>
      </c>
      <c r="I8" s="108" t="s">
        <v>124</v>
      </c>
      <c r="J8" s="3" t="s">
        <v>251</v>
      </c>
      <c r="K8" s="111">
        <v>424</v>
      </c>
      <c r="L8" s="111"/>
      <c r="M8" s="126"/>
    </row>
    <row r="9" spans="1:13">
      <c r="A9" s="108">
        <v>15010002</v>
      </c>
      <c r="B9" s="108">
        <v>192</v>
      </c>
      <c r="C9" s="109" t="s">
        <v>527</v>
      </c>
      <c r="D9" s="110">
        <v>2</v>
      </c>
      <c r="E9" s="110" t="s">
        <v>630</v>
      </c>
      <c r="F9" s="110">
        <v>2</v>
      </c>
      <c r="G9" s="110">
        <v>600</v>
      </c>
      <c r="H9" s="110" t="s">
        <v>135</v>
      </c>
      <c r="I9" s="108" t="s">
        <v>124</v>
      </c>
      <c r="J9" s="3" t="s">
        <v>251</v>
      </c>
      <c r="K9" s="111">
        <v>217</v>
      </c>
      <c r="L9" s="111"/>
      <c r="M9" s="126"/>
    </row>
    <row r="10" spans="1:13">
      <c r="A10" s="108">
        <v>15001067</v>
      </c>
      <c r="B10" s="108">
        <v>240</v>
      </c>
      <c r="C10" s="109" t="s">
        <v>369</v>
      </c>
      <c r="D10" s="110">
        <v>2</v>
      </c>
      <c r="E10" s="110" t="s">
        <v>630</v>
      </c>
      <c r="F10" s="110">
        <v>2</v>
      </c>
      <c r="G10" s="110">
        <v>1500</v>
      </c>
      <c r="H10" s="110" t="s">
        <v>134</v>
      </c>
      <c r="I10" s="108" t="s">
        <v>123</v>
      </c>
      <c r="J10" s="3" t="s">
        <v>193</v>
      </c>
      <c r="K10" s="111">
        <v>425</v>
      </c>
      <c r="L10" s="111"/>
    </row>
    <row r="11" spans="1:13">
      <c r="A11" s="108">
        <v>15003003</v>
      </c>
      <c r="B11" s="108">
        <v>600</v>
      </c>
      <c r="C11" s="109" t="s">
        <v>361</v>
      </c>
      <c r="D11" s="110">
        <v>1</v>
      </c>
      <c r="E11" s="110">
        <v>15</v>
      </c>
      <c r="F11" s="110">
        <v>2</v>
      </c>
      <c r="G11" s="110">
        <v>400</v>
      </c>
      <c r="H11" s="110" t="s">
        <v>134</v>
      </c>
      <c r="I11" s="108" t="s">
        <v>123</v>
      </c>
      <c r="J11" s="3" t="s">
        <v>193</v>
      </c>
      <c r="K11" s="111">
        <v>425</v>
      </c>
      <c r="L11" s="111"/>
    </row>
    <row r="12" spans="1:13">
      <c r="A12" s="108">
        <v>15010001</v>
      </c>
      <c r="B12" s="108">
        <v>150</v>
      </c>
      <c r="C12" s="109" t="s">
        <v>358</v>
      </c>
      <c r="D12" s="110">
        <v>1</v>
      </c>
      <c r="E12" s="110" t="s">
        <v>630</v>
      </c>
      <c r="F12" s="110">
        <v>2</v>
      </c>
      <c r="G12" s="110">
        <v>374</v>
      </c>
      <c r="H12" s="110" t="s">
        <v>136</v>
      </c>
      <c r="I12" s="108" t="s">
        <v>123</v>
      </c>
      <c r="J12" s="3" t="s">
        <v>193</v>
      </c>
      <c r="K12" s="111">
        <v>218</v>
      </c>
      <c r="L12" s="111"/>
    </row>
    <row r="13" spans="1:13">
      <c r="A13" s="108">
        <v>15011001</v>
      </c>
      <c r="B13" s="108">
        <v>210</v>
      </c>
      <c r="C13" s="109" t="s">
        <v>357</v>
      </c>
      <c r="D13" s="110">
        <v>2</v>
      </c>
      <c r="E13" s="110" t="s">
        <v>630</v>
      </c>
      <c r="F13" s="110">
        <v>2</v>
      </c>
      <c r="G13" s="110">
        <v>780</v>
      </c>
      <c r="H13" s="110" t="s">
        <v>136</v>
      </c>
      <c r="I13" s="108" t="s">
        <v>392</v>
      </c>
      <c r="J13" s="3" t="s">
        <v>193</v>
      </c>
      <c r="K13" s="111">
        <v>220</v>
      </c>
      <c r="L13" s="111"/>
    </row>
    <row r="14" spans="1:13">
      <c r="A14" s="108">
        <v>15001067</v>
      </c>
      <c r="B14" s="108">
        <v>120</v>
      </c>
      <c r="C14" s="109" t="s">
        <v>369</v>
      </c>
      <c r="D14" s="110">
        <v>1</v>
      </c>
      <c r="E14" s="110" t="s">
        <v>630</v>
      </c>
      <c r="F14" s="110">
        <v>2</v>
      </c>
      <c r="G14" s="110">
        <v>750</v>
      </c>
      <c r="H14" s="110" t="s">
        <v>134</v>
      </c>
      <c r="I14" s="108" t="s">
        <v>126</v>
      </c>
      <c r="J14" s="3" t="s">
        <v>451</v>
      </c>
      <c r="K14" s="111">
        <v>426</v>
      </c>
      <c r="L14" s="111"/>
    </row>
    <row r="15" spans="1:13">
      <c r="A15" s="108">
        <v>15003003</v>
      </c>
      <c r="B15" s="108">
        <v>400</v>
      </c>
      <c r="C15" s="109" t="s">
        <v>361</v>
      </c>
      <c r="D15" s="110">
        <v>1</v>
      </c>
      <c r="E15" s="110">
        <v>10</v>
      </c>
      <c r="F15" s="110">
        <v>2</v>
      </c>
      <c r="G15" s="110">
        <v>333</v>
      </c>
      <c r="H15" s="110" t="s">
        <v>134</v>
      </c>
      <c r="I15" s="108" t="s">
        <v>126</v>
      </c>
      <c r="J15" s="3" t="s">
        <v>451</v>
      </c>
      <c r="K15" s="111">
        <v>426</v>
      </c>
      <c r="L15" s="111"/>
      <c r="M15" s="126"/>
    </row>
    <row r="16" spans="1:13">
      <c r="A16" s="108">
        <v>15010001</v>
      </c>
      <c r="B16" s="108">
        <v>150</v>
      </c>
      <c r="C16" s="109" t="s">
        <v>358</v>
      </c>
      <c r="D16" s="110">
        <v>1</v>
      </c>
      <c r="E16" s="110" t="s">
        <v>630</v>
      </c>
      <c r="F16" s="110">
        <v>2</v>
      </c>
      <c r="G16" s="110">
        <v>374</v>
      </c>
      <c r="H16" s="110" t="s">
        <v>136</v>
      </c>
      <c r="I16" s="108" t="s">
        <v>126</v>
      </c>
      <c r="J16" s="3" t="s">
        <v>451</v>
      </c>
      <c r="K16" s="111">
        <v>219</v>
      </c>
      <c r="L16" s="111"/>
      <c r="M16" s="126"/>
    </row>
    <row r="17" spans="1:13">
      <c r="A17" s="108">
        <v>15013005</v>
      </c>
      <c r="B17" s="108">
        <v>120</v>
      </c>
      <c r="C17" s="109" t="s">
        <v>60</v>
      </c>
      <c r="D17" s="110">
        <v>1</v>
      </c>
      <c r="E17" s="110">
        <v>4</v>
      </c>
      <c r="F17" s="110">
        <v>1</v>
      </c>
      <c r="G17" s="110">
        <v>60</v>
      </c>
      <c r="H17" s="110" t="s">
        <v>136</v>
      </c>
      <c r="I17" s="108" t="s">
        <v>126</v>
      </c>
      <c r="J17" s="3" t="s">
        <v>451</v>
      </c>
      <c r="K17" s="111">
        <v>219</v>
      </c>
      <c r="L17" s="111"/>
      <c r="M17" s="126"/>
    </row>
    <row r="18" spans="1:13">
      <c r="A18" s="108">
        <v>15013005</v>
      </c>
      <c r="B18" s="108">
        <v>90</v>
      </c>
      <c r="C18" s="109" t="s">
        <v>60</v>
      </c>
      <c r="D18" s="110">
        <v>1</v>
      </c>
      <c r="E18" s="110">
        <v>3</v>
      </c>
      <c r="F18" s="110">
        <v>1</v>
      </c>
      <c r="G18" s="110">
        <v>50</v>
      </c>
      <c r="H18" s="110" t="s">
        <v>136</v>
      </c>
      <c r="I18" s="108" t="s">
        <v>126</v>
      </c>
      <c r="J18" s="3" t="s">
        <v>451</v>
      </c>
      <c r="K18" s="111">
        <v>219</v>
      </c>
      <c r="L18" s="111"/>
      <c r="M18" s="126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مقاصد!$A$2:$A$32</xm:f>
          </x14:formula1>
          <xm:sqref>I2:I18</xm:sqref>
        </x14:dataValidation>
        <x14:dataValidation type="list" allowBlank="1" showInputMessage="1" showErrorMessage="1">
          <x14:formula1>
            <xm:f>'راننده (2)'!$A$2:$A$139</xm:f>
          </x14:formula1>
          <xm:sqref>J2:J18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rightToLeft="1" zoomScaleNormal="100" workbookViewId="0">
      <selection activeCell="C23" sqref="C23"/>
    </sheetView>
  </sheetViews>
  <sheetFormatPr defaultRowHeight="15"/>
  <cols>
    <col min="1" max="1" width="9.85546875" customWidth="1"/>
    <col min="2" max="2" width="11.7109375" customWidth="1"/>
    <col min="3" max="3" width="26.5703125" style="1" customWidth="1"/>
    <col min="4" max="4" width="9" customWidth="1"/>
    <col min="5" max="5" width="7.42578125" customWidth="1"/>
    <col min="6" max="6" width="7.7109375" customWidth="1"/>
    <col min="7" max="8" width="12" customWidth="1"/>
    <col min="9" max="9" width="15.28515625" bestFit="1" customWidth="1"/>
    <col min="10" max="10" width="15.28515625" customWidth="1"/>
    <col min="11" max="12" width="11.42578125" customWidth="1"/>
    <col min="13" max="13" width="14.85546875" style="126" bestFit="1" customWidth="1"/>
  </cols>
  <sheetData>
    <row r="1" spans="1:12" ht="28.5" customHeight="1">
      <c r="A1" s="105" t="s">
        <v>540</v>
      </c>
      <c r="B1" s="107" t="s">
        <v>581</v>
      </c>
      <c r="C1" s="105" t="s">
        <v>109</v>
      </c>
      <c r="D1" s="105" t="s">
        <v>541</v>
      </c>
      <c r="E1" s="105" t="s">
        <v>542</v>
      </c>
      <c r="F1" s="105" t="s">
        <v>117</v>
      </c>
      <c r="G1" s="105" t="s">
        <v>543</v>
      </c>
      <c r="H1" s="105" t="s">
        <v>133</v>
      </c>
      <c r="I1" s="105" t="s">
        <v>125</v>
      </c>
      <c r="J1" s="105" t="s">
        <v>544</v>
      </c>
      <c r="K1" s="105" t="s">
        <v>522</v>
      </c>
      <c r="L1" s="105" t="s">
        <v>622</v>
      </c>
    </row>
    <row r="2" spans="1:12">
      <c r="A2" s="108">
        <v>15012002</v>
      </c>
      <c r="B2" s="108">
        <v>240</v>
      </c>
      <c r="C2" s="109" t="s">
        <v>110</v>
      </c>
      <c r="D2" s="110">
        <v>5</v>
      </c>
      <c r="E2" s="110" t="s">
        <v>630</v>
      </c>
      <c r="F2" s="110">
        <v>1</v>
      </c>
      <c r="G2" s="110">
        <v>435</v>
      </c>
      <c r="H2" s="110" t="s">
        <v>137</v>
      </c>
      <c r="I2" s="3" t="s">
        <v>124</v>
      </c>
      <c r="J2" s="3" t="s">
        <v>231</v>
      </c>
      <c r="K2" s="53">
        <v>257</v>
      </c>
      <c r="L2" s="53"/>
    </row>
    <row r="3" spans="1:12">
      <c r="A3" s="108">
        <v>15012006</v>
      </c>
      <c r="B3" s="108">
        <v>48</v>
      </c>
      <c r="C3" s="109" t="s">
        <v>115</v>
      </c>
      <c r="D3" s="110">
        <v>1</v>
      </c>
      <c r="E3" s="110" t="s">
        <v>630</v>
      </c>
      <c r="F3" s="110">
        <v>1</v>
      </c>
      <c r="G3" s="110">
        <v>87</v>
      </c>
      <c r="H3" s="110" t="s">
        <v>137</v>
      </c>
      <c r="I3" s="3" t="s">
        <v>124</v>
      </c>
      <c r="J3" s="3" t="s">
        <v>231</v>
      </c>
      <c r="K3" s="53">
        <v>257</v>
      </c>
      <c r="L3" s="53"/>
    </row>
    <row r="4" spans="1:12">
      <c r="A4" s="108">
        <v>15012007</v>
      </c>
      <c r="B4" s="108">
        <v>48</v>
      </c>
      <c r="C4" s="109" t="s">
        <v>128</v>
      </c>
      <c r="D4" s="110">
        <v>1</v>
      </c>
      <c r="E4" s="110" t="s">
        <v>630</v>
      </c>
      <c r="F4" s="110">
        <v>1</v>
      </c>
      <c r="G4" s="110">
        <v>87</v>
      </c>
      <c r="H4" s="110" t="s">
        <v>137</v>
      </c>
      <c r="I4" s="3" t="s">
        <v>124</v>
      </c>
      <c r="J4" s="3" t="s">
        <v>231</v>
      </c>
      <c r="K4" s="53">
        <v>257</v>
      </c>
      <c r="L4" s="53"/>
    </row>
    <row r="5" spans="1:12">
      <c r="A5" s="108">
        <v>15010002</v>
      </c>
      <c r="B5" s="108">
        <v>192</v>
      </c>
      <c r="C5" s="109" t="s">
        <v>527</v>
      </c>
      <c r="D5" s="110">
        <v>2</v>
      </c>
      <c r="E5" s="110" t="s">
        <v>630</v>
      </c>
      <c r="F5" s="110">
        <v>2</v>
      </c>
      <c r="G5" s="110">
        <v>600</v>
      </c>
      <c r="H5" s="110" t="s">
        <v>135</v>
      </c>
      <c r="I5" s="3" t="s">
        <v>124</v>
      </c>
      <c r="J5" s="3" t="s">
        <v>571</v>
      </c>
      <c r="K5" s="53">
        <v>259</v>
      </c>
      <c r="L5" s="53"/>
    </row>
    <row r="6" spans="1:12">
      <c r="A6" s="108">
        <v>15015002</v>
      </c>
      <c r="B6" s="108">
        <v>576</v>
      </c>
      <c r="C6" s="109" t="s">
        <v>559</v>
      </c>
      <c r="D6" s="110">
        <v>1</v>
      </c>
      <c r="E6" s="110" t="s">
        <v>630</v>
      </c>
      <c r="F6" s="110">
        <v>2</v>
      </c>
      <c r="G6" s="110">
        <v>400</v>
      </c>
      <c r="H6" s="110" t="s">
        <v>135</v>
      </c>
      <c r="I6" s="3" t="s">
        <v>124</v>
      </c>
      <c r="J6" s="3" t="s">
        <v>571</v>
      </c>
      <c r="K6" s="53">
        <v>259</v>
      </c>
      <c r="L6" s="53"/>
    </row>
    <row r="7" spans="1:12">
      <c r="A7" s="108">
        <v>15001145</v>
      </c>
      <c r="B7" s="108">
        <v>480</v>
      </c>
      <c r="C7" s="109" t="s">
        <v>377</v>
      </c>
      <c r="D7" s="110">
        <v>5</v>
      </c>
      <c r="E7" s="110" t="s">
        <v>630</v>
      </c>
      <c r="F7" s="110">
        <v>2</v>
      </c>
      <c r="G7" s="110">
        <v>2500</v>
      </c>
      <c r="H7" s="110" t="s">
        <v>135</v>
      </c>
      <c r="I7" s="3" t="s">
        <v>124</v>
      </c>
      <c r="J7" s="3" t="s">
        <v>571</v>
      </c>
      <c r="K7" s="53">
        <v>474</v>
      </c>
      <c r="L7" s="53"/>
    </row>
    <row r="8" spans="1:12">
      <c r="A8" s="108">
        <v>15001176</v>
      </c>
      <c r="B8" s="108">
        <v>72</v>
      </c>
      <c r="C8" s="109" t="s">
        <v>462</v>
      </c>
      <c r="D8" s="110">
        <v>1</v>
      </c>
      <c r="E8" s="110" t="s">
        <v>630</v>
      </c>
      <c r="F8" s="110">
        <v>2</v>
      </c>
      <c r="G8" s="110">
        <v>500</v>
      </c>
      <c r="H8" s="110" t="s">
        <v>135</v>
      </c>
      <c r="I8" s="3" t="s">
        <v>124</v>
      </c>
      <c r="J8" s="3" t="s">
        <v>571</v>
      </c>
      <c r="K8" s="53">
        <v>474</v>
      </c>
      <c r="L8" s="53"/>
    </row>
    <row r="9" spans="1:12">
      <c r="A9" s="108">
        <v>15001177</v>
      </c>
      <c r="B9" s="108">
        <v>144</v>
      </c>
      <c r="C9" s="109" t="s">
        <v>472</v>
      </c>
      <c r="D9" s="110">
        <v>2</v>
      </c>
      <c r="E9" s="110" t="s">
        <v>630</v>
      </c>
      <c r="F9" s="110">
        <v>2</v>
      </c>
      <c r="G9" s="110">
        <v>1000</v>
      </c>
      <c r="H9" s="110" t="s">
        <v>135</v>
      </c>
      <c r="I9" s="3" t="s">
        <v>157</v>
      </c>
      <c r="J9" s="3" t="s">
        <v>475</v>
      </c>
      <c r="K9" s="53">
        <v>475</v>
      </c>
      <c r="L9" s="53"/>
    </row>
    <row r="10" spans="1:12">
      <c r="A10" s="108">
        <v>15001164</v>
      </c>
      <c r="B10" s="108">
        <v>192</v>
      </c>
      <c r="C10" s="109" t="s">
        <v>387</v>
      </c>
      <c r="D10" s="110">
        <v>1</v>
      </c>
      <c r="E10" s="110" t="s">
        <v>630</v>
      </c>
      <c r="F10" s="110">
        <v>2</v>
      </c>
      <c r="G10" s="110">
        <v>500</v>
      </c>
      <c r="H10" s="110" t="s">
        <v>135</v>
      </c>
      <c r="I10" s="3" t="s">
        <v>157</v>
      </c>
      <c r="J10" s="3" t="s">
        <v>475</v>
      </c>
      <c r="K10" s="53">
        <v>475</v>
      </c>
      <c r="L10" s="53"/>
    </row>
    <row r="11" spans="1:12">
      <c r="A11" s="108">
        <v>15001067</v>
      </c>
      <c r="B11" s="108">
        <v>240</v>
      </c>
      <c r="C11" s="109" t="s">
        <v>369</v>
      </c>
      <c r="D11" s="110">
        <v>2</v>
      </c>
      <c r="E11" s="110" t="s">
        <v>630</v>
      </c>
      <c r="F11" s="110">
        <v>2</v>
      </c>
      <c r="G11" s="110">
        <v>1500</v>
      </c>
      <c r="H11" s="110" t="s">
        <v>134</v>
      </c>
      <c r="I11" s="3" t="s">
        <v>123</v>
      </c>
      <c r="J11" s="3" t="s">
        <v>298</v>
      </c>
      <c r="K11" s="53">
        <v>476</v>
      </c>
      <c r="L11" s="53"/>
    </row>
    <row r="12" spans="1:12">
      <c r="A12" s="108">
        <v>15003003</v>
      </c>
      <c r="B12" s="108">
        <v>600</v>
      </c>
      <c r="C12" s="109" t="s">
        <v>361</v>
      </c>
      <c r="D12" s="110">
        <v>1</v>
      </c>
      <c r="E12" s="110">
        <v>15</v>
      </c>
      <c r="F12" s="110">
        <v>2</v>
      </c>
      <c r="G12" s="110">
        <v>400</v>
      </c>
      <c r="H12" s="110" t="s">
        <v>134</v>
      </c>
      <c r="I12" s="3" t="s">
        <v>123</v>
      </c>
      <c r="J12" s="3" t="s">
        <v>298</v>
      </c>
      <c r="K12" s="53">
        <v>476</v>
      </c>
      <c r="L12" s="53"/>
    </row>
    <row r="13" spans="1:12">
      <c r="A13" s="108">
        <v>15001124</v>
      </c>
      <c r="B13" s="108">
        <v>360</v>
      </c>
      <c r="C13" s="109" t="s">
        <v>375</v>
      </c>
      <c r="D13" s="110">
        <v>1</v>
      </c>
      <c r="E13" s="110" t="s">
        <v>630</v>
      </c>
      <c r="F13" s="110">
        <v>2</v>
      </c>
      <c r="G13" s="110">
        <v>586</v>
      </c>
      <c r="H13" s="110" t="s">
        <v>134</v>
      </c>
      <c r="I13" s="3" t="s">
        <v>123</v>
      </c>
      <c r="J13" s="3" t="s">
        <v>298</v>
      </c>
      <c r="K13" s="53">
        <v>476</v>
      </c>
      <c r="L13" s="53"/>
    </row>
    <row r="14" spans="1:12">
      <c r="A14" s="108">
        <v>15001125</v>
      </c>
      <c r="B14" s="108">
        <v>360</v>
      </c>
      <c r="C14" s="109" t="s">
        <v>376</v>
      </c>
      <c r="D14" s="110">
        <v>1</v>
      </c>
      <c r="E14" s="110" t="s">
        <v>630</v>
      </c>
      <c r="F14" s="110">
        <v>2</v>
      </c>
      <c r="G14" s="110">
        <v>586</v>
      </c>
      <c r="H14" s="110" t="s">
        <v>134</v>
      </c>
      <c r="I14" s="3" t="s">
        <v>123</v>
      </c>
      <c r="J14" s="3" t="s">
        <v>298</v>
      </c>
      <c r="K14" s="53">
        <v>476</v>
      </c>
      <c r="L14" s="53"/>
    </row>
    <row r="15" spans="1:12">
      <c r="A15" s="108">
        <v>15010001</v>
      </c>
      <c r="B15" s="108">
        <v>150</v>
      </c>
      <c r="C15" s="109" t="s">
        <v>358</v>
      </c>
      <c r="D15" s="110">
        <v>1</v>
      </c>
      <c r="E15" s="110" t="s">
        <v>630</v>
      </c>
      <c r="F15" s="110">
        <v>2</v>
      </c>
      <c r="G15" s="110">
        <v>374</v>
      </c>
      <c r="H15" s="110" t="s">
        <v>136</v>
      </c>
      <c r="I15" s="3" t="s">
        <v>123</v>
      </c>
      <c r="J15" s="3" t="s">
        <v>298</v>
      </c>
      <c r="K15" s="53">
        <v>261</v>
      </c>
      <c r="L15" s="53"/>
    </row>
    <row r="16" spans="1:12">
      <c r="A16" s="108">
        <v>15013005</v>
      </c>
      <c r="B16" s="108">
        <v>90</v>
      </c>
      <c r="C16" s="109" t="s">
        <v>60</v>
      </c>
      <c r="D16" s="110">
        <v>1</v>
      </c>
      <c r="E16" s="110">
        <v>3</v>
      </c>
      <c r="F16" s="110">
        <v>1</v>
      </c>
      <c r="G16" s="110">
        <v>50</v>
      </c>
      <c r="H16" s="110" t="s">
        <v>136</v>
      </c>
      <c r="I16" s="3" t="s">
        <v>123</v>
      </c>
      <c r="J16" s="3" t="s">
        <v>298</v>
      </c>
      <c r="K16" s="53">
        <v>261</v>
      </c>
      <c r="L16" s="53"/>
    </row>
    <row r="17" spans="1:12">
      <c r="A17" s="108">
        <v>15011002</v>
      </c>
      <c r="B17" s="108">
        <v>144</v>
      </c>
      <c r="C17" s="109" t="s">
        <v>454</v>
      </c>
      <c r="D17" s="110">
        <v>3</v>
      </c>
      <c r="E17" s="110" t="s">
        <v>630</v>
      </c>
      <c r="F17" s="110">
        <v>1</v>
      </c>
      <c r="G17" s="110">
        <v>240</v>
      </c>
      <c r="H17" s="110" t="s">
        <v>135</v>
      </c>
      <c r="I17" s="3" t="s">
        <v>386</v>
      </c>
      <c r="J17" s="3" t="s">
        <v>298</v>
      </c>
      <c r="K17" s="53">
        <v>267</v>
      </c>
      <c r="L17" s="53"/>
    </row>
    <row r="18" spans="1:12">
      <c r="A18" s="108">
        <v>15013005</v>
      </c>
      <c r="B18" s="108">
        <v>120</v>
      </c>
      <c r="C18" s="109" t="s">
        <v>60</v>
      </c>
      <c r="D18" s="110">
        <v>1</v>
      </c>
      <c r="E18" s="110">
        <v>4</v>
      </c>
      <c r="F18" s="110">
        <v>1</v>
      </c>
      <c r="G18" s="110">
        <v>60</v>
      </c>
      <c r="H18" s="110" t="s">
        <v>136</v>
      </c>
      <c r="I18" s="3" t="s">
        <v>126</v>
      </c>
      <c r="J18" s="3" t="s">
        <v>451</v>
      </c>
      <c r="K18" s="53">
        <v>263</v>
      </c>
      <c r="L18" s="53"/>
    </row>
    <row r="19" spans="1:12">
      <c r="A19" s="108">
        <v>15001067</v>
      </c>
      <c r="B19" s="108">
        <v>240</v>
      </c>
      <c r="C19" s="109" t="s">
        <v>369</v>
      </c>
      <c r="D19" s="110">
        <v>2</v>
      </c>
      <c r="E19" s="110" t="s">
        <v>630</v>
      </c>
      <c r="F19" s="110">
        <v>2</v>
      </c>
      <c r="G19" s="110">
        <v>1500</v>
      </c>
      <c r="H19" s="110" t="s">
        <v>134</v>
      </c>
      <c r="I19" s="3" t="s">
        <v>126</v>
      </c>
      <c r="J19" s="3" t="s">
        <v>451</v>
      </c>
      <c r="K19" s="53">
        <v>477</v>
      </c>
      <c r="L19" s="53"/>
    </row>
    <row r="20" spans="1:12">
      <c r="A20" s="108">
        <v>15003003</v>
      </c>
      <c r="B20" s="108">
        <v>400</v>
      </c>
      <c r="C20" s="109" t="s">
        <v>361</v>
      </c>
      <c r="D20" s="110">
        <v>1</v>
      </c>
      <c r="E20" s="110">
        <v>10</v>
      </c>
      <c r="F20" s="110">
        <v>2</v>
      </c>
      <c r="G20" s="110">
        <v>333</v>
      </c>
      <c r="H20" s="110" t="s">
        <v>134</v>
      </c>
      <c r="I20" s="3" t="s">
        <v>126</v>
      </c>
      <c r="J20" s="3" t="s">
        <v>451</v>
      </c>
      <c r="K20" s="53">
        <v>477</v>
      </c>
      <c r="L20" s="53"/>
    </row>
    <row r="21" spans="1:12">
      <c r="A21" s="108">
        <v>15011001</v>
      </c>
      <c r="B21" s="108">
        <v>210</v>
      </c>
      <c r="C21" s="109" t="s">
        <v>357</v>
      </c>
      <c r="D21" s="110">
        <v>2</v>
      </c>
      <c r="E21" s="110" t="s">
        <v>630</v>
      </c>
      <c r="F21" s="110">
        <v>2</v>
      </c>
      <c r="G21" s="110">
        <v>780</v>
      </c>
      <c r="H21" s="110" t="s">
        <v>136</v>
      </c>
      <c r="I21" s="3" t="s">
        <v>392</v>
      </c>
      <c r="J21" s="3" t="s">
        <v>451</v>
      </c>
      <c r="K21" s="53">
        <v>266</v>
      </c>
      <c r="L21" s="53"/>
    </row>
    <row r="22" spans="1:12">
      <c r="A22" s="108">
        <v>15002098</v>
      </c>
      <c r="B22" s="108">
        <v>1500</v>
      </c>
      <c r="C22" s="109" t="s">
        <v>366</v>
      </c>
      <c r="D22" s="110">
        <v>1</v>
      </c>
      <c r="E22" s="110" t="s">
        <v>630</v>
      </c>
      <c r="F22" s="110">
        <v>1</v>
      </c>
      <c r="G22" s="110">
        <v>500</v>
      </c>
      <c r="H22" s="110" t="s">
        <v>134</v>
      </c>
      <c r="I22" s="3" t="s">
        <v>158</v>
      </c>
      <c r="J22" s="3" t="s">
        <v>451</v>
      </c>
      <c r="K22" s="53">
        <v>482</v>
      </c>
      <c r="L22" s="53"/>
    </row>
    <row r="23" spans="1:12">
      <c r="A23" s="108">
        <v>15002099</v>
      </c>
      <c r="B23" s="108">
        <v>1500</v>
      </c>
      <c r="C23" s="109" t="s">
        <v>365</v>
      </c>
      <c r="D23" s="110">
        <v>1</v>
      </c>
      <c r="E23" s="110" t="s">
        <v>630</v>
      </c>
      <c r="F23" s="110">
        <v>1</v>
      </c>
      <c r="G23" s="110">
        <v>500</v>
      </c>
      <c r="H23" s="110" t="s">
        <v>134</v>
      </c>
      <c r="I23" s="3" t="s">
        <v>158</v>
      </c>
      <c r="J23" s="3" t="s">
        <v>451</v>
      </c>
      <c r="K23" s="53">
        <v>482</v>
      </c>
      <c r="L23" s="53"/>
    </row>
    <row r="24" spans="1:12">
      <c r="A24" s="108"/>
      <c r="B24" s="108">
        <v>8000</v>
      </c>
      <c r="C24" s="109" t="s">
        <v>637</v>
      </c>
      <c r="D24" s="110"/>
      <c r="E24" s="110"/>
      <c r="F24" s="110"/>
      <c r="G24" s="110">
        <v>1100</v>
      </c>
      <c r="H24" s="110"/>
      <c r="I24" s="3" t="s">
        <v>158</v>
      </c>
      <c r="J24" s="3" t="s">
        <v>451</v>
      </c>
      <c r="K24" s="53">
        <v>480</v>
      </c>
      <c r="L24" s="53"/>
    </row>
    <row r="25" spans="1:12">
      <c r="A25" s="108">
        <v>15015001</v>
      </c>
      <c r="B25" s="108">
        <v>240</v>
      </c>
      <c r="C25" s="109" t="s">
        <v>355</v>
      </c>
      <c r="D25" s="110">
        <v>2</v>
      </c>
      <c r="E25" s="110" t="s">
        <v>630</v>
      </c>
      <c r="F25" s="110">
        <v>2</v>
      </c>
      <c r="G25" s="110">
        <v>468</v>
      </c>
      <c r="H25" s="110" t="s">
        <v>136</v>
      </c>
      <c r="I25" s="3" t="s">
        <v>126</v>
      </c>
      <c r="J25" s="3" t="s">
        <v>332</v>
      </c>
      <c r="K25" s="53">
        <v>222</v>
      </c>
      <c r="L25" s="53"/>
    </row>
    <row r="26" spans="1:12">
      <c r="A26" s="108">
        <v>15001088</v>
      </c>
      <c r="B26" s="108">
        <v>200</v>
      </c>
      <c r="C26" s="109" t="s">
        <v>371</v>
      </c>
      <c r="D26" s="110">
        <v>2</v>
      </c>
      <c r="E26" s="110" t="s">
        <v>630</v>
      </c>
      <c r="F26" s="110">
        <v>2</v>
      </c>
      <c r="G26" s="110">
        <v>1400</v>
      </c>
      <c r="H26" s="110" t="s">
        <v>134</v>
      </c>
      <c r="I26" s="3" t="s">
        <v>122</v>
      </c>
      <c r="J26" s="3" t="s">
        <v>422</v>
      </c>
      <c r="K26" s="53">
        <v>427</v>
      </c>
      <c r="L26" s="53"/>
    </row>
    <row r="27" spans="1:12">
      <c r="A27" s="108">
        <v>15001124</v>
      </c>
      <c r="B27" s="108">
        <v>240</v>
      </c>
      <c r="C27" s="109" t="s">
        <v>375</v>
      </c>
      <c r="D27" s="110">
        <v>1</v>
      </c>
      <c r="E27" s="110" t="s">
        <v>630</v>
      </c>
      <c r="F27" s="110">
        <v>2</v>
      </c>
      <c r="G27" s="110">
        <v>457</v>
      </c>
      <c r="H27" s="110" t="s">
        <v>134</v>
      </c>
      <c r="I27" s="3" t="s">
        <v>122</v>
      </c>
      <c r="J27" s="3" t="s">
        <v>422</v>
      </c>
      <c r="K27" s="53">
        <v>427</v>
      </c>
      <c r="L27" s="53"/>
    </row>
    <row r="28" spans="1:12">
      <c r="A28" s="108">
        <v>15001125</v>
      </c>
      <c r="B28" s="108">
        <v>240</v>
      </c>
      <c r="C28" s="109" t="s">
        <v>376</v>
      </c>
      <c r="D28" s="110">
        <v>1</v>
      </c>
      <c r="E28" s="110" t="s">
        <v>630</v>
      </c>
      <c r="F28" s="110">
        <v>2</v>
      </c>
      <c r="G28" s="110">
        <v>457</v>
      </c>
      <c r="H28" s="110" t="s">
        <v>134</v>
      </c>
      <c r="I28" s="3" t="s">
        <v>122</v>
      </c>
      <c r="J28" s="3" t="s">
        <v>422</v>
      </c>
      <c r="K28" s="53">
        <v>427</v>
      </c>
      <c r="L28" s="53"/>
    </row>
    <row r="29" spans="1:12">
      <c r="A29" s="108">
        <v>15003002</v>
      </c>
      <c r="B29" s="108">
        <v>900</v>
      </c>
      <c r="C29" s="109" t="s">
        <v>362</v>
      </c>
      <c r="D29" s="110">
        <v>1</v>
      </c>
      <c r="E29" s="110">
        <v>30</v>
      </c>
      <c r="F29" s="110">
        <v>2</v>
      </c>
      <c r="G29" s="110">
        <v>600</v>
      </c>
      <c r="H29" s="110" t="s">
        <v>134</v>
      </c>
      <c r="I29" s="3" t="s">
        <v>122</v>
      </c>
      <c r="J29" s="3" t="s">
        <v>422</v>
      </c>
      <c r="K29" s="53">
        <v>427</v>
      </c>
      <c r="L29" s="53"/>
    </row>
    <row r="30" spans="1:12">
      <c r="A30" s="108">
        <v>15002084</v>
      </c>
      <c r="B30" s="108">
        <v>1080</v>
      </c>
      <c r="C30" s="109" t="s">
        <v>384</v>
      </c>
      <c r="D30" s="110">
        <v>1</v>
      </c>
      <c r="E30" s="110">
        <v>36</v>
      </c>
      <c r="F30" s="110">
        <v>1</v>
      </c>
      <c r="G30" s="110">
        <v>248</v>
      </c>
      <c r="H30" s="110" t="s">
        <v>135</v>
      </c>
      <c r="I30" s="3" t="s">
        <v>171</v>
      </c>
      <c r="J30" s="3" t="s">
        <v>295</v>
      </c>
      <c r="K30" s="53">
        <v>478</v>
      </c>
      <c r="L30" s="53"/>
    </row>
    <row r="31" spans="1:12">
      <c r="A31" s="108">
        <v>15002085</v>
      </c>
      <c r="B31" s="108">
        <v>1080</v>
      </c>
      <c r="C31" s="109" t="s">
        <v>385</v>
      </c>
      <c r="D31" s="110">
        <v>1</v>
      </c>
      <c r="E31" s="110">
        <v>36</v>
      </c>
      <c r="F31" s="110">
        <v>1</v>
      </c>
      <c r="G31" s="110">
        <v>248</v>
      </c>
      <c r="H31" s="110" t="s">
        <v>135</v>
      </c>
      <c r="I31" s="3" t="s">
        <v>171</v>
      </c>
      <c r="J31" s="3" t="s">
        <v>295</v>
      </c>
      <c r="K31" s="53">
        <v>478</v>
      </c>
      <c r="L31" s="53"/>
    </row>
    <row r="32" spans="1:12">
      <c r="A32" s="108">
        <v>15002024</v>
      </c>
      <c r="B32" s="108">
        <v>900</v>
      </c>
      <c r="C32" s="109" t="s">
        <v>372</v>
      </c>
      <c r="D32" s="110">
        <v>1</v>
      </c>
      <c r="E32" s="110">
        <v>30</v>
      </c>
      <c r="F32" s="110">
        <v>1</v>
      </c>
      <c r="G32" s="110">
        <v>210</v>
      </c>
      <c r="H32" s="110" t="s">
        <v>135</v>
      </c>
      <c r="I32" s="3" t="s">
        <v>171</v>
      </c>
      <c r="J32" s="3" t="s">
        <v>295</v>
      </c>
      <c r="K32" s="53">
        <v>479</v>
      </c>
      <c r="L32" s="53"/>
    </row>
    <row r="33" spans="1:12">
      <c r="A33" s="108">
        <v>15002025</v>
      </c>
      <c r="B33" s="108">
        <v>900</v>
      </c>
      <c r="C33" s="109" t="s">
        <v>373</v>
      </c>
      <c r="D33" s="110">
        <v>1</v>
      </c>
      <c r="E33" s="110">
        <v>30</v>
      </c>
      <c r="F33" s="110">
        <v>1</v>
      </c>
      <c r="G33" s="110">
        <v>210</v>
      </c>
      <c r="H33" s="110" t="s">
        <v>135</v>
      </c>
      <c r="I33" s="3" t="s">
        <v>171</v>
      </c>
      <c r="J33" s="3" t="s">
        <v>295</v>
      </c>
      <c r="K33" s="53">
        <v>479</v>
      </c>
      <c r="L33" s="53"/>
    </row>
    <row r="34" spans="1:12">
      <c r="A34" s="108">
        <v>15002098</v>
      </c>
      <c r="B34" s="108">
        <v>1500</v>
      </c>
      <c r="C34" s="109" t="s">
        <v>366</v>
      </c>
      <c r="D34" s="110">
        <v>1</v>
      </c>
      <c r="E34" s="110" t="s">
        <v>630</v>
      </c>
      <c r="F34" s="110">
        <v>1</v>
      </c>
      <c r="G34" s="110">
        <v>500</v>
      </c>
      <c r="H34" s="110" t="s">
        <v>134</v>
      </c>
      <c r="I34" s="3" t="s">
        <v>171</v>
      </c>
      <c r="J34" s="3" t="s">
        <v>295</v>
      </c>
      <c r="K34" s="53">
        <v>479</v>
      </c>
      <c r="L34" s="53"/>
    </row>
    <row r="35" spans="1:12">
      <c r="A35" s="108">
        <v>15002099</v>
      </c>
      <c r="B35" s="108">
        <v>1500</v>
      </c>
      <c r="C35" s="109" t="s">
        <v>365</v>
      </c>
      <c r="D35" s="110">
        <v>1</v>
      </c>
      <c r="E35" s="110" t="s">
        <v>630</v>
      </c>
      <c r="F35" s="110">
        <v>1</v>
      </c>
      <c r="G35" s="110">
        <v>500</v>
      </c>
      <c r="H35" s="110" t="s">
        <v>134</v>
      </c>
      <c r="I35" s="3" t="s">
        <v>171</v>
      </c>
      <c r="J35" s="3" t="s">
        <v>295</v>
      </c>
      <c r="K35" s="53">
        <v>479</v>
      </c>
      <c r="L35" s="53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مقاصد!$A$2:$A$32</xm:f>
          </x14:formula1>
          <xm:sqref>I2:I35</xm:sqref>
        </x14:dataValidation>
        <x14:dataValidation type="list" allowBlank="1" showInputMessage="1" showErrorMessage="1">
          <x14:formula1>
            <xm:f>'راننده (2)'!$A$2:$A$139</xm:f>
          </x14:formula1>
          <xm:sqref>J2:J35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rightToLeft="1" topLeftCell="A13" zoomScaleNormal="100" workbookViewId="0">
      <selection activeCell="G26" sqref="G26"/>
    </sheetView>
  </sheetViews>
  <sheetFormatPr defaultRowHeight="15"/>
  <cols>
    <col min="1" max="1" width="9.85546875" customWidth="1"/>
    <col min="2" max="2" width="11.7109375" customWidth="1"/>
    <col min="3" max="3" width="26.5703125" style="1" customWidth="1"/>
    <col min="4" max="4" width="9" customWidth="1"/>
    <col min="5" max="5" width="7.42578125" customWidth="1"/>
    <col min="6" max="6" width="7.7109375" customWidth="1"/>
    <col min="7" max="8" width="12" customWidth="1"/>
    <col min="9" max="9" width="15.28515625" bestFit="1" customWidth="1"/>
    <col min="10" max="10" width="15.28515625" customWidth="1"/>
    <col min="11" max="12" width="11.42578125" customWidth="1"/>
    <col min="13" max="13" width="12" style="126" customWidth="1"/>
  </cols>
  <sheetData>
    <row r="1" spans="1:12" ht="28.5" customHeight="1">
      <c r="A1" s="105" t="s">
        <v>540</v>
      </c>
      <c r="B1" s="107" t="s">
        <v>581</v>
      </c>
      <c r="C1" s="105" t="s">
        <v>109</v>
      </c>
      <c r="D1" s="105" t="s">
        <v>541</v>
      </c>
      <c r="E1" s="105" t="s">
        <v>542</v>
      </c>
      <c r="F1" s="105" t="s">
        <v>117</v>
      </c>
      <c r="G1" s="105" t="s">
        <v>543</v>
      </c>
      <c r="H1" s="105" t="s">
        <v>133</v>
      </c>
      <c r="I1" s="105" t="s">
        <v>125</v>
      </c>
      <c r="J1" s="105" t="s">
        <v>544</v>
      </c>
      <c r="K1" s="105" t="s">
        <v>522</v>
      </c>
      <c r="L1" s="105" t="s">
        <v>622</v>
      </c>
    </row>
    <row r="2" spans="1:12">
      <c r="A2" s="108">
        <v>15012002</v>
      </c>
      <c r="B2" s="108">
        <v>240</v>
      </c>
      <c r="C2" s="109" t="s">
        <v>110</v>
      </c>
      <c r="D2" s="110">
        <v>5</v>
      </c>
      <c r="E2" s="110" t="s">
        <v>630</v>
      </c>
      <c r="F2" s="110">
        <v>1</v>
      </c>
      <c r="G2" s="110">
        <v>435</v>
      </c>
      <c r="H2" s="110" t="s">
        <v>137</v>
      </c>
      <c r="I2" s="3" t="s">
        <v>124</v>
      </c>
      <c r="J2" s="3" t="s">
        <v>288</v>
      </c>
      <c r="K2" s="53">
        <v>269</v>
      </c>
      <c r="L2" s="53"/>
    </row>
    <row r="3" spans="1:12">
      <c r="A3" s="108">
        <v>15012007</v>
      </c>
      <c r="B3" s="108">
        <v>48</v>
      </c>
      <c r="C3" s="109" t="s">
        <v>128</v>
      </c>
      <c r="D3" s="110">
        <v>1</v>
      </c>
      <c r="E3" s="110" t="s">
        <v>630</v>
      </c>
      <c r="F3" s="110">
        <v>1</v>
      </c>
      <c r="G3" s="110">
        <v>87</v>
      </c>
      <c r="H3" s="110" t="s">
        <v>137</v>
      </c>
      <c r="I3" s="3" t="s">
        <v>124</v>
      </c>
      <c r="J3" s="3" t="s">
        <v>288</v>
      </c>
      <c r="K3" s="53">
        <v>269</v>
      </c>
      <c r="L3" s="53"/>
    </row>
    <row r="4" spans="1:12">
      <c r="A4" s="108">
        <v>15001145</v>
      </c>
      <c r="B4" s="108">
        <v>480</v>
      </c>
      <c r="C4" s="109" t="s">
        <v>377</v>
      </c>
      <c r="D4" s="110">
        <v>5</v>
      </c>
      <c r="E4" s="110" t="s">
        <v>630</v>
      </c>
      <c r="F4" s="110">
        <v>2</v>
      </c>
      <c r="G4" s="110">
        <v>2500</v>
      </c>
      <c r="H4" s="110" t="s">
        <v>135</v>
      </c>
      <c r="I4" s="3" t="s">
        <v>124</v>
      </c>
      <c r="J4" s="3" t="s">
        <v>422</v>
      </c>
      <c r="K4" s="53">
        <v>483</v>
      </c>
      <c r="L4" s="53"/>
    </row>
    <row r="5" spans="1:12">
      <c r="A5" s="108">
        <v>15004007</v>
      </c>
      <c r="B5" s="108">
        <v>1120</v>
      </c>
      <c r="C5" s="109" t="s">
        <v>359</v>
      </c>
      <c r="D5" s="110">
        <v>1</v>
      </c>
      <c r="E5" s="110">
        <v>28</v>
      </c>
      <c r="F5" s="110">
        <v>2</v>
      </c>
      <c r="G5" s="110">
        <v>600</v>
      </c>
      <c r="H5" s="110" t="s">
        <v>135</v>
      </c>
      <c r="I5" s="3" t="s">
        <v>124</v>
      </c>
      <c r="J5" s="3" t="s">
        <v>422</v>
      </c>
      <c r="K5" s="53">
        <v>483</v>
      </c>
      <c r="L5" s="53"/>
    </row>
    <row r="6" spans="1:12">
      <c r="A6" s="108">
        <v>15010001</v>
      </c>
      <c r="B6" s="108">
        <v>150</v>
      </c>
      <c r="C6" s="109" t="s">
        <v>358</v>
      </c>
      <c r="D6" s="110">
        <v>1</v>
      </c>
      <c r="E6" s="110" t="s">
        <v>630</v>
      </c>
      <c r="F6" s="110">
        <v>2</v>
      </c>
      <c r="G6" s="110">
        <v>374</v>
      </c>
      <c r="H6" s="110" t="s">
        <v>136</v>
      </c>
      <c r="I6" s="3" t="s">
        <v>123</v>
      </c>
      <c r="J6" s="3" t="s">
        <v>298</v>
      </c>
      <c r="K6" s="53">
        <v>271</v>
      </c>
      <c r="L6" s="53"/>
    </row>
    <row r="7" spans="1:12">
      <c r="A7" s="108">
        <v>15013005</v>
      </c>
      <c r="B7" s="108">
        <v>120</v>
      </c>
      <c r="C7" s="109" t="s">
        <v>60</v>
      </c>
      <c r="D7" s="110">
        <v>1</v>
      </c>
      <c r="E7" s="110">
        <v>4</v>
      </c>
      <c r="F7" s="110">
        <v>1</v>
      </c>
      <c r="G7" s="110">
        <v>60</v>
      </c>
      <c r="H7" s="110" t="s">
        <v>136</v>
      </c>
      <c r="I7" s="3" t="s">
        <v>123</v>
      </c>
      <c r="J7" s="3" t="s">
        <v>298</v>
      </c>
      <c r="K7" s="53">
        <v>271</v>
      </c>
      <c r="L7" s="53"/>
    </row>
    <row r="8" spans="1:12">
      <c r="A8" s="108">
        <v>15012001</v>
      </c>
      <c r="B8" s="108">
        <v>108</v>
      </c>
      <c r="C8" s="109" t="s">
        <v>391</v>
      </c>
      <c r="D8" s="110">
        <v>2</v>
      </c>
      <c r="E8" s="110" t="s">
        <v>630</v>
      </c>
      <c r="F8" s="110">
        <v>2</v>
      </c>
      <c r="G8" s="110">
        <v>528</v>
      </c>
      <c r="H8" s="110" t="s">
        <v>136</v>
      </c>
      <c r="I8" s="3" t="s">
        <v>123</v>
      </c>
      <c r="J8" s="3" t="s">
        <v>298</v>
      </c>
      <c r="K8" s="53">
        <v>271</v>
      </c>
      <c r="L8" s="53"/>
    </row>
    <row r="9" spans="1:12">
      <c r="A9" s="108">
        <v>15001067</v>
      </c>
      <c r="B9" s="108">
        <v>360</v>
      </c>
      <c r="C9" s="109" t="s">
        <v>369</v>
      </c>
      <c r="D9" s="110">
        <v>3</v>
      </c>
      <c r="E9" s="110" t="s">
        <v>630</v>
      </c>
      <c r="F9" s="110">
        <v>2</v>
      </c>
      <c r="G9" s="110">
        <v>2250</v>
      </c>
      <c r="H9" s="110" t="s">
        <v>134</v>
      </c>
      <c r="I9" s="3" t="s">
        <v>123</v>
      </c>
      <c r="J9" s="3" t="s">
        <v>298</v>
      </c>
      <c r="K9" s="53">
        <v>484</v>
      </c>
      <c r="L9" s="53"/>
    </row>
    <row r="10" spans="1:12">
      <c r="A10" s="108">
        <v>15003003</v>
      </c>
      <c r="B10" s="108">
        <v>600</v>
      </c>
      <c r="C10" s="109" t="s">
        <v>361</v>
      </c>
      <c r="D10" s="110">
        <v>1</v>
      </c>
      <c r="E10" s="110">
        <v>15</v>
      </c>
      <c r="F10" s="110">
        <v>2</v>
      </c>
      <c r="G10" s="110">
        <v>400</v>
      </c>
      <c r="H10" s="110" t="s">
        <v>134</v>
      </c>
      <c r="I10" s="3" t="s">
        <v>123</v>
      </c>
      <c r="J10" s="3" t="s">
        <v>298</v>
      </c>
      <c r="K10" s="53">
        <v>484</v>
      </c>
      <c r="L10" s="53"/>
    </row>
    <row r="11" spans="1:12">
      <c r="A11" s="108">
        <v>15001088</v>
      </c>
      <c r="B11" s="108">
        <v>200</v>
      </c>
      <c r="C11" s="109" t="s">
        <v>371</v>
      </c>
      <c r="D11" s="110">
        <v>2</v>
      </c>
      <c r="E11" s="110" t="s">
        <v>630</v>
      </c>
      <c r="F11" s="110">
        <v>2</v>
      </c>
      <c r="G11" s="110">
        <v>1400</v>
      </c>
      <c r="H11" s="110" t="s">
        <v>134</v>
      </c>
      <c r="I11" s="3" t="s">
        <v>122</v>
      </c>
      <c r="J11" s="3" t="s">
        <v>344</v>
      </c>
      <c r="K11" s="53">
        <v>485</v>
      </c>
      <c r="L11" s="53"/>
    </row>
    <row r="12" spans="1:12">
      <c r="A12" s="108">
        <v>15001125</v>
      </c>
      <c r="B12" s="108">
        <v>360</v>
      </c>
      <c r="C12" s="109" t="s">
        <v>376</v>
      </c>
      <c r="D12" s="110">
        <v>1</v>
      </c>
      <c r="E12" s="110" t="s">
        <v>630</v>
      </c>
      <c r="F12" s="110">
        <v>2</v>
      </c>
      <c r="G12" s="110">
        <v>586</v>
      </c>
      <c r="H12" s="110" t="s">
        <v>134</v>
      </c>
      <c r="I12" s="3" t="s">
        <v>122</v>
      </c>
      <c r="J12" s="3" t="s">
        <v>344</v>
      </c>
      <c r="K12" s="53">
        <v>485</v>
      </c>
      <c r="L12" s="53"/>
    </row>
    <row r="13" spans="1:12">
      <c r="A13" s="108">
        <v>15001124</v>
      </c>
      <c r="B13" s="108">
        <v>360</v>
      </c>
      <c r="C13" s="109" t="s">
        <v>375</v>
      </c>
      <c r="D13" s="110">
        <v>1</v>
      </c>
      <c r="E13" s="110" t="s">
        <v>630</v>
      </c>
      <c r="F13" s="110">
        <v>2</v>
      </c>
      <c r="G13" s="110">
        <v>586</v>
      </c>
      <c r="H13" s="110" t="s">
        <v>134</v>
      </c>
      <c r="I13" s="3" t="s">
        <v>122</v>
      </c>
      <c r="J13" s="3" t="s">
        <v>344</v>
      </c>
      <c r="K13" s="53">
        <v>485</v>
      </c>
      <c r="L13" s="53"/>
    </row>
    <row r="14" spans="1:12">
      <c r="A14" s="108">
        <v>15001098</v>
      </c>
      <c r="B14" s="108">
        <v>180</v>
      </c>
      <c r="C14" s="109" t="s">
        <v>374</v>
      </c>
      <c r="D14" s="110">
        <v>1</v>
      </c>
      <c r="E14" s="110" t="s">
        <v>630</v>
      </c>
      <c r="F14" s="110">
        <v>2</v>
      </c>
      <c r="G14" s="110">
        <v>800</v>
      </c>
      <c r="H14" s="110" t="s">
        <v>134</v>
      </c>
      <c r="I14" s="3" t="s">
        <v>122</v>
      </c>
      <c r="J14" s="3" t="s">
        <v>344</v>
      </c>
      <c r="K14" s="53">
        <v>485</v>
      </c>
      <c r="L14" s="53"/>
    </row>
    <row r="15" spans="1:12">
      <c r="A15" s="108">
        <v>15003003</v>
      </c>
      <c r="B15" s="108">
        <v>400</v>
      </c>
      <c r="C15" s="109" t="s">
        <v>361</v>
      </c>
      <c r="D15" s="110">
        <v>1</v>
      </c>
      <c r="E15" s="110">
        <v>10</v>
      </c>
      <c r="F15" s="110">
        <v>2</v>
      </c>
      <c r="G15" s="110">
        <v>333</v>
      </c>
      <c r="H15" s="110" t="s">
        <v>134</v>
      </c>
      <c r="I15" s="3" t="s">
        <v>122</v>
      </c>
      <c r="J15" s="3" t="s">
        <v>344</v>
      </c>
      <c r="K15" s="53">
        <v>485</v>
      </c>
      <c r="L15" s="53"/>
    </row>
    <row r="16" spans="1:12">
      <c r="A16" s="108">
        <v>15001067</v>
      </c>
      <c r="B16" s="108">
        <v>240</v>
      </c>
      <c r="C16" s="109" t="s">
        <v>369</v>
      </c>
      <c r="D16" s="110">
        <v>2</v>
      </c>
      <c r="E16" s="110" t="s">
        <v>630</v>
      </c>
      <c r="F16" s="110">
        <v>2</v>
      </c>
      <c r="G16" s="110">
        <v>1500</v>
      </c>
      <c r="H16" s="110" t="s">
        <v>134</v>
      </c>
      <c r="I16" s="3" t="s">
        <v>126</v>
      </c>
      <c r="J16" s="3" t="s">
        <v>243</v>
      </c>
      <c r="K16" s="53">
        <v>486</v>
      </c>
      <c r="L16" s="53"/>
    </row>
    <row r="17" spans="1:12">
      <c r="A17" s="108">
        <v>15003003</v>
      </c>
      <c r="B17" s="108">
        <v>400</v>
      </c>
      <c r="C17" s="109" t="s">
        <v>361</v>
      </c>
      <c r="D17" s="110">
        <v>1</v>
      </c>
      <c r="E17" s="110">
        <v>10</v>
      </c>
      <c r="F17" s="110">
        <v>2</v>
      </c>
      <c r="G17" s="110">
        <v>333</v>
      </c>
      <c r="H17" s="110" t="s">
        <v>134</v>
      </c>
      <c r="I17" s="3" t="s">
        <v>126</v>
      </c>
      <c r="J17" s="3" t="s">
        <v>243</v>
      </c>
      <c r="K17" s="53">
        <v>486</v>
      </c>
      <c r="L17" s="53"/>
    </row>
    <row r="18" spans="1:12">
      <c r="A18" s="108">
        <v>15015001</v>
      </c>
      <c r="B18" s="108">
        <v>240</v>
      </c>
      <c r="C18" s="109" t="s">
        <v>355</v>
      </c>
      <c r="D18" s="110">
        <v>2</v>
      </c>
      <c r="E18" s="110" t="s">
        <v>630</v>
      </c>
      <c r="F18" s="110">
        <v>2</v>
      </c>
      <c r="G18" s="110">
        <v>468</v>
      </c>
      <c r="H18" s="110" t="s">
        <v>136</v>
      </c>
      <c r="I18" s="3" t="s">
        <v>126</v>
      </c>
      <c r="J18" s="3" t="s">
        <v>243</v>
      </c>
      <c r="K18" s="53">
        <v>274</v>
      </c>
      <c r="L18" s="53"/>
    </row>
    <row r="19" spans="1:12">
      <c r="A19" s="108">
        <v>15010001</v>
      </c>
      <c r="B19" s="108">
        <v>150</v>
      </c>
      <c r="C19" s="109" t="s">
        <v>358</v>
      </c>
      <c r="D19" s="110">
        <v>1</v>
      </c>
      <c r="E19" s="110" t="s">
        <v>630</v>
      </c>
      <c r="F19" s="110">
        <v>2</v>
      </c>
      <c r="G19" s="110">
        <v>374</v>
      </c>
      <c r="H19" s="110" t="s">
        <v>136</v>
      </c>
      <c r="I19" s="3" t="s">
        <v>126</v>
      </c>
      <c r="J19" s="3" t="s">
        <v>243</v>
      </c>
      <c r="K19" s="53">
        <v>274</v>
      </c>
      <c r="L19" s="53"/>
    </row>
    <row r="20" spans="1:12">
      <c r="A20" s="108">
        <v>15013005</v>
      </c>
      <c r="B20" s="108">
        <v>90</v>
      </c>
      <c r="C20" s="109" t="s">
        <v>60</v>
      </c>
      <c r="D20" s="110">
        <v>1</v>
      </c>
      <c r="E20" s="110">
        <v>3</v>
      </c>
      <c r="F20" s="110">
        <v>1</v>
      </c>
      <c r="G20" s="110">
        <v>50</v>
      </c>
      <c r="H20" s="110" t="s">
        <v>136</v>
      </c>
      <c r="I20" s="3" t="s">
        <v>126</v>
      </c>
      <c r="J20" s="3" t="s">
        <v>243</v>
      </c>
      <c r="K20" s="53">
        <v>274</v>
      </c>
      <c r="L20" s="53"/>
    </row>
    <row r="21" spans="1:12">
      <c r="A21" s="108">
        <v>15012001</v>
      </c>
      <c r="B21" s="108">
        <v>162</v>
      </c>
      <c r="C21" s="109" t="s">
        <v>391</v>
      </c>
      <c r="D21" s="110">
        <v>3</v>
      </c>
      <c r="E21" s="110" t="s">
        <v>630</v>
      </c>
      <c r="F21" s="110">
        <v>2</v>
      </c>
      <c r="G21" s="110">
        <v>792</v>
      </c>
      <c r="H21" s="110" t="s">
        <v>136</v>
      </c>
      <c r="I21" s="3" t="s">
        <v>126</v>
      </c>
      <c r="J21" s="3" t="s">
        <v>243</v>
      </c>
      <c r="K21" s="53">
        <v>274</v>
      </c>
      <c r="L21" s="53"/>
    </row>
    <row r="22" spans="1:12">
      <c r="A22" s="108">
        <v>15002055</v>
      </c>
      <c r="B22" s="108">
        <v>1880</v>
      </c>
      <c r="C22" s="109" t="s">
        <v>367</v>
      </c>
      <c r="D22" s="110">
        <v>1</v>
      </c>
      <c r="E22" s="110">
        <v>47</v>
      </c>
      <c r="F22" s="110">
        <v>1</v>
      </c>
      <c r="G22" s="110">
        <v>318</v>
      </c>
      <c r="H22" s="110" t="s">
        <v>136</v>
      </c>
      <c r="I22" s="3" t="s">
        <v>155</v>
      </c>
      <c r="J22" s="3" t="s">
        <v>243</v>
      </c>
      <c r="K22" s="53">
        <v>487</v>
      </c>
      <c r="L22" s="53"/>
    </row>
    <row r="23" spans="1:12">
      <c r="A23" s="108">
        <v>15011001</v>
      </c>
      <c r="B23" s="108">
        <v>210</v>
      </c>
      <c r="C23" s="109" t="s">
        <v>357</v>
      </c>
      <c r="D23" s="110">
        <v>2</v>
      </c>
      <c r="E23" s="110" t="s">
        <v>630</v>
      </c>
      <c r="F23" s="110">
        <v>2</v>
      </c>
      <c r="G23" s="110">
        <v>780</v>
      </c>
      <c r="H23" s="110" t="s">
        <v>136</v>
      </c>
      <c r="I23" s="3" t="s">
        <v>392</v>
      </c>
      <c r="J23" s="3" t="s">
        <v>332</v>
      </c>
      <c r="K23" s="53">
        <v>273</v>
      </c>
      <c r="L23" s="53"/>
    </row>
    <row r="24" spans="1:12">
      <c r="A24" s="108">
        <v>15002098</v>
      </c>
      <c r="B24" s="108">
        <v>1500</v>
      </c>
      <c r="C24" s="109" t="s">
        <v>366</v>
      </c>
      <c r="D24" s="110">
        <v>1</v>
      </c>
      <c r="E24" s="110" t="s">
        <v>630</v>
      </c>
      <c r="F24" s="110">
        <v>1</v>
      </c>
      <c r="G24" s="110">
        <v>500</v>
      </c>
      <c r="H24" s="110" t="s">
        <v>134</v>
      </c>
      <c r="I24" s="3" t="s">
        <v>158</v>
      </c>
      <c r="J24" s="3" t="s">
        <v>332</v>
      </c>
      <c r="K24" s="53">
        <v>488</v>
      </c>
      <c r="L24" s="53"/>
    </row>
    <row r="25" spans="1:12">
      <c r="A25" s="108">
        <v>15002099</v>
      </c>
      <c r="B25" s="108">
        <v>1500</v>
      </c>
      <c r="C25" s="109" t="s">
        <v>365</v>
      </c>
      <c r="D25" s="110">
        <v>1</v>
      </c>
      <c r="E25" s="110" t="s">
        <v>630</v>
      </c>
      <c r="F25" s="110">
        <v>1</v>
      </c>
      <c r="G25" s="110">
        <v>500</v>
      </c>
      <c r="H25" s="110" t="s">
        <v>134</v>
      </c>
      <c r="I25" s="3" t="s">
        <v>158</v>
      </c>
      <c r="J25" s="3" t="s">
        <v>332</v>
      </c>
      <c r="K25" s="53">
        <v>488</v>
      </c>
      <c r="L25" s="53"/>
    </row>
    <row r="26" spans="1:12">
      <c r="A26" s="108">
        <v>17000001</v>
      </c>
      <c r="B26" s="108">
        <v>24</v>
      </c>
      <c r="C26" s="109" t="s">
        <v>627</v>
      </c>
      <c r="D26" s="110" t="s">
        <v>630</v>
      </c>
      <c r="E26" s="110" t="s">
        <v>630</v>
      </c>
      <c r="F26" s="110">
        <v>1</v>
      </c>
      <c r="G26" s="110" t="s">
        <v>630</v>
      </c>
      <c r="H26" s="110" t="s">
        <v>468</v>
      </c>
      <c r="I26" s="3" t="s">
        <v>425</v>
      </c>
      <c r="J26" s="3" t="s">
        <v>288</v>
      </c>
      <c r="K26" s="53">
        <v>272</v>
      </c>
      <c r="L26" s="53"/>
    </row>
    <row r="27" spans="1:12">
      <c r="A27" s="108">
        <v>17000002</v>
      </c>
      <c r="B27" s="108">
        <v>20</v>
      </c>
      <c r="C27" s="109" t="s">
        <v>531</v>
      </c>
      <c r="D27" s="110" t="s">
        <v>630</v>
      </c>
      <c r="E27" s="110" t="s">
        <v>630</v>
      </c>
      <c r="F27" s="110">
        <v>1</v>
      </c>
      <c r="G27" s="110" t="s">
        <v>630</v>
      </c>
      <c r="H27" s="110" t="s">
        <v>468</v>
      </c>
      <c r="I27" s="3" t="s">
        <v>425</v>
      </c>
      <c r="J27" s="3" t="s">
        <v>288</v>
      </c>
      <c r="K27" s="53">
        <v>272</v>
      </c>
      <c r="L27" s="53"/>
    </row>
    <row r="28" spans="1:12">
      <c r="A28" s="108">
        <v>17000003</v>
      </c>
      <c r="B28" s="108">
        <v>24</v>
      </c>
      <c r="C28" s="109" t="s">
        <v>532</v>
      </c>
      <c r="D28" s="110" t="s">
        <v>630</v>
      </c>
      <c r="E28" s="110" t="s">
        <v>630</v>
      </c>
      <c r="F28" s="110">
        <v>1</v>
      </c>
      <c r="G28" s="110" t="s">
        <v>630</v>
      </c>
      <c r="H28" s="110" t="s">
        <v>468</v>
      </c>
      <c r="I28" s="3" t="s">
        <v>425</v>
      </c>
      <c r="J28" s="3" t="s">
        <v>288</v>
      </c>
      <c r="K28" s="53">
        <v>272</v>
      </c>
      <c r="L28" s="53"/>
    </row>
    <row r="29" spans="1:12">
      <c r="A29" s="108">
        <v>17000004</v>
      </c>
      <c r="B29" s="108">
        <v>20</v>
      </c>
      <c r="C29" s="109" t="s">
        <v>533</v>
      </c>
      <c r="D29" s="110" t="s">
        <v>630</v>
      </c>
      <c r="E29" s="110" t="s">
        <v>630</v>
      </c>
      <c r="F29" s="110">
        <v>1</v>
      </c>
      <c r="G29" s="110" t="s">
        <v>630</v>
      </c>
      <c r="H29" s="110" t="s">
        <v>468</v>
      </c>
      <c r="I29" s="3" t="s">
        <v>425</v>
      </c>
      <c r="J29" s="3" t="s">
        <v>288</v>
      </c>
      <c r="K29" s="53">
        <v>270</v>
      </c>
      <c r="L29" s="53"/>
    </row>
    <row r="30" spans="1:12">
      <c r="A30" s="108">
        <v>17000005</v>
      </c>
      <c r="B30" s="108">
        <v>3</v>
      </c>
      <c r="C30" s="109" t="s">
        <v>539</v>
      </c>
      <c r="D30" s="110" t="s">
        <v>630</v>
      </c>
      <c r="E30" s="110" t="s">
        <v>630</v>
      </c>
      <c r="F30" s="110">
        <v>1</v>
      </c>
      <c r="G30" s="110" t="s">
        <v>630</v>
      </c>
      <c r="H30" s="110" t="s">
        <v>468</v>
      </c>
      <c r="I30" s="3" t="s">
        <v>425</v>
      </c>
      <c r="J30" s="3" t="s">
        <v>288</v>
      </c>
      <c r="K30" s="53">
        <v>272</v>
      </c>
      <c r="L30" s="53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مقاصد!$A$2:$A$32</xm:f>
          </x14:formula1>
          <xm:sqref>I2:I30</xm:sqref>
        </x14:dataValidation>
        <x14:dataValidation type="list" allowBlank="1" showInputMessage="1" showErrorMessage="1">
          <x14:formula1>
            <xm:f>'راننده (2)'!$A$2:$A$139</xm:f>
          </x14:formula1>
          <xm:sqref>J2:J30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rightToLeft="1" zoomScaleNormal="100" workbookViewId="0">
      <selection activeCell="C27" sqref="C27"/>
    </sheetView>
  </sheetViews>
  <sheetFormatPr defaultRowHeight="15"/>
  <cols>
    <col min="1" max="1" width="9.85546875" customWidth="1"/>
    <col min="2" max="2" width="11.7109375" customWidth="1"/>
    <col min="3" max="3" width="26.5703125" style="1" customWidth="1"/>
    <col min="4" max="4" width="9" customWidth="1"/>
    <col min="5" max="5" width="7.42578125" customWidth="1"/>
    <col min="6" max="6" width="7.7109375" customWidth="1"/>
    <col min="7" max="8" width="12" customWidth="1"/>
    <col min="9" max="9" width="15.28515625" bestFit="1" customWidth="1"/>
    <col min="10" max="10" width="15.28515625" customWidth="1"/>
    <col min="11" max="12" width="11.42578125" customWidth="1"/>
    <col min="13" max="13" width="12" style="126" customWidth="1"/>
  </cols>
  <sheetData>
    <row r="1" spans="1:12" ht="28.5" customHeight="1">
      <c r="A1" s="105" t="s">
        <v>540</v>
      </c>
      <c r="B1" s="107" t="s">
        <v>581</v>
      </c>
      <c r="C1" s="105" t="s">
        <v>109</v>
      </c>
      <c r="D1" s="105" t="s">
        <v>541</v>
      </c>
      <c r="E1" s="105" t="s">
        <v>542</v>
      </c>
      <c r="F1" s="105" t="s">
        <v>117</v>
      </c>
      <c r="G1" s="105" t="s">
        <v>543</v>
      </c>
      <c r="H1" s="105" t="s">
        <v>133</v>
      </c>
      <c r="I1" s="105" t="s">
        <v>125</v>
      </c>
      <c r="J1" s="105" t="s">
        <v>544</v>
      </c>
      <c r="K1" s="105" t="s">
        <v>522</v>
      </c>
      <c r="L1" s="105" t="s">
        <v>622</v>
      </c>
    </row>
    <row r="2" spans="1:12">
      <c r="A2" s="108">
        <v>15012002</v>
      </c>
      <c r="B2" s="108">
        <v>240</v>
      </c>
      <c r="C2" s="109" t="s">
        <v>110</v>
      </c>
      <c r="D2" s="110">
        <v>5</v>
      </c>
      <c r="E2" s="110" t="s">
        <v>630</v>
      </c>
      <c r="F2" s="110">
        <v>1</v>
      </c>
      <c r="G2" s="110">
        <v>435</v>
      </c>
      <c r="H2" s="110" t="s">
        <v>137</v>
      </c>
      <c r="I2" s="3" t="s">
        <v>124</v>
      </c>
      <c r="J2" s="3" t="s">
        <v>571</v>
      </c>
      <c r="K2" s="53">
        <v>275</v>
      </c>
      <c r="L2" s="53"/>
    </row>
    <row r="3" spans="1:12">
      <c r="A3" s="108">
        <v>15012006</v>
      </c>
      <c r="B3" s="108">
        <v>48</v>
      </c>
      <c r="C3" s="109" t="s">
        <v>115</v>
      </c>
      <c r="D3" s="110">
        <v>1</v>
      </c>
      <c r="E3" s="110" t="s">
        <v>630</v>
      </c>
      <c r="F3" s="110">
        <v>1</v>
      </c>
      <c r="G3" s="110">
        <v>87</v>
      </c>
      <c r="H3" s="110" t="s">
        <v>137</v>
      </c>
      <c r="I3" s="3" t="s">
        <v>124</v>
      </c>
      <c r="J3" s="3" t="s">
        <v>571</v>
      </c>
      <c r="K3" s="53">
        <v>275</v>
      </c>
      <c r="L3" s="53"/>
    </row>
    <row r="4" spans="1:12">
      <c r="A4" s="108">
        <v>15001164</v>
      </c>
      <c r="B4" s="108">
        <v>384</v>
      </c>
      <c r="C4" s="109" t="s">
        <v>387</v>
      </c>
      <c r="D4" s="110">
        <v>2</v>
      </c>
      <c r="E4" s="110" t="s">
        <v>630</v>
      </c>
      <c r="F4" s="110">
        <v>2</v>
      </c>
      <c r="G4" s="110">
        <v>1000</v>
      </c>
      <c r="H4" s="110" t="s">
        <v>135</v>
      </c>
      <c r="I4" s="3" t="s">
        <v>124</v>
      </c>
      <c r="J4" s="3" t="s">
        <v>571</v>
      </c>
      <c r="K4" s="53">
        <v>490</v>
      </c>
      <c r="L4" s="53"/>
    </row>
    <row r="5" spans="1:12">
      <c r="A5" s="108">
        <v>15004007</v>
      </c>
      <c r="B5" s="108">
        <v>1120</v>
      </c>
      <c r="C5" s="109" t="s">
        <v>359</v>
      </c>
      <c r="D5" s="110">
        <v>1</v>
      </c>
      <c r="E5" s="110">
        <v>28</v>
      </c>
      <c r="F5" s="110">
        <v>2</v>
      </c>
      <c r="G5" s="110">
        <v>600</v>
      </c>
      <c r="H5" s="110" t="s">
        <v>135</v>
      </c>
      <c r="I5" s="3" t="s">
        <v>124</v>
      </c>
      <c r="J5" s="3" t="s">
        <v>571</v>
      </c>
      <c r="K5" s="53">
        <v>490</v>
      </c>
      <c r="L5" s="53"/>
    </row>
    <row r="6" spans="1:12">
      <c r="A6" s="108">
        <v>17000001</v>
      </c>
      <c r="B6" s="108">
        <v>125</v>
      </c>
      <c r="C6" s="109" t="s">
        <v>627</v>
      </c>
      <c r="D6" s="110" t="s">
        <v>630</v>
      </c>
      <c r="E6" s="110" t="s">
        <v>630</v>
      </c>
      <c r="F6" s="110">
        <v>1</v>
      </c>
      <c r="G6" s="110" t="s">
        <v>630</v>
      </c>
      <c r="H6" s="110" t="s">
        <v>468</v>
      </c>
      <c r="I6" s="3" t="s">
        <v>425</v>
      </c>
      <c r="J6" s="3" t="s">
        <v>571</v>
      </c>
      <c r="K6" s="53">
        <v>280</v>
      </c>
      <c r="L6" s="53"/>
    </row>
    <row r="7" spans="1:12">
      <c r="A7" s="108">
        <v>17000003</v>
      </c>
      <c r="B7" s="108">
        <v>96</v>
      </c>
      <c r="C7" s="109" t="s">
        <v>532</v>
      </c>
      <c r="D7" s="110" t="s">
        <v>630</v>
      </c>
      <c r="E7" s="110" t="s">
        <v>630</v>
      </c>
      <c r="F7" s="110">
        <v>1</v>
      </c>
      <c r="G7" s="110" t="s">
        <v>630</v>
      </c>
      <c r="H7" s="110" t="s">
        <v>468</v>
      </c>
      <c r="I7" s="3" t="s">
        <v>425</v>
      </c>
      <c r="J7" s="3" t="s">
        <v>571</v>
      </c>
      <c r="K7" s="53">
        <v>279</v>
      </c>
      <c r="L7" s="53"/>
    </row>
    <row r="8" spans="1:12">
      <c r="A8" s="108">
        <v>15001145</v>
      </c>
      <c r="B8" s="108">
        <v>480</v>
      </c>
      <c r="C8" s="109" t="s">
        <v>377</v>
      </c>
      <c r="D8" s="110">
        <v>5</v>
      </c>
      <c r="E8" s="110" t="s">
        <v>630</v>
      </c>
      <c r="F8" s="110">
        <v>2</v>
      </c>
      <c r="G8" s="110">
        <v>2500</v>
      </c>
      <c r="H8" s="110" t="s">
        <v>135</v>
      </c>
      <c r="I8" s="3" t="s">
        <v>124</v>
      </c>
      <c r="J8" s="3" t="s">
        <v>231</v>
      </c>
      <c r="K8" s="53">
        <v>498</v>
      </c>
      <c r="L8" s="53"/>
    </row>
    <row r="9" spans="1:12">
      <c r="A9" s="108">
        <v>15010002</v>
      </c>
      <c r="B9" s="108">
        <v>288</v>
      </c>
      <c r="C9" s="109" t="s">
        <v>527</v>
      </c>
      <c r="D9" s="110">
        <v>3</v>
      </c>
      <c r="E9" s="110" t="s">
        <v>630</v>
      </c>
      <c r="F9" s="110">
        <v>2</v>
      </c>
      <c r="G9" s="110">
        <v>900</v>
      </c>
      <c r="H9" s="110" t="s">
        <v>135</v>
      </c>
      <c r="I9" s="3" t="s">
        <v>124</v>
      </c>
      <c r="J9" s="3" t="s">
        <v>231</v>
      </c>
      <c r="K9" s="53">
        <v>283</v>
      </c>
      <c r="L9" s="53"/>
    </row>
    <row r="10" spans="1:12">
      <c r="A10" s="108">
        <v>15001177</v>
      </c>
      <c r="B10" s="108">
        <v>216</v>
      </c>
      <c r="C10" s="109" t="s">
        <v>472</v>
      </c>
      <c r="D10" s="110">
        <v>3</v>
      </c>
      <c r="E10" s="110" t="s">
        <v>630</v>
      </c>
      <c r="F10" s="110">
        <v>2</v>
      </c>
      <c r="G10" s="110">
        <v>1500</v>
      </c>
      <c r="H10" s="110" t="s">
        <v>135</v>
      </c>
      <c r="I10" s="3" t="s">
        <v>157</v>
      </c>
      <c r="J10" s="3" t="s">
        <v>475</v>
      </c>
      <c r="K10" s="53">
        <v>491</v>
      </c>
      <c r="L10" s="53"/>
    </row>
    <row r="11" spans="1:12">
      <c r="A11" s="108">
        <v>15001164</v>
      </c>
      <c r="B11" s="108">
        <v>192</v>
      </c>
      <c r="C11" s="109" t="s">
        <v>387</v>
      </c>
      <c r="D11" s="110">
        <v>1</v>
      </c>
      <c r="E11" s="110" t="s">
        <v>630</v>
      </c>
      <c r="F11" s="110">
        <v>2</v>
      </c>
      <c r="G11" s="110">
        <v>500</v>
      </c>
      <c r="H11" s="110" t="s">
        <v>135</v>
      </c>
      <c r="I11" s="3" t="s">
        <v>157</v>
      </c>
      <c r="J11" s="3" t="s">
        <v>475</v>
      </c>
      <c r="K11" s="53">
        <v>491</v>
      </c>
      <c r="L11" s="53"/>
    </row>
    <row r="12" spans="1:12">
      <c r="A12" s="108">
        <v>15001067</v>
      </c>
      <c r="B12" s="108">
        <v>240</v>
      </c>
      <c r="C12" s="109" t="s">
        <v>369</v>
      </c>
      <c r="D12" s="110">
        <v>2</v>
      </c>
      <c r="E12" s="110" t="s">
        <v>630</v>
      </c>
      <c r="F12" s="110">
        <v>2</v>
      </c>
      <c r="G12" s="110">
        <v>1500</v>
      </c>
      <c r="H12" s="110" t="s">
        <v>134</v>
      </c>
      <c r="I12" s="3" t="s">
        <v>123</v>
      </c>
      <c r="J12" s="3" t="s">
        <v>298</v>
      </c>
      <c r="K12" s="53">
        <v>492</v>
      </c>
      <c r="L12" s="53"/>
    </row>
    <row r="13" spans="1:12">
      <c r="A13" s="108">
        <v>15003003</v>
      </c>
      <c r="B13" s="108">
        <v>600</v>
      </c>
      <c r="C13" s="109" t="s">
        <v>361</v>
      </c>
      <c r="D13" s="110">
        <v>1</v>
      </c>
      <c r="E13" s="110">
        <v>15</v>
      </c>
      <c r="F13" s="110">
        <v>2</v>
      </c>
      <c r="G13" s="110">
        <v>400</v>
      </c>
      <c r="H13" s="110" t="s">
        <v>134</v>
      </c>
      <c r="I13" s="3" t="s">
        <v>123</v>
      </c>
      <c r="J13" s="3" t="s">
        <v>298</v>
      </c>
      <c r="K13" s="53">
        <v>492</v>
      </c>
      <c r="L13" s="53"/>
    </row>
    <row r="14" spans="1:12">
      <c r="A14" s="108">
        <v>15010001</v>
      </c>
      <c r="B14" s="108">
        <v>150</v>
      </c>
      <c r="C14" s="109" t="s">
        <v>358</v>
      </c>
      <c r="D14" s="110">
        <v>1</v>
      </c>
      <c r="E14" s="110" t="s">
        <v>630</v>
      </c>
      <c r="F14" s="110">
        <v>2</v>
      </c>
      <c r="G14" s="110">
        <v>374</v>
      </c>
      <c r="H14" s="110" t="s">
        <v>136</v>
      </c>
      <c r="I14" s="3" t="s">
        <v>123</v>
      </c>
      <c r="J14" s="3" t="s">
        <v>298</v>
      </c>
      <c r="K14" s="53">
        <v>277</v>
      </c>
      <c r="L14" s="53"/>
    </row>
    <row r="15" spans="1:12">
      <c r="A15" s="108">
        <v>15015001</v>
      </c>
      <c r="B15" s="108">
        <v>240</v>
      </c>
      <c r="C15" s="109" t="s">
        <v>355</v>
      </c>
      <c r="D15" s="110">
        <v>2</v>
      </c>
      <c r="E15" s="110" t="s">
        <v>630</v>
      </c>
      <c r="F15" s="110">
        <v>2</v>
      </c>
      <c r="G15" s="110">
        <v>468</v>
      </c>
      <c r="H15" s="110" t="s">
        <v>136</v>
      </c>
      <c r="I15" s="3" t="s">
        <v>123</v>
      </c>
      <c r="J15" s="3" t="s">
        <v>298</v>
      </c>
      <c r="K15" s="53">
        <v>276</v>
      </c>
      <c r="L15" s="53"/>
    </row>
    <row r="16" spans="1:12">
      <c r="A16" s="108">
        <v>15013005</v>
      </c>
      <c r="B16" s="108">
        <v>90</v>
      </c>
      <c r="C16" s="109" t="s">
        <v>60</v>
      </c>
      <c r="D16" s="110">
        <v>1</v>
      </c>
      <c r="E16" s="110">
        <v>3</v>
      </c>
      <c r="F16" s="110">
        <v>1</v>
      </c>
      <c r="G16" s="110">
        <v>50</v>
      </c>
      <c r="H16" s="110" t="s">
        <v>136</v>
      </c>
      <c r="I16" s="3" t="s">
        <v>123</v>
      </c>
      <c r="J16" s="3" t="s">
        <v>298</v>
      </c>
      <c r="K16" s="53">
        <v>276</v>
      </c>
      <c r="L16" s="53"/>
    </row>
    <row r="17" spans="1:12">
      <c r="A17" s="108">
        <v>15013005</v>
      </c>
      <c r="B17" s="108">
        <v>120</v>
      </c>
      <c r="C17" s="109" t="s">
        <v>60</v>
      </c>
      <c r="D17" s="110">
        <v>1</v>
      </c>
      <c r="E17" s="110">
        <v>4</v>
      </c>
      <c r="F17" s="110">
        <v>1</v>
      </c>
      <c r="G17" s="110">
        <v>60</v>
      </c>
      <c r="H17" s="110" t="s">
        <v>136</v>
      </c>
      <c r="I17" s="3" t="s">
        <v>123</v>
      </c>
      <c r="J17" s="3" t="s">
        <v>298</v>
      </c>
      <c r="K17" s="53">
        <v>277</v>
      </c>
      <c r="L17" s="53"/>
    </row>
    <row r="18" spans="1:12">
      <c r="A18" s="108">
        <v>15001067</v>
      </c>
      <c r="B18" s="108">
        <v>120</v>
      </c>
      <c r="C18" s="109" t="s">
        <v>369</v>
      </c>
      <c r="D18" s="110">
        <v>1</v>
      </c>
      <c r="E18" s="110" t="s">
        <v>630</v>
      </c>
      <c r="F18" s="110">
        <v>2</v>
      </c>
      <c r="G18" s="110">
        <v>750</v>
      </c>
      <c r="H18" s="110" t="s">
        <v>134</v>
      </c>
      <c r="I18" s="3" t="s">
        <v>126</v>
      </c>
      <c r="J18" s="3" t="s">
        <v>451</v>
      </c>
      <c r="K18" s="53">
        <v>493</v>
      </c>
      <c r="L18" s="53"/>
    </row>
    <row r="19" spans="1:12">
      <c r="A19" s="108">
        <v>15003003</v>
      </c>
      <c r="B19" s="108">
        <v>400</v>
      </c>
      <c r="C19" s="109" t="s">
        <v>361</v>
      </c>
      <c r="D19" s="110">
        <v>1</v>
      </c>
      <c r="E19" s="110">
        <v>10</v>
      </c>
      <c r="F19" s="110">
        <v>2</v>
      </c>
      <c r="G19" s="110">
        <v>333</v>
      </c>
      <c r="H19" s="110" t="s">
        <v>134</v>
      </c>
      <c r="I19" s="3" t="s">
        <v>126</v>
      </c>
      <c r="J19" s="3" t="s">
        <v>451</v>
      </c>
      <c r="K19" s="53">
        <v>493</v>
      </c>
      <c r="L19" s="53"/>
    </row>
    <row r="20" spans="1:12">
      <c r="A20" s="108">
        <v>15002098</v>
      </c>
      <c r="B20" s="108">
        <v>1500</v>
      </c>
      <c r="C20" s="109" t="s">
        <v>366</v>
      </c>
      <c r="D20" s="110">
        <v>1</v>
      </c>
      <c r="E20" s="110" t="s">
        <v>630</v>
      </c>
      <c r="F20" s="110">
        <v>1</v>
      </c>
      <c r="G20" s="110">
        <v>500</v>
      </c>
      <c r="H20" s="110" t="s">
        <v>134</v>
      </c>
      <c r="I20" s="3" t="s">
        <v>158</v>
      </c>
      <c r="J20" s="3" t="s">
        <v>451</v>
      </c>
      <c r="K20" s="53">
        <v>495</v>
      </c>
      <c r="L20" s="53"/>
    </row>
    <row r="21" spans="1:12">
      <c r="A21" s="108">
        <v>15002099</v>
      </c>
      <c r="B21" s="108">
        <v>1500</v>
      </c>
      <c r="C21" s="109" t="s">
        <v>365</v>
      </c>
      <c r="D21" s="110">
        <v>1</v>
      </c>
      <c r="E21" s="110" t="s">
        <v>630</v>
      </c>
      <c r="F21" s="110">
        <v>1</v>
      </c>
      <c r="G21" s="110">
        <v>500</v>
      </c>
      <c r="H21" s="110" t="s">
        <v>134</v>
      </c>
      <c r="I21" s="3" t="s">
        <v>158</v>
      </c>
      <c r="J21" s="3" t="s">
        <v>451</v>
      </c>
      <c r="K21" s="53">
        <v>495</v>
      </c>
      <c r="L21" s="53"/>
    </row>
    <row r="22" spans="1:12">
      <c r="A22" s="108">
        <v>15011001</v>
      </c>
      <c r="B22" s="108">
        <v>210</v>
      </c>
      <c r="C22" s="109" t="s">
        <v>357</v>
      </c>
      <c r="D22" s="110">
        <v>2</v>
      </c>
      <c r="E22" s="110" t="s">
        <v>630</v>
      </c>
      <c r="F22" s="110">
        <v>2</v>
      </c>
      <c r="G22" s="110">
        <v>780</v>
      </c>
      <c r="H22" s="110" t="s">
        <v>136</v>
      </c>
      <c r="I22" s="3" t="s">
        <v>392</v>
      </c>
      <c r="J22" s="3" t="s">
        <v>451</v>
      </c>
      <c r="K22" s="53">
        <v>278</v>
      </c>
      <c r="L22" s="53"/>
    </row>
    <row r="23" spans="1:12">
      <c r="A23" s="108">
        <v>15011001</v>
      </c>
      <c r="B23" s="108">
        <v>105</v>
      </c>
      <c r="C23" s="109" t="s">
        <v>357</v>
      </c>
      <c r="D23" s="110">
        <v>1</v>
      </c>
      <c r="E23" s="110" t="s">
        <v>630</v>
      </c>
      <c r="F23" s="110">
        <v>2</v>
      </c>
      <c r="G23" s="110">
        <v>390</v>
      </c>
      <c r="H23" s="110" t="s">
        <v>136</v>
      </c>
      <c r="I23" s="3" t="s">
        <v>423</v>
      </c>
      <c r="J23" s="3" t="s">
        <v>451</v>
      </c>
      <c r="K23" s="53">
        <v>282</v>
      </c>
      <c r="L23" s="53"/>
    </row>
    <row r="24" spans="1:12">
      <c r="A24" s="108">
        <v>16000002</v>
      </c>
      <c r="B24" s="108">
        <v>120</v>
      </c>
      <c r="C24" s="109" t="s">
        <v>519</v>
      </c>
      <c r="D24" s="110" t="s">
        <v>630</v>
      </c>
      <c r="E24" s="110" t="s">
        <v>630</v>
      </c>
      <c r="F24" s="110" t="s">
        <v>630</v>
      </c>
      <c r="G24" s="110" t="s">
        <v>630</v>
      </c>
      <c r="H24" s="110">
        <v>0</v>
      </c>
      <c r="I24" s="3" t="s">
        <v>423</v>
      </c>
      <c r="J24" s="3" t="s">
        <v>451</v>
      </c>
      <c r="K24" s="53">
        <v>281</v>
      </c>
      <c r="L24" s="53"/>
    </row>
    <row r="25" spans="1:12">
      <c r="A25" s="108">
        <v>15001124</v>
      </c>
      <c r="B25" s="108">
        <v>280</v>
      </c>
      <c r="C25" s="109" t="s">
        <v>375</v>
      </c>
      <c r="D25" s="110">
        <v>1</v>
      </c>
      <c r="E25" s="110" t="s">
        <v>630</v>
      </c>
      <c r="F25" s="110">
        <v>2</v>
      </c>
      <c r="G25" s="110">
        <v>500</v>
      </c>
      <c r="H25" s="110" t="s">
        <v>134</v>
      </c>
      <c r="I25" s="3" t="s">
        <v>122</v>
      </c>
      <c r="J25" s="3" t="s">
        <v>200</v>
      </c>
      <c r="K25" s="53">
        <v>494</v>
      </c>
      <c r="L25" s="53"/>
    </row>
    <row r="26" spans="1:12">
      <c r="A26" s="108">
        <v>15001125</v>
      </c>
      <c r="B26" s="108">
        <v>280</v>
      </c>
      <c r="C26" s="109" t="s">
        <v>376</v>
      </c>
      <c r="D26" s="110">
        <v>1</v>
      </c>
      <c r="E26" s="110" t="s">
        <v>630</v>
      </c>
      <c r="F26" s="110">
        <v>2</v>
      </c>
      <c r="G26" s="110">
        <v>500</v>
      </c>
      <c r="H26" s="110" t="s">
        <v>134</v>
      </c>
      <c r="I26" s="3" t="s">
        <v>122</v>
      </c>
      <c r="J26" s="3" t="s">
        <v>200</v>
      </c>
      <c r="K26" s="53">
        <v>494</v>
      </c>
      <c r="L26" s="53"/>
    </row>
    <row r="27" spans="1:12">
      <c r="A27" s="108">
        <v>15003002</v>
      </c>
      <c r="B27" s="108">
        <v>600</v>
      </c>
      <c r="C27" s="109" t="s">
        <v>362</v>
      </c>
      <c r="D27" s="110">
        <v>1</v>
      </c>
      <c r="E27" s="110">
        <v>20</v>
      </c>
      <c r="F27" s="110">
        <v>2</v>
      </c>
      <c r="G27" s="110">
        <v>467</v>
      </c>
      <c r="H27" s="110" t="s">
        <v>134</v>
      </c>
      <c r="I27" s="3" t="s">
        <v>122</v>
      </c>
      <c r="J27" s="3" t="s">
        <v>200</v>
      </c>
      <c r="K27" s="53">
        <v>494</v>
      </c>
      <c r="L27" s="53"/>
    </row>
    <row r="28" spans="1:12">
      <c r="A28" s="108">
        <v>15001088</v>
      </c>
      <c r="B28" s="108">
        <v>300</v>
      </c>
      <c r="C28" s="109" t="s">
        <v>371</v>
      </c>
      <c r="D28" s="110">
        <v>3</v>
      </c>
      <c r="E28" s="110" t="s">
        <v>630</v>
      </c>
      <c r="F28" s="110">
        <v>2</v>
      </c>
      <c r="G28" s="110">
        <v>2100</v>
      </c>
      <c r="H28" s="110" t="s">
        <v>134</v>
      </c>
      <c r="I28" s="3" t="s">
        <v>122</v>
      </c>
      <c r="J28" s="3" t="s">
        <v>200</v>
      </c>
      <c r="K28" s="53">
        <v>494</v>
      </c>
      <c r="L28" s="53"/>
    </row>
    <row r="29" spans="1:12">
      <c r="A29" s="108">
        <v>15003003</v>
      </c>
      <c r="B29" s="108">
        <v>200</v>
      </c>
      <c r="C29" s="109" t="s">
        <v>361</v>
      </c>
      <c r="D29" s="110">
        <v>1</v>
      </c>
      <c r="E29" s="110">
        <v>5</v>
      </c>
      <c r="F29" s="110">
        <v>2</v>
      </c>
      <c r="G29" s="110">
        <v>267</v>
      </c>
      <c r="H29" s="110" t="s">
        <v>134</v>
      </c>
      <c r="I29" s="3" t="s">
        <v>122</v>
      </c>
      <c r="J29" s="3" t="s">
        <v>200</v>
      </c>
      <c r="K29" s="53">
        <v>494</v>
      </c>
      <c r="L29" s="53"/>
    </row>
    <row r="30" spans="1:12">
      <c r="A30" s="108">
        <v>15001098</v>
      </c>
      <c r="B30" s="108">
        <v>104</v>
      </c>
      <c r="C30" s="109" t="s">
        <v>374</v>
      </c>
      <c r="D30" s="110">
        <v>1</v>
      </c>
      <c r="E30" s="110" t="s">
        <v>630</v>
      </c>
      <c r="F30" s="110">
        <v>2</v>
      </c>
      <c r="G30" s="110">
        <v>547</v>
      </c>
      <c r="H30" s="110" t="s">
        <v>134</v>
      </c>
      <c r="I30" s="3" t="s">
        <v>122</v>
      </c>
      <c r="J30" s="3" t="s">
        <v>200</v>
      </c>
      <c r="K30" s="53">
        <v>494</v>
      </c>
      <c r="L30" s="53"/>
    </row>
    <row r="31" spans="1:12">
      <c r="A31" s="108">
        <v>15011002</v>
      </c>
      <c r="B31" s="108">
        <v>288</v>
      </c>
      <c r="C31" s="109" t="s">
        <v>454</v>
      </c>
      <c r="D31" s="110">
        <v>6</v>
      </c>
      <c r="E31" s="110" t="s">
        <v>630</v>
      </c>
      <c r="F31" s="110">
        <v>1</v>
      </c>
      <c r="G31" s="110">
        <v>480</v>
      </c>
      <c r="H31" s="110" t="s">
        <v>135</v>
      </c>
      <c r="I31" s="3" t="s">
        <v>386</v>
      </c>
      <c r="J31" s="3" t="s">
        <v>243</v>
      </c>
      <c r="K31" s="53">
        <v>284</v>
      </c>
      <c r="L31" s="53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مقاصد!$A$2:$A$32</xm:f>
          </x14:formula1>
          <xm:sqref>I2:I31</xm:sqref>
        </x14:dataValidation>
        <x14:dataValidation type="list" allowBlank="1" showInputMessage="1" showErrorMessage="1">
          <x14:formula1>
            <xm:f>'راننده (2)'!$A$2:$A$139</xm:f>
          </x14:formula1>
          <xm:sqref>J2:J31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rightToLeft="1" zoomScaleNormal="100" workbookViewId="0">
      <selection activeCell="F14" sqref="F14"/>
    </sheetView>
  </sheetViews>
  <sheetFormatPr defaultRowHeight="15"/>
  <cols>
    <col min="1" max="1" width="9.85546875" customWidth="1"/>
    <col min="2" max="2" width="11.7109375" customWidth="1"/>
    <col min="3" max="3" width="26.5703125" style="1" customWidth="1"/>
    <col min="4" max="4" width="9" customWidth="1"/>
    <col min="5" max="5" width="7.42578125" customWidth="1"/>
    <col min="6" max="6" width="7.7109375" customWidth="1"/>
    <col min="7" max="8" width="12" customWidth="1"/>
    <col min="9" max="9" width="15.28515625" bestFit="1" customWidth="1"/>
    <col min="10" max="10" width="15.28515625" customWidth="1"/>
    <col min="11" max="12" width="11.42578125" customWidth="1"/>
    <col min="13" max="13" width="12" style="126" customWidth="1"/>
  </cols>
  <sheetData>
    <row r="1" spans="1:12" ht="28.5" customHeight="1">
      <c r="A1" s="105" t="s">
        <v>540</v>
      </c>
      <c r="B1" s="107" t="s">
        <v>581</v>
      </c>
      <c r="C1" s="105" t="s">
        <v>109</v>
      </c>
      <c r="D1" s="105" t="s">
        <v>541</v>
      </c>
      <c r="E1" s="105" t="s">
        <v>542</v>
      </c>
      <c r="F1" s="105" t="s">
        <v>117</v>
      </c>
      <c r="G1" s="105" t="s">
        <v>543</v>
      </c>
      <c r="H1" s="105" t="s">
        <v>133</v>
      </c>
      <c r="I1" s="105" t="s">
        <v>125</v>
      </c>
      <c r="J1" s="105" t="s">
        <v>544</v>
      </c>
      <c r="K1" s="105" t="s">
        <v>522</v>
      </c>
      <c r="L1" s="105" t="s">
        <v>622</v>
      </c>
    </row>
    <row r="2" spans="1:12">
      <c r="A2" s="108">
        <v>15012002</v>
      </c>
      <c r="B2" s="108">
        <v>240</v>
      </c>
      <c r="C2" s="109" t="s">
        <v>110</v>
      </c>
      <c r="D2" s="110">
        <v>5</v>
      </c>
      <c r="E2" s="110" t="s">
        <v>630</v>
      </c>
      <c r="F2" s="110">
        <v>1</v>
      </c>
      <c r="G2" s="110">
        <v>435</v>
      </c>
      <c r="H2" s="110" t="s">
        <v>137</v>
      </c>
      <c r="I2" s="3" t="s">
        <v>124</v>
      </c>
      <c r="J2" s="3" t="s">
        <v>344</v>
      </c>
      <c r="K2" s="53">
        <v>287</v>
      </c>
      <c r="L2" s="53"/>
    </row>
    <row r="3" spans="1:12">
      <c r="A3" s="108">
        <v>15001146</v>
      </c>
      <c r="B3" s="108">
        <v>288</v>
      </c>
      <c r="C3" s="109" t="s">
        <v>445</v>
      </c>
      <c r="D3" s="110">
        <v>4</v>
      </c>
      <c r="E3" s="110" t="s">
        <v>630</v>
      </c>
      <c r="F3" s="110">
        <v>2</v>
      </c>
      <c r="G3" s="110">
        <v>2000</v>
      </c>
      <c r="H3" s="110" t="s">
        <v>135</v>
      </c>
      <c r="I3" s="3" t="s">
        <v>124</v>
      </c>
      <c r="J3" s="3" t="s">
        <v>344</v>
      </c>
      <c r="K3" s="53">
        <v>507</v>
      </c>
      <c r="L3" s="53"/>
    </row>
    <row r="4" spans="1:12">
      <c r="A4" s="108">
        <v>15001177</v>
      </c>
      <c r="B4" s="108">
        <v>144</v>
      </c>
      <c r="C4" s="109" t="s">
        <v>472</v>
      </c>
      <c r="D4" s="110">
        <v>2</v>
      </c>
      <c r="E4" s="110" t="s">
        <v>630</v>
      </c>
      <c r="F4" s="110">
        <v>2</v>
      </c>
      <c r="G4" s="110">
        <v>1000</v>
      </c>
      <c r="H4" s="110" t="s">
        <v>135</v>
      </c>
      <c r="I4" s="3" t="s">
        <v>124</v>
      </c>
      <c r="J4" s="3" t="s">
        <v>298</v>
      </c>
      <c r="K4" s="53">
        <v>499</v>
      </c>
      <c r="L4" s="53"/>
    </row>
    <row r="5" spans="1:12">
      <c r="A5" s="108">
        <v>15001145</v>
      </c>
      <c r="B5" s="108">
        <v>480</v>
      </c>
      <c r="C5" s="109" t="s">
        <v>377</v>
      </c>
      <c r="D5" s="110">
        <v>5</v>
      </c>
      <c r="E5" s="110" t="s">
        <v>630</v>
      </c>
      <c r="F5" s="110">
        <v>2</v>
      </c>
      <c r="G5" s="110">
        <v>2500</v>
      </c>
      <c r="H5" s="110" t="s">
        <v>135</v>
      </c>
      <c r="I5" s="3" t="s">
        <v>124</v>
      </c>
      <c r="J5" s="3" t="s">
        <v>298</v>
      </c>
      <c r="K5" s="53">
        <v>499</v>
      </c>
      <c r="L5" s="53"/>
    </row>
    <row r="6" spans="1:12">
      <c r="A6" s="108">
        <v>17000001</v>
      </c>
      <c r="B6" s="108">
        <v>96</v>
      </c>
      <c r="C6" s="109" t="s">
        <v>627</v>
      </c>
      <c r="D6" s="110" t="s">
        <v>630</v>
      </c>
      <c r="E6" s="110" t="s">
        <v>630</v>
      </c>
      <c r="F6" s="110">
        <v>1</v>
      </c>
      <c r="G6" s="110" t="s">
        <v>630</v>
      </c>
      <c r="H6" s="110" t="s">
        <v>468</v>
      </c>
      <c r="I6" s="3" t="s">
        <v>425</v>
      </c>
      <c r="J6" s="3" t="s">
        <v>298</v>
      </c>
      <c r="K6" s="53">
        <v>292</v>
      </c>
      <c r="L6" s="53"/>
    </row>
    <row r="7" spans="1:12">
      <c r="A7" s="108">
        <v>15001177</v>
      </c>
      <c r="B7" s="108">
        <v>144</v>
      </c>
      <c r="C7" s="109" t="s">
        <v>472</v>
      </c>
      <c r="D7" s="110">
        <v>2</v>
      </c>
      <c r="E7" s="110" t="s">
        <v>630</v>
      </c>
      <c r="F7" s="110">
        <v>2</v>
      </c>
      <c r="G7" s="110">
        <v>1000</v>
      </c>
      <c r="H7" s="110" t="s">
        <v>135</v>
      </c>
      <c r="I7" s="3" t="s">
        <v>157</v>
      </c>
      <c r="J7" s="3" t="s">
        <v>475</v>
      </c>
      <c r="K7" s="53">
        <v>501</v>
      </c>
      <c r="L7" s="53"/>
    </row>
    <row r="8" spans="1:12">
      <c r="A8" s="108">
        <v>15001164</v>
      </c>
      <c r="B8" s="108">
        <v>384</v>
      </c>
      <c r="C8" s="109" t="s">
        <v>387</v>
      </c>
      <c r="D8" s="110">
        <v>2</v>
      </c>
      <c r="E8" s="110" t="s">
        <v>630</v>
      </c>
      <c r="F8" s="110">
        <v>2</v>
      </c>
      <c r="G8" s="110">
        <v>1000</v>
      </c>
      <c r="H8" s="110" t="s">
        <v>135</v>
      </c>
      <c r="I8" s="3" t="s">
        <v>157</v>
      </c>
      <c r="J8" s="3" t="s">
        <v>475</v>
      </c>
      <c r="K8" s="53">
        <v>501</v>
      </c>
      <c r="L8" s="53"/>
    </row>
    <row r="9" spans="1:12">
      <c r="A9" s="108">
        <v>15001067</v>
      </c>
      <c r="B9" s="108">
        <v>360</v>
      </c>
      <c r="C9" s="109" t="s">
        <v>369</v>
      </c>
      <c r="D9" s="110">
        <v>3</v>
      </c>
      <c r="E9" s="110" t="s">
        <v>630</v>
      </c>
      <c r="F9" s="110">
        <v>2</v>
      </c>
      <c r="G9" s="110">
        <v>2250</v>
      </c>
      <c r="H9" s="110" t="s">
        <v>134</v>
      </c>
      <c r="I9" s="3" t="s">
        <v>123</v>
      </c>
      <c r="J9" s="3" t="s">
        <v>304</v>
      </c>
      <c r="K9" s="53">
        <v>502</v>
      </c>
      <c r="L9" s="53"/>
    </row>
    <row r="10" spans="1:12">
      <c r="A10" s="108">
        <v>15001082</v>
      </c>
      <c r="B10" s="108">
        <v>720</v>
      </c>
      <c r="C10" s="109" t="s">
        <v>370</v>
      </c>
      <c r="D10" s="110">
        <v>4</v>
      </c>
      <c r="E10" s="110" t="s">
        <v>630</v>
      </c>
      <c r="F10" s="110">
        <v>2</v>
      </c>
      <c r="G10" s="110">
        <v>3200</v>
      </c>
      <c r="H10" s="110" t="s">
        <v>134</v>
      </c>
      <c r="I10" s="3" t="s">
        <v>123</v>
      </c>
      <c r="J10" s="3" t="s">
        <v>304</v>
      </c>
      <c r="K10" s="53">
        <v>502</v>
      </c>
      <c r="L10" s="53"/>
    </row>
    <row r="11" spans="1:12">
      <c r="A11" s="108">
        <v>15003003</v>
      </c>
      <c r="B11" s="108">
        <v>240</v>
      </c>
      <c r="C11" s="109" t="s">
        <v>361</v>
      </c>
      <c r="D11" s="110">
        <v>1</v>
      </c>
      <c r="E11" s="110">
        <v>6</v>
      </c>
      <c r="F11" s="110">
        <v>2</v>
      </c>
      <c r="G11" s="110">
        <v>280</v>
      </c>
      <c r="H11" s="110" t="s">
        <v>134</v>
      </c>
      <c r="I11" s="3" t="s">
        <v>123</v>
      </c>
      <c r="J11" s="3" t="s">
        <v>304</v>
      </c>
      <c r="K11" s="53">
        <v>502</v>
      </c>
      <c r="L11" s="53"/>
    </row>
    <row r="12" spans="1:12">
      <c r="A12" s="108">
        <v>15010001</v>
      </c>
      <c r="B12" s="108">
        <v>300</v>
      </c>
      <c r="C12" s="109" t="s">
        <v>358</v>
      </c>
      <c r="D12" s="110">
        <v>2</v>
      </c>
      <c r="E12" s="110" t="s">
        <v>630</v>
      </c>
      <c r="F12" s="110">
        <v>2</v>
      </c>
      <c r="G12" s="110">
        <v>748</v>
      </c>
      <c r="H12" s="110" t="s">
        <v>136</v>
      </c>
      <c r="I12" s="3" t="s">
        <v>123</v>
      </c>
      <c r="J12" s="3" t="s">
        <v>304</v>
      </c>
      <c r="K12" s="53">
        <v>288</v>
      </c>
      <c r="L12" s="53"/>
    </row>
    <row r="13" spans="1:12">
      <c r="A13" s="108">
        <v>15013005</v>
      </c>
      <c r="B13" s="108">
        <v>210</v>
      </c>
      <c r="C13" s="109" t="s">
        <v>60</v>
      </c>
      <c r="D13" s="110">
        <v>1</v>
      </c>
      <c r="E13" s="110">
        <v>7</v>
      </c>
      <c r="F13" s="110">
        <v>1</v>
      </c>
      <c r="G13" s="110">
        <v>90</v>
      </c>
      <c r="H13" s="110" t="s">
        <v>136</v>
      </c>
      <c r="I13" s="3" t="s">
        <v>123</v>
      </c>
      <c r="J13" s="3" t="s">
        <v>304</v>
      </c>
      <c r="K13" s="53">
        <v>288</v>
      </c>
      <c r="L13" s="53"/>
    </row>
    <row r="14" spans="1:12">
      <c r="A14" s="108">
        <v>15001067</v>
      </c>
      <c r="B14" s="108">
        <v>120</v>
      </c>
      <c r="C14" s="109" t="s">
        <v>369</v>
      </c>
      <c r="D14" s="110">
        <v>1</v>
      </c>
      <c r="E14" s="110" t="s">
        <v>630</v>
      </c>
      <c r="F14" s="110">
        <v>2</v>
      </c>
      <c r="G14" s="110">
        <v>750</v>
      </c>
      <c r="H14" s="110" t="s">
        <v>134</v>
      </c>
      <c r="I14" s="3" t="s">
        <v>126</v>
      </c>
      <c r="J14" s="3" t="s">
        <v>304</v>
      </c>
      <c r="K14" s="53">
        <v>503</v>
      </c>
      <c r="L14" s="53"/>
    </row>
    <row r="15" spans="1:12">
      <c r="A15" s="108">
        <v>15003003</v>
      </c>
      <c r="B15" s="108">
        <v>240</v>
      </c>
      <c r="C15" s="109" t="s">
        <v>361</v>
      </c>
      <c r="D15" s="110">
        <v>1</v>
      </c>
      <c r="E15" s="110">
        <v>6</v>
      </c>
      <c r="F15" s="110">
        <v>2</v>
      </c>
      <c r="G15" s="110">
        <v>280</v>
      </c>
      <c r="H15" s="110" t="s">
        <v>134</v>
      </c>
      <c r="I15" s="3" t="s">
        <v>126</v>
      </c>
      <c r="J15" s="3" t="s">
        <v>304</v>
      </c>
      <c r="K15" s="53">
        <v>503</v>
      </c>
      <c r="L15" s="53"/>
    </row>
    <row r="16" spans="1:12">
      <c r="A16" s="108">
        <v>15011001</v>
      </c>
      <c r="B16" s="108">
        <v>210</v>
      </c>
      <c r="C16" s="109" t="s">
        <v>357</v>
      </c>
      <c r="D16" s="110">
        <v>2</v>
      </c>
      <c r="E16" s="110" t="s">
        <v>630</v>
      </c>
      <c r="F16" s="110">
        <v>2</v>
      </c>
      <c r="G16" s="110">
        <v>780</v>
      </c>
      <c r="H16" s="110" t="s">
        <v>136</v>
      </c>
      <c r="I16" s="3" t="s">
        <v>159</v>
      </c>
      <c r="J16" s="3" t="s">
        <v>186</v>
      </c>
      <c r="K16" s="53">
        <v>289</v>
      </c>
      <c r="L16" s="53"/>
    </row>
    <row r="17" spans="1:12">
      <c r="A17" s="108">
        <v>15002098</v>
      </c>
      <c r="B17" s="108">
        <v>1500</v>
      </c>
      <c r="C17" s="109" t="s">
        <v>366</v>
      </c>
      <c r="D17" s="110">
        <v>1</v>
      </c>
      <c r="E17" s="110" t="s">
        <v>630</v>
      </c>
      <c r="F17" s="110">
        <v>1</v>
      </c>
      <c r="G17" s="110">
        <v>500</v>
      </c>
      <c r="H17" s="110" t="s">
        <v>134</v>
      </c>
      <c r="I17" s="3" t="s">
        <v>158</v>
      </c>
      <c r="J17" s="3" t="s">
        <v>422</v>
      </c>
      <c r="K17" s="53">
        <v>505</v>
      </c>
      <c r="L17" s="53"/>
    </row>
    <row r="18" spans="1:12">
      <c r="A18" s="108">
        <v>15002099</v>
      </c>
      <c r="B18" s="108">
        <v>1500</v>
      </c>
      <c r="C18" s="109" t="s">
        <v>365</v>
      </c>
      <c r="D18" s="110">
        <v>1</v>
      </c>
      <c r="E18" s="110" t="s">
        <v>630</v>
      </c>
      <c r="F18" s="110">
        <v>1</v>
      </c>
      <c r="G18" s="110">
        <v>500</v>
      </c>
      <c r="H18" s="110" t="s">
        <v>134</v>
      </c>
      <c r="I18" s="3" t="s">
        <v>158</v>
      </c>
      <c r="J18" s="3" t="s">
        <v>422</v>
      </c>
      <c r="K18" s="53">
        <v>505</v>
      </c>
      <c r="L18" s="53"/>
    </row>
    <row r="19" spans="1:12">
      <c r="A19" s="108">
        <v>15001158</v>
      </c>
      <c r="B19" s="108">
        <v>615</v>
      </c>
      <c r="C19" s="109" t="s">
        <v>59</v>
      </c>
      <c r="D19" s="110">
        <v>2</v>
      </c>
      <c r="E19" s="110">
        <v>41</v>
      </c>
      <c r="F19" s="110">
        <v>1</v>
      </c>
      <c r="G19" s="110">
        <v>559</v>
      </c>
      <c r="H19" s="110" t="s">
        <v>134</v>
      </c>
      <c r="I19" s="3" t="s">
        <v>158</v>
      </c>
      <c r="J19" s="3" t="s">
        <v>422</v>
      </c>
      <c r="K19" s="53">
        <v>506</v>
      </c>
      <c r="L19" s="53"/>
    </row>
    <row r="20" spans="1:12">
      <c r="A20" s="108">
        <v>15010001</v>
      </c>
      <c r="B20" s="108">
        <v>150</v>
      </c>
      <c r="C20" s="109" t="s">
        <v>358</v>
      </c>
      <c r="D20" s="110">
        <v>1</v>
      </c>
      <c r="E20" s="110" t="s">
        <v>630</v>
      </c>
      <c r="F20" s="110">
        <v>2</v>
      </c>
      <c r="G20" s="110">
        <v>374</v>
      </c>
      <c r="H20" s="110" t="s">
        <v>136</v>
      </c>
      <c r="I20" s="3" t="s">
        <v>423</v>
      </c>
      <c r="J20" s="3" t="s">
        <v>422</v>
      </c>
      <c r="K20" s="53">
        <v>290</v>
      </c>
      <c r="L20" s="53"/>
    </row>
    <row r="21" spans="1:12">
      <c r="A21" s="108">
        <v>15013005</v>
      </c>
      <c r="B21" s="108">
        <v>120</v>
      </c>
      <c r="C21" s="109" t="s">
        <v>60</v>
      </c>
      <c r="D21" s="110">
        <v>1</v>
      </c>
      <c r="E21" s="110">
        <v>4</v>
      </c>
      <c r="F21" s="110">
        <v>1</v>
      </c>
      <c r="G21" s="110">
        <v>60</v>
      </c>
      <c r="H21" s="110" t="s">
        <v>136</v>
      </c>
      <c r="I21" s="3" t="s">
        <v>423</v>
      </c>
      <c r="J21" s="3" t="s">
        <v>422</v>
      </c>
      <c r="K21" s="53">
        <v>290</v>
      </c>
      <c r="L21" s="53"/>
    </row>
    <row r="22" spans="1:12">
      <c r="A22" s="108">
        <v>15015001</v>
      </c>
      <c r="B22" s="108">
        <v>120</v>
      </c>
      <c r="C22" s="109" t="s">
        <v>355</v>
      </c>
      <c r="D22" s="110">
        <v>1</v>
      </c>
      <c r="E22" s="110" t="s">
        <v>630</v>
      </c>
      <c r="F22" s="110">
        <v>2</v>
      </c>
      <c r="G22" s="110">
        <v>234</v>
      </c>
      <c r="H22" s="110" t="s">
        <v>136</v>
      </c>
      <c r="I22" s="3" t="s">
        <v>423</v>
      </c>
      <c r="J22" s="3" t="s">
        <v>422</v>
      </c>
      <c r="K22" s="53">
        <v>290</v>
      </c>
      <c r="L22" s="53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مقاصد!$A$2:$A$32</xm:f>
          </x14:formula1>
          <xm:sqref>I2:I22</xm:sqref>
        </x14:dataValidation>
        <x14:dataValidation type="list" allowBlank="1" showInputMessage="1" showErrorMessage="1">
          <x14:formula1>
            <xm:f>'راننده (2)'!$A$2:$A$139</xm:f>
          </x14:formula1>
          <xm:sqref>J2:J22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9"/>
  <sheetViews>
    <sheetView rightToLeft="1" zoomScaleNormal="100" workbookViewId="0">
      <selection activeCell="F34" sqref="F34"/>
    </sheetView>
  </sheetViews>
  <sheetFormatPr defaultRowHeight="15"/>
  <cols>
    <col min="1" max="1" width="9.85546875" customWidth="1"/>
    <col min="2" max="2" width="11.7109375" customWidth="1"/>
    <col min="3" max="3" width="26.5703125" style="1" customWidth="1"/>
    <col min="4" max="4" width="9" customWidth="1"/>
    <col min="5" max="5" width="7.42578125" customWidth="1"/>
    <col min="6" max="6" width="7.7109375" customWidth="1"/>
    <col min="7" max="8" width="12" customWidth="1"/>
    <col min="9" max="9" width="15.28515625" bestFit="1" customWidth="1"/>
    <col min="10" max="10" width="15.28515625" customWidth="1"/>
    <col min="11" max="12" width="11.42578125" customWidth="1"/>
    <col min="13" max="13" width="12" style="126" customWidth="1"/>
  </cols>
  <sheetData>
    <row r="1" spans="1:13" ht="28.5" customHeight="1">
      <c r="A1" s="105" t="s">
        <v>540</v>
      </c>
      <c r="B1" s="107" t="s">
        <v>581</v>
      </c>
      <c r="C1" s="105" t="s">
        <v>109</v>
      </c>
      <c r="D1" s="105" t="s">
        <v>541</v>
      </c>
      <c r="E1" s="105" t="s">
        <v>542</v>
      </c>
      <c r="F1" s="105" t="s">
        <v>117</v>
      </c>
      <c r="G1" s="105" t="s">
        <v>543</v>
      </c>
      <c r="H1" s="105" t="s">
        <v>133</v>
      </c>
      <c r="I1" s="105" t="s">
        <v>125</v>
      </c>
      <c r="J1" s="105" t="s">
        <v>544</v>
      </c>
      <c r="K1" s="105" t="s">
        <v>522</v>
      </c>
      <c r="L1" s="105" t="s">
        <v>622</v>
      </c>
    </row>
    <row r="2" spans="1:13">
      <c r="A2" s="108">
        <v>15012002</v>
      </c>
      <c r="B2" s="108">
        <v>240</v>
      </c>
      <c r="C2" s="109" t="s">
        <v>110</v>
      </c>
      <c r="D2" s="110">
        <v>5</v>
      </c>
      <c r="E2" s="110" t="s">
        <v>630</v>
      </c>
      <c r="F2" s="110">
        <v>1</v>
      </c>
      <c r="G2" s="110">
        <v>435</v>
      </c>
      <c r="H2" s="110" t="s">
        <v>137</v>
      </c>
      <c r="I2" s="3" t="s">
        <v>124</v>
      </c>
      <c r="J2" s="3" t="s">
        <v>571</v>
      </c>
      <c r="K2" s="53">
        <v>294</v>
      </c>
      <c r="L2" s="53"/>
    </row>
    <row r="3" spans="1:13">
      <c r="A3" s="108">
        <v>15012007</v>
      </c>
      <c r="B3" s="108">
        <v>96</v>
      </c>
      <c r="C3" s="109" t="s">
        <v>128</v>
      </c>
      <c r="D3" s="110">
        <v>2</v>
      </c>
      <c r="E3" s="110" t="s">
        <v>630</v>
      </c>
      <c r="F3" s="110">
        <v>1</v>
      </c>
      <c r="G3" s="110">
        <v>174</v>
      </c>
      <c r="H3" s="110" t="s">
        <v>137</v>
      </c>
      <c r="I3" s="3" t="s">
        <v>124</v>
      </c>
      <c r="J3" s="3" t="s">
        <v>571</v>
      </c>
      <c r="K3" s="53">
        <v>294</v>
      </c>
      <c r="L3" s="53"/>
    </row>
    <row r="4" spans="1:13">
      <c r="A4" s="108">
        <v>15010002</v>
      </c>
      <c r="B4" s="108">
        <v>192</v>
      </c>
      <c r="C4" s="109" t="s">
        <v>527</v>
      </c>
      <c r="D4" s="110">
        <v>2</v>
      </c>
      <c r="E4" s="110" t="s">
        <v>630</v>
      </c>
      <c r="F4" s="110">
        <v>2</v>
      </c>
      <c r="G4" s="110">
        <v>600</v>
      </c>
      <c r="H4" s="110" t="s">
        <v>135</v>
      </c>
      <c r="I4" s="3" t="s">
        <v>124</v>
      </c>
      <c r="J4" s="3" t="s">
        <v>571</v>
      </c>
      <c r="K4" s="53">
        <v>294</v>
      </c>
      <c r="L4" s="53"/>
      <c r="M4" s="126">
        <v>63684265</v>
      </c>
    </row>
    <row r="5" spans="1:13">
      <c r="A5" s="108">
        <v>15003004</v>
      </c>
      <c r="B5" s="108">
        <v>1904</v>
      </c>
      <c r="C5" s="109" t="s">
        <v>364</v>
      </c>
      <c r="D5" s="110">
        <v>1</v>
      </c>
      <c r="E5" s="110" t="s">
        <v>630</v>
      </c>
      <c r="F5" s="110">
        <v>2</v>
      </c>
      <c r="G5" s="110">
        <v>500</v>
      </c>
      <c r="H5" s="110" t="s">
        <v>135</v>
      </c>
      <c r="I5" s="3" t="s">
        <v>124</v>
      </c>
      <c r="J5" s="3" t="s">
        <v>231</v>
      </c>
      <c r="K5" s="53">
        <v>515</v>
      </c>
      <c r="L5" s="53"/>
      <c r="M5" s="126">
        <v>2928</v>
      </c>
    </row>
    <row r="6" spans="1:13">
      <c r="A6" s="108">
        <v>15001177</v>
      </c>
      <c r="B6" s="108">
        <v>144</v>
      </c>
      <c r="C6" s="109" t="s">
        <v>472</v>
      </c>
      <c r="D6" s="110">
        <v>2</v>
      </c>
      <c r="E6" s="110" t="s">
        <v>630</v>
      </c>
      <c r="F6" s="110">
        <v>2</v>
      </c>
      <c r="G6" s="110">
        <v>1000</v>
      </c>
      <c r="H6" s="110" t="s">
        <v>135</v>
      </c>
      <c r="I6" s="3" t="s">
        <v>124</v>
      </c>
      <c r="J6" s="3" t="s">
        <v>231</v>
      </c>
      <c r="K6" s="53">
        <v>515</v>
      </c>
      <c r="L6" s="53"/>
    </row>
    <row r="7" spans="1:13">
      <c r="A7" s="108">
        <v>15001145</v>
      </c>
      <c r="B7" s="108">
        <v>480</v>
      </c>
      <c r="C7" s="109" t="s">
        <v>377</v>
      </c>
      <c r="D7" s="110">
        <v>5</v>
      </c>
      <c r="E7" s="110" t="s">
        <v>630</v>
      </c>
      <c r="F7" s="110">
        <v>2</v>
      </c>
      <c r="G7" s="110">
        <v>2500</v>
      </c>
      <c r="H7" s="110" t="s">
        <v>135</v>
      </c>
      <c r="I7" s="3" t="s">
        <v>124</v>
      </c>
      <c r="J7" s="3" t="s">
        <v>231</v>
      </c>
      <c r="K7" s="53">
        <v>515</v>
      </c>
      <c r="L7" s="53"/>
    </row>
    <row r="8" spans="1:13">
      <c r="A8" s="108">
        <v>15004007</v>
      </c>
      <c r="B8" s="108">
        <v>1120</v>
      </c>
      <c r="C8" s="109" t="s">
        <v>359</v>
      </c>
      <c r="D8" s="110">
        <v>1</v>
      </c>
      <c r="E8" s="110">
        <v>28</v>
      </c>
      <c r="F8" s="110">
        <v>2</v>
      </c>
      <c r="G8" s="110">
        <v>600</v>
      </c>
      <c r="H8" s="110" t="s">
        <v>135</v>
      </c>
      <c r="I8" s="3" t="s">
        <v>124</v>
      </c>
      <c r="J8" s="3" t="s">
        <v>231</v>
      </c>
      <c r="K8" s="53">
        <v>515</v>
      </c>
      <c r="L8" s="53"/>
      <c r="M8" s="126">
        <v>63680247</v>
      </c>
    </row>
    <row r="9" spans="1:13">
      <c r="A9" s="108">
        <v>15002084</v>
      </c>
      <c r="B9" s="108">
        <v>50</v>
      </c>
      <c r="C9" s="109" t="s">
        <v>384</v>
      </c>
      <c r="D9" s="110">
        <v>1</v>
      </c>
      <c r="E9" s="110">
        <v>1.6666666666666667</v>
      </c>
      <c r="F9" s="110">
        <v>1</v>
      </c>
      <c r="G9" s="110">
        <v>31</v>
      </c>
      <c r="H9" s="110" t="s">
        <v>135</v>
      </c>
      <c r="I9" s="3" t="s">
        <v>425</v>
      </c>
      <c r="J9" s="3" t="s">
        <v>231</v>
      </c>
      <c r="K9" s="53">
        <v>517</v>
      </c>
      <c r="L9" s="53"/>
      <c r="M9" s="126">
        <v>63684323</v>
      </c>
    </row>
    <row r="10" spans="1:13">
      <c r="A10" s="108">
        <v>15002085</v>
      </c>
      <c r="B10" s="108">
        <v>100</v>
      </c>
      <c r="C10" s="109" t="s">
        <v>385</v>
      </c>
      <c r="D10" s="110">
        <v>1</v>
      </c>
      <c r="E10" s="110">
        <v>3.3333333333333335</v>
      </c>
      <c r="F10" s="110">
        <v>1</v>
      </c>
      <c r="G10" s="110">
        <v>41</v>
      </c>
      <c r="H10" s="110" t="s">
        <v>135</v>
      </c>
      <c r="I10" s="3" t="s">
        <v>425</v>
      </c>
      <c r="J10" s="3" t="s">
        <v>231</v>
      </c>
      <c r="K10" s="53">
        <v>517</v>
      </c>
      <c r="L10" s="53"/>
      <c r="M10" s="126">
        <v>63684326</v>
      </c>
    </row>
    <row r="11" spans="1:13">
      <c r="A11" s="108">
        <v>15010002</v>
      </c>
      <c r="B11" s="108">
        <v>8</v>
      </c>
      <c r="C11" s="109" t="s">
        <v>527</v>
      </c>
      <c r="D11" s="110">
        <v>1</v>
      </c>
      <c r="E11" s="110" t="s">
        <v>630</v>
      </c>
      <c r="F11" s="110">
        <v>2</v>
      </c>
      <c r="G11" s="110">
        <v>208</v>
      </c>
      <c r="H11" s="110" t="s">
        <v>135</v>
      </c>
      <c r="I11" s="3" t="s">
        <v>425</v>
      </c>
      <c r="J11" s="3" t="s">
        <v>231</v>
      </c>
      <c r="K11" s="53">
        <v>298</v>
      </c>
      <c r="L11" s="53"/>
    </row>
    <row r="12" spans="1:13">
      <c r="A12" s="108">
        <v>15001067</v>
      </c>
      <c r="B12" s="108">
        <v>210</v>
      </c>
      <c r="C12" s="109" t="s">
        <v>369</v>
      </c>
      <c r="D12" s="110">
        <v>2</v>
      </c>
      <c r="E12" s="110" t="s">
        <v>630</v>
      </c>
      <c r="F12" s="110">
        <v>2</v>
      </c>
      <c r="G12" s="110">
        <v>1363</v>
      </c>
      <c r="H12" s="110" t="s">
        <v>134</v>
      </c>
      <c r="I12" s="3" t="s">
        <v>123</v>
      </c>
      <c r="J12" s="3" t="s">
        <v>344</v>
      </c>
      <c r="K12" s="53">
        <v>521</v>
      </c>
      <c r="L12" s="53"/>
    </row>
    <row r="13" spans="1:13">
      <c r="A13" s="108">
        <v>15003003</v>
      </c>
      <c r="B13" s="108">
        <v>600</v>
      </c>
      <c r="C13" s="109" t="s">
        <v>361</v>
      </c>
      <c r="D13" s="110">
        <v>1</v>
      </c>
      <c r="E13" s="110">
        <v>15</v>
      </c>
      <c r="F13" s="110">
        <v>2</v>
      </c>
      <c r="G13" s="110">
        <v>400</v>
      </c>
      <c r="H13" s="110" t="s">
        <v>134</v>
      </c>
      <c r="I13" s="3" t="s">
        <v>123</v>
      </c>
      <c r="J13" s="3" t="s">
        <v>344</v>
      </c>
      <c r="K13" s="53">
        <v>521</v>
      </c>
      <c r="L13" s="53"/>
    </row>
    <row r="14" spans="1:13">
      <c r="A14" s="108">
        <v>15013005</v>
      </c>
      <c r="B14" s="108">
        <v>210</v>
      </c>
      <c r="C14" s="109" t="s">
        <v>60</v>
      </c>
      <c r="D14" s="110">
        <v>1</v>
      </c>
      <c r="E14" s="110">
        <v>7</v>
      </c>
      <c r="F14" s="110">
        <v>1</v>
      </c>
      <c r="G14" s="110">
        <v>90</v>
      </c>
      <c r="H14" s="110" t="s">
        <v>136</v>
      </c>
      <c r="I14" s="3" t="s">
        <v>123</v>
      </c>
      <c r="J14" s="3" t="s">
        <v>344</v>
      </c>
      <c r="K14" s="53">
        <v>295</v>
      </c>
      <c r="L14" s="53"/>
    </row>
    <row r="15" spans="1:13">
      <c r="A15" s="108">
        <v>15012001</v>
      </c>
      <c r="B15" s="108">
        <v>216</v>
      </c>
      <c r="C15" s="109" t="s">
        <v>391</v>
      </c>
      <c r="D15" s="110">
        <v>4</v>
      </c>
      <c r="E15" s="110" t="s">
        <v>630</v>
      </c>
      <c r="F15" s="110">
        <v>2</v>
      </c>
      <c r="G15" s="110">
        <v>1056</v>
      </c>
      <c r="H15" s="110" t="s">
        <v>136</v>
      </c>
      <c r="I15" s="3" t="s">
        <v>123</v>
      </c>
      <c r="J15" s="3" t="s">
        <v>344</v>
      </c>
      <c r="K15" s="53">
        <v>295</v>
      </c>
      <c r="L15" s="53"/>
    </row>
    <row r="16" spans="1:13">
      <c r="A16" s="108">
        <v>15001124</v>
      </c>
      <c r="B16" s="108">
        <v>240</v>
      </c>
      <c r="C16" s="109" t="s">
        <v>375</v>
      </c>
      <c r="D16" s="110">
        <v>1</v>
      </c>
      <c r="E16" s="110" t="s">
        <v>630</v>
      </c>
      <c r="F16" s="110">
        <v>2</v>
      </c>
      <c r="G16" s="110">
        <v>457</v>
      </c>
      <c r="H16" s="110" t="s">
        <v>134</v>
      </c>
      <c r="I16" s="3" t="s">
        <v>123</v>
      </c>
      <c r="J16" s="3" t="s">
        <v>344</v>
      </c>
      <c r="K16" s="53">
        <v>516</v>
      </c>
      <c r="L16" s="53"/>
    </row>
    <row r="17" spans="1:13">
      <c r="A17" s="108">
        <v>15001125</v>
      </c>
      <c r="B17" s="108">
        <v>240</v>
      </c>
      <c r="C17" s="109" t="s">
        <v>376</v>
      </c>
      <c r="D17" s="110">
        <v>1</v>
      </c>
      <c r="E17" s="110" t="s">
        <v>630</v>
      </c>
      <c r="F17" s="110">
        <v>2</v>
      </c>
      <c r="G17" s="110">
        <v>457</v>
      </c>
      <c r="H17" s="110" t="s">
        <v>134</v>
      </c>
      <c r="I17" s="3" t="s">
        <v>123</v>
      </c>
      <c r="J17" s="3" t="s">
        <v>344</v>
      </c>
      <c r="K17" s="53">
        <v>516</v>
      </c>
      <c r="L17" s="53"/>
    </row>
    <row r="18" spans="1:13">
      <c r="A18" s="108">
        <v>15011002</v>
      </c>
      <c r="B18" s="108">
        <v>144</v>
      </c>
      <c r="C18" s="109" t="s">
        <v>454</v>
      </c>
      <c r="D18" s="110">
        <v>3</v>
      </c>
      <c r="E18" s="110" t="s">
        <v>630</v>
      </c>
      <c r="F18" s="110">
        <v>1</v>
      </c>
      <c r="G18" s="110">
        <v>240</v>
      </c>
      <c r="H18" s="110" t="s">
        <v>135</v>
      </c>
      <c r="I18" s="3" t="s">
        <v>386</v>
      </c>
      <c r="J18" s="3" t="s">
        <v>344</v>
      </c>
      <c r="K18" s="53">
        <v>144</v>
      </c>
      <c r="L18" s="53"/>
      <c r="M18" s="126">
        <v>63684275</v>
      </c>
    </row>
    <row r="19" spans="1:13">
      <c r="A19" s="108">
        <v>15001067</v>
      </c>
      <c r="B19" s="108">
        <v>120</v>
      </c>
      <c r="C19" s="109" t="s">
        <v>369</v>
      </c>
      <c r="D19" s="110">
        <v>1</v>
      </c>
      <c r="E19" s="110" t="s">
        <v>630</v>
      </c>
      <c r="F19" s="110">
        <v>2</v>
      </c>
      <c r="G19" s="110">
        <v>750</v>
      </c>
      <c r="H19" s="110" t="s">
        <v>134</v>
      </c>
      <c r="I19" s="3" t="s">
        <v>126</v>
      </c>
      <c r="J19" s="3" t="s">
        <v>186</v>
      </c>
      <c r="K19" s="53">
        <v>522</v>
      </c>
      <c r="L19" s="53"/>
    </row>
    <row r="20" spans="1:13">
      <c r="A20" s="108">
        <v>15003003</v>
      </c>
      <c r="B20" s="108">
        <v>400</v>
      </c>
      <c r="C20" s="109" t="s">
        <v>361</v>
      </c>
      <c r="D20" s="110">
        <v>1</v>
      </c>
      <c r="E20" s="110">
        <v>10</v>
      </c>
      <c r="F20" s="110">
        <v>2</v>
      </c>
      <c r="G20" s="110">
        <v>333</v>
      </c>
      <c r="H20" s="110" t="s">
        <v>134</v>
      </c>
      <c r="I20" s="3" t="s">
        <v>126</v>
      </c>
      <c r="J20" s="3" t="s">
        <v>186</v>
      </c>
      <c r="K20" s="53">
        <v>522</v>
      </c>
      <c r="L20" s="53"/>
    </row>
    <row r="21" spans="1:13">
      <c r="A21" s="108">
        <v>15011001</v>
      </c>
      <c r="B21" s="108">
        <v>210</v>
      </c>
      <c r="C21" s="109" t="s">
        <v>357</v>
      </c>
      <c r="D21" s="110">
        <v>2</v>
      </c>
      <c r="E21" s="110" t="s">
        <v>630</v>
      </c>
      <c r="F21" s="110">
        <v>2</v>
      </c>
      <c r="G21" s="110">
        <v>780</v>
      </c>
      <c r="H21" s="110" t="s">
        <v>136</v>
      </c>
      <c r="I21" s="3" t="s">
        <v>159</v>
      </c>
      <c r="J21" s="3" t="s">
        <v>638</v>
      </c>
      <c r="K21" s="53">
        <v>296</v>
      </c>
      <c r="L21" s="53"/>
    </row>
    <row r="22" spans="1:13">
      <c r="A22" s="108">
        <v>15001088</v>
      </c>
      <c r="B22" s="108">
        <v>200</v>
      </c>
      <c r="C22" s="109" t="s">
        <v>371</v>
      </c>
      <c r="D22" s="110">
        <v>2</v>
      </c>
      <c r="E22" s="110" t="s">
        <v>630</v>
      </c>
      <c r="F22" s="110">
        <v>2</v>
      </c>
      <c r="G22" s="110">
        <v>1400</v>
      </c>
      <c r="H22" s="110" t="s">
        <v>134</v>
      </c>
      <c r="I22" s="3" t="s">
        <v>122</v>
      </c>
      <c r="J22" s="3" t="s">
        <v>200</v>
      </c>
      <c r="K22" s="53">
        <v>509</v>
      </c>
      <c r="L22" s="53"/>
    </row>
    <row r="23" spans="1:13">
      <c r="A23" s="108">
        <v>15001124</v>
      </c>
      <c r="B23" s="108">
        <v>360</v>
      </c>
      <c r="C23" s="109" t="s">
        <v>375</v>
      </c>
      <c r="D23" s="110">
        <v>1</v>
      </c>
      <c r="E23" s="110" t="s">
        <v>630</v>
      </c>
      <c r="F23" s="110">
        <v>2</v>
      </c>
      <c r="G23" s="110">
        <v>586</v>
      </c>
      <c r="H23" s="110" t="s">
        <v>134</v>
      </c>
      <c r="I23" s="3" t="s">
        <v>122</v>
      </c>
      <c r="J23" s="3" t="s">
        <v>200</v>
      </c>
      <c r="K23" s="53">
        <v>509</v>
      </c>
      <c r="L23" s="53"/>
    </row>
    <row r="24" spans="1:13">
      <c r="A24" s="108">
        <v>15001125</v>
      </c>
      <c r="B24" s="108">
        <v>360</v>
      </c>
      <c r="C24" s="109" t="s">
        <v>376</v>
      </c>
      <c r="D24" s="110">
        <v>1</v>
      </c>
      <c r="E24" s="110" t="s">
        <v>630</v>
      </c>
      <c r="F24" s="110">
        <v>2</v>
      </c>
      <c r="G24" s="110">
        <v>586</v>
      </c>
      <c r="H24" s="110" t="s">
        <v>134</v>
      </c>
      <c r="I24" s="3" t="s">
        <v>122</v>
      </c>
      <c r="J24" s="3" t="s">
        <v>200</v>
      </c>
      <c r="K24" s="53">
        <v>509</v>
      </c>
      <c r="L24" s="53"/>
    </row>
    <row r="25" spans="1:13">
      <c r="A25" s="108">
        <v>15001098</v>
      </c>
      <c r="B25" s="108">
        <v>360</v>
      </c>
      <c r="C25" s="109" t="s">
        <v>374</v>
      </c>
      <c r="D25" s="110">
        <v>2</v>
      </c>
      <c r="E25" s="110" t="s">
        <v>630</v>
      </c>
      <c r="F25" s="110">
        <v>2</v>
      </c>
      <c r="G25" s="110">
        <v>1600</v>
      </c>
      <c r="H25" s="110" t="s">
        <v>134</v>
      </c>
      <c r="I25" s="3" t="s">
        <v>122</v>
      </c>
      <c r="J25" s="3" t="s">
        <v>200</v>
      </c>
      <c r="K25" s="53">
        <v>509</v>
      </c>
      <c r="L25" s="53"/>
    </row>
    <row r="26" spans="1:13">
      <c r="A26" s="108">
        <v>15001171</v>
      </c>
      <c r="B26" s="108">
        <v>150</v>
      </c>
      <c r="C26" s="109" t="s">
        <v>591</v>
      </c>
      <c r="D26" s="110">
        <v>1</v>
      </c>
      <c r="E26" s="110" t="s">
        <v>630</v>
      </c>
      <c r="F26" s="110">
        <v>2</v>
      </c>
      <c r="G26" s="110">
        <v>500</v>
      </c>
      <c r="H26" s="110" t="s">
        <v>134</v>
      </c>
      <c r="I26" s="3" t="s">
        <v>122</v>
      </c>
      <c r="J26" s="3" t="s">
        <v>200</v>
      </c>
      <c r="K26" s="53">
        <v>509</v>
      </c>
      <c r="L26" s="53"/>
    </row>
    <row r="27" spans="1:13">
      <c r="A27" s="108">
        <v>15003002</v>
      </c>
      <c r="B27" s="108">
        <v>600</v>
      </c>
      <c r="C27" s="109" t="s">
        <v>362</v>
      </c>
      <c r="D27" s="110">
        <v>1</v>
      </c>
      <c r="E27" s="110">
        <v>20</v>
      </c>
      <c r="F27" s="110">
        <v>2</v>
      </c>
      <c r="G27" s="110">
        <v>467</v>
      </c>
      <c r="H27" s="110" t="s">
        <v>134</v>
      </c>
      <c r="I27" s="3" t="s">
        <v>122</v>
      </c>
      <c r="J27" s="3" t="s">
        <v>200</v>
      </c>
      <c r="K27" s="53">
        <v>509</v>
      </c>
      <c r="L27" s="53"/>
    </row>
    <row r="28" spans="1:13">
      <c r="A28" s="108">
        <v>15002084</v>
      </c>
      <c r="B28" s="108">
        <v>900</v>
      </c>
      <c r="C28" s="109" t="s">
        <v>384</v>
      </c>
      <c r="D28" s="110">
        <v>1</v>
      </c>
      <c r="E28" s="110">
        <v>30</v>
      </c>
      <c r="F28" s="110">
        <v>1</v>
      </c>
      <c r="G28" s="110">
        <v>210</v>
      </c>
      <c r="H28" s="110" t="s">
        <v>135</v>
      </c>
      <c r="I28" s="3" t="s">
        <v>171</v>
      </c>
      <c r="J28" s="3"/>
      <c r="K28" s="53">
        <v>518</v>
      </c>
      <c r="L28" s="53"/>
    </row>
    <row r="29" spans="1:13">
      <c r="A29" s="108">
        <v>15002085</v>
      </c>
      <c r="B29" s="108">
        <v>900</v>
      </c>
      <c r="C29" s="109" t="s">
        <v>385</v>
      </c>
      <c r="D29" s="110">
        <v>1</v>
      </c>
      <c r="E29" s="110">
        <v>30</v>
      </c>
      <c r="F29" s="110">
        <v>1</v>
      </c>
      <c r="G29" s="110">
        <v>210</v>
      </c>
      <c r="H29" s="110" t="s">
        <v>135</v>
      </c>
      <c r="I29" s="3" t="s">
        <v>171</v>
      </c>
      <c r="J29" s="3"/>
      <c r="K29" s="53">
        <v>518</v>
      </c>
      <c r="L29" s="53"/>
    </row>
    <row r="30" spans="1:13">
      <c r="A30" s="108">
        <v>15002024</v>
      </c>
      <c r="B30" s="108">
        <v>150</v>
      </c>
      <c r="C30" s="109" t="s">
        <v>372</v>
      </c>
      <c r="D30" s="110">
        <v>1</v>
      </c>
      <c r="E30" s="110">
        <v>5</v>
      </c>
      <c r="F30" s="110">
        <v>1</v>
      </c>
      <c r="G30" s="110">
        <v>52</v>
      </c>
      <c r="H30" s="110" t="s">
        <v>135</v>
      </c>
      <c r="I30" s="3" t="s">
        <v>171</v>
      </c>
      <c r="J30" s="3"/>
      <c r="K30" s="53">
        <v>519</v>
      </c>
      <c r="L30" s="53"/>
    </row>
    <row r="31" spans="1:13">
      <c r="A31" s="108">
        <v>15002025</v>
      </c>
      <c r="B31" s="108">
        <v>150</v>
      </c>
      <c r="C31" s="109" t="s">
        <v>373</v>
      </c>
      <c r="D31" s="110">
        <v>1</v>
      </c>
      <c r="E31" s="110">
        <v>5</v>
      </c>
      <c r="F31" s="110">
        <v>1</v>
      </c>
      <c r="G31" s="110">
        <v>52</v>
      </c>
      <c r="H31" s="110" t="s">
        <v>135</v>
      </c>
      <c r="I31" s="3" t="s">
        <v>171</v>
      </c>
      <c r="J31" s="3"/>
      <c r="K31" s="53">
        <v>519</v>
      </c>
      <c r="L31" s="53"/>
    </row>
    <row r="32" spans="1:13">
      <c r="A32" s="108">
        <v>15001067</v>
      </c>
      <c r="B32" s="108">
        <v>60</v>
      </c>
      <c r="C32" s="109" t="s">
        <v>369</v>
      </c>
      <c r="D32" s="110">
        <v>1</v>
      </c>
      <c r="E32" s="110" t="s">
        <v>630</v>
      </c>
      <c r="F32" s="110">
        <v>2</v>
      </c>
      <c r="G32" s="110">
        <v>475</v>
      </c>
      <c r="H32" s="110" t="s">
        <v>134</v>
      </c>
      <c r="I32" s="3" t="s">
        <v>379</v>
      </c>
      <c r="J32" s="3" t="s">
        <v>583</v>
      </c>
      <c r="K32" s="53">
        <v>523</v>
      </c>
      <c r="L32" s="53"/>
    </row>
    <row r="33" spans="1:12">
      <c r="A33" s="108">
        <v>15001067</v>
      </c>
      <c r="B33" s="108">
        <v>180</v>
      </c>
      <c r="C33" s="109" t="s">
        <v>369</v>
      </c>
      <c r="D33" s="110">
        <v>2</v>
      </c>
      <c r="E33" s="110" t="s">
        <v>630</v>
      </c>
      <c r="F33" s="110">
        <v>2</v>
      </c>
      <c r="G33" s="110">
        <v>1225</v>
      </c>
      <c r="H33" s="110" t="s">
        <v>134</v>
      </c>
      <c r="I33" s="3" t="s">
        <v>126</v>
      </c>
      <c r="J33" s="3" t="s">
        <v>583</v>
      </c>
      <c r="K33" s="53">
        <v>524</v>
      </c>
      <c r="L33" s="53"/>
    </row>
    <row r="34" spans="1:12">
      <c r="A34" s="108">
        <v>15001161</v>
      </c>
      <c r="B34" s="108">
        <v>332</v>
      </c>
      <c r="C34" s="109" t="s">
        <v>382</v>
      </c>
      <c r="D34" s="110">
        <v>1</v>
      </c>
      <c r="E34" s="110" t="s">
        <v>630</v>
      </c>
      <c r="F34" s="110">
        <v>2</v>
      </c>
      <c r="G34" s="110">
        <v>556</v>
      </c>
      <c r="H34" s="110" t="s">
        <v>134</v>
      </c>
      <c r="I34" s="3" t="s">
        <v>127</v>
      </c>
      <c r="J34" s="3" t="s">
        <v>193</v>
      </c>
      <c r="K34" s="53">
        <v>526</v>
      </c>
      <c r="L34" s="53"/>
    </row>
    <row r="35" spans="1:12">
      <c r="A35" s="108">
        <v>15001162</v>
      </c>
      <c r="B35" s="108">
        <v>332</v>
      </c>
      <c r="C35" s="109" t="s">
        <v>383</v>
      </c>
      <c r="D35" s="110">
        <v>1</v>
      </c>
      <c r="E35" s="110" t="s">
        <v>630</v>
      </c>
      <c r="F35" s="110">
        <v>2</v>
      </c>
      <c r="G35" s="110">
        <v>556</v>
      </c>
      <c r="H35" s="110" t="s">
        <v>134</v>
      </c>
      <c r="I35" s="3" t="s">
        <v>127</v>
      </c>
      <c r="J35" s="3" t="s">
        <v>193</v>
      </c>
      <c r="K35" s="53">
        <v>526</v>
      </c>
      <c r="L35" s="53"/>
    </row>
    <row r="36" spans="1:12">
      <c r="A36" s="108">
        <v>15002020</v>
      </c>
      <c r="B36" s="108">
        <v>480</v>
      </c>
      <c r="C36" s="109" t="s">
        <v>381</v>
      </c>
      <c r="D36" s="110">
        <v>1</v>
      </c>
      <c r="E36" s="110" t="s">
        <v>630</v>
      </c>
      <c r="F36" s="110">
        <v>2</v>
      </c>
      <c r="G36" s="110">
        <v>1000</v>
      </c>
      <c r="H36" s="110" t="s">
        <v>134</v>
      </c>
      <c r="I36" s="3" t="s">
        <v>127</v>
      </c>
      <c r="J36" s="3" t="s">
        <v>193</v>
      </c>
      <c r="K36" s="53">
        <v>526</v>
      </c>
      <c r="L36" s="53"/>
    </row>
    <row r="37" spans="1:12">
      <c r="A37" s="108">
        <v>15003003</v>
      </c>
      <c r="B37" s="108">
        <v>200</v>
      </c>
      <c r="C37" s="109" t="s">
        <v>361</v>
      </c>
      <c r="D37" s="110">
        <v>1</v>
      </c>
      <c r="E37" s="110">
        <v>5</v>
      </c>
      <c r="F37" s="110">
        <v>2</v>
      </c>
      <c r="G37" s="110">
        <v>267</v>
      </c>
      <c r="H37" s="110" t="s">
        <v>134</v>
      </c>
      <c r="I37" s="3" t="s">
        <v>127</v>
      </c>
      <c r="J37" s="3" t="s">
        <v>193</v>
      </c>
      <c r="K37" s="53">
        <v>526</v>
      </c>
      <c r="L37" s="53"/>
    </row>
    <row r="38" spans="1:12">
      <c r="A38" s="108">
        <v>15001067</v>
      </c>
      <c r="B38" s="108">
        <v>120</v>
      </c>
      <c r="C38" s="109" t="s">
        <v>369</v>
      </c>
      <c r="D38" s="110">
        <v>1</v>
      </c>
      <c r="E38" s="110" t="s">
        <v>630</v>
      </c>
      <c r="F38" s="110">
        <v>2</v>
      </c>
      <c r="G38" s="110">
        <v>750</v>
      </c>
      <c r="H38" s="110" t="s">
        <v>134</v>
      </c>
      <c r="I38" s="3" t="s">
        <v>123</v>
      </c>
      <c r="J38" s="3" t="s">
        <v>332</v>
      </c>
      <c r="K38" s="53">
        <v>528</v>
      </c>
      <c r="L38" s="53"/>
    </row>
    <row r="39" spans="1:12">
      <c r="A39" s="108">
        <v>15001067</v>
      </c>
      <c r="B39" s="108">
        <v>120</v>
      </c>
      <c r="C39" s="109" t="s">
        <v>369</v>
      </c>
      <c r="D39" s="110">
        <v>1</v>
      </c>
      <c r="E39" s="110" t="s">
        <v>630</v>
      </c>
      <c r="F39" s="110">
        <v>2</v>
      </c>
      <c r="G39" s="110">
        <v>750</v>
      </c>
      <c r="H39" s="110" t="s">
        <v>134</v>
      </c>
      <c r="I39" s="3" t="s">
        <v>126</v>
      </c>
      <c r="J39" s="3" t="s">
        <v>332</v>
      </c>
      <c r="K39" s="53">
        <v>529</v>
      </c>
      <c r="L39" s="53"/>
    </row>
  </sheetData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مقاصد!$A$2:$A$32</xm:f>
          </x14:formula1>
          <xm:sqref>I2:I39</xm:sqref>
        </x14:dataValidation>
        <x14:dataValidation type="list" allowBlank="1" showInputMessage="1" showErrorMessage="1">
          <x14:formula1>
            <xm:f>'راننده (2)'!$A$2:$A$139</xm:f>
          </x14:formula1>
          <xm:sqref>J2:J20</xm:sqref>
        </x14:dataValidation>
        <x14:dataValidation type="list" allowBlank="1" showInputMessage="1" showErrorMessage="1">
          <x14:formula1>
            <xm:f>'راننده (2)'!$A$2:$A$139</xm:f>
          </x14:formula1>
          <xm:sqref>J22:J39</xm:sqref>
        </x14:dataValidation>
        <x14:dataValidation type="list" allowBlank="1" showInputMessage="1" showErrorMessage="1">
          <x14:formula1>
            <xm:f>'راننده (2)'!$A$2:$A$197</xm:f>
          </x14:formula1>
          <xm:sqref>J21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rightToLeft="1" zoomScaleNormal="100" workbookViewId="0">
      <selection activeCell="J10" sqref="J10"/>
    </sheetView>
  </sheetViews>
  <sheetFormatPr defaultRowHeight="15"/>
  <cols>
    <col min="1" max="1" width="9.85546875" customWidth="1"/>
    <col min="2" max="2" width="11.7109375" customWidth="1"/>
    <col min="3" max="3" width="26.5703125" style="1" customWidth="1"/>
    <col min="4" max="4" width="9" customWidth="1"/>
    <col min="5" max="5" width="7.42578125" customWidth="1"/>
    <col min="6" max="6" width="7.7109375" customWidth="1"/>
    <col min="7" max="8" width="12" customWidth="1"/>
    <col min="9" max="9" width="15.28515625" bestFit="1" customWidth="1"/>
    <col min="10" max="10" width="15.28515625" customWidth="1"/>
    <col min="11" max="12" width="11.42578125" customWidth="1"/>
    <col min="13" max="13" width="12.7109375" style="126" bestFit="1" customWidth="1"/>
  </cols>
  <sheetData>
    <row r="1" spans="1:12" ht="28.5" customHeight="1">
      <c r="A1" s="105" t="s">
        <v>540</v>
      </c>
      <c r="B1" s="107" t="s">
        <v>581</v>
      </c>
      <c r="C1" s="105" t="s">
        <v>109</v>
      </c>
      <c r="D1" s="105" t="s">
        <v>541</v>
      </c>
      <c r="E1" s="105" t="s">
        <v>542</v>
      </c>
      <c r="F1" s="105" t="s">
        <v>117</v>
      </c>
      <c r="G1" s="105" t="s">
        <v>543</v>
      </c>
      <c r="H1" s="105" t="s">
        <v>133</v>
      </c>
      <c r="I1" s="105" t="s">
        <v>125</v>
      </c>
      <c r="J1" s="105" t="s">
        <v>544</v>
      </c>
      <c r="K1" s="105" t="s">
        <v>522</v>
      </c>
      <c r="L1" s="105" t="s">
        <v>622</v>
      </c>
    </row>
    <row r="2" spans="1:12">
      <c r="A2" s="108">
        <v>15012002</v>
      </c>
      <c r="B2" s="108">
        <v>240</v>
      </c>
      <c r="C2" s="109" t="s">
        <v>110</v>
      </c>
      <c r="D2" s="110">
        <v>5</v>
      </c>
      <c r="E2" s="110" t="s">
        <v>630</v>
      </c>
      <c r="F2" s="110">
        <v>1</v>
      </c>
      <c r="G2" s="110">
        <v>435</v>
      </c>
      <c r="H2" s="110" t="s">
        <v>137</v>
      </c>
      <c r="I2" s="3" t="s">
        <v>124</v>
      </c>
      <c r="J2" s="3" t="s">
        <v>451</v>
      </c>
      <c r="K2" s="53">
        <v>302</v>
      </c>
      <c r="L2" s="53"/>
    </row>
    <row r="3" spans="1:12">
      <c r="A3" s="108">
        <v>15012007</v>
      </c>
      <c r="B3" s="108">
        <v>96</v>
      </c>
      <c r="C3" s="109" t="s">
        <v>128</v>
      </c>
      <c r="D3" s="110">
        <v>2</v>
      </c>
      <c r="E3" s="110" t="s">
        <v>630</v>
      </c>
      <c r="F3" s="110">
        <v>1</v>
      </c>
      <c r="G3" s="110">
        <v>174</v>
      </c>
      <c r="H3" s="110" t="s">
        <v>137</v>
      </c>
      <c r="I3" s="3" t="s">
        <v>124</v>
      </c>
      <c r="J3" s="3" t="s">
        <v>451</v>
      </c>
      <c r="K3" s="53">
        <v>302</v>
      </c>
      <c r="L3" s="53"/>
    </row>
    <row r="4" spans="1:12">
      <c r="A4" s="108">
        <v>15012006</v>
      </c>
      <c r="B4" s="108">
        <v>48</v>
      </c>
      <c r="C4" s="109" t="s">
        <v>115</v>
      </c>
      <c r="D4" s="110">
        <v>1</v>
      </c>
      <c r="E4" s="110" t="s">
        <v>630</v>
      </c>
      <c r="F4" s="110">
        <v>1</v>
      </c>
      <c r="G4" s="110">
        <v>87</v>
      </c>
      <c r="H4" s="110" t="s">
        <v>137</v>
      </c>
      <c r="I4" s="3" t="s">
        <v>124</v>
      </c>
      <c r="J4" s="3" t="s">
        <v>451</v>
      </c>
      <c r="K4" s="53">
        <v>302</v>
      </c>
      <c r="L4" s="53"/>
    </row>
    <row r="5" spans="1:12">
      <c r="A5" s="108">
        <v>15010002</v>
      </c>
      <c r="B5" s="108">
        <v>96</v>
      </c>
      <c r="C5" s="109" t="s">
        <v>527</v>
      </c>
      <c r="D5" s="110">
        <v>1</v>
      </c>
      <c r="E5" s="110" t="s">
        <v>630</v>
      </c>
      <c r="F5" s="110">
        <v>2</v>
      </c>
      <c r="G5" s="110">
        <v>300</v>
      </c>
      <c r="H5" s="110" t="s">
        <v>135</v>
      </c>
      <c r="I5" s="3" t="s">
        <v>124</v>
      </c>
      <c r="J5" s="3" t="s">
        <v>332</v>
      </c>
      <c r="K5" s="53">
        <v>303</v>
      </c>
      <c r="L5" s="53"/>
    </row>
    <row r="6" spans="1:12">
      <c r="A6" s="108">
        <v>15015002</v>
      </c>
      <c r="B6" s="108">
        <v>576</v>
      </c>
      <c r="C6" s="109" t="s">
        <v>559</v>
      </c>
      <c r="D6" s="110">
        <v>1</v>
      </c>
      <c r="E6" s="110" t="s">
        <v>630</v>
      </c>
      <c r="F6" s="110">
        <v>2</v>
      </c>
      <c r="G6" s="110">
        <v>400</v>
      </c>
      <c r="H6" s="110" t="s">
        <v>135</v>
      </c>
      <c r="I6" s="3" t="s">
        <v>124</v>
      </c>
      <c r="J6" s="3" t="s">
        <v>332</v>
      </c>
      <c r="K6" s="53">
        <v>303</v>
      </c>
      <c r="L6" s="53"/>
    </row>
    <row r="7" spans="1:12">
      <c r="A7" s="108">
        <v>15011001</v>
      </c>
      <c r="B7" s="108">
        <v>210</v>
      </c>
      <c r="C7" s="109" t="s">
        <v>357</v>
      </c>
      <c r="D7" s="110">
        <v>2</v>
      </c>
      <c r="E7" s="110" t="s">
        <v>630</v>
      </c>
      <c r="F7" s="110">
        <v>2</v>
      </c>
      <c r="G7" s="110">
        <v>780</v>
      </c>
      <c r="H7" s="110" t="s">
        <v>136</v>
      </c>
      <c r="I7" s="3" t="s">
        <v>392</v>
      </c>
      <c r="J7" s="3" t="s">
        <v>298</v>
      </c>
      <c r="K7" s="53">
        <v>304</v>
      </c>
      <c r="L7" s="53"/>
    </row>
    <row r="8" spans="1:12">
      <c r="A8" s="108">
        <v>15002098</v>
      </c>
      <c r="B8" s="108">
        <v>1500</v>
      </c>
      <c r="C8" s="109" t="s">
        <v>366</v>
      </c>
      <c r="D8" s="110">
        <v>1</v>
      </c>
      <c r="E8" s="110" t="s">
        <v>630</v>
      </c>
      <c r="F8" s="110">
        <v>1</v>
      </c>
      <c r="G8" s="110">
        <v>500</v>
      </c>
      <c r="H8" s="110" t="s">
        <v>134</v>
      </c>
      <c r="I8" s="3" t="s">
        <v>158</v>
      </c>
      <c r="J8" s="3" t="s">
        <v>298</v>
      </c>
      <c r="K8" s="53">
        <v>531</v>
      </c>
      <c r="L8" s="53"/>
    </row>
    <row r="9" spans="1:12">
      <c r="A9" s="108">
        <v>15002099</v>
      </c>
      <c r="B9" s="108">
        <v>1500</v>
      </c>
      <c r="C9" s="109" t="s">
        <v>365</v>
      </c>
      <c r="D9" s="110">
        <v>1</v>
      </c>
      <c r="E9" s="110" t="s">
        <v>630</v>
      </c>
      <c r="F9" s="110">
        <v>1</v>
      </c>
      <c r="G9" s="110">
        <v>500</v>
      </c>
      <c r="H9" s="110" t="s">
        <v>134</v>
      </c>
      <c r="I9" s="3" t="s">
        <v>158</v>
      </c>
      <c r="J9" s="3" t="s">
        <v>298</v>
      </c>
      <c r="K9" s="53">
        <v>531</v>
      </c>
      <c r="L9" s="53"/>
    </row>
    <row r="10" spans="1:12">
      <c r="A10" s="108">
        <v>15011002</v>
      </c>
      <c r="B10" s="108">
        <v>144</v>
      </c>
      <c r="C10" s="109" t="s">
        <v>454</v>
      </c>
      <c r="D10" s="110">
        <v>3</v>
      </c>
      <c r="E10" s="110" t="s">
        <v>630</v>
      </c>
      <c r="F10" s="110">
        <v>1</v>
      </c>
      <c r="G10" s="110">
        <v>240</v>
      </c>
      <c r="H10" s="110" t="s">
        <v>135</v>
      </c>
      <c r="I10" s="3" t="s">
        <v>386</v>
      </c>
      <c r="J10" s="3" t="s">
        <v>298</v>
      </c>
      <c r="K10" s="53">
        <v>305</v>
      </c>
      <c r="L10" s="53"/>
    </row>
    <row r="11" spans="1:12">
      <c r="A11" s="108">
        <v>15001067</v>
      </c>
      <c r="B11" s="108">
        <v>360</v>
      </c>
      <c r="C11" s="109" t="s">
        <v>369</v>
      </c>
      <c r="D11" s="110">
        <v>3</v>
      </c>
      <c r="E11" s="110" t="s">
        <v>630</v>
      </c>
      <c r="F11" s="110">
        <v>2</v>
      </c>
      <c r="G11" s="110">
        <v>2250</v>
      </c>
      <c r="H11" s="110" t="s">
        <v>134</v>
      </c>
      <c r="I11" s="3" t="s">
        <v>123</v>
      </c>
      <c r="J11" s="3" t="s">
        <v>243</v>
      </c>
      <c r="K11" s="53">
        <v>533</v>
      </c>
      <c r="L11" s="53"/>
    </row>
    <row r="12" spans="1:12">
      <c r="A12" s="108">
        <v>15003003</v>
      </c>
      <c r="B12" s="108">
        <v>480</v>
      </c>
      <c r="C12" s="109" t="s">
        <v>361</v>
      </c>
      <c r="D12" s="110">
        <v>1</v>
      </c>
      <c r="E12" s="110">
        <v>12</v>
      </c>
      <c r="F12" s="110">
        <v>2</v>
      </c>
      <c r="G12" s="110">
        <v>360</v>
      </c>
      <c r="H12" s="110" t="s">
        <v>134</v>
      </c>
      <c r="I12" s="3" t="s">
        <v>123</v>
      </c>
      <c r="J12" s="3" t="s">
        <v>243</v>
      </c>
      <c r="K12" s="53">
        <v>533</v>
      </c>
      <c r="L12" s="53"/>
    </row>
    <row r="13" spans="1:12">
      <c r="A13" s="108">
        <v>15001082</v>
      </c>
      <c r="B13" s="108">
        <v>154</v>
      </c>
      <c r="C13" s="109" t="s">
        <v>370</v>
      </c>
      <c r="D13" s="110">
        <v>1</v>
      </c>
      <c r="E13" s="110" t="s">
        <v>630</v>
      </c>
      <c r="F13" s="110">
        <v>2</v>
      </c>
      <c r="G13" s="110">
        <v>713</v>
      </c>
      <c r="H13" s="110" t="s">
        <v>134</v>
      </c>
      <c r="I13" s="3" t="s">
        <v>123</v>
      </c>
      <c r="J13" s="3" t="s">
        <v>243</v>
      </c>
      <c r="K13" s="53">
        <v>533</v>
      </c>
      <c r="L13" s="53"/>
    </row>
    <row r="14" spans="1:12">
      <c r="A14" s="108">
        <v>15015001</v>
      </c>
      <c r="B14" s="108">
        <v>240</v>
      </c>
      <c r="C14" s="109" t="s">
        <v>355</v>
      </c>
      <c r="D14" s="110">
        <v>2</v>
      </c>
      <c r="E14" s="110" t="s">
        <v>630</v>
      </c>
      <c r="F14" s="110">
        <v>2</v>
      </c>
      <c r="G14" s="110">
        <v>468</v>
      </c>
      <c r="H14" s="110" t="s">
        <v>136</v>
      </c>
      <c r="I14" s="3" t="s">
        <v>126</v>
      </c>
      <c r="J14" s="3" t="s">
        <v>422</v>
      </c>
      <c r="K14" s="53">
        <v>306</v>
      </c>
      <c r="L14" s="53"/>
    </row>
    <row r="15" spans="1:12">
      <c r="A15" s="108">
        <v>15001067</v>
      </c>
      <c r="B15" s="108">
        <v>240</v>
      </c>
      <c r="C15" s="109" t="s">
        <v>369</v>
      </c>
      <c r="D15" s="110">
        <v>2</v>
      </c>
      <c r="E15" s="110" t="s">
        <v>630</v>
      </c>
      <c r="F15" s="110">
        <v>2</v>
      </c>
      <c r="G15" s="110">
        <v>1500</v>
      </c>
      <c r="H15" s="110" t="s">
        <v>134</v>
      </c>
      <c r="I15" s="3" t="s">
        <v>126</v>
      </c>
      <c r="J15" s="3" t="s">
        <v>422</v>
      </c>
      <c r="K15" s="53">
        <v>534</v>
      </c>
      <c r="L15" s="53"/>
    </row>
    <row r="16" spans="1:12">
      <c r="A16" s="108">
        <v>15003003</v>
      </c>
      <c r="B16" s="108">
        <v>320</v>
      </c>
      <c r="C16" s="109" t="s">
        <v>361</v>
      </c>
      <c r="D16" s="110">
        <v>1</v>
      </c>
      <c r="E16" s="110">
        <v>8</v>
      </c>
      <c r="F16" s="110">
        <v>2</v>
      </c>
      <c r="G16" s="110">
        <v>307</v>
      </c>
      <c r="H16" s="110" t="s">
        <v>134</v>
      </c>
      <c r="I16" s="3" t="s">
        <v>126</v>
      </c>
      <c r="J16" s="3" t="s">
        <v>422</v>
      </c>
      <c r="K16" s="53">
        <v>534</v>
      </c>
      <c r="L16" s="53"/>
    </row>
    <row r="17" spans="1:12">
      <c r="A17" s="108">
        <v>15013005</v>
      </c>
      <c r="B17" s="108">
        <v>210</v>
      </c>
      <c r="C17" s="109" t="s">
        <v>60</v>
      </c>
      <c r="D17" s="110">
        <v>1</v>
      </c>
      <c r="E17" s="110">
        <v>7</v>
      </c>
      <c r="F17" s="110">
        <v>1</v>
      </c>
      <c r="G17" s="110">
        <v>90</v>
      </c>
      <c r="H17" s="110" t="s">
        <v>136</v>
      </c>
      <c r="I17" s="3" t="s">
        <v>126</v>
      </c>
      <c r="J17" s="3" t="s">
        <v>422</v>
      </c>
      <c r="K17" s="53">
        <v>306</v>
      </c>
      <c r="L17" s="53"/>
    </row>
    <row r="18" spans="1:12">
      <c r="A18" s="108">
        <v>15001088</v>
      </c>
      <c r="B18" s="108">
        <v>200</v>
      </c>
      <c r="C18" s="109" t="s">
        <v>371</v>
      </c>
      <c r="D18" s="110">
        <v>2</v>
      </c>
      <c r="E18" s="110" t="s">
        <v>630</v>
      </c>
      <c r="F18" s="110">
        <v>2</v>
      </c>
      <c r="G18" s="110">
        <v>1400</v>
      </c>
      <c r="H18" s="110" t="s">
        <v>134</v>
      </c>
      <c r="I18" s="3" t="s">
        <v>122</v>
      </c>
      <c r="J18" s="3" t="s">
        <v>251</v>
      </c>
      <c r="K18" s="53">
        <v>535</v>
      </c>
      <c r="L18" s="53"/>
    </row>
    <row r="19" spans="1:12">
      <c r="A19" s="108">
        <v>15001098</v>
      </c>
      <c r="B19" s="108">
        <v>360</v>
      </c>
      <c r="C19" s="109" t="s">
        <v>374</v>
      </c>
      <c r="D19" s="110">
        <v>2</v>
      </c>
      <c r="E19" s="110" t="s">
        <v>630</v>
      </c>
      <c r="F19" s="110">
        <v>2</v>
      </c>
      <c r="G19" s="110">
        <v>1600</v>
      </c>
      <c r="H19" s="110" t="s">
        <v>134</v>
      </c>
      <c r="I19" s="3" t="s">
        <v>122</v>
      </c>
      <c r="J19" s="3" t="s">
        <v>251</v>
      </c>
      <c r="K19" s="53">
        <v>535</v>
      </c>
      <c r="L19" s="53"/>
    </row>
    <row r="20" spans="1:12">
      <c r="A20" s="108">
        <v>15001124</v>
      </c>
      <c r="B20" s="108">
        <v>360</v>
      </c>
      <c r="C20" s="109" t="s">
        <v>375</v>
      </c>
      <c r="D20" s="110">
        <v>1</v>
      </c>
      <c r="E20" s="110" t="s">
        <v>630</v>
      </c>
      <c r="F20" s="110">
        <v>2</v>
      </c>
      <c r="G20" s="110">
        <v>586</v>
      </c>
      <c r="H20" s="110" t="s">
        <v>134</v>
      </c>
      <c r="I20" s="3" t="s">
        <v>122</v>
      </c>
      <c r="J20" s="3" t="s">
        <v>251</v>
      </c>
      <c r="K20" s="53">
        <v>535</v>
      </c>
      <c r="L20" s="53"/>
    </row>
    <row r="21" spans="1:12">
      <c r="A21" s="108">
        <v>15001125</v>
      </c>
      <c r="B21" s="108">
        <v>360</v>
      </c>
      <c r="C21" s="109" t="s">
        <v>376</v>
      </c>
      <c r="D21" s="110">
        <v>1</v>
      </c>
      <c r="E21" s="110" t="s">
        <v>630</v>
      </c>
      <c r="F21" s="110">
        <v>2</v>
      </c>
      <c r="G21" s="110">
        <v>586</v>
      </c>
      <c r="H21" s="110" t="s">
        <v>134</v>
      </c>
      <c r="I21" s="3" t="s">
        <v>122</v>
      </c>
      <c r="J21" s="3" t="s">
        <v>251</v>
      </c>
      <c r="K21" s="53">
        <v>535</v>
      </c>
      <c r="L21" s="53"/>
    </row>
    <row r="22" spans="1:12">
      <c r="A22" s="108">
        <v>15003003</v>
      </c>
      <c r="B22" s="108">
        <v>320</v>
      </c>
      <c r="C22" s="109" t="s">
        <v>361</v>
      </c>
      <c r="D22" s="110">
        <v>1</v>
      </c>
      <c r="E22" s="110">
        <v>8</v>
      </c>
      <c r="F22" s="110">
        <v>2</v>
      </c>
      <c r="G22" s="110">
        <v>307</v>
      </c>
      <c r="H22" s="110" t="s">
        <v>134</v>
      </c>
      <c r="I22" s="3" t="s">
        <v>122</v>
      </c>
      <c r="J22" s="3" t="s">
        <v>251</v>
      </c>
      <c r="K22" s="53">
        <v>535</v>
      </c>
      <c r="L22" s="53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مقاصد!$A$2:$A$32</xm:f>
          </x14:formula1>
          <xm:sqref>I2:I22</xm:sqref>
        </x14:dataValidation>
        <x14:dataValidation type="list" allowBlank="1" showInputMessage="1" showErrorMessage="1">
          <x14:formula1>
            <xm:f>'راننده (2)'!$A$2:$A$139</xm:f>
          </x14:formula1>
          <xm:sqref>J2:J22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rightToLeft="1" topLeftCell="A10" zoomScaleNormal="100" workbookViewId="0">
      <selection activeCell="D16" sqref="D16"/>
    </sheetView>
  </sheetViews>
  <sheetFormatPr defaultRowHeight="15"/>
  <cols>
    <col min="1" max="1" width="9.85546875" customWidth="1"/>
    <col min="2" max="2" width="11.7109375" customWidth="1"/>
    <col min="3" max="3" width="26.5703125" style="1" customWidth="1"/>
    <col min="4" max="4" width="9" customWidth="1"/>
    <col min="5" max="5" width="7.42578125" customWidth="1"/>
    <col min="6" max="6" width="7.7109375" customWidth="1"/>
    <col min="7" max="8" width="12" customWidth="1"/>
    <col min="9" max="9" width="15.28515625" bestFit="1" customWidth="1"/>
    <col min="10" max="10" width="15.28515625" customWidth="1"/>
    <col min="11" max="12" width="11.42578125" customWidth="1"/>
    <col min="13" max="13" width="12" style="126" customWidth="1"/>
    <col min="14" max="14" width="11.85546875" customWidth="1"/>
  </cols>
  <sheetData>
    <row r="1" spans="1:14" ht="28.5" customHeight="1">
      <c r="A1" s="105" t="s">
        <v>540</v>
      </c>
      <c r="B1" s="107" t="s">
        <v>581</v>
      </c>
      <c r="C1" s="105" t="s">
        <v>109</v>
      </c>
      <c r="D1" s="105" t="s">
        <v>541</v>
      </c>
      <c r="E1" s="105" t="s">
        <v>542</v>
      </c>
      <c r="F1" s="105" t="s">
        <v>117</v>
      </c>
      <c r="G1" s="105" t="s">
        <v>543</v>
      </c>
      <c r="H1" s="105" t="s">
        <v>133</v>
      </c>
      <c r="I1" s="105" t="s">
        <v>125</v>
      </c>
      <c r="J1" s="105" t="s">
        <v>544</v>
      </c>
      <c r="K1" s="105" t="s">
        <v>522</v>
      </c>
      <c r="L1" s="105" t="s">
        <v>622</v>
      </c>
    </row>
    <row r="2" spans="1:14">
      <c r="A2" s="108">
        <v>15012002</v>
      </c>
      <c r="B2" s="108">
        <v>240</v>
      </c>
      <c r="C2" s="109" t="str">
        <f>IF(ISERROR(LOOKUP(A2,محصولات!A:A,محصولات!B:B)),"",LOOKUP(A2,محصولات!A:A,محصولات!B:B))</f>
        <v>غربیلک 206</v>
      </c>
      <c r="D2" s="110">
        <f>IFERROR(ROUNDUP(B2/SUMIF(محصولات!A:A,'29'!A2,محصولات!C:C),0),"")</f>
        <v>5</v>
      </c>
      <c r="E2" s="110" t="str">
        <f>IF(B2=SUMIF(محصولات!A:A,'29'!A2,محصولات!C:C),"",IFERROR(B2/SUMIF(محصولات!A:A,'29'!A2,محصولات!D:D),""))</f>
        <v/>
      </c>
      <c r="F2" s="110">
        <f>IF(SUMIF(محصولات!A:A,'29'!A2,محصولات!K:K)&gt;0,SUMIF(محصولات!A:A,'29'!A2,محصولات!K:K),"")</f>
        <v>1</v>
      </c>
      <c r="G2" s="110">
        <f>IFERROR(ROUND(B2*SUMIF(محصولات!A:A,'29'!A2,محصولات!E:E)+SUMIF(محصولات!A:A,'29'!A2,محصولات!J:J)*D2,0),"")</f>
        <v>435</v>
      </c>
      <c r="H2" s="110" t="str">
        <f>IFERROR(LOOKUP(A2,محصولات!A:A,محصولات!L:L),"")</f>
        <v>جوكار</v>
      </c>
      <c r="I2" s="3" t="s">
        <v>124</v>
      </c>
      <c r="J2" s="3" t="s">
        <v>571</v>
      </c>
      <c r="K2" s="53">
        <v>308</v>
      </c>
      <c r="L2" s="53"/>
    </row>
    <row r="3" spans="1:14">
      <c r="A3" s="108">
        <v>15012006</v>
      </c>
      <c r="B3" s="108">
        <v>48</v>
      </c>
      <c r="C3" s="109" t="str">
        <f>IF(ISERROR(LOOKUP(A3,محصولات!A:A,محصولات!B:B)),"",LOOKUP(A3,محصولات!A:A,محصولات!B:B))</f>
        <v>غربیلک رانا</v>
      </c>
      <c r="D3" s="110">
        <f>IFERROR(ROUNDUP(B3/SUMIF(محصولات!A:A,'29'!A3,محصولات!C:C),0),"")</f>
        <v>1</v>
      </c>
      <c r="E3" s="110" t="str">
        <f>IF(B3=SUMIF(محصولات!A:A,'29'!A3,محصولات!C:C),"",IFERROR(B3/SUMIF(محصولات!A:A,'29'!A3,محصولات!D:D),""))</f>
        <v/>
      </c>
      <c r="F3" s="110">
        <f>IF(SUMIF(محصولات!A:A,'29'!A3,محصولات!K:K)&gt;0,SUMIF(محصولات!A:A,'29'!A3,محصولات!K:K),"")</f>
        <v>1</v>
      </c>
      <c r="G3" s="110">
        <f>IFERROR(ROUND(B3*SUMIF(محصولات!A:A,'29'!A3,محصولات!E:E)+SUMIF(محصولات!A:A,'29'!A3,محصولات!J:J)*D3,0),"")</f>
        <v>87</v>
      </c>
      <c r="H3" s="110" t="str">
        <f>IFERROR(LOOKUP(A3,محصولات!A:A,محصولات!L:L),"")</f>
        <v>جوكار</v>
      </c>
      <c r="I3" s="3" t="s">
        <v>124</v>
      </c>
      <c r="J3" s="3" t="s">
        <v>571</v>
      </c>
      <c r="K3" s="53">
        <v>308</v>
      </c>
      <c r="L3" s="53"/>
      <c r="M3" s="132"/>
      <c r="N3" s="132"/>
    </row>
    <row r="4" spans="1:14">
      <c r="A4" s="108">
        <v>15012007</v>
      </c>
      <c r="B4" s="108">
        <v>96</v>
      </c>
      <c r="C4" s="109" t="str">
        <f>IF(ISERROR(LOOKUP(A4,محصولات!A:A,محصولات!B:B)),"",LOOKUP(A4,محصولات!A:A,محصولات!B:B))</f>
        <v>غربيلك دنا</v>
      </c>
      <c r="D4" s="110">
        <f>IFERROR(ROUNDUP(B4/SUMIF(محصولات!A:A,'29'!A4,محصولات!C:C),0),"")</f>
        <v>2</v>
      </c>
      <c r="E4" s="110" t="str">
        <f>IF(B4=SUMIF(محصولات!A:A,'29'!A4,محصولات!C:C),"",IFERROR(B4/SUMIF(محصولات!A:A,'29'!A4,محصولات!D:D),""))</f>
        <v/>
      </c>
      <c r="F4" s="110">
        <f>IF(SUMIF(محصولات!A:A,'29'!A4,محصولات!K:K)&gt;0,SUMIF(محصولات!A:A,'29'!A4,محصولات!K:K),"")</f>
        <v>1</v>
      </c>
      <c r="G4" s="110">
        <f>IFERROR(ROUND(B4*SUMIF(محصولات!A:A,'29'!A4,محصولات!E:E)+SUMIF(محصولات!A:A,'29'!A4,محصولات!J:J)*D4,0),"")</f>
        <v>174</v>
      </c>
      <c r="H4" s="110" t="str">
        <f>IFERROR(LOOKUP(A4,محصولات!A:A,محصولات!L:L),"")</f>
        <v>جوكار</v>
      </c>
      <c r="I4" s="3" t="s">
        <v>124</v>
      </c>
      <c r="J4" s="3" t="s">
        <v>571</v>
      </c>
      <c r="K4" s="53">
        <v>308</v>
      </c>
      <c r="L4" s="53"/>
    </row>
    <row r="5" spans="1:14">
      <c r="A5" s="108">
        <v>15013002</v>
      </c>
      <c r="B5" s="108">
        <v>39</v>
      </c>
      <c r="C5" s="109" t="str">
        <f>IF(ISERROR(LOOKUP(A5,محصولات!A:A,محصولات!B:B)),"",LOOKUP(A5,محصولات!A:A,محصولات!B:B))</f>
        <v xml:space="preserve"> ACU 206</v>
      </c>
      <c r="D5" s="110">
        <f>IFERROR(ROUNDUP(B5/SUMIF(محصولات!A:A,'29'!A5,محصولات!C:C),0),"")</f>
        <v>1</v>
      </c>
      <c r="E5" s="110">
        <f>IF(B5=SUMIF(محصولات!A:A,'29'!A5,محصولات!C:C),"",IFERROR(B5/SUMIF(محصولات!A:A,'29'!A5,محصولات!D:D),""))</f>
        <v>1</v>
      </c>
      <c r="F5" s="110">
        <f>IF(SUMIF(محصولات!A:A,'29'!A5,محصولات!K:K)&gt;0,SUMIF(محصولات!A:A,'29'!A5,محصولات!K:K),"")</f>
        <v>1</v>
      </c>
      <c r="G5" s="110">
        <f>IFERROR(ROUND(B5*SUMIF(محصولات!A:A,'29'!A5,محصولات!E:E)+SUMIF(محصولات!A:A,'29'!A5,محصولات!J:J)*D5,0),"")</f>
        <v>29</v>
      </c>
      <c r="H5" s="110" t="str">
        <f>IFERROR(LOOKUP(A5,محصولات!A:A,محصولات!L:L),"")</f>
        <v>فهامه</v>
      </c>
      <c r="I5" s="3" t="s">
        <v>425</v>
      </c>
      <c r="J5" s="3" t="s">
        <v>571</v>
      </c>
      <c r="K5" s="53">
        <v>310</v>
      </c>
      <c r="L5" s="53"/>
    </row>
    <row r="6" spans="1:14">
      <c r="A6" s="108">
        <v>15010002</v>
      </c>
      <c r="B6" s="108">
        <v>96</v>
      </c>
      <c r="C6" s="109" t="str">
        <f>IF(ISERROR(LOOKUP(A6,محصولات!A:A,محصولات!B:B)),"",LOOKUP(A6,محصولات!A:A,محصولات!B:B))</f>
        <v>ایربگ راننده 206</v>
      </c>
      <c r="D6" s="110">
        <f>IFERROR(ROUNDUP(B6/SUMIF(محصولات!A:A,'29'!A6,محصولات!C:C),0),"")</f>
        <v>1</v>
      </c>
      <c r="E6" s="110" t="str">
        <f>IF(B6=SUMIF(محصولات!A:A,'29'!A6,محصولات!C:C),"",IFERROR(B6/SUMIF(محصولات!A:A,'29'!A6,محصولات!D:D),""))</f>
        <v/>
      </c>
      <c r="F6" s="110">
        <f>IF(SUMIF(محصولات!A:A,'29'!A6,محصولات!K:K)&gt;0,SUMIF(محصولات!A:A,'29'!A6,محصولات!K:K),"")</f>
        <v>2</v>
      </c>
      <c r="G6" s="110">
        <f>IFERROR(ROUND(B6*SUMIF(محصولات!A:A,'29'!A6,محصولات!E:E)+SUMIF(محصولات!A:A,'29'!A6,محصولات!J:J)*D6,0),"")</f>
        <v>300</v>
      </c>
      <c r="H6" s="110" t="str">
        <f>IFERROR(LOOKUP(A6,محصولات!A:A,محصولات!L:L),"")</f>
        <v>فهامه</v>
      </c>
      <c r="I6" s="3" t="s">
        <v>124</v>
      </c>
      <c r="J6" s="3" t="s">
        <v>422</v>
      </c>
      <c r="K6" s="53">
        <v>309</v>
      </c>
      <c r="L6" s="53"/>
    </row>
    <row r="7" spans="1:14">
      <c r="A7" s="108">
        <v>15004007</v>
      </c>
      <c r="B7" s="108">
        <v>1120</v>
      </c>
      <c r="C7" s="109" t="str">
        <f>IF(ISERROR(LOOKUP(A7,محصولات!A:A,محصولات!B:B)),"",LOOKUP(A7,محصولات!A:A,محصولات!B:B))</f>
        <v>جك عقب 206</v>
      </c>
      <c r="D7" s="110">
        <f>IFERROR(ROUNDUP(B7/SUMIF(محصولات!A:A,'29'!A7,محصولات!C:C),0),"")</f>
        <v>1</v>
      </c>
      <c r="E7" s="110">
        <f>IF(B7=SUMIF(محصولات!A:A,'29'!A7,محصولات!C:C),"",IFERROR(B7/SUMIF(محصولات!A:A,'29'!A7,محصولات!D:D),""))</f>
        <v>28</v>
      </c>
      <c r="F7" s="110">
        <f>IF(SUMIF(محصولات!A:A,'29'!A7,محصولات!K:K)&gt;0,SUMIF(محصولات!A:A,'29'!A7,محصولات!K:K),"")</f>
        <v>2</v>
      </c>
      <c r="G7" s="110">
        <f>IFERROR(ROUND(B7*SUMIF(محصولات!A:A,'29'!A7,محصولات!E:E)+SUMIF(محصولات!A:A,'29'!A7,محصولات!J:J)*D7,0),"")</f>
        <v>600</v>
      </c>
      <c r="H7" s="110" t="str">
        <f>IFERROR(LOOKUP(A7,محصولات!A:A,محصولات!L:L),"")</f>
        <v>فهامه</v>
      </c>
      <c r="I7" s="3" t="s">
        <v>124</v>
      </c>
      <c r="J7" s="3" t="s">
        <v>422</v>
      </c>
      <c r="K7" s="53">
        <v>539</v>
      </c>
      <c r="L7" s="53"/>
    </row>
    <row r="8" spans="1:14">
      <c r="A8" s="108">
        <v>15013002</v>
      </c>
      <c r="B8" s="108">
        <v>780</v>
      </c>
      <c r="C8" s="109" t="str">
        <f>IF(ISERROR(LOOKUP(A8,محصولات!A:A,محصولات!B:B)),"",LOOKUP(A8,محصولات!A:A,محصولات!B:B))</f>
        <v xml:space="preserve"> ACU 206</v>
      </c>
      <c r="D8" s="110">
        <f>IFERROR(ROUNDUP(B8/SUMIF(محصولات!A:A,'29'!A8,محصولات!C:C),0),"")</f>
        <v>1</v>
      </c>
      <c r="E8" s="110">
        <f>IF(B8=SUMIF(محصولات!A:A,'29'!A8,محصولات!C:C),"",IFERROR(B8/SUMIF(محصولات!A:A,'29'!A8,محصولات!D:D),""))</f>
        <v>20</v>
      </c>
      <c r="F8" s="110">
        <f>IF(SUMIF(محصولات!A:A,'29'!A8,محصولات!K:K)&gt;0,SUMIF(محصولات!A:A,'29'!A8,محصولات!K:K),"")</f>
        <v>1</v>
      </c>
      <c r="G8" s="110">
        <f>IFERROR(ROUND(B8*SUMIF(محصولات!A:A,'29'!A8,محصولات!E:E)+SUMIF(محصولات!A:A,'29'!A8,محصولات!J:J)*D8,0),"")</f>
        <v>207</v>
      </c>
      <c r="H8" s="110" t="str">
        <f>IFERROR(LOOKUP(A8,محصولات!A:A,محصولات!L:L),"")</f>
        <v>فهامه</v>
      </c>
      <c r="I8" s="3" t="s">
        <v>124</v>
      </c>
      <c r="J8" s="3" t="s">
        <v>422</v>
      </c>
      <c r="K8" s="53">
        <v>309</v>
      </c>
      <c r="L8" s="53"/>
    </row>
    <row r="9" spans="1:14">
      <c r="A9" s="108">
        <v>15001177</v>
      </c>
      <c r="B9" s="108">
        <v>216</v>
      </c>
      <c r="C9" s="109" t="str">
        <f>IF(ISERROR(LOOKUP(A9,محصولات!A:A,محصولات!B:B)),"",LOOKUP(A9,محصولات!A:A,محصولات!B:B))</f>
        <v>دینامیک عقب پارس</v>
      </c>
      <c r="D9" s="110">
        <f>IFERROR(ROUNDUP(B9/SUMIF(محصولات!A:A,'29'!A9,محصولات!C:C),0),"")</f>
        <v>3</v>
      </c>
      <c r="E9" s="110" t="str">
        <f>IF(B9=SUMIF(محصولات!A:A,'29'!A9,محصولات!C:C),"",IFERROR(B9/SUMIF(محصولات!A:A,'29'!A9,محصولات!D:D),""))</f>
        <v/>
      </c>
      <c r="F9" s="110">
        <f>IF(SUMIF(محصولات!A:A,'29'!A9,محصولات!K:K)&gt;0,SUMIF(محصولات!A:A,'29'!A9,محصولات!K:K),"")</f>
        <v>2</v>
      </c>
      <c r="G9" s="110">
        <f>IFERROR(ROUND(B9*SUMIF(محصولات!A:A,'29'!A9,محصولات!E:E)+SUMIF(محصولات!A:A,'29'!A9,محصولات!J:J)*D9,0),"")</f>
        <v>1500</v>
      </c>
      <c r="H9" s="110" t="str">
        <f>IFERROR(LOOKUP(A9,محصولات!A:A,محصولات!L:L),"")</f>
        <v>فهامه</v>
      </c>
      <c r="I9" s="3" t="s">
        <v>157</v>
      </c>
      <c r="J9" s="3" t="s">
        <v>475</v>
      </c>
      <c r="K9" s="53">
        <v>541</v>
      </c>
      <c r="L9" s="53"/>
    </row>
    <row r="10" spans="1:14">
      <c r="A10" s="108">
        <v>15001164</v>
      </c>
      <c r="B10" s="108">
        <v>192</v>
      </c>
      <c r="C10" s="109" t="str">
        <f>IF(ISERROR(LOOKUP(A10,محصولات!A:A,محصولات!B:B)),"",LOOKUP(A10,محصولات!A:A,محصولات!B:B))</f>
        <v>کمربند لودليميتر</v>
      </c>
      <c r="D10" s="110">
        <f>IFERROR(ROUNDUP(B10/SUMIF(محصولات!A:A,'29'!A10,محصولات!C:C),0),"")</f>
        <v>1</v>
      </c>
      <c r="E10" s="110" t="str">
        <f>IF(B10=SUMIF(محصولات!A:A,'29'!A10,محصولات!C:C),"",IFERROR(B10/SUMIF(محصولات!A:A,'29'!A10,محصولات!D:D),""))</f>
        <v/>
      </c>
      <c r="F10" s="110">
        <f>IF(SUMIF(محصولات!A:A,'29'!A10,محصولات!K:K)&gt;0,SUMIF(محصولات!A:A,'29'!A10,محصولات!K:K),"")</f>
        <v>2</v>
      </c>
      <c r="G10" s="110">
        <f>IFERROR(ROUND(B10*SUMIF(محصولات!A:A,'29'!A10,محصولات!E:E)+SUMIF(محصولات!A:A,'29'!A10,محصولات!J:J)*D10,0),"")</f>
        <v>500</v>
      </c>
      <c r="H10" s="110" t="str">
        <f>IFERROR(LOOKUP(A10,محصولات!A:A,محصولات!L:L),"")</f>
        <v>فهامه</v>
      </c>
      <c r="I10" s="3" t="s">
        <v>157</v>
      </c>
      <c r="J10" s="3" t="s">
        <v>475</v>
      </c>
      <c r="K10" s="53">
        <v>541</v>
      </c>
      <c r="L10" s="53"/>
    </row>
    <row r="11" spans="1:14">
      <c r="A11" s="108">
        <v>15001160</v>
      </c>
      <c r="B11" s="108">
        <v>288</v>
      </c>
      <c r="C11" s="109" t="str">
        <f>IF(ISERROR(LOOKUP(A11,محصولات!A:A,محصولات!B:B)),"",LOOKUP(A11,محصولات!A:A,محصولات!B:B))</f>
        <v>كمريند PT سمند بژ</v>
      </c>
      <c r="D11" s="110">
        <f>IFERROR(ROUNDUP(B11/SUMIF(محصولات!A:A,'29'!A11,محصولات!C:C),0),"")</f>
        <v>3</v>
      </c>
      <c r="E11" s="110" t="str">
        <f>IF(B11=SUMIF(محصولات!A:A,'29'!A11,محصولات!C:C),"",IFERROR(B11/SUMIF(محصولات!A:A,'29'!A11,محصولات!D:D),""))</f>
        <v/>
      </c>
      <c r="F11" s="110">
        <f>IF(SUMIF(محصولات!A:A,'29'!A11,محصولات!K:K)&gt;0,SUMIF(محصولات!A:A,'29'!A11,محصولات!K:K),"")</f>
        <v>2</v>
      </c>
      <c r="G11" s="110">
        <f>IFERROR(ROUND(B11*SUMIF(محصولات!A:A,'29'!A11,محصولات!E:E)+SUMIF(محصولات!A:A,'29'!A11,محصولات!J:J)*D11,0),"")</f>
        <v>1500</v>
      </c>
      <c r="H11" s="110" t="str">
        <f>IFERROR(LOOKUP(A11,محصولات!A:A,محصولات!L:L),"")</f>
        <v>فهامه</v>
      </c>
      <c r="I11" s="3" t="s">
        <v>478</v>
      </c>
      <c r="J11" s="3"/>
      <c r="K11" s="53">
        <v>532</v>
      </c>
      <c r="L11" s="53"/>
    </row>
    <row r="12" spans="1:14">
      <c r="A12" s="108">
        <v>15001067</v>
      </c>
      <c r="B12" s="108">
        <v>120</v>
      </c>
      <c r="C12" s="109" t="str">
        <f>IF(ISERROR(LOOKUP(A12,محصولات!A:A,محصولات!B:B)),"",LOOKUP(A12,محصولات!A:A,محصولات!B:B))</f>
        <v>کمربند 4 درب</v>
      </c>
      <c r="D12" s="110">
        <f>IFERROR(ROUNDUP(B12/SUMIF(محصولات!A:A,'29'!A12,محصولات!C:C),0),"")</f>
        <v>1</v>
      </c>
      <c r="E12" s="110" t="str">
        <f>IF(B12=SUMIF(محصولات!A:A,'29'!A12,محصولات!C:C),"",IFERROR(B12/SUMIF(محصولات!A:A,'29'!A12,محصولات!D:D),""))</f>
        <v/>
      </c>
      <c r="F12" s="110">
        <f>IF(SUMIF(محصولات!A:A,'29'!A12,محصولات!K:K)&gt;0,SUMIF(محصولات!A:A,'29'!A12,محصولات!K:K),"")</f>
        <v>2</v>
      </c>
      <c r="G12" s="110">
        <f>IFERROR(ROUND(B12*SUMIF(محصولات!A:A,'29'!A12,محصولات!E:E)+SUMIF(محصولات!A:A,'29'!A12,محصولات!J:J)*D12,0),"")</f>
        <v>750</v>
      </c>
      <c r="H12" s="110" t="str">
        <f>IFERROR(LOOKUP(A12,محصولات!A:A,محصولات!L:L),"")</f>
        <v>قاسمي</v>
      </c>
      <c r="I12" s="3" t="s">
        <v>123</v>
      </c>
      <c r="J12" s="3" t="s">
        <v>451</v>
      </c>
      <c r="K12" s="53">
        <v>543</v>
      </c>
      <c r="L12" s="53"/>
    </row>
    <row r="13" spans="1:14">
      <c r="A13" s="108">
        <v>15003003</v>
      </c>
      <c r="B13" s="108">
        <v>600</v>
      </c>
      <c r="C13" s="109" t="str">
        <f>IF(ISERROR(LOOKUP(A13,محصولات!A:A,محصولات!B:B)),"",LOOKUP(A13,محصولات!A:A,محصولات!B:B))</f>
        <v>ريل پرايد</v>
      </c>
      <c r="D13" s="110">
        <f>IFERROR(ROUNDUP(B13/SUMIF(محصولات!A:A,'29'!A13,محصولات!C:C),0),"")</f>
        <v>1</v>
      </c>
      <c r="E13" s="110">
        <f>IF(B13=SUMIF(محصولات!A:A,'29'!A13,محصولات!C:C),"",IFERROR(B13/SUMIF(محصولات!A:A,'29'!A13,محصولات!D:D),""))</f>
        <v>15</v>
      </c>
      <c r="F13" s="110">
        <f>IF(SUMIF(محصولات!A:A,'29'!A13,محصولات!K:K)&gt;0,SUMIF(محصولات!A:A,'29'!A13,محصولات!K:K),"")</f>
        <v>2</v>
      </c>
      <c r="G13" s="110">
        <f>IFERROR(ROUND(B13*SUMIF(محصولات!A:A,'29'!A13,محصولات!E:E)+SUMIF(محصولات!A:A,'29'!A13,محصولات!J:J)*D13,0),"")</f>
        <v>400</v>
      </c>
      <c r="H13" s="110" t="str">
        <f>IFERROR(LOOKUP(A13,محصولات!A:A,محصولات!L:L),"")</f>
        <v>قاسمي</v>
      </c>
      <c r="I13" s="3" t="s">
        <v>123</v>
      </c>
      <c r="J13" s="3" t="s">
        <v>451</v>
      </c>
      <c r="K13" s="53">
        <v>543</v>
      </c>
      <c r="L13" s="53"/>
    </row>
    <row r="14" spans="1:14">
      <c r="A14" s="108">
        <v>15001124</v>
      </c>
      <c r="B14" s="108">
        <v>360</v>
      </c>
      <c r="C14" s="109" t="str">
        <f>IF(ISERROR(LOOKUP(A14,محصولات!A:A,محصولات!B:B)),"",LOOKUP(A14,محصولات!A:A,محصولات!B:B))</f>
        <v>كمربند جلو راست تيبا</v>
      </c>
      <c r="D14" s="110">
        <f>IFERROR(ROUNDUP(B14/SUMIF(محصولات!A:A,'29'!A14,محصولات!C:C),0),"")</f>
        <v>1</v>
      </c>
      <c r="E14" s="110" t="str">
        <f>IF(B14=SUMIF(محصولات!A:A,'29'!A14,محصولات!C:C),"",IFERROR(B14/SUMIF(محصولات!A:A,'29'!A14,محصولات!D:D),""))</f>
        <v/>
      </c>
      <c r="F14" s="110">
        <f>IF(SUMIF(محصولات!A:A,'29'!A14,محصولات!K:K)&gt;0,SUMIF(محصولات!A:A,'29'!A14,محصولات!K:K),"")</f>
        <v>2</v>
      </c>
      <c r="G14" s="110">
        <f>IFERROR(ROUND(B14*SUMIF(محصولات!A:A,'29'!A14,محصولات!E:E)+SUMIF(محصولات!A:A,'29'!A14,محصولات!J:J)*D14,0),"")</f>
        <v>586</v>
      </c>
      <c r="H14" s="110" t="str">
        <f>IFERROR(LOOKUP(A14,محصولات!A:A,محصولات!L:L),"")</f>
        <v>قاسمي</v>
      </c>
      <c r="I14" s="3" t="s">
        <v>123</v>
      </c>
      <c r="J14" s="3" t="s">
        <v>451</v>
      </c>
      <c r="K14" s="53">
        <v>543</v>
      </c>
      <c r="L14" s="53"/>
    </row>
    <row r="15" spans="1:14">
      <c r="A15" s="108">
        <v>15001125</v>
      </c>
      <c r="B15" s="108">
        <v>360</v>
      </c>
      <c r="C15" s="109" t="str">
        <f>IF(ISERROR(LOOKUP(A15,محصولات!A:A,محصولات!B:B)),"",LOOKUP(A15,محصولات!A:A,محصولات!B:B))</f>
        <v xml:space="preserve">كمربند جلو چپ تيبا </v>
      </c>
      <c r="D15" s="110">
        <f>IFERROR(ROUNDUP(B15/SUMIF(محصولات!A:A,'29'!A15,محصولات!C:C),0),"")</f>
        <v>1</v>
      </c>
      <c r="E15" s="110" t="str">
        <f>IF(B15=SUMIF(محصولات!A:A,'29'!A15,محصولات!C:C),"",IFERROR(B15/SUMIF(محصولات!A:A,'29'!A15,محصولات!D:D),""))</f>
        <v/>
      </c>
      <c r="F15" s="110">
        <f>IF(SUMIF(محصولات!A:A,'29'!A15,محصولات!K:K)&gt;0,SUMIF(محصولات!A:A,'29'!A15,محصولات!K:K),"")</f>
        <v>2</v>
      </c>
      <c r="G15" s="110">
        <f>IFERROR(ROUND(B15*SUMIF(محصولات!A:A,'29'!A15,محصولات!E:E)+SUMIF(محصولات!A:A,'29'!A15,محصولات!J:J)*D15,0),"")</f>
        <v>586</v>
      </c>
      <c r="H15" s="110" t="str">
        <f>IFERROR(LOOKUP(A15,محصولات!A:A,محصولات!L:L),"")</f>
        <v>قاسمي</v>
      </c>
      <c r="I15" s="3" t="s">
        <v>123</v>
      </c>
      <c r="J15" s="3" t="s">
        <v>451</v>
      </c>
      <c r="K15" s="53">
        <v>543</v>
      </c>
      <c r="L15" s="53"/>
    </row>
    <row r="16" spans="1:14">
      <c r="A16" s="108">
        <v>15010001</v>
      </c>
      <c r="B16" s="108">
        <v>300</v>
      </c>
      <c r="C16" s="109" t="str">
        <f>IF(ISERROR(LOOKUP(A16,محصولات!A:A,محصولات!B:B)),"",LOOKUP(A16,محصولات!A:A,محصولات!B:B))</f>
        <v>ایربگ راننده X100</v>
      </c>
      <c r="D16" s="110">
        <f>IFERROR(ROUNDUP(B16/SUMIF(محصولات!A:A,'29'!A16,محصولات!C:C),0),"")</f>
        <v>2</v>
      </c>
      <c r="E16" s="110" t="str">
        <f>IF(B16=SUMIF(محصولات!A:A,'29'!A16,محصولات!C:C),"",IFERROR(B16/SUMIF(محصولات!A:A,'29'!A16,محصولات!D:D),""))</f>
        <v/>
      </c>
      <c r="F16" s="110">
        <f>IF(SUMIF(محصولات!A:A,'29'!A16,محصولات!K:K)&gt;0,SUMIF(محصولات!A:A,'29'!A16,محصولات!K:K),"")</f>
        <v>2</v>
      </c>
      <c r="G16" s="110">
        <f>IFERROR(ROUND(B16*SUMIF(محصولات!A:A,'29'!A16,محصولات!E:E)+SUMIF(محصولات!A:A,'29'!A16,محصولات!J:J)*D16,0),"")</f>
        <v>748</v>
      </c>
      <c r="H16" s="110" t="str">
        <f>IFERROR(LOOKUP(A16,محصولات!A:A,محصولات!L:L),"")</f>
        <v>خودكنترلي</v>
      </c>
      <c r="I16" s="3" t="s">
        <v>123</v>
      </c>
      <c r="J16" s="3" t="s">
        <v>451</v>
      </c>
      <c r="K16" s="53">
        <v>311</v>
      </c>
      <c r="L16" s="53"/>
    </row>
    <row r="17" spans="1:12">
      <c r="A17" s="108">
        <v>15013005</v>
      </c>
      <c r="B17" s="108">
        <v>210</v>
      </c>
      <c r="C17" s="109" t="str">
        <f>IF(ISERROR(LOOKUP(A17,محصولات!A:A,محصولات!B:B)),"",LOOKUP(A17,محصولات!A:A,محصولات!B:B))</f>
        <v>واحد كنترل دو ايربگ انديشه</v>
      </c>
      <c r="D17" s="110">
        <f>IFERROR(ROUNDUP(B17/SUMIF(محصولات!A:A,'29'!A17,محصولات!C:C),0),"")</f>
        <v>1</v>
      </c>
      <c r="E17" s="110">
        <f>IF(B17=SUMIF(محصولات!A:A,'29'!A17,محصولات!C:C),"",IFERROR(B17/SUMIF(محصولات!A:A,'29'!A17,محصولات!D:D),""))</f>
        <v>7</v>
      </c>
      <c r="F17" s="110">
        <f>IF(SUMIF(محصولات!A:A,'29'!A17,محصولات!K:K)&gt;0,SUMIF(محصولات!A:A,'29'!A17,محصولات!K:K),"")</f>
        <v>1</v>
      </c>
      <c r="G17" s="110">
        <f>IFERROR(ROUND(B17*SUMIF(محصولات!A:A,'29'!A17,محصولات!E:E)+SUMIF(محصولات!A:A,'29'!A17,محصولات!J:J)*D17,0),"")</f>
        <v>90</v>
      </c>
      <c r="H17" s="110" t="str">
        <f>IFERROR(LOOKUP(A17,محصولات!A:A,محصولات!L:L),"")</f>
        <v>خودكنترلي</v>
      </c>
      <c r="I17" s="3" t="s">
        <v>123</v>
      </c>
      <c r="J17" s="3" t="s">
        <v>451</v>
      </c>
      <c r="K17" s="53">
        <v>311</v>
      </c>
      <c r="L17" s="53"/>
    </row>
    <row r="18" spans="1:12">
      <c r="A18" s="108">
        <v>15015001</v>
      </c>
      <c r="B18" s="108">
        <v>90</v>
      </c>
      <c r="C18" s="109" t="str">
        <f>IF(ISERROR(LOOKUP(A18,محصولات!A:A,محصولات!B:B)),"",LOOKUP(A18,محصولات!A:A,محصولات!B:B))</f>
        <v>دسته راهنما X100</v>
      </c>
      <c r="D18" s="110">
        <f>IFERROR(ROUNDUP(B18/SUMIF(محصولات!A:A,'29'!A18,محصولات!C:C),0),"")</f>
        <v>1</v>
      </c>
      <c r="E18" s="110" t="str">
        <f>IF(B18=SUMIF(محصولات!A:A,'29'!A18,محصولات!C:C),"",IFERROR(B18/SUMIF(محصولات!A:A,'29'!A18,محصولات!D:D),""))</f>
        <v/>
      </c>
      <c r="F18" s="110">
        <f>IF(SUMIF(محصولات!A:A,'29'!A18,محصولات!K:K)&gt;0,SUMIF(محصولات!A:A,'29'!A18,محصولات!K:K),"")</f>
        <v>2</v>
      </c>
      <c r="G18" s="110">
        <f>IFERROR(ROUND(B18*SUMIF(محصولات!A:A,'29'!A18,محصولات!E:E)+SUMIF(محصولات!A:A,'29'!A18,محصولات!J:J)*D18,0),"")</f>
        <v>226</v>
      </c>
      <c r="H18" s="110" t="str">
        <f>IFERROR(LOOKUP(A18,محصولات!A:A,محصولات!L:L),"")</f>
        <v>خودكنترلي</v>
      </c>
      <c r="I18" s="3" t="s">
        <v>123</v>
      </c>
      <c r="J18" s="3" t="s">
        <v>451</v>
      </c>
      <c r="K18" s="53">
        <v>311</v>
      </c>
      <c r="L18" s="53"/>
    </row>
    <row r="19" spans="1:12">
      <c r="A19" s="108">
        <v>15011002</v>
      </c>
      <c r="B19" s="108">
        <v>144</v>
      </c>
      <c r="C19" s="109" t="str">
        <f>IF(ISERROR(LOOKUP(A19,محصولات!A:A,محصولات!B:B)),"",LOOKUP(A19,محصولات!A:A,محصولات!B:B))</f>
        <v>ایربگ سرنشين 206</v>
      </c>
      <c r="D19" s="110">
        <f>IFERROR(ROUNDUP(B19/SUMIF(محصولات!A:A,'29'!A19,محصولات!C:C),0),"")</f>
        <v>3</v>
      </c>
      <c r="E19" s="110" t="str">
        <f>IF(B19=SUMIF(محصولات!A:A,'29'!A19,محصولات!C:C),"",IFERROR(B19/SUMIF(محصولات!A:A,'29'!A19,محصولات!D:D),""))</f>
        <v/>
      </c>
      <c r="F19" s="110">
        <f>IF(SUMIF(محصولات!A:A,'29'!A19,محصولات!K:K)&gt;0,SUMIF(محصولات!A:A,'29'!A19,محصولات!K:K),"")</f>
        <v>1</v>
      </c>
      <c r="G19" s="110">
        <f>IFERROR(ROUND(B19*SUMIF(محصولات!A:A,'29'!A19,محصولات!E:E)+SUMIF(محصولات!A:A,'29'!A19,محصولات!J:J)*D19,0),"")</f>
        <v>240</v>
      </c>
      <c r="H19" s="110" t="str">
        <f>IFERROR(LOOKUP(A19,محصولات!A:A,محصولات!L:L),"")</f>
        <v>فهامه</v>
      </c>
      <c r="I19" s="3" t="s">
        <v>386</v>
      </c>
      <c r="J19" s="3" t="s">
        <v>451</v>
      </c>
      <c r="K19" s="53">
        <v>313</v>
      </c>
      <c r="L19" s="53"/>
    </row>
    <row r="20" spans="1:12">
      <c r="A20" s="108">
        <v>15001010</v>
      </c>
      <c r="B20" s="108">
        <v>5</v>
      </c>
      <c r="C20" s="109" t="str">
        <f>IF(ISERROR(LOOKUP(A20,محصولات!A:A,محصولات!B:B)),"",LOOKUP(A20,محصولات!A:A,محصولات!B:B))</f>
        <v>استاتیک عقب دو كابين مشکی</v>
      </c>
      <c r="D20" s="110">
        <f>IFERROR(ROUNDUP(B20/SUMIF(محصولات!A:A,'29'!A20,محصولات!C:C),0),"")</f>
        <v>1</v>
      </c>
      <c r="E20" s="110">
        <f>IF(B20=SUMIF(محصولات!A:A,'29'!A20,محصولات!C:C),"",IFERROR(B20/SUMIF(محصولات!A:A,'29'!A20,محصولات!D:D),""))</f>
        <v>0.5</v>
      </c>
      <c r="F20" s="110">
        <f>IF(SUMIF(محصولات!A:A,'29'!A20,محصولات!K:K)&gt;0,SUMIF(محصولات!A:A,'29'!A20,محصولات!K:K),"")</f>
        <v>1</v>
      </c>
      <c r="G20" s="110">
        <f>IFERROR(ROUND(B20*SUMIF(محصولات!A:A,'29'!A20,محصولات!E:E)+SUMIF(محصولات!A:A,'29'!A20,محصولات!J:J)*D20,0),"")</f>
        <v>26</v>
      </c>
      <c r="H20" s="110" t="str">
        <f>IFERROR(LOOKUP(A20,محصولات!A:A,محصولات!L:L),"")</f>
        <v>خودكنترلي</v>
      </c>
      <c r="I20" s="3" t="s">
        <v>496</v>
      </c>
      <c r="J20" s="3" t="s">
        <v>451</v>
      </c>
      <c r="K20" s="53">
        <v>536</v>
      </c>
      <c r="L20" s="53"/>
    </row>
    <row r="21" spans="1:12">
      <c r="A21" s="108">
        <v>15001009</v>
      </c>
      <c r="B21" s="108">
        <v>5</v>
      </c>
      <c r="C21" s="109" t="str">
        <f>IF(ISERROR(LOOKUP(A21,محصولات!A:A,محصولات!B:B)),"",LOOKUP(A21,محصولات!A:A,محصولات!B:B))</f>
        <v>كمربند جلو دو كابين مشكي</v>
      </c>
      <c r="D21" s="110">
        <f>IFERROR(ROUNDUP(B21/SUMIF(محصولات!A:A,'29'!A21,محصولات!C:C),0),"")</f>
        <v>1</v>
      </c>
      <c r="E21" s="110">
        <f>IF(B21=SUMIF(محصولات!A:A,'29'!A21,محصولات!C:C),"",IFERROR(B21/SUMIF(محصولات!A:A,'29'!A21,محصولات!D:D),""))</f>
        <v>1</v>
      </c>
      <c r="F21" s="110">
        <f>IF(SUMIF(محصولات!A:A,'29'!A21,محصولات!K:K)&gt;0,SUMIF(محصولات!A:A,'29'!A21,محصولات!K:K),"")</f>
        <v>1</v>
      </c>
      <c r="G21" s="110">
        <f>IFERROR(ROUND(B21*SUMIF(محصولات!A:A,'29'!A21,محصولات!E:E)+SUMIF(محصولات!A:A,'29'!A21,محصولات!J:J)*D21,0),"")</f>
        <v>33</v>
      </c>
      <c r="H21" s="110" t="str">
        <f>IFERROR(LOOKUP(A21,محصولات!A:A,محصولات!L:L),"")</f>
        <v>خودكنترلي</v>
      </c>
      <c r="I21" s="3" t="s">
        <v>496</v>
      </c>
      <c r="J21" s="3" t="s">
        <v>451</v>
      </c>
      <c r="K21" s="53">
        <v>536</v>
      </c>
      <c r="L21" s="53"/>
    </row>
    <row r="22" spans="1:12">
      <c r="A22" s="108">
        <v>15011001</v>
      </c>
      <c r="B22" s="108">
        <v>210</v>
      </c>
      <c r="C22" s="109" t="str">
        <f>IF(ISERROR(LOOKUP(A22,محصولات!A:A,محصولات!B:B)),"",LOOKUP(A22,محصولات!A:A,محصولات!B:B))</f>
        <v>ایربگ سرنشين X100</v>
      </c>
      <c r="D22" s="110">
        <f>IFERROR(ROUNDUP(B22/SUMIF(محصولات!A:A,'29'!A22,محصولات!C:C),0),"")</f>
        <v>2</v>
      </c>
      <c r="E22" s="110" t="str">
        <f>IF(B22=SUMIF(محصولات!A:A,'29'!A22,محصولات!C:C),"",IFERROR(B22/SUMIF(محصولات!A:A,'29'!A22,محصولات!D:D),""))</f>
        <v/>
      </c>
      <c r="F22" s="110">
        <f>IF(SUMIF(محصولات!A:A,'29'!A22,محصولات!K:K)&gt;0,SUMIF(محصولات!A:A,'29'!A22,محصولات!K:K),"")</f>
        <v>2</v>
      </c>
      <c r="G22" s="110">
        <f>IFERROR(ROUND(B22*SUMIF(محصولات!A:A,'29'!A22,محصولات!E:E)+SUMIF(محصولات!A:A,'29'!A22,محصولات!J:J)*D22,0),"")</f>
        <v>780</v>
      </c>
      <c r="H22" s="110" t="str">
        <f>IFERROR(LOOKUP(A22,محصولات!A:A,محصولات!L:L),"")</f>
        <v>خودكنترلي</v>
      </c>
      <c r="I22" s="3" t="s">
        <v>159</v>
      </c>
      <c r="J22" s="3" t="s">
        <v>237</v>
      </c>
      <c r="K22" s="53">
        <v>312</v>
      </c>
      <c r="L22" s="53"/>
    </row>
    <row r="23" spans="1:12">
      <c r="A23" s="108">
        <v>15015001</v>
      </c>
      <c r="B23" s="108">
        <v>150</v>
      </c>
      <c r="C23" s="109" t="str">
        <f>IF(ISERROR(LOOKUP(A23,محصولات!A:A,محصولات!B:B)),"",LOOKUP(A23,محصولات!A:A,محصولات!B:B))</f>
        <v>دسته راهنما X100</v>
      </c>
      <c r="D23" s="110">
        <f>IFERROR(ROUNDUP(B23/SUMIF(محصولات!A:A,'29'!A23,محصولات!C:C),0),"")</f>
        <v>2</v>
      </c>
      <c r="E23" s="110" t="str">
        <f>IF(B23=SUMIF(محصولات!A:A,'29'!A23,محصولات!C:C),"",IFERROR(B23/SUMIF(محصولات!A:A,'29'!A23,محصولات!D:D),""))</f>
        <v/>
      </c>
      <c r="F23" s="110">
        <f>IF(SUMIF(محصولات!A:A,'29'!A23,محصولات!K:K)&gt;0,SUMIF(محصولات!A:A,'29'!A23,محصولات!K:K),"")</f>
        <v>2</v>
      </c>
      <c r="G23" s="110">
        <f>IFERROR(ROUND(B23*SUMIF(محصولات!A:A,'29'!A23,محصولات!E:E)+SUMIF(محصولات!A:A,'29'!A23,محصولات!J:J)*D23,0),"")</f>
        <v>443</v>
      </c>
      <c r="H23" s="110" t="str">
        <f>IFERROR(LOOKUP(A23,محصولات!A:A,محصولات!L:L),"")</f>
        <v>خودكنترلي</v>
      </c>
      <c r="I23" s="3" t="s">
        <v>126</v>
      </c>
      <c r="J23" s="3" t="s">
        <v>193</v>
      </c>
      <c r="K23" s="53">
        <v>315</v>
      </c>
      <c r="L23" s="53"/>
    </row>
    <row r="24" spans="1:12">
      <c r="A24" s="108">
        <v>15001067</v>
      </c>
      <c r="B24" s="108">
        <v>240</v>
      </c>
      <c r="C24" s="109" t="str">
        <f>IF(ISERROR(LOOKUP(A24,محصولات!A:A,محصولات!B:B)),"",LOOKUP(A24,محصولات!A:A,محصولات!B:B))</f>
        <v>کمربند 4 درب</v>
      </c>
      <c r="D24" s="110">
        <f>IFERROR(ROUNDUP(B24/SUMIF(محصولات!A:A,'29'!A24,محصولات!C:C),0),"")</f>
        <v>2</v>
      </c>
      <c r="E24" s="110" t="str">
        <f>IF(B24=SUMIF(محصولات!A:A,'29'!A24,محصولات!C:C),"",IFERROR(B24/SUMIF(محصولات!A:A,'29'!A24,محصولات!D:D),""))</f>
        <v/>
      </c>
      <c r="F24" s="110">
        <f>IF(SUMIF(محصولات!A:A,'29'!A24,محصولات!K:K)&gt;0,SUMIF(محصولات!A:A,'29'!A24,محصولات!K:K),"")</f>
        <v>2</v>
      </c>
      <c r="G24" s="110">
        <f>IFERROR(ROUND(B24*SUMIF(محصولات!A:A,'29'!A24,محصولات!E:E)+SUMIF(محصولات!A:A,'29'!A24,محصولات!J:J)*D24,0),"")</f>
        <v>1500</v>
      </c>
      <c r="H24" s="110" t="str">
        <f>IFERROR(LOOKUP(A24,محصولات!A:A,محصولات!L:L),"")</f>
        <v>قاسمي</v>
      </c>
      <c r="I24" s="3" t="s">
        <v>126</v>
      </c>
      <c r="J24" s="3" t="s">
        <v>193</v>
      </c>
      <c r="K24" s="53">
        <v>544</v>
      </c>
      <c r="L24" s="53"/>
    </row>
    <row r="25" spans="1:12">
      <c r="A25" s="108">
        <v>15003003</v>
      </c>
      <c r="B25" s="108">
        <v>400</v>
      </c>
      <c r="C25" s="109" t="str">
        <f>IF(ISERROR(LOOKUP(A25,محصولات!A:A,محصولات!B:B)),"",LOOKUP(A25,محصولات!A:A,محصولات!B:B))</f>
        <v>ريل پرايد</v>
      </c>
      <c r="D25" s="110">
        <f>IFERROR(ROUNDUP(B25/SUMIF(محصولات!A:A,'29'!A25,محصولات!C:C),0),"")</f>
        <v>1</v>
      </c>
      <c r="E25" s="110">
        <f>IF(B25=SUMIF(محصولات!A:A,'29'!A25,محصولات!C:C),"",IFERROR(B25/SUMIF(محصولات!A:A,'29'!A25,محصولات!D:D),""))</f>
        <v>10</v>
      </c>
      <c r="F25" s="110">
        <f>IF(SUMIF(محصولات!A:A,'29'!A25,محصولات!K:K)&gt;0,SUMIF(محصولات!A:A,'29'!A25,محصولات!K:K),"")</f>
        <v>2</v>
      </c>
      <c r="G25" s="110">
        <f>IFERROR(ROUND(B25*SUMIF(محصولات!A:A,'29'!A25,محصولات!E:E)+SUMIF(محصولات!A:A,'29'!A25,محصولات!J:J)*D25,0),"")</f>
        <v>333</v>
      </c>
      <c r="H25" s="110" t="str">
        <f>IFERROR(LOOKUP(A25,محصولات!A:A,محصولات!L:L),"")</f>
        <v>قاسمي</v>
      </c>
      <c r="I25" s="3" t="s">
        <v>126</v>
      </c>
      <c r="J25" s="3" t="s">
        <v>193</v>
      </c>
      <c r="K25" s="53">
        <v>544</v>
      </c>
      <c r="L25" s="53"/>
    </row>
    <row r="26" spans="1:12">
      <c r="A26" s="108">
        <v>15002098</v>
      </c>
      <c r="B26" s="108">
        <v>1500</v>
      </c>
      <c r="C26" s="109" t="str">
        <f>IF(ISERROR(LOOKUP(A26,محصولات!A:A,محصولات!B:B)),"",LOOKUP(A26,محصولات!A:A,محصولات!B:B))</f>
        <v>قفل با X100</v>
      </c>
      <c r="D26" s="110">
        <f>IFERROR(ROUNDUP(B26/SUMIF(محصولات!A:A,'29'!A26,محصولات!C:C),0),"")</f>
        <v>1</v>
      </c>
      <c r="E26" s="110" t="str">
        <f>IF(B26=SUMIF(محصولات!A:A,'29'!A26,محصولات!C:C),"",IFERROR(B26/SUMIF(محصولات!A:A,'29'!A26,محصولات!D:D),""))</f>
        <v/>
      </c>
      <c r="F26" s="110">
        <f>IF(SUMIF(محصولات!A:A,'29'!A26,محصولات!K:K)&gt;0,SUMIF(محصولات!A:A,'29'!A26,محصولات!K:K),"")</f>
        <v>1</v>
      </c>
      <c r="G26" s="110">
        <f>IFERROR(ROUND(B26*SUMIF(محصولات!A:A,'29'!A26,محصولات!E:E)+SUMIF(محصولات!A:A,'29'!A26,محصولات!J:J)*D26,0),"")</f>
        <v>500</v>
      </c>
      <c r="H26" s="110" t="str">
        <f>IFERROR(LOOKUP(A26,محصولات!A:A,محصولات!L:L),"")</f>
        <v>قاسمي</v>
      </c>
      <c r="I26" s="3" t="s">
        <v>158</v>
      </c>
      <c r="J26" s="3" t="s">
        <v>193</v>
      </c>
      <c r="K26" s="53">
        <v>546</v>
      </c>
      <c r="L26" s="53"/>
    </row>
    <row r="27" spans="1:12">
      <c r="A27" s="108">
        <v>15002099</v>
      </c>
      <c r="B27" s="108">
        <v>1500</v>
      </c>
      <c r="C27" s="109" t="str">
        <f>IF(ISERROR(LOOKUP(A27,محصولات!A:A,محصولات!B:B)),"",LOOKUP(A27,محصولات!A:A,محصولات!B:B))</f>
        <v>قفل بدون X100</v>
      </c>
      <c r="D27" s="110">
        <f>IFERROR(ROUNDUP(B27/SUMIF(محصولات!A:A,'29'!A27,محصولات!C:C),0),"")</f>
        <v>1</v>
      </c>
      <c r="E27" s="110" t="str">
        <f>IF(B27=SUMIF(محصولات!A:A,'29'!A27,محصولات!C:C),"",IFERROR(B27/SUMIF(محصولات!A:A,'29'!A27,محصولات!D:D),""))</f>
        <v/>
      </c>
      <c r="F27" s="110">
        <f>IF(SUMIF(محصولات!A:A,'29'!A27,محصولات!K:K)&gt;0,SUMIF(محصولات!A:A,'29'!A27,محصولات!K:K),"")</f>
        <v>1</v>
      </c>
      <c r="G27" s="110">
        <f>IFERROR(ROUND(B27*SUMIF(محصولات!A:A,'29'!A27,محصولات!E:E)+SUMIF(محصولات!A:A,'29'!A27,محصولات!J:J)*D27,0),"")</f>
        <v>500</v>
      </c>
      <c r="H27" s="110" t="str">
        <f>IFERROR(LOOKUP(A27,محصولات!A:A,محصولات!L:L),"")</f>
        <v>قاسمي</v>
      </c>
      <c r="I27" s="3" t="s">
        <v>158</v>
      </c>
      <c r="J27" s="3" t="s">
        <v>193</v>
      </c>
      <c r="K27" s="53">
        <v>546</v>
      </c>
      <c r="L27" s="53"/>
    </row>
    <row r="28" spans="1:12">
      <c r="A28" s="108">
        <v>15001088</v>
      </c>
      <c r="B28" s="108">
        <v>200</v>
      </c>
      <c r="C28" s="109" t="str">
        <f>IF(ISERROR(LOOKUP(A28,محصولات!A:A,محصولات!B:B)),"",LOOKUP(A28,محصولات!A:A,محصولات!B:B))</f>
        <v>کمربند X111</v>
      </c>
      <c r="D28" s="110">
        <f>IFERROR(ROUNDUP(B28/SUMIF(محصولات!A:A,'29'!A28,محصولات!C:C),0),"")</f>
        <v>2</v>
      </c>
      <c r="E28" s="110" t="str">
        <f>IF(B28=SUMIF(محصولات!A:A,'29'!A28,محصولات!C:C),"",IFERROR(B28/SUMIF(محصولات!A:A,'29'!A28,محصولات!D:D),""))</f>
        <v/>
      </c>
      <c r="F28" s="110">
        <f>IF(SUMIF(محصولات!A:A,'29'!A28,محصولات!K:K)&gt;0,SUMIF(محصولات!A:A,'29'!A28,محصولات!K:K),"")</f>
        <v>2</v>
      </c>
      <c r="G28" s="110">
        <f>IFERROR(ROUND(B28*SUMIF(محصولات!A:A,'29'!A28,محصولات!E:E)+SUMIF(محصولات!A:A,'29'!A28,محصولات!J:J)*D28,0),"")</f>
        <v>1400</v>
      </c>
      <c r="H28" s="110" t="str">
        <f>IFERROR(LOOKUP(A28,محصولات!A:A,محصولات!L:L),"")</f>
        <v>قاسمي</v>
      </c>
      <c r="I28" s="3" t="s">
        <v>122</v>
      </c>
      <c r="J28" s="3" t="s">
        <v>200</v>
      </c>
      <c r="K28" s="53">
        <v>545</v>
      </c>
      <c r="L28" s="53"/>
    </row>
    <row r="29" spans="1:12">
      <c r="A29" s="108">
        <v>15001124</v>
      </c>
      <c r="B29" s="108">
        <v>360</v>
      </c>
      <c r="C29" s="109" t="str">
        <f>IF(ISERROR(LOOKUP(A29,محصولات!A:A,محصولات!B:B)),"",LOOKUP(A29,محصولات!A:A,محصولات!B:B))</f>
        <v>كمربند جلو راست تيبا</v>
      </c>
      <c r="D29" s="110">
        <f>IFERROR(ROUNDUP(B29/SUMIF(محصولات!A:A,'29'!A29,محصولات!C:C),0),"")</f>
        <v>1</v>
      </c>
      <c r="E29" s="110" t="str">
        <f>IF(B29=SUMIF(محصولات!A:A,'29'!A29,محصولات!C:C),"",IFERROR(B29/SUMIF(محصولات!A:A,'29'!A29,محصولات!D:D),""))</f>
        <v/>
      </c>
      <c r="F29" s="110">
        <f>IF(SUMIF(محصولات!A:A,'29'!A29,محصولات!K:K)&gt;0,SUMIF(محصولات!A:A,'29'!A29,محصولات!K:K),"")</f>
        <v>2</v>
      </c>
      <c r="G29" s="110">
        <f>IFERROR(ROUND(B29*SUMIF(محصولات!A:A,'29'!A29,محصولات!E:E)+SUMIF(محصولات!A:A,'29'!A29,محصولات!J:J)*D29,0),"")</f>
        <v>586</v>
      </c>
      <c r="H29" s="110" t="str">
        <f>IFERROR(LOOKUP(A29,محصولات!A:A,محصولات!L:L),"")</f>
        <v>قاسمي</v>
      </c>
      <c r="I29" s="3" t="s">
        <v>122</v>
      </c>
      <c r="J29" s="3" t="s">
        <v>200</v>
      </c>
      <c r="K29" s="53">
        <v>545</v>
      </c>
      <c r="L29" s="53"/>
    </row>
    <row r="30" spans="1:12">
      <c r="A30" s="108">
        <v>15001125</v>
      </c>
      <c r="B30" s="108">
        <v>360</v>
      </c>
      <c r="C30" s="109" t="str">
        <f>IF(ISERROR(LOOKUP(A30,محصولات!A:A,محصولات!B:B)),"",LOOKUP(A30,محصولات!A:A,محصولات!B:B))</f>
        <v xml:space="preserve">كمربند جلو چپ تيبا </v>
      </c>
      <c r="D30" s="110">
        <f>IFERROR(ROUNDUP(B30/SUMIF(محصولات!A:A,'29'!A30,محصولات!C:C),0),"")</f>
        <v>1</v>
      </c>
      <c r="E30" s="110" t="str">
        <f>IF(B30=SUMIF(محصولات!A:A,'29'!A30,محصولات!C:C),"",IFERROR(B30/SUMIF(محصولات!A:A,'29'!A30,محصولات!D:D),""))</f>
        <v/>
      </c>
      <c r="F30" s="110">
        <f>IF(SUMIF(محصولات!A:A,'29'!A30,محصولات!K:K)&gt;0,SUMIF(محصولات!A:A,'29'!A30,محصولات!K:K),"")</f>
        <v>2</v>
      </c>
      <c r="G30" s="110">
        <f>IFERROR(ROUND(B30*SUMIF(محصولات!A:A,'29'!A30,محصولات!E:E)+SUMIF(محصولات!A:A,'29'!A30,محصولات!J:J)*D30,0),"")</f>
        <v>586</v>
      </c>
      <c r="H30" s="110" t="str">
        <f>IFERROR(LOOKUP(A30,محصولات!A:A,محصولات!L:L),"")</f>
        <v>قاسمي</v>
      </c>
      <c r="I30" s="3" t="s">
        <v>122</v>
      </c>
      <c r="J30" s="3" t="s">
        <v>200</v>
      </c>
      <c r="K30" s="53">
        <v>545</v>
      </c>
      <c r="L30" s="53"/>
    </row>
    <row r="31" spans="1:12">
      <c r="A31" s="108">
        <v>15001098</v>
      </c>
      <c r="B31" s="108">
        <v>280</v>
      </c>
      <c r="C31" s="109" t="str">
        <f>IF(ISERROR(LOOKUP(A31,محصولات!A:A,محصولات!B:B)),"",LOOKUP(A31,محصولات!A:A,محصولات!B:B))</f>
        <v>كمربند عقب تيبا</v>
      </c>
      <c r="D31" s="110">
        <f>IFERROR(ROUNDUP(B31/SUMIF(محصولات!A:A,'29'!A31,محصولات!C:C),0),"")</f>
        <v>2</v>
      </c>
      <c r="E31" s="110" t="str">
        <f>IF(B31=SUMIF(محصولات!A:A,'29'!A31,محصولات!C:C),"",IFERROR(B31/SUMIF(محصولات!A:A,'29'!A31,محصولات!D:D),""))</f>
        <v/>
      </c>
      <c r="F31" s="110">
        <f>IF(SUMIF(محصولات!A:A,'29'!A31,محصولات!K:K)&gt;0,SUMIF(محصولات!A:A,'29'!A31,محصولات!K:K),"")</f>
        <v>2</v>
      </c>
      <c r="G31" s="110">
        <f>IFERROR(ROUND(B31*SUMIF(محصولات!A:A,'29'!A31,محصولات!E:E)+SUMIF(محصولات!A:A,'29'!A31,محصولات!J:J)*D31,0),"")</f>
        <v>1333</v>
      </c>
      <c r="H31" s="110" t="str">
        <f>IFERROR(LOOKUP(A31,محصولات!A:A,محصولات!L:L),"")</f>
        <v>قاسمي</v>
      </c>
      <c r="I31" s="3" t="s">
        <v>122</v>
      </c>
      <c r="J31" s="3" t="s">
        <v>200</v>
      </c>
      <c r="K31" s="53">
        <v>545</v>
      </c>
      <c r="L31" s="53"/>
    </row>
    <row r="32" spans="1:12">
      <c r="A32" s="108">
        <v>15003003</v>
      </c>
      <c r="B32" s="108">
        <v>400</v>
      </c>
      <c r="C32" s="109" t="str">
        <f>IF(ISERROR(LOOKUP(A32,محصولات!A:A,محصولات!B:B)),"",LOOKUP(A32,محصولات!A:A,محصولات!B:B))</f>
        <v>ريل پرايد</v>
      </c>
      <c r="D32" s="110">
        <f>IFERROR(ROUNDUP(B32/SUMIF(محصولات!A:A,'29'!A32,محصولات!C:C),0),"")</f>
        <v>1</v>
      </c>
      <c r="E32" s="110">
        <f>IF(B32=SUMIF(محصولات!A:A,'29'!A32,محصولات!C:C),"",IFERROR(B32/SUMIF(محصولات!A:A,'29'!A32,محصولات!D:D),""))</f>
        <v>10</v>
      </c>
      <c r="F32" s="110">
        <f>IF(SUMIF(محصولات!A:A,'29'!A32,محصولات!K:K)&gt;0,SUMIF(محصولات!A:A,'29'!A32,محصولات!K:K),"")</f>
        <v>2</v>
      </c>
      <c r="G32" s="110">
        <f>IFERROR(ROUND(B32*SUMIF(محصولات!A:A,'29'!A32,محصولات!E:E)+SUMIF(محصولات!A:A,'29'!A32,محصولات!J:J)*D32,0),"")</f>
        <v>333</v>
      </c>
      <c r="H32" s="110" t="str">
        <f>IFERROR(LOOKUP(A32,محصولات!A:A,محصولات!L:L),"")</f>
        <v>قاسمي</v>
      </c>
      <c r="I32" s="3" t="s">
        <v>122</v>
      </c>
      <c r="J32" s="3" t="s">
        <v>200</v>
      </c>
      <c r="K32" s="53">
        <v>545</v>
      </c>
      <c r="L32" s="53"/>
    </row>
    <row r="33" spans="1:12">
      <c r="A33" s="108">
        <v>15001067</v>
      </c>
      <c r="B33" s="108">
        <v>120</v>
      </c>
      <c r="C33" s="109" t="str">
        <f>IF(ISERROR(LOOKUP(A33,محصولات!A:A,محصولات!B:B)),"",LOOKUP(A33,محصولات!A:A,محصولات!B:B))</f>
        <v>کمربند 4 درب</v>
      </c>
      <c r="D33" s="110">
        <f>IFERROR(ROUNDUP(B33/SUMIF(محصولات!A:A,'29'!A33,محصولات!C:C),0),"")</f>
        <v>1</v>
      </c>
      <c r="E33" s="110" t="str">
        <f>IF(B33=SUMIF(محصولات!A:A,'29'!A33,محصولات!C:C),"",IFERROR(B33/SUMIF(محصولات!A:A,'29'!A33,محصولات!D:D),""))</f>
        <v/>
      </c>
      <c r="F33" s="110">
        <f>IF(SUMIF(محصولات!A:A,'29'!A33,محصولات!K:K)&gt;0,SUMIF(محصولات!A:A,'29'!A33,محصولات!K:K),"")</f>
        <v>2</v>
      </c>
      <c r="G33" s="110">
        <f>IFERROR(ROUND(B33*SUMIF(محصولات!A:A,'29'!A33,محصولات!E:E)+SUMIF(محصولات!A:A,'29'!A33,محصولات!J:J)*D33,0),"")</f>
        <v>750</v>
      </c>
      <c r="H33" s="110" t="str">
        <f>IFERROR(LOOKUP(A33,محصولات!A:A,محصولات!L:L),"")</f>
        <v>قاسمي</v>
      </c>
      <c r="I33" s="3" t="s">
        <v>123</v>
      </c>
      <c r="J33" s="3" t="s">
        <v>285</v>
      </c>
      <c r="K33" s="53">
        <v>537</v>
      </c>
      <c r="L33" s="53"/>
    </row>
    <row r="34" spans="1:12">
      <c r="A34" s="108">
        <v>15001067</v>
      </c>
      <c r="B34" s="108">
        <v>120</v>
      </c>
      <c r="C34" s="109" t="str">
        <f>IF(ISERROR(LOOKUP(A34,محصولات!A:A,محصولات!B:B)),"",LOOKUP(A34,محصولات!A:A,محصولات!B:B))</f>
        <v>کمربند 4 درب</v>
      </c>
      <c r="D34" s="110">
        <f>IFERROR(ROUNDUP(B34/SUMIF(محصولات!A:A,'29'!A34,محصولات!C:C),0),"")</f>
        <v>1</v>
      </c>
      <c r="E34" s="110" t="str">
        <f>IF(B34=SUMIF(محصولات!A:A,'29'!A34,محصولات!C:C),"",IFERROR(B34/SUMIF(محصولات!A:A,'29'!A34,محصولات!D:D),""))</f>
        <v/>
      </c>
      <c r="F34" s="110">
        <f>IF(SUMIF(محصولات!A:A,'29'!A34,محصولات!K:K)&gt;0,SUMIF(محصولات!A:A,'29'!A34,محصولات!K:K),"")</f>
        <v>2</v>
      </c>
      <c r="G34" s="110">
        <f>IFERROR(ROUND(B34*SUMIF(محصولات!A:A,'29'!A34,محصولات!E:E)+SUMIF(محصولات!A:A,'29'!A34,محصولات!J:J)*D34,0),"")</f>
        <v>750</v>
      </c>
      <c r="H34" s="110" t="str">
        <f>IFERROR(LOOKUP(A34,محصولات!A:A,محصولات!L:L),"")</f>
        <v>قاسمي</v>
      </c>
      <c r="I34" s="3" t="s">
        <v>126</v>
      </c>
      <c r="J34" s="3" t="s">
        <v>285</v>
      </c>
      <c r="K34" s="53">
        <v>538</v>
      </c>
      <c r="L34" s="53"/>
    </row>
    <row r="35" spans="1:12">
      <c r="A35" s="108">
        <v>15010002</v>
      </c>
      <c r="B35" s="108">
        <v>96</v>
      </c>
      <c r="C35" s="109" t="str">
        <f>IF(ISERROR(LOOKUP(A35,محصولات!A:A,محصولات!B:B)),"",LOOKUP(A35,محصولات!A:A,محصولات!B:B))</f>
        <v>ایربگ راننده 206</v>
      </c>
      <c r="D35" s="110">
        <f>IFERROR(ROUNDUP(B35/SUMIF(محصولات!A:A,'29'!A35,محصولات!C:C),0),"")</f>
        <v>1</v>
      </c>
      <c r="E35" s="110" t="str">
        <f>IF(B35=SUMIF(محصولات!A:A,'29'!A35,محصولات!C:C),"",IFERROR(B35/SUMIF(محصولات!A:A,'29'!A35,محصولات!D:D),""))</f>
        <v/>
      </c>
      <c r="F35" s="110">
        <f>IF(SUMIF(محصولات!A:A,'29'!A35,محصولات!K:K)&gt;0,SUMIF(محصولات!A:A,'29'!A35,محصولات!K:K),"")</f>
        <v>2</v>
      </c>
      <c r="G35" s="110">
        <f>IFERROR(ROUND(B35*SUMIF(محصولات!A:A,'29'!A35,محصولات!E:E)+SUMIF(محصولات!A:A,'29'!A35,محصولات!J:J)*D35,0),"")</f>
        <v>300</v>
      </c>
      <c r="H35" s="110" t="str">
        <f>IFERROR(LOOKUP(A35,محصولات!A:A,محصولات!L:L),"")</f>
        <v>فهامه</v>
      </c>
      <c r="I35" s="3" t="s">
        <v>124</v>
      </c>
      <c r="J35" s="3" t="s">
        <v>587</v>
      </c>
      <c r="K35" s="53">
        <v>307</v>
      </c>
      <c r="L35" s="53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مقاصد!$A$2:$A$32</xm:f>
          </x14:formula1>
          <xm:sqref>I2:I35</xm:sqref>
        </x14:dataValidation>
        <x14:dataValidation type="list" allowBlank="1" showInputMessage="1" showErrorMessage="1">
          <x14:formula1>
            <xm:f>'راننده (2)'!$A$2:$A$139</xm:f>
          </x14:formula1>
          <xm:sqref>J2:J35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6"/>
  <sheetViews>
    <sheetView rightToLeft="1" topLeftCell="A13" zoomScaleNormal="100" workbookViewId="0">
      <selection activeCell="M23" sqref="M23"/>
    </sheetView>
  </sheetViews>
  <sheetFormatPr defaultRowHeight="15"/>
  <cols>
    <col min="1" max="1" width="9.85546875" customWidth="1"/>
    <col min="2" max="2" width="11.7109375" customWidth="1"/>
    <col min="3" max="3" width="26.5703125" style="1" customWidth="1"/>
    <col min="4" max="4" width="9" customWidth="1"/>
    <col min="5" max="5" width="7.42578125" customWidth="1"/>
    <col min="6" max="6" width="7.7109375" customWidth="1"/>
    <col min="7" max="8" width="12" customWidth="1"/>
    <col min="9" max="9" width="15.28515625" bestFit="1" customWidth="1"/>
    <col min="10" max="10" width="15.28515625" customWidth="1"/>
    <col min="11" max="12" width="11.42578125" customWidth="1"/>
    <col min="13" max="13" width="12" style="126" customWidth="1"/>
  </cols>
  <sheetData>
    <row r="1" spans="1:14" ht="28.5" customHeight="1">
      <c r="A1" s="105" t="s">
        <v>540</v>
      </c>
      <c r="B1" s="107" t="s">
        <v>581</v>
      </c>
      <c r="C1" s="105" t="s">
        <v>109</v>
      </c>
      <c r="D1" s="105" t="s">
        <v>541</v>
      </c>
      <c r="E1" s="105" t="s">
        <v>542</v>
      </c>
      <c r="F1" s="105" t="s">
        <v>117</v>
      </c>
      <c r="G1" s="105" t="s">
        <v>543</v>
      </c>
      <c r="H1" s="105" t="s">
        <v>133</v>
      </c>
      <c r="I1" s="105" t="s">
        <v>125</v>
      </c>
      <c r="J1" s="105" t="s">
        <v>544</v>
      </c>
      <c r="K1" s="105" t="s">
        <v>522</v>
      </c>
      <c r="L1" s="105" t="s">
        <v>622</v>
      </c>
    </row>
    <row r="2" spans="1:14">
      <c r="A2" s="108">
        <v>15012002</v>
      </c>
      <c r="B2" s="108">
        <v>240</v>
      </c>
      <c r="C2" s="109" t="str">
        <f>IF(ISERROR(LOOKUP(A2,محصولات!A:A,محصولات!B:B)),"",LOOKUP(A2,محصولات!A:A,محصولات!B:B))</f>
        <v>غربیلک 206</v>
      </c>
      <c r="D2" s="110">
        <f>IFERROR(ROUNDUP(B2/SUMIF(محصولات!A:A,'30'!A2,محصولات!C:C),0),"")</f>
        <v>5</v>
      </c>
      <c r="E2" s="110" t="str">
        <f>IF(B2=SUMIF(محصولات!A:A,'30'!A2,محصولات!C:C),"",IFERROR(B2/SUMIF(محصولات!A:A,'30'!A2,محصولات!D:D),""))</f>
        <v/>
      </c>
      <c r="F2" s="110">
        <f>IF(SUMIF(محصولات!A:A,'30'!A2,محصولات!K:K)&gt;0,SUMIF(محصولات!A:A,'30'!A2,محصولات!K:K),"")</f>
        <v>1</v>
      </c>
      <c r="G2" s="110">
        <f>IFERROR(ROUND(B2*SUMIF(محصولات!A:A,'30'!A2,محصولات!E:E)+SUMIF(محصولات!A:A,'30'!A2,محصولات!J:J)*D2,0),"")</f>
        <v>435</v>
      </c>
      <c r="H2" s="110" t="str">
        <f>IFERROR(LOOKUP(A2,محصولات!A:A,محصولات!L:L),"")</f>
        <v>جوكار</v>
      </c>
      <c r="I2" s="3" t="s">
        <v>124</v>
      </c>
      <c r="J2" s="3" t="s">
        <v>489</v>
      </c>
      <c r="K2" s="53">
        <v>317</v>
      </c>
      <c r="L2" s="53"/>
    </row>
    <row r="3" spans="1:14">
      <c r="A3" s="108">
        <v>15012007</v>
      </c>
      <c r="B3" s="108">
        <v>144</v>
      </c>
      <c r="C3" s="109" t="str">
        <f>IF(ISERROR(LOOKUP(A3,محصولات!A:A,محصولات!B:B)),"",LOOKUP(A3,محصولات!A:A,محصولات!B:B))</f>
        <v>غربيلك دنا</v>
      </c>
      <c r="D3" s="110">
        <f>IFERROR(ROUNDUP(B3/SUMIF(محصولات!A:A,'30'!A3,محصولات!C:C),0),"")</f>
        <v>3</v>
      </c>
      <c r="E3" s="110" t="str">
        <f>IF(B3=SUMIF(محصولات!A:A,'30'!A3,محصولات!C:C),"",IFERROR(B3/SUMIF(محصولات!A:A,'30'!A3,محصولات!D:D),""))</f>
        <v/>
      </c>
      <c r="F3" s="110">
        <f>IF(SUMIF(محصولات!A:A,'30'!A3,محصولات!K:K)&gt;0,SUMIF(محصولات!A:A,'30'!A3,محصولات!K:K),"")</f>
        <v>1</v>
      </c>
      <c r="G3" s="110">
        <f>IFERROR(ROUND(B3*SUMIF(محصولات!A:A,'30'!A3,محصولات!E:E)+SUMIF(محصولات!A:A,'30'!A3,محصولات!J:J)*D3,0),"")</f>
        <v>261</v>
      </c>
      <c r="H3" s="110" t="str">
        <f>IFERROR(LOOKUP(A3,محصولات!A:A,محصولات!L:L),"")</f>
        <v>جوكار</v>
      </c>
      <c r="I3" s="3" t="s">
        <v>124</v>
      </c>
      <c r="J3" s="3" t="s">
        <v>489</v>
      </c>
      <c r="K3" s="53">
        <v>317</v>
      </c>
      <c r="L3" s="53"/>
    </row>
    <row r="4" spans="1:14">
      <c r="A4" s="108">
        <v>15012006</v>
      </c>
      <c r="B4" s="108">
        <v>48</v>
      </c>
      <c r="C4" s="109" t="str">
        <f>IF(ISERROR(LOOKUP(A4,محصولات!A:A,محصولات!B:B)),"",LOOKUP(A4,محصولات!A:A,محصولات!B:B))</f>
        <v>غربیلک رانا</v>
      </c>
      <c r="D4" s="110">
        <f>IFERROR(ROUNDUP(B4/SUMIF(محصولات!A:A,'30'!A4,محصولات!C:C),0),"")</f>
        <v>1</v>
      </c>
      <c r="E4" s="110" t="str">
        <f>IF(B4=SUMIF(محصولات!A:A,'30'!A4,محصولات!C:C),"",IFERROR(B4/SUMIF(محصولات!A:A,'30'!A4,محصولات!D:D),""))</f>
        <v/>
      </c>
      <c r="F4" s="110">
        <f>IF(SUMIF(محصولات!A:A,'30'!A4,محصولات!K:K)&gt;0,SUMIF(محصولات!A:A,'30'!A4,محصولات!K:K),"")</f>
        <v>1</v>
      </c>
      <c r="G4" s="110">
        <f>IFERROR(ROUND(B4*SUMIF(محصولات!A:A,'30'!A4,محصولات!E:E)+SUMIF(محصولات!A:A,'30'!A4,محصولات!J:J)*D4,0),"")</f>
        <v>87</v>
      </c>
      <c r="H4" s="110" t="str">
        <f>IFERROR(LOOKUP(A4,محصولات!A:A,محصولات!L:L),"")</f>
        <v>جوكار</v>
      </c>
      <c r="I4" s="3" t="s">
        <v>124</v>
      </c>
      <c r="J4" s="3" t="s">
        <v>298</v>
      </c>
      <c r="K4" s="53">
        <v>318</v>
      </c>
      <c r="L4" s="53"/>
    </row>
    <row r="5" spans="1:14">
      <c r="A5" s="108">
        <v>15010002</v>
      </c>
      <c r="B5" s="108">
        <v>96</v>
      </c>
      <c r="C5" s="109" t="str">
        <f>IF(ISERROR(LOOKUP(A5,محصولات!A:A,محصولات!B:B)),"",LOOKUP(A5,محصولات!A:A,محصولات!B:B))</f>
        <v>ایربگ راننده 206</v>
      </c>
      <c r="D5" s="110">
        <f>IFERROR(ROUNDUP(B5/SUMIF(محصولات!A:A,'30'!A5,محصولات!C:C),0),"")</f>
        <v>1</v>
      </c>
      <c r="E5" s="110" t="str">
        <f>IF(B5=SUMIF(محصولات!A:A,'30'!A5,محصولات!C:C),"",IFERROR(B5/SUMIF(محصولات!A:A,'30'!A5,محصولات!D:D),""))</f>
        <v/>
      </c>
      <c r="F5" s="110">
        <f>IF(SUMIF(محصولات!A:A,'30'!A5,محصولات!K:K)&gt;0,SUMIF(محصولات!A:A,'30'!A5,محصولات!K:K),"")</f>
        <v>2</v>
      </c>
      <c r="G5" s="110">
        <f>IFERROR(ROUND(B5*SUMIF(محصولات!A:A,'30'!A5,محصولات!E:E)+SUMIF(محصولات!A:A,'30'!A5,محصولات!J:J)*D5,0),"")</f>
        <v>300</v>
      </c>
      <c r="H5" s="110" t="str">
        <f>IFERROR(LOOKUP(A5,محصولات!A:A,محصولات!L:L),"")</f>
        <v>فهامه</v>
      </c>
      <c r="I5" s="3" t="s">
        <v>124</v>
      </c>
      <c r="J5" s="3" t="s">
        <v>298</v>
      </c>
      <c r="K5" s="53">
        <v>318</v>
      </c>
      <c r="L5" s="53"/>
    </row>
    <row r="6" spans="1:14">
      <c r="A6" s="108">
        <v>15015002</v>
      </c>
      <c r="B6" s="108">
        <v>480</v>
      </c>
      <c r="C6" s="109" t="str">
        <f>IF(ISERROR(LOOKUP(A6,محصولات!A:A,محصولات!B:B)),"",LOOKUP(A6,محصولات!A:A,محصولات!B:B))</f>
        <v>رابط هرزگرد 206</v>
      </c>
      <c r="D6" s="110">
        <f>IFERROR(ROUNDUP(B6/SUMIF(محصولات!A:A,'30'!A6,محصولات!C:C),0),"")</f>
        <v>1</v>
      </c>
      <c r="E6" s="110">
        <f>IF(B6=SUMIF(محصولات!A:A,'30'!A6,محصولات!C:C),"",IFERROR(B6/SUMIF(محصولات!A:A,'30'!A6,محصولات!D:D),""))</f>
        <v>20</v>
      </c>
      <c r="F6" s="110">
        <f>IF(SUMIF(محصولات!A:A,'30'!A6,محصولات!K:K)&gt;0,SUMIF(محصولات!A:A,'30'!A6,محصولات!K:K),"")</f>
        <v>2</v>
      </c>
      <c r="G6" s="110">
        <f>IFERROR(ROUND(B6*SUMIF(محصولات!A:A,'30'!A6,محصولات!E:E)+SUMIF(محصولات!A:A,'30'!A6,محصولات!J:J)*D6,0),"")</f>
        <v>367</v>
      </c>
      <c r="H6" s="110" t="str">
        <f>IFERROR(LOOKUP(A6,محصولات!A:A,محصولات!L:L),"")</f>
        <v>فهامه</v>
      </c>
      <c r="I6" s="3" t="s">
        <v>124</v>
      </c>
      <c r="J6" s="3" t="s">
        <v>298</v>
      </c>
      <c r="K6" s="53">
        <v>318</v>
      </c>
      <c r="L6" s="53"/>
    </row>
    <row r="7" spans="1:14">
      <c r="A7" s="108">
        <v>15001160</v>
      </c>
      <c r="B7" s="108">
        <v>192</v>
      </c>
      <c r="C7" s="109" t="str">
        <f>IF(ISERROR(LOOKUP(A7,محصولات!A:A,محصولات!B:B)),"",LOOKUP(A7,محصولات!A:A,محصولات!B:B))</f>
        <v>كمريند PT سمند بژ</v>
      </c>
      <c r="D7" s="110">
        <f>IFERROR(ROUNDUP(B7/SUMIF(محصولات!A:A,'30'!A7,محصولات!C:C),0),"")</f>
        <v>2</v>
      </c>
      <c r="E7" s="110" t="str">
        <f>IF(B7=SUMIF(محصولات!A:A,'30'!A7,محصولات!C:C),"",IFERROR(B7/SUMIF(محصولات!A:A,'30'!A7,محصولات!D:D),""))</f>
        <v/>
      </c>
      <c r="F7" s="110">
        <f>IF(SUMIF(محصولات!A:A,'30'!A7,محصولات!K:K)&gt;0,SUMIF(محصولات!A:A,'30'!A7,محصولات!K:K),"")</f>
        <v>2</v>
      </c>
      <c r="G7" s="110">
        <f>IFERROR(ROUND(B7*SUMIF(محصولات!A:A,'30'!A7,محصولات!E:E)+SUMIF(محصولات!A:A,'30'!A7,محصولات!J:J)*D7,0),"")</f>
        <v>1000</v>
      </c>
      <c r="H7" s="110" t="str">
        <f>IFERROR(LOOKUP(A7,محصولات!A:A,محصولات!L:L),"")</f>
        <v>فهامه</v>
      </c>
      <c r="I7" s="3" t="s">
        <v>124</v>
      </c>
      <c r="J7" s="3" t="s">
        <v>298</v>
      </c>
      <c r="K7" s="53">
        <v>554</v>
      </c>
      <c r="L7" s="53"/>
    </row>
    <row r="8" spans="1:14">
      <c r="A8" s="108">
        <v>15001155</v>
      </c>
      <c r="B8" s="108">
        <v>192</v>
      </c>
      <c r="C8" s="109" t="str">
        <f>IF(ISERROR(LOOKUP(A8,محصولات!A:A,محصولات!B:B)),"",LOOKUP(A8,محصولات!A:A,محصولات!B:B))</f>
        <v>كمريند PT سمند مشكي</v>
      </c>
      <c r="D8" s="110">
        <f>IFERROR(ROUNDUP(B8/SUMIF(محصولات!A:A,'30'!A8,محصولات!C:C),0),"")</f>
        <v>2</v>
      </c>
      <c r="E8" s="110" t="str">
        <f>IF(B8=SUMIF(محصولات!A:A,'30'!A8,محصولات!C:C),"",IFERROR(B8/SUMIF(محصولات!A:A,'30'!A8,محصولات!D:D),""))</f>
        <v/>
      </c>
      <c r="F8" s="110">
        <f>IF(SUMIF(محصولات!A:A,'30'!A8,محصولات!K:K)&gt;0,SUMIF(محصولات!A:A,'30'!A8,محصولات!K:K),"")</f>
        <v>2</v>
      </c>
      <c r="G8" s="110">
        <f>IFERROR(ROUND(B8*SUMIF(محصولات!A:A,'30'!A8,محصولات!E:E)+SUMIF(محصولات!A:A,'30'!A8,محصولات!J:J)*D8,0),"")</f>
        <v>1000</v>
      </c>
      <c r="H8" s="110" t="str">
        <f>IFERROR(LOOKUP(A8,محصولات!A:A,محصولات!L:L),"")</f>
        <v>فهامه</v>
      </c>
      <c r="I8" s="3" t="s">
        <v>124</v>
      </c>
      <c r="J8" s="3" t="s">
        <v>298</v>
      </c>
      <c r="K8" s="53">
        <v>554</v>
      </c>
      <c r="L8" s="53"/>
    </row>
    <row r="9" spans="1:14">
      <c r="A9" s="108">
        <v>15001145</v>
      </c>
      <c r="B9" s="108">
        <v>96</v>
      </c>
      <c r="C9" s="109" t="str">
        <f>IF(ISERROR(LOOKUP(A9,محصولات!A:A,محصولات!B:B)),"",LOOKUP(A9,محصولات!A:A,محصولات!B:B))</f>
        <v>PT 206</v>
      </c>
      <c r="D9" s="110">
        <f>IFERROR(ROUNDUP(B9/SUMIF(محصولات!A:A,'30'!A9,محصولات!C:C),0),"")</f>
        <v>1</v>
      </c>
      <c r="E9" s="110" t="str">
        <f>IF(B9=SUMIF(محصولات!A:A,'30'!A9,محصولات!C:C),"",IFERROR(B9/SUMIF(محصولات!A:A,'30'!A9,محصولات!D:D),""))</f>
        <v/>
      </c>
      <c r="F9" s="110">
        <f>IF(SUMIF(محصولات!A:A,'30'!A9,محصولات!K:K)&gt;0,SUMIF(محصولات!A:A,'30'!A9,محصولات!K:K),"")</f>
        <v>2</v>
      </c>
      <c r="G9" s="110">
        <f>IFERROR(ROUND(B9*SUMIF(محصولات!A:A,'30'!A9,محصولات!E:E)+SUMIF(محصولات!A:A,'30'!A9,محصولات!J:J)*D9,0),"")</f>
        <v>500</v>
      </c>
      <c r="H9" s="110" t="str">
        <f>IFERROR(LOOKUP(A9,محصولات!A:A,محصولات!L:L),"")</f>
        <v>فهامه</v>
      </c>
      <c r="I9" s="3" t="s">
        <v>124</v>
      </c>
      <c r="J9" s="3" t="s">
        <v>298</v>
      </c>
      <c r="K9" s="53">
        <v>554</v>
      </c>
      <c r="L9" s="53"/>
      <c r="M9" s="132"/>
      <c r="N9" s="132"/>
    </row>
    <row r="10" spans="1:14">
      <c r="A10" s="108">
        <v>15003004</v>
      </c>
      <c r="B10" s="108">
        <v>952</v>
      </c>
      <c r="C10" s="109" t="str">
        <f>IF(ISERROR(LOOKUP(A10,محصولات!A:A,محصولات!B:B)),"",LOOKUP(A10,محصولات!A:A,محصولات!B:B))</f>
        <v>ریل 206</v>
      </c>
      <c r="D10" s="110">
        <f>IFERROR(ROUNDUP(B10/SUMIF(محصولات!A:A,'30'!A10,محصولات!C:C),0),"")</f>
        <v>1</v>
      </c>
      <c r="E10" s="110">
        <f>IF(B10=SUMIF(محصولات!A:A,'30'!A10,محصولات!C:C),"",IFERROR(B10/SUMIF(محصولات!A:A,'30'!A10,محصولات!D:D),""))</f>
        <v>28</v>
      </c>
      <c r="F10" s="110">
        <f>IF(SUMIF(محصولات!A:A,'30'!A10,محصولات!K:K)&gt;0,SUMIF(محصولات!A:A,'30'!A10,محصولات!K:K),"")</f>
        <v>2</v>
      </c>
      <c r="G10" s="110">
        <f>IFERROR(ROUND(B10*SUMIF(محصولات!A:A,'30'!A10,محصولات!E:E)+SUMIF(محصولات!A:A,'30'!A10,محصولات!J:J)*D10,0),"")</f>
        <v>350</v>
      </c>
      <c r="H10" s="110" t="str">
        <f>IFERROR(LOOKUP(A10,محصولات!A:A,محصولات!L:L),"")</f>
        <v>فهامه</v>
      </c>
      <c r="I10" s="3" t="s">
        <v>124</v>
      </c>
      <c r="J10" s="3" t="s">
        <v>298</v>
      </c>
      <c r="K10" s="53">
        <v>554</v>
      </c>
      <c r="L10" s="53"/>
      <c r="M10" s="132"/>
      <c r="N10" s="132"/>
    </row>
    <row r="11" spans="1:14">
      <c r="A11" s="108">
        <v>15004007</v>
      </c>
      <c r="B11" s="108">
        <v>1120</v>
      </c>
      <c r="C11" s="109" t="str">
        <f>IF(ISERROR(LOOKUP(A11,محصولات!A:A,محصولات!B:B)),"",LOOKUP(A11,محصولات!A:A,محصولات!B:B))</f>
        <v>جك عقب 206</v>
      </c>
      <c r="D11" s="110">
        <f>IFERROR(ROUNDUP(B11/SUMIF(محصولات!A:A,'30'!A11,محصولات!C:C),0),"")</f>
        <v>1</v>
      </c>
      <c r="E11" s="110">
        <f>IF(B11=SUMIF(محصولات!A:A,'30'!A11,محصولات!C:C),"",IFERROR(B11/SUMIF(محصولات!A:A,'30'!A11,محصولات!D:D),""))</f>
        <v>28</v>
      </c>
      <c r="F11" s="110">
        <f>IF(SUMIF(محصولات!A:A,'30'!A11,محصولات!K:K)&gt;0,SUMIF(محصولات!A:A,'30'!A11,محصولات!K:K),"")</f>
        <v>2</v>
      </c>
      <c r="G11" s="110">
        <f>IFERROR(ROUND(B11*SUMIF(محصولات!A:A,'30'!A11,محصولات!E:E)+SUMIF(محصولات!A:A,'30'!A11,محصولات!J:J)*D11,0),"")</f>
        <v>600</v>
      </c>
      <c r="H11" s="110" t="str">
        <f>IFERROR(LOOKUP(A11,محصولات!A:A,محصولات!L:L),"")</f>
        <v>فهامه</v>
      </c>
      <c r="I11" s="3" t="s">
        <v>124</v>
      </c>
      <c r="J11" s="3" t="s">
        <v>298</v>
      </c>
      <c r="K11" s="53">
        <v>554</v>
      </c>
      <c r="L11" s="53"/>
      <c r="M11" s="132"/>
      <c r="N11" s="132"/>
    </row>
    <row r="12" spans="1:14">
      <c r="A12" s="108">
        <v>17000002</v>
      </c>
      <c r="B12" s="108">
        <v>850</v>
      </c>
      <c r="C12" s="109" t="str">
        <f>IF(ISERROR(LOOKUP(A12,محصولات!A:A,محصولات!B:B)),"",LOOKUP(A12,محصولات!A:A,محصولات!B:B))</f>
        <v>كلید كروز كنترل روی فرمان</v>
      </c>
      <c r="D12" s="110" t="str">
        <f>IFERROR(ROUNDUP(B12/SUMIF(محصولات!A:A,'30'!A12,محصولات!C:C),0),"")</f>
        <v/>
      </c>
      <c r="E12" s="110" t="str">
        <f>IF(B12=SUMIF(محصولات!A:A,'30'!A12,محصولات!C:C),"",IFERROR(B12/SUMIF(محصولات!A:A,'30'!A12,محصولات!D:D),""))</f>
        <v/>
      </c>
      <c r="F12" s="110">
        <f>IF(SUMIF(محصولات!A:A,'30'!A12,محصولات!K:K)&gt;0,SUMIF(محصولات!A:A,'30'!A12,محصولات!K:K),"")</f>
        <v>1</v>
      </c>
      <c r="G12" s="110" t="str">
        <f>IFERROR(ROUND(B12*SUMIF(محصولات!A:A,'30'!A12,محصولات!E:E)+SUMIF(محصولات!A:A,'30'!A12,محصولات!J:J)*D12,0),"")</f>
        <v/>
      </c>
      <c r="H12" s="110" t="str">
        <f>IFERROR(LOOKUP(A12,محصولات!A:A,محصولات!L:L),"")</f>
        <v>تهران</v>
      </c>
      <c r="I12" s="3" t="s">
        <v>425</v>
      </c>
      <c r="J12" s="3" t="s">
        <v>298</v>
      </c>
      <c r="K12" s="53">
        <v>321</v>
      </c>
      <c r="L12" s="53"/>
      <c r="M12" s="132"/>
      <c r="N12" s="132"/>
    </row>
    <row r="13" spans="1:14">
      <c r="A13" s="108">
        <v>15001177</v>
      </c>
      <c r="B13" s="108">
        <v>288</v>
      </c>
      <c r="C13" s="109" t="str">
        <f>IF(ISERROR(LOOKUP(A13,محصولات!A:A,محصولات!B:B)),"",LOOKUP(A13,محصولات!A:A,محصولات!B:B))</f>
        <v>دینامیک عقب پارس</v>
      </c>
      <c r="D13" s="110">
        <f>IFERROR(ROUNDUP(B13/SUMIF(محصولات!A:A,'30'!A13,محصولات!C:C),0),"")</f>
        <v>4</v>
      </c>
      <c r="E13" s="110" t="str">
        <f>IF(B13=SUMIF(محصولات!A:A,'30'!A13,محصولات!C:C),"",IFERROR(B13/SUMIF(محصولات!A:A,'30'!A13,محصولات!D:D),""))</f>
        <v/>
      </c>
      <c r="F13" s="110">
        <f>IF(SUMIF(محصولات!A:A,'30'!A13,محصولات!K:K)&gt;0,SUMIF(محصولات!A:A,'30'!A13,محصولات!K:K),"")</f>
        <v>2</v>
      </c>
      <c r="G13" s="110">
        <f>IFERROR(ROUND(B13*SUMIF(محصولات!A:A,'30'!A13,محصولات!E:E)+SUMIF(محصولات!A:A,'30'!A13,محصولات!J:J)*D13,0),"")</f>
        <v>2000</v>
      </c>
      <c r="H13" s="110" t="str">
        <f>IFERROR(LOOKUP(A13,محصولات!A:A,محصولات!L:L),"")</f>
        <v>فهامه</v>
      </c>
      <c r="I13" s="3" t="s">
        <v>157</v>
      </c>
      <c r="J13" s="3" t="s">
        <v>475</v>
      </c>
      <c r="K13" s="53">
        <v>555</v>
      </c>
      <c r="L13" s="53"/>
      <c r="M13" s="132"/>
      <c r="N13" s="132"/>
    </row>
    <row r="14" spans="1:14">
      <c r="A14" s="108">
        <v>15001067</v>
      </c>
      <c r="B14" s="108">
        <v>120</v>
      </c>
      <c r="C14" s="109" t="str">
        <f>IF(ISERROR(LOOKUP(A14,محصولات!A:A,محصولات!B:B)),"",LOOKUP(A14,محصولات!A:A,محصولات!B:B))</f>
        <v>کمربند 4 درب</v>
      </c>
      <c r="D14" s="110">
        <f>IFERROR(ROUNDUP(B14/SUMIF(محصولات!A:A,'30'!A14,محصولات!C:C),0),"")</f>
        <v>1</v>
      </c>
      <c r="E14" s="110" t="str">
        <f>IF(B14=SUMIF(محصولات!A:A,'30'!A14,محصولات!C:C),"",IFERROR(B14/SUMIF(محصولات!A:A,'30'!A14,محصولات!D:D),""))</f>
        <v/>
      </c>
      <c r="F14" s="110">
        <f>IF(SUMIF(محصولات!A:A,'30'!A14,محصولات!K:K)&gt;0,SUMIF(محصولات!A:A,'30'!A14,محصولات!K:K),"")</f>
        <v>2</v>
      </c>
      <c r="G14" s="110">
        <f>IFERROR(ROUND(B14*SUMIF(محصولات!A:A,'30'!A14,محصولات!E:E)+SUMIF(محصولات!A:A,'30'!A14,محصولات!J:J)*D14,0),"")</f>
        <v>750</v>
      </c>
      <c r="H14" s="110" t="str">
        <f>IFERROR(LOOKUP(A14,محصولات!A:A,محصولات!L:L),"")</f>
        <v>قاسمي</v>
      </c>
      <c r="I14" s="3" t="s">
        <v>123</v>
      </c>
      <c r="J14" s="3" t="s">
        <v>243</v>
      </c>
      <c r="K14" s="53">
        <v>556</v>
      </c>
      <c r="L14" s="53"/>
    </row>
    <row r="15" spans="1:14">
      <c r="A15" s="108">
        <v>15015001</v>
      </c>
      <c r="B15" s="108">
        <v>240</v>
      </c>
      <c r="C15" s="109" t="str">
        <f>IF(ISERROR(LOOKUP(A15,محصولات!A:A,محصولات!B:B)),"",LOOKUP(A15,محصولات!A:A,محصولات!B:B))</f>
        <v>دسته راهنما X100</v>
      </c>
      <c r="D15" s="110">
        <f>IFERROR(ROUNDUP(B15/SUMIF(محصولات!A:A,'30'!A15,محصولات!C:C),0),"")</f>
        <v>2</v>
      </c>
      <c r="E15" s="110" t="str">
        <f>IF(B15=SUMIF(محصولات!A:A,'30'!A15,محصولات!C:C),"",IFERROR(B15/SUMIF(محصولات!A:A,'30'!A15,محصولات!D:D),""))</f>
        <v/>
      </c>
      <c r="F15" s="110">
        <f>IF(SUMIF(محصولات!A:A,'30'!A15,محصولات!K:K)&gt;0,SUMIF(محصولات!A:A,'30'!A15,محصولات!K:K),"")</f>
        <v>2</v>
      </c>
      <c r="G15" s="110">
        <f>IFERROR(ROUND(B15*SUMIF(محصولات!A:A,'30'!A15,محصولات!E:E)+SUMIF(محصولات!A:A,'30'!A15,محصولات!J:J)*D15,0),"")</f>
        <v>468</v>
      </c>
      <c r="H15" s="110" t="str">
        <f>IFERROR(LOOKUP(A15,محصولات!A:A,محصولات!L:L),"")</f>
        <v>خودكنترلي</v>
      </c>
      <c r="I15" s="3" t="s">
        <v>123</v>
      </c>
      <c r="J15" s="3" t="s">
        <v>243</v>
      </c>
      <c r="K15" s="53">
        <v>319</v>
      </c>
      <c r="L15" s="53"/>
    </row>
    <row r="16" spans="1:14">
      <c r="A16" s="108">
        <v>15012001</v>
      </c>
      <c r="B16" s="108">
        <v>216</v>
      </c>
      <c r="C16" s="109" t="str">
        <f>IF(ISERROR(LOOKUP(A16,محصولات!A:A,محصولات!B:B)),"",LOOKUP(A16,محصولات!A:A,محصولات!B:B))</f>
        <v>غربيلك X100</v>
      </c>
      <c r="D16" s="110">
        <f>IFERROR(ROUNDUP(B16/SUMIF(محصولات!A:A,'30'!A16,محصولات!C:C),0),"")</f>
        <v>4</v>
      </c>
      <c r="E16" s="110" t="str">
        <f>IF(B16=SUMIF(محصولات!A:A,'30'!A16,محصولات!C:C),"",IFERROR(B16/SUMIF(محصولات!A:A,'30'!A16,محصولات!D:D),""))</f>
        <v/>
      </c>
      <c r="F16" s="110">
        <f>IF(SUMIF(محصولات!A:A,'30'!A16,محصولات!K:K)&gt;0,SUMIF(محصولات!A:A,'30'!A16,محصولات!K:K),"")</f>
        <v>2</v>
      </c>
      <c r="G16" s="110">
        <f>IFERROR(ROUND(B16*SUMIF(محصولات!A:A,'30'!A16,محصولات!E:E)+SUMIF(محصولات!A:A,'30'!A16,محصولات!J:J)*D16,0),"")</f>
        <v>1056</v>
      </c>
      <c r="H16" s="110" t="str">
        <f>IFERROR(LOOKUP(A16,محصولات!A:A,محصولات!L:L),"")</f>
        <v>خودكنترلي</v>
      </c>
      <c r="I16" s="3" t="s">
        <v>123</v>
      </c>
      <c r="J16" s="3" t="s">
        <v>243</v>
      </c>
      <c r="K16" s="53">
        <v>319</v>
      </c>
      <c r="L16" s="53"/>
    </row>
    <row r="17" spans="1:12">
      <c r="A17" s="108">
        <v>15013005</v>
      </c>
      <c r="B17" s="108">
        <v>210</v>
      </c>
      <c r="C17" s="109" t="str">
        <f>IF(ISERROR(LOOKUP(A17,محصولات!A:A,محصولات!B:B)),"",LOOKUP(A17,محصولات!A:A,محصولات!B:B))</f>
        <v>واحد كنترل دو ايربگ انديشه</v>
      </c>
      <c r="D17" s="110">
        <f>IFERROR(ROUNDUP(B17/SUMIF(محصولات!A:A,'30'!A17,محصولات!C:C),0),"")</f>
        <v>1</v>
      </c>
      <c r="E17" s="110">
        <f>IF(B17=SUMIF(محصولات!A:A,'30'!A17,محصولات!C:C),"",IFERROR(B17/SUMIF(محصولات!A:A,'30'!A17,محصولات!D:D),""))</f>
        <v>7</v>
      </c>
      <c r="F17" s="110">
        <f>IF(SUMIF(محصولات!A:A,'30'!A17,محصولات!K:K)&gt;0,SUMIF(محصولات!A:A,'30'!A17,محصولات!K:K),"")</f>
        <v>1</v>
      </c>
      <c r="G17" s="110">
        <f>IFERROR(ROUND(B17*SUMIF(محصولات!A:A,'30'!A17,محصولات!E:E)+SUMIF(محصولات!A:A,'30'!A17,محصولات!J:J)*D17,0),"")</f>
        <v>90</v>
      </c>
      <c r="H17" s="110" t="str">
        <f>IFERROR(LOOKUP(A17,محصولات!A:A,محصولات!L:L),"")</f>
        <v>خودكنترلي</v>
      </c>
      <c r="I17" s="3" t="s">
        <v>123</v>
      </c>
      <c r="J17" s="3" t="s">
        <v>243</v>
      </c>
      <c r="K17" s="53">
        <v>319</v>
      </c>
      <c r="L17" s="53"/>
    </row>
    <row r="18" spans="1:12">
      <c r="A18" s="108">
        <v>15001067</v>
      </c>
      <c r="B18" s="108">
        <v>240</v>
      </c>
      <c r="C18" s="109" t="str">
        <f>IF(ISERROR(LOOKUP(A18,محصولات!A:A,محصولات!B:B)),"",LOOKUP(A18,محصولات!A:A,محصولات!B:B))</f>
        <v>کمربند 4 درب</v>
      </c>
      <c r="D18" s="110">
        <f>IFERROR(ROUNDUP(B18/SUMIF(محصولات!A:A,'30'!A18,محصولات!C:C),0),"")</f>
        <v>2</v>
      </c>
      <c r="E18" s="110" t="str">
        <f>IF(B18=SUMIF(محصولات!A:A,'30'!A18,محصولات!C:C),"",IFERROR(B18/SUMIF(محصولات!A:A,'30'!A18,محصولات!D:D),""))</f>
        <v/>
      </c>
      <c r="F18" s="110">
        <f>IF(SUMIF(محصولات!A:A,'30'!A18,محصولات!K:K)&gt;0,SUMIF(محصولات!A:A,'30'!A18,محصولات!K:K),"")</f>
        <v>2</v>
      </c>
      <c r="G18" s="110">
        <f>IFERROR(ROUND(B18*SUMIF(محصولات!A:A,'30'!A18,محصولات!E:E)+SUMIF(محصولات!A:A,'30'!A18,محصولات!J:J)*D18,0),"")</f>
        <v>1500</v>
      </c>
      <c r="H18" s="110" t="str">
        <f>IFERROR(LOOKUP(A18,محصولات!A:A,محصولات!L:L),"")</f>
        <v>قاسمي</v>
      </c>
      <c r="I18" s="3" t="s">
        <v>126</v>
      </c>
      <c r="J18" s="3" t="s">
        <v>243</v>
      </c>
      <c r="K18" s="53">
        <v>557</v>
      </c>
      <c r="L18" s="53"/>
    </row>
    <row r="19" spans="1:12">
      <c r="A19" s="108">
        <v>15001067</v>
      </c>
      <c r="B19" s="108">
        <v>240</v>
      </c>
      <c r="C19" s="109" t="str">
        <f>IF(ISERROR(LOOKUP(A19,محصولات!A:A,محصولات!B:B)),"",LOOKUP(A19,محصولات!A:A,محصولات!B:B))</f>
        <v>کمربند 4 درب</v>
      </c>
      <c r="D19" s="110">
        <f>IFERROR(ROUNDUP(B19/SUMIF(محصولات!A:A,'30'!A19,محصولات!C:C),0),"")</f>
        <v>2</v>
      </c>
      <c r="E19" s="110" t="str">
        <f>IF(B19=SUMIF(محصولات!A:A,'30'!A19,محصولات!C:C),"",IFERROR(B19/SUMIF(محصولات!A:A,'30'!A19,محصولات!D:D),""))</f>
        <v/>
      </c>
      <c r="F19" s="110">
        <f>IF(SUMIF(محصولات!A:A,'30'!A19,محصولات!K:K)&gt;0,SUMIF(محصولات!A:A,'30'!A19,محصولات!K:K),"")</f>
        <v>2</v>
      </c>
      <c r="G19" s="110">
        <f>IFERROR(ROUND(B19*SUMIF(محصولات!A:A,'30'!A19,محصولات!E:E)+SUMIF(محصولات!A:A,'30'!A19,محصولات!J:J)*D19,0),"")</f>
        <v>1500</v>
      </c>
      <c r="H19" s="110" t="str">
        <f>IFERROR(LOOKUP(A19,محصولات!A:A,محصولات!L:L),"")</f>
        <v>قاسمي</v>
      </c>
      <c r="I19" s="3" t="s">
        <v>123</v>
      </c>
      <c r="J19" s="3" t="s">
        <v>344</v>
      </c>
      <c r="K19" s="53">
        <v>558</v>
      </c>
      <c r="L19" s="53"/>
    </row>
    <row r="20" spans="1:12">
      <c r="A20" s="108">
        <v>15003003</v>
      </c>
      <c r="B20" s="108">
        <v>600</v>
      </c>
      <c r="C20" s="109" t="str">
        <f>IF(ISERROR(LOOKUP(A20,محصولات!A:A,محصولات!B:B)),"",LOOKUP(A20,محصولات!A:A,محصولات!B:B))</f>
        <v>ريل پرايد</v>
      </c>
      <c r="D20" s="110">
        <f>IFERROR(ROUNDUP(B20/SUMIF(محصولات!A:A,'30'!A20,محصولات!C:C),0),"")</f>
        <v>1</v>
      </c>
      <c r="E20" s="110">
        <f>IF(B20=SUMIF(محصولات!A:A,'30'!A20,محصولات!C:C),"",IFERROR(B20/SUMIF(محصولات!A:A,'30'!A20,محصولات!D:D),""))</f>
        <v>15</v>
      </c>
      <c r="F20" s="110">
        <f>IF(SUMIF(محصولات!A:A,'30'!A20,محصولات!K:K)&gt;0,SUMIF(محصولات!A:A,'30'!A20,محصولات!K:K),"")</f>
        <v>2</v>
      </c>
      <c r="G20" s="110">
        <f>IFERROR(ROUND(B20*SUMIF(محصولات!A:A,'30'!A20,محصولات!E:E)+SUMIF(محصولات!A:A,'30'!A20,محصولات!J:J)*D20,0),"")</f>
        <v>400</v>
      </c>
      <c r="H20" s="110" t="str">
        <f>IFERROR(LOOKUP(A20,محصولات!A:A,محصولات!L:L),"")</f>
        <v>قاسمي</v>
      </c>
      <c r="I20" s="3" t="s">
        <v>123</v>
      </c>
      <c r="J20" s="3" t="s">
        <v>344</v>
      </c>
      <c r="K20" s="53">
        <v>558</v>
      </c>
      <c r="L20" s="53"/>
    </row>
    <row r="21" spans="1:12">
      <c r="A21" s="108">
        <v>15001124</v>
      </c>
      <c r="B21" s="108">
        <v>360</v>
      </c>
      <c r="C21" s="109" t="str">
        <f>IF(ISERROR(LOOKUP(A21,محصولات!A:A,محصولات!B:B)),"",LOOKUP(A21,محصولات!A:A,محصولات!B:B))</f>
        <v>كمربند جلو راست تيبا</v>
      </c>
      <c r="D21" s="110">
        <f>IFERROR(ROUNDUP(B21/SUMIF(محصولات!A:A,'30'!A21,محصولات!C:C),0),"")</f>
        <v>1</v>
      </c>
      <c r="E21" s="110" t="str">
        <f>IF(B21=SUMIF(محصولات!A:A,'30'!A21,محصولات!C:C),"",IFERROR(B21/SUMIF(محصولات!A:A,'30'!A21,محصولات!D:D),""))</f>
        <v/>
      </c>
      <c r="F21" s="110">
        <f>IF(SUMIF(محصولات!A:A,'30'!A21,محصولات!K:K)&gt;0,SUMIF(محصولات!A:A,'30'!A21,محصولات!K:K),"")</f>
        <v>2</v>
      </c>
      <c r="G21" s="110">
        <f>IFERROR(ROUND(B21*SUMIF(محصولات!A:A,'30'!A21,محصولات!E:E)+SUMIF(محصولات!A:A,'30'!A21,محصولات!J:J)*D21,0),"")</f>
        <v>586</v>
      </c>
      <c r="H21" s="110" t="str">
        <f>IFERROR(LOOKUP(A21,محصولات!A:A,محصولات!L:L),"")</f>
        <v>قاسمي</v>
      </c>
      <c r="I21" s="3" t="s">
        <v>123</v>
      </c>
      <c r="J21" s="3" t="s">
        <v>344</v>
      </c>
      <c r="K21" s="53">
        <v>558</v>
      </c>
      <c r="L21" s="53"/>
    </row>
    <row r="22" spans="1:12">
      <c r="A22" s="108">
        <v>15001125</v>
      </c>
      <c r="B22" s="108">
        <v>360</v>
      </c>
      <c r="C22" s="109" t="str">
        <f>IF(ISERROR(LOOKUP(A22,محصولات!A:A,محصولات!B:B)),"",LOOKUP(A22,محصولات!A:A,محصولات!B:B))</f>
        <v xml:space="preserve">كمربند جلو چپ تيبا </v>
      </c>
      <c r="D22" s="110">
        <f>IFERROR(ROUNDUP(B22/SUMIF(محصولات!A:A,'30'!A22,محصولات!C:C),0),"")</f>
        <v>1</v>
      </c>
      <c r="E22" s="110" t="str">
        <f>IF(B22=SUMIF(محصولات!A:A,'30'!A22,محصولات!C:C),"",IFERROR(B22/SUMIF(محصولات!A:A,'30'!A22,محصولات!D:D),""))</f>
        <v/>
      </c>
      <c r="F22" s="110">
        <f>IF(SUMIF(محصولات!A:A,'30'!A22,محصولات!K:K)&gt;0,SUMIF(محصولات!A:A,'30'!A22,محصولات!K:K),"")</f>
        <v>2</v>
      </c>
      <c r="G22" s="110">
        <f>IFERROR(ROUND(B22*SUMIF(محصولات!A:A,'30'!A22,محصولات!E:E)+SUMIF(محصولات!A:A,'30'!A22,محصولات!J:J)*D22,0),"")</f>
        <v>586</v>
      </c>
      <c r="H22" s="110" t="str">
        <f>IFERROR(LOOKUP(A22,محصولات!A:A,محصولات!L:L),"")</f>
        <v>قاسمي</v>
      </c>
      <c r="I22" s="3" t="s">
        <v>123</v>
      </c>
      <c r="J22" s="3" t="s">
        <v>344</v>
      </c>
      <c r="K22" s="53">
        <v>558</v>
      </c>
      <c r="L22" s="53"/>
    </row>
    <row r="23" spans="1:12">
      <c r="A23" s="108">
        <v>15002098</v>
      </c>
      <c r="B23" s="108">
        <v>1500</v>
      </c>
      <c r="C23" s="109" t="str">
        <f>IF(ISERROR(LOOKUP(A23,محصولات!A:A,محصولات!B:B)),"",LOOKUP(A23,محصولات!A:A,محصولات!B:B))</f>
        <v>قفل با X100</v>
      </c>
      <c r="D23" s="110">
        <f>IFERROR(ROUNDUP(B23/SUMIF(محصولات!A:A,'30'!A23,محصولات!C:C),0),"")</f>
        <v>1</v>
      </c>
      <c r="E23" s="110" t="str">
        <f>IF(B23=SUMIF(محصولات!A:A,'30'!A23,محصولات!C:C),"",IFERROR(B23/SUMIF(محصولات!A:A,'30'!A23,محصولات!D:D),""))</f>
        <v/>
      </c>
      <c r="F23" s="110">
        <f>IF(SUMIF(محصولات!A:A,'30'!A23,محصولات!K:K)&gt;0,SUMIF(محصولات!A:A,'30'!A23,محصولات!K:K),"")</f>
        <v>1</v>
      </c>
      <c r="G23" s="110">
        <f>IFERROR(ROUND(B23*SUMIF(محصولات!A:A,'30'!A23,محصولات!E:E)+SUMIF(محصولات!A:A,'30'!A23,محصولات!J:J)*D23,0),"")</f>
        <v>500</v>
      </c>
      <c r="H23" s="110" t="str">
        <f>IFERROR(LOOKUP(A23,محصولات!A:A,محصولات!L:L),"")</f>
        <v>قاسمي</v>
      </c>
      <c r="I23" s="3" t="s">
        <v>158</v>
      </c>
      <c r="J23" s="3" t="s">
        <v>344</v>
      </c>
      <c r="K23" s="53">
        <v>559</v>
      </c>
      <c r="L23" s="53"/>
    </row>
    <row r="24" spans="1:12">
      <c r="A24" s="108">
        <v>15002099</v>
      </c>
      <c r="B24" s="108">
        <v>1500</v>
      </c>
      <c r="C24" s="109" t="str">
        <f>IF(ISERROR(LOOKUP(A24,محصولات!A:A,محصولات!B:B)),"",LOOKUP(A24,محصولات!A:A,محصولات!B:B))</f>
        <v>قفل بدون X100</v>
      </c>
      <c r="D24" s="110">
        <f>IFERROR(ROUNDUP(B24/SUMIF(محصولات!A:A,'30'!A24,محصولات!C:C),0),"")</f>
        <v>1</v>
      </c>
      <c r="E24" s="110" t="str">
        <f>IF(B24=SUMIF(محصولات!A:A,'30'!A24,محصولات!C:C),"",IFERROR(B24/SUMIF(محصولات!A:A,'30'!A24,محصولات!D:D),""))</f>
        <v/>
      </c>
      <c r="F24" s="110">
        <f>IF(SUMIF(محصولات!A:A,'30'!A24,محصولات!K:K)&gt;0,SUMIF(محصولات!A:A,'30'!A24,محصولات!K:K),"")</f>
        <v>1</v>
      </c>
      <c r="G24" s="110">
        <f>IFERROR(ROUND(B24*SUMIF(محصولات!A:A,'30'!A24,محصولات!E:E)+SUMIF(محصولات!A:A,'30'!A24,محصولات!J:J)*D24,0),"")</f>
        <v>500</v>
      </c>
      <c r="H24" s="110" t="str">
        <f>IFERROR(LOOKUP(A24,محصولات!A:A,محصولات!L:L),"")</f>
        <v>قاسمي</v>
      </c>
      <c r="I24" s="3" t="s">
        <v>158</v>
      </c>
      <c r="J24" s="3" t="s">
        <v>344</v>
      </c>
      <c r="K24" s="53">
        <v>559</v>
      </c>
      <c r="L24" s="53"/>
    </row>
    <row r="25" spans="1:12">
      <c r="A25" s="108">
        <v>15011002</v>
      </c>
      <c r="B25" s="108">
        <v>144</v>
      </c>
      <c r="C25" s="109" t="str">
        <f>IF(ISERROR(LOOKUP(A25,محصولات!A:A,محصولات!B:B)),"",LOOKUP(A25,محصولات!A:A,محصولات!B:B))</f>
        <v>ایربگ سرنشين 206</v>
      </c>
      <c r="D25" s="110">
        <f>IFERROR(ROUNDUP(B25/SUMIF(محصولات!A:A,'30'!A25,محصولات!C:C),0),"")</f>
        <v>3</v>
      </c>
      <c r="E25" s="110" t="str">
        <f>IF(B25=SUMIF(محصولات!A:A,'30'!A25,محصولات!C:C),"",IFERROR(B25/SUMIF(محصولات!A:A,'30'!A25,محصولات!D:D),""))</f>
        <v/>
      </c>
      <c r="F25" s="110">
        <f>IF(SUMIF(محصولات!A:A,'30'!A25,محصولات!K:K)&gt;0,SUMIF(محصولات!A:A,'30'!A25,محصولات!K:K),"")</f>
        <v>1</v>
      </c>
      <c r="G25" s="110">
        <f>IFERROR(ROUND(B25*SUMIF(محصولات!A:A,'30'!A25,محصولات!E:E)+SUMIF(محصولات!A:A,'30'!A25,محصولات!J:J)*D25,0),"")</f>
        <v>240</v>
      </c>
      <c r="H25" s="110" t="str">
        <f>IFERROR(LOOKUP(A25,محصولات!A:A,محصولات!L:L),"")</f>
        <v>فهامه</v>
      </c>
      <c r="I25" s="3" t="s">
        <v>386</v>
      </c>
      <c r="J25" s="3" t="s">
        <v>344</v>
      </c>
      <c r="K25" s="53">
        <v>320</v>
      </c>
      <c r="L25" s="53"/>
    </row>
    <row r="26" spans="1:12">
      <c r="A26" s="108">
        <v>15001109</v>
      </c>
      <c r="B26" s="108">
        <v>300</v>
      </c>
      <c r="C26" s="109" t="str">
        <f>IF(ISERROR(LOOKUP(A26,محصولات!A:A,محصولات!B:B)),"",LOOKUP(A26,محصولات!A:A,محصولات!B:B))</f>
        <v>کمربند 700 P</v>
      </c>
      <c r="D26" s="110">
        <f>IFERROR(ROUNDUP(B26/SUMIF(محصولات!A:A,'30'!A26,محصولات!C:C),0),"")</f>
        <v>2</v>
      </c>
      <c r="E26" s="110" t="str">
        <f>IF(B26=SUMIF(محصولات!A:A,'30'!A26,محصولات!C:C),"",IFERROR(B26/SUMIF(محصولات!A:A,'30'!A26,محصولات!D:D),""))</f>
        <v/>
      </c>
      <c r="F26" s="110">
        <f>IF(SUMIF(محصولات!A:A,'30'!A26,محصولات!K:K)&gt;0,SUMIF(محصولات!A:A,'30'!A26,محصولات!K:K),"")</f>
        <v>1</v>
      </c>
      <c r="G26" s="110">
        <f>IFERROR(ROUND(B26*SUMIF(محصولات!A:A,'30'!A26,محصولات!E:E)+SUMIF(محصولات!A:A,'30'!A26,محصولات!J:J)*D26,0),"")</f>
        <v>800</v>
      </c>
      <c r="H26" s="110" t="str">
        <f>IFERROR(LOOKUP(A26,محصولات!A:A,محصولات!L:L),"")</f>
        <v>خودكنترلي</v>
      </c>
      <c r="I26" s="3" t="s">
        <v>404</v>
      </c>
      <c r="J26" s="3" t="s">
        <v>583</v>
      </c>
      <c r="K26" s="53">
        <v>547</v>
      </c>
      <c r="L26" s="53"/>
    </row>
    <row r="27" spans="1:12">
      <c r="A27" s="108">
        <v>15002010</v>
      </c>
      <c r="B27" s="108">
        <v>300</v>
      </c>
      <c r="C27" s="109" t="str">
        <f>IF(ISERROR(LOOKUP(A27,محصولات!A:A,محصولات!B:B)),"",LOOKUP(A27,محصولات!A:A,محصولات!B:B))</f>
        <v>قفل چپ 700P</v>
      </c>
      <c r="D27" s="110">
        <f>IFERROR(ROUNDUP(B27/SUMIF(محصولات!A:A,'30'!A27,محصولات!C:C),0),"")</f>
        <v>1</v>
      </c>
      <c r="E27" s="110" t="str">
        <f>IF(B27=SUMIF(محصولات!A:A,'30'!A27,محصولات!C:C),"",IFERROR(B27/SUMIF(محصولات!A:A,'30'!A27,محصولات!D:D),""))</f>
        <v/>
      </c>
      <c r="F27" s="110">
        <f>IF(SUMIF(محصولات!A:A,'30'!A27,محصولات!K:K)&gt;0,SUMIF(محصولات!A:A,'30'!A27,محصولات!K:K),"")</f>
        <v>1</v>
      </c>
      <c r="G27" s="110">
        <f>IFERROR(ROUND(B27*SUMIF(محصولات!A:A,'30'!A27,محصولات!E:E)+SUMIF(محصولات!A:A,'30'!A27,محصولات!J:J)*D27,0),"")</f>
        <v>96</v>
      </c>
      <c r="H27" s="110" t="str">
        <f>IFERROR(LOOKUP(A27,محصولات!A:A,محصولات!L:L),"")</f>
        <v>خودكنترلي</v>
      </c>
      <c r="I27" s="3" t="s">
        <v>404</v>
      </c>
      <c r="J27" s="3" t="s">
        <v>583</v>
      </c>
      <c r="K27" s="53">
        <v>548</v>
      </c>
      <c r="L27" s="53"/>
    </row>
    <row r="28" spans="1:12">
      <c r="A28" s="108">
        <v>15001067</v>
      </c>
      <c r="B28" s="108">
        <v>120</v>
      </c>
      <c r="C28" s="109" t="str">
        <f>IF(ISERROR(LOOKUP(A28,محصولات!A:A,محصولات!B:B)),"",LOOKUP(A28,محصولات!A:A,محصولات!B:B))</f>
        <v>کمربند 4 درب</v>
      </c>
      <c r="D28" s="110">
        <f>IFERROR(ROUNDUP(B28/SUMIF(محصولات!A:A,'30'!A28,محصولات!C:C),0),"")</f>
        <v>1</v>
      </c>
      <c r="E28" s="110" t="str">
        <f>IF(B28=SUMIF(محصولات!A:A,'30'!A28,محصولات!C:C),"",IFERROR(B28/SUMIF(محصولات!A:A,'30'!A28,محصولات!D:D),""))</f>
        <v/>
      </c>
      <c r="F28" s="110">
        <f>IF(SUMIF(محصولات!A:A,'30'!A28,محصولات!K:K)&gt;0,SUMIF(محصولات!A:A,'30'!A28,محصولات!K:K),"")</f>
        <v>2</v>
      </c>
      <c r="G28" s="110">
        <f>IFERROR(ROUND(B28*SUMIF(محصولات!A:A,'30'!A28,محصولات!E:E)+SUMIF(محصولات!A:A,'30'!A28,محصولات!J:J)*D28,0),"")</f>
        <v>750</v>
      </c>
      <c r="H28" s="110" t="str">
        <f>IFERROR(LOOKUP(A28,محصولات!A:A,محصولات!L:L),"")</f>
        <v>قاسمي</v>
      </c>
      <c r="I28" s="3" t="s">
        <v>126</v>
      </c>
      <c r="J28" s="3" t="s">
        <v>186</v>
      </c>
      <c r="K28" s="53">
        <v>560</v>
      </c>
      <c r="L28" s="53"/>
    </row>
    <row r="29" spans="1:12">
      <c r="A29" s="108">
        <v>15003003</v>
      </c>
      <c r="B29" s="108">
        <v>400</v>
      </c>
      <c r="C29" s="109" t="str">
        <f>IF(ISERROR(LOOKUP(A29,محصولات!A:A,محصولات!B:B)),"",LOOKUP(A29,محصولات!A:A,محصولات!B:B))</f>
        <v>ريل پرايد</v>
      </c>
      <c r="D29" s="110">
        <f>IFERROR(ROUNDUP(B29/SUMIF(محصولات!A:A,'30'!A29,محصولات!C:C),0),"")</f>
        <v>1</v>
      </c>
      <c r="E29" s="110">
        <f>IF(B29=SUMIF(محصولات!A:A,'30'!A29,محصولات!C:C),"",IFERROR(B29/SUMIF(محصولات!A:A,'30'!A29,محصولات!D:D),""))</f>
        <v>10</v>
      </c>
      <c r="F29" s="110">
        <f>IF(SUMIF(محصولات!A:A,'30'!A29,محصولات!K:K)&gt;0,SUMIF(محصولات!A:A,'30'!A29,محصولات!K:K),"")</f>
        <v>2</v>
      </c>
      <c r="G29" s="110">
        <f>IFERROR(ROUND(B29*SUMIF(محصولات!A:A,'30'!A29,محصولات!E:E)+SUMIF(محصولات!A:A,'30'!A29,محصولات!J:J)*D29,0),"")</f>
        <v>333</v>
      </c>
      <c r="H29" s="110" t="str">
        <f>IFERROR(LOOKUP(A29,محصولات!A:A,محصولات!L:L),"")</f>
        <v>قاسمي</v>
      </c>
      <c r="I29" s="3" t="s">
        <v>126</v>
      </c>
      <c r="J29" s="3" t="s">
        <v>186</v>
      </c>
      <c r="K29" s="53">
        <v>560</v>
      </c>
      <c r="L29" s="53"/>
    </row>
    <row r="30" spans="1:12">
      <c r="A30" s="108">
        <v>15002084</v>
      </c>
      <c r="B30" s="108">
        <v>600</v>
      </c>
      <c r="C30" s="109" t="str">
        <f>IF(ISERROR(LOOKUP(A30,محصولات!A:A,محصولات!B:B)),"",LOOKUP(A30,محصولات!A:A,محصولات!B:B))</f>
        <v>قفل سمند با بژ</v>
      </c>
      <c r="D30" s="110">
        <f>IFERROR(ROUNDUP(B30/SUMIF(محصولات!A:A,'30'!A30,محصولات!C:C),0),"")</f>
        <v>1</v>
      </c>
      <c r="E30" s="110">
        <f>IF(B30=SUMIF(محصولات!A:A,'30'!A30,محصولات!C:C),"",IFERROR(B30/SUMIF(محصولات!A:A,'30'!A30,محصولات!D:D),""))</f>
        <v>20</v>
      </c>
      <c r="F30" s="110">
        <f>IF(SUMIF(محصولات!A:A,'30'!A30,محصولات!K:K)&gt;0,SUMIF(محصولات!A:A,'30'!A30,محصولات!K:K),"")</f>
        <v>1</v>
      </c>
      <c r="G30" s="110">
        <f>IFERROR(ROUND(B30*SUMIF(محصولات!A:A,'30'!A30,محصولات!E:E)+SUMIF(محصولات!A:A,'30'!A30,محصولات!J:J)*D30,0),"")</f>
        <v>147</v>
      </c>
      <c r="H30" s="110" t="str">
        <f>IFERROR(LOOKUP(A30,محصولات!A:A,محصولات!L:L),"")</f>
        <v>فهامه</v>
      </c>
      <c r="I30" s="3" t="s">
        <v>155</v>
      </c>
      <c r="J30" s="3" t="s">
        <v>186</v>
      </c>
      <c r="K30" s="53">
        <v>561</v>
      </c>
      <c r="L30" s="53"/>
    </row>
    <row r="31" spans="1:12">
      <c r="A31" s="108">
        <v>15002085</v>
      </c>
      <c r="B31" s="108">
        <v>600</v>
      </c>
      <c r="C31" s="109" t="str">
        <f>IF(ISERROR(LOOKUP(A31,محصولات!A:A,محصولات!B:B)),"",LOOKUP(A31,محصولات!A:A,محصولات!B:B))</f>
        <v>قفل سمند بدون بژ</v>
      </c>
      <c r="D31" s="110">
        <f>IFERROR(ROUNDUP(B31/SUMIF(محصولات!A:A,'30'!A31,محصولات!C:C),0),"")</f>
        <v>1</v>
      </c>
      <c r="E31" s="110">
        <f>IF(B31=SUMIF(محصولات!A:A,'30'!A31,محصولات!C:C),"",IFERROR(B31/SUMIF(محصولات!A:A,'30'!A31,محصولات!D:D),""))</f>
        <v>20</v>
      </c>
      <c r="F31" s="110">
        <f>IF(SUMIF(محصولات!A:A,'30'!A31,محصولات!K:K)&gt;0,SUMIF(محصولات!A:A,'30'!A31,محصولات!K:K),"")</f>
        <v>1</v>
      </c>
      <c r="G31" s="110">
        <f>IFERROR(ROUND(B31*SUMIF(محصولات!A:A,'30'!A31,محصولات!E:E)+SUMIF(محصولات!A:A,'30'!A31,محصولات!J:J)*D31,0),"")</f>
        <v>147</v>
      </c>
      <c r="H31" s="110" t="str">
        <f>IFERROR(LOOKUP(A31,محصولات!A:A,محصولات!L:L),"")</f>
        <v>فهامه</v>
      </c>
      <c r="I31" s="3" t="s">
        <v>155</v>
      </c>
      <c r="J31" s="3" t="s">
        <v>186</v>
      </c>
      <c r="K31" s="53">
        <v>561</v>
      </c>
      <c r="L31" s="53"/>
    </row>
    <row r="32" spans="1:12">
      <c r="A32" s="108">
        <v>15001088</v>
      </c>
      <c r="B32" s="108">
        <v>115</v>
      </c>
      <c r="C32" s="109" t="str">
        <f>IF(ISERROR(LOOKUP(A32,محصولات!A:A,محصولات!B:B)),"",LOOKUP(A32,محصولات!A:A,محصولات!B:B))</f>
        <v>کمربند X111</v>
      </c>
      <c r="D32" s="110">
        <f>IFERROR(ROUNDUP(B32/SUMIF(محصولات!A:A,'30'!A32,محصولات!C:C),0),"")</f>
        <v>2</v>
      </c>
      <c r="E32" s="110" t="str">
        <f>IF(B32=SUMIF(محصولات!A:A,'30'!A32,محصولات!C:C),"",IFERROR(B32/SUMIF(محصولات!A:A,'30'!A32,محصولات!D:D),""))</f>
        <v/>
      </c>
      <c r="F32" s="110">
        <f>IF(SUMIF(محصولات!A:A,'30'!A32,محصولات!K:K)&gt;0,SUMIF(محصولات!A:A,'30'!A32,محصولات!K:K),"")</f>
        <v>2</v>
      </c>
      <c r="G32" s="110">
        <f>IFERROR(ROUND(B32*SUMIF(محصولات!A:A,'30'!A32,محصولات!E:E)+SUMIF(محصولات!A:A,'30'!A32,محصولات!J:J)*D32,0),"")</f>
        <v>975</v>
      </c>
      <c r="H32" s="110" t="str">
        <f>IFERROR(LOOKUP(A32,محصولات!A:A,محصولات!L:L),"")</f>
        <v>قاسمي</v>
      </c>
      <c r="I32" s="3" t="s">
        <v>122</v>
      </c>
      <c r="J32" s="3" t="s">
        <v>258</v>
      </c>
      <c r="K32" s="53">
        <v>562</v>
      </c>
      <c r="L32" s="53"/>
    </row>
    <row r="33" spans="1:12">
      <c r="A33" s="108">
        <v>15001098</v>
      </c>
      <c r="B33" s="108">
        <v>360</v>
      </c>
      <c r="C33" s="109" t="str">
        <f>IF(ISERROR(LOOKUP(A33,محصولات!A:A,محصولات!B:B)),"",LOOKUP(A33,محصولات!A:A,محصولات!B:B))</f>
        <v>كمربند عقب تيبا</v>
      </c>
      <c r="D33" s="110">
        <f>IFERROR(ROUNDUP(B33/SUMIF(محصولات!A:A,'30'!A33,محصولات!C:C),0),"")</f>
        <v>2</v>
      </c>
      <c r="E33" s="110" t="str">
        <f>IF(B33=SUMIF(محصولات!A:A,'30'!A33,محصولات!C:C),"",IFERROR(B33/SUMIF(محصولات!A:A,'30'!A33,محصولات!D:D),""))</f>
        <v/>
      </c>
      <c r="F33" s="110">
        <f>IF(SUMIF(محصولات!A:A,'30'!A33,محصولات!K:K)&gt;0,SUMIF(محصولات!A:A,'30'!A33,محصولات!K:K),"")</f>
        <v>2</v>
      </c>
      <c r="G33" s="110">
        <f>IFERROR(ROUND(B33*SUMIF(محصولات!A:A,'30'!A33,محصولات!E:E)+SUMIF(محصولات!A:A,'30'!A33,محصولات!J:J)*D33,0),"")</f>
        <v>1600</v>
      </c>
      <c r="H33" s="110" t="str">
        <f>IFERROR(LOOKUP(A33,محصولات!A:A,محصولات!L:L),"")</f>
        <v>قاسمي</v>
      </c>
      <c r="I33" s="3" t="s">
        <v>122</v>
      </c>
      <c r="J33" s="3" t="s">
        <v>258</v>
      </c>
      <c r="K33" s="53">
        <v>562</v>
      </c>
      <c r="L33" s="53"/>
    </row>
    <row r="34" spans="1:12">
      <c r="A34" s="108">
        <v>15001124</v>
      </c>
      <c r="B34" s="108">
        <v>360</v>
      </c>
      <c r="C34" s="109" t="str">
        <f>IF(ISERROR(LOOKUP(A34,محصولات!A:A,محصولات!B:B)),"",LOOKUP(A34,محصولات!A:A,محصولات!B:B))</f>
        <v>كمربند جلو راست تيبا</v>
      </c>
      <c r="D34" s="110">
        <f>IFERROR(ROUNDUP(B34/SUMIF(محصولات!A:A,'30'!A34,محصولات!C:C),0),"")</f>
        <v>1</v>
      </c>
      <c r="E34" s="110" t="str">
        <f>IF(B34=SUMIF(محصولات!A:A,'30'!A34,محصولات!C:C),"",IFERROR(B34/SUMIF(محصولات!A:A,'30'!A34,محصولات!D:D),""))</f>
        <v/>
      </c>
      <c r="F34" s="110">
        <f>IF(SUMIF(محصولات!A:A,'30'!A34,محصولات!K:K)&gt;0,SUMIF(محصولات!A:A,'30'!A34,محصولات!K:K),"")</f>
        <v>2</v>
      </c>
      <c r="G34" s="110">
        <f>IFERROR(ROUND(B34*SUMIF(محصولات!A:A,'30'!A34,محصولات!E:E)+SUMIF(محصولات!A:A,'30'!A34,محصولات!J:J)*D34,0),"")</f>
        <v>586</v>
      </c>
      <c r="H34" s="110" t="str">
        <f>IFERROR(LOOKUP(A34,محصولات!A:A,محصولات!L:L),"")</f>
        <v>قاسمي</v>
      </c>
      <c r="I34" s="3" t="s">
        <v>122</v>
      </c>
      <c r="J34" s="3" t="s">
        <v>258</v>
      </c>
      <c r="K34" s="53">
        <v>562</v>
      </c>
      <c r="L34" s="53"/>
    </row>
    <row r="35" spans="1:12">
      <c r="A35" s="108">
        <v>15001125</v>
      </c>
      <c r="B35" s="108">
        <v>355</v>
      </c>
      <c r="C35" s="109" t="str">
        <f>IF(ISERROR(LOOKUP(A35,محصولات!A:A,محصولات!B:B)),"",LOOKUP(A35,محصولات!A:A,محصولات!B:B))</f>
        <v xml:space="preserve">كمربند جلو چپ تيبا </v>
      </c>
      <c r="D35" s="110">
        <f>IFERROR(ROUNDUP(B35/SUMIF(محصولات!A:A,'30'!A35,محصولات!C:C),0),"")</f>
        <v>1</v>
      </c>
      <c r="E35" s="110" t="str">
        <f>IF(B35=SUMIF(محصولات!A:A,'30'!A35,محصولات!C:C),"",IFERROR(B35/SUMIF(محصولات!A:A,'30'!A35,محصولات!D:D),""))</f>
        <v/>
      </c>
      <c r="F35" s="110">
        <f>IF(SUMIF(محصولات!A:A,'30'!A35,محصولات!K:K)&gt;0,SUMIF(محصولات!A:A,'30'!A35,محصولات!K:K),"")</f>
        <v>2</v>
      </c>
      <c r="G35" s="110">
        <f>IFERROR(ROUND(B35*SUMIF(محصولات!A:A,'30'!A35,محصولات!E:E)+SUMIF(محصولات!A:A,'30'!A35,محصولات!J:J)*D35,0),"")</f>
        <v>580</v>
      </c>
      <c r="H35" s="110" t="str">
        <f>IFERROR(LOOKUP(A35,محصولات!A:A,محصولات!L:L),"")</f>
        <v>قاسمي</v>
      </c>
      <c r="I35" s="3" t="s">
        <v>122</v>
      </c>
      <c r="J35" s="3" t="s">
        <v>258</v>
      </c>
      <c r="K35" s="53">
        <v>562</v>
      </c>
      <c r="L35" s="53"/>
    </row>
    <row r="36" spans="1:12">
      <c r="A36" s="108">
        <v>15003003</v>
      </c>
      <c r="B36" s="108">
        <v>200</v>
      </c>
      <c r="C36" s="109" t="str">
        <f>IF(ISERROR(LOOKUP(A36,محصولات!A:A,محصولات!B:B)),"",LOOKUP(A36,محصولات!A:A,محصولات!B:B))</f>
        <v>ريل پرايد</v>
      </c>
      <c r="D36" s="110">
        <f>IFERROR(ROUNDUP(B36/SUMIF(محصولات!A:A,'30'!A36,محصولات!C:C),0),"")</f>
        <v>1</v>
      </c>
      <c r="E36" s="110">
        <f>IF(B36=SUMIF(محصولات!A:A,'30'!A36,محصولات!C:C),"",IFERROR(B36/SUMIF(محصولات!A:A,'30'!A36,محصولات!D:D),""))</f>
        <v>5</v>
      </c>
      <c r="F36" s="110">
        <f>IF(SUMIF(محصولات!A:A,'30'!A36,محصولات!K:K)&gt;0,SUMIF(محصولات!A:A,'30'!A36,محصولات!K:K),"")</f>
        <v>2</v>
      </c>
      <c r="G36" s="110">
        <f>IFERROR(ROUND(B36*SUMIF(محصولات!A:A,'30'!A36,محصولات!E:E)+SUMIF(محصولات!A:A,'30'!A36,محصولات!J:J)*D36,0),"")</f>
        <v>267</v>
      </c>
      <c r="H36" s="110" t="str">
        <f>IFERROR(LOOKUP(A36,محصولات!A:A,محصولات!L:L),"")</f>
        <v>قاسمي</v>
      </c>
      <c r="I36" s="3" t="s">
        <v>122</v>
      </c>
      <c r="J36" s="3" t="s">
        <v>258</v>
      </c>
      <c r="K36" s="53">
        <v>562</v>
      </c>
      <c r="L36" s="53"/>
    </row>
  </sheetData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مقاصد!$A$2:$A$32</xm:f>
          </x14:formula1>
          <xm:sqref>I2:I36</xm:sqref>
        </x14:dataValidation>
        <x14:dataValidation type="list" allowBlank="1" showInputMessage="1" showErrorMessage="1">
          <x14:formula1>
            <xm:f>'راننده (2)'!$A$2:$A$139</xm:f>
          </x14:formula1>
          <xm:sqref>J2:J36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3"/>
  <sheetViews>
    <sheetView rightToLeft="1" zoomScaleNormal="100" workbookViewId="0">
      <selection activeCell="M15" sqref="M15"/>
    </sheetView>
  </sheetViews>
  <sheetFormatPr defaultRowHeight="15"/>
  <cols>
    <col min="1" max="1" width="9.85546875" customWidth="1"/>
    <col min="2" max="2" width="11.7109375" customWidth="1"/>
    <col min="3" max="3" width="26.5703125" style="1" customWidth="1"/>
    <col min="4" max="4" width="9" customWidth="1"/>
    <col min="5" max="5" width="7.42578125" customWidth="1"/>
    <col min="6" max="6" width="7.7109375" customWidth="1"/>
    <col min="7" max="8" width="12" customWidth="1"/>
    <col min="9" max="9" width="15.28515625" bestFit="1" customWidth="1"/>
    <col min="10" max="10" width="15.28515625" customWidth="1"/>
    <col min="11" max="12" width="11.42578125" customWidth="1"/>
    <col min="13" max="13" width="12" style="126" customWidth="1"/>
  </cols>
  <sheetData>
    <row r="1" spans="1:14" ht="28.5" customHeight="1">
      <c r="A1" s="105" t="s">
        <v>540</v>
      </c>
      <c r="B1" s="107" t="s">
        <v>581</v>
      </c>
      <c r="C1" s="105" t="s">
        <v>109</v>
      </c>
      <c r="D1" s="105" t="s">
        <v>541</v>
      </c>
      <c r="E1" s="105" t="s">
        <v>542</v>
      </c>
      <c r="F1" s="105" t="s">
        <v>117</v>
      </c>
      <c r="G1" s="105" t="s">
        <v>543</v>
      </c>
      <c r="H1" s="105" t="s">
        <v>133</v>
      </c>
      <c r="I1" s="105" t="s">
        <v>125</v>
      </c>
      <c r="J1" s="105" t="s">
        <v>544</v>
      </c>
      <c r="K1" s="105" t="s">
        <v>522</v>
      </c>
      <c r="L1" s="105" t="s">
        <v>622</v>
      </c>
    </row>
    <row r="2" spans="1:14">
      <c r="A2" s="108">
        <v>15012002</v>
      </c>
      <c r="B2" s="108">
        <v>240</v>
      </c>
      <c r="C2" s="109" t="str">
        <f>IF(ISERROR(LOOKUP(A2,محصولات!A:A,محصولات!B:B)),"",LOOKUP(A2,محصولات!A:A,محصولات!B:B))</f>
        <v>غربیلک 206</v>
      </c>
      <c r="D2" s="110">
        <f>IFERROR(ROUNDUP(B2/SUMIF(محصولات!A:A,'31'!A2,محصولات!C:C),0),"")</f>
        <v>5</v>
      </c>
      <c r="E2" s="110" t="str">
        <f>IF(B2=SUMIF(محصولات!A:A,'31'!A2,محصولات!C:C),"",IFERROR(B2/SUMIF(محصولات!A:A,'31'!A2,محصولات!D:D),""))</f>
        <v/>
      </c>
      <c r="F2" s="110">
        <f>IF(SUMIF(محصولات!A:A,'31'!A2,محصولات!K:K)&gt;0,SUMIF(محصولات!A:A,'31'!A2,محصولات!K:K),"")</f>
        <v>1</v>
      </c>
      <c r="G2" s="110">
        <f>IFERROR(ROUND(B2*SUMIF(محصولات!A:A,'31'!A2,محصولات!E:E)+SUMIF(محصولات!A:A,'31'!A2,محصولات!J:J)*D2,0),"")</f>
        <v>435</v>
      </c>
      <c r="H2" s="110" t="str">
        <f>IFERROR(LOOKUP(A2,محصولات!A:A,محصولات!L:L),"")</f>
        <v>جوكار</v>
      </c>
      <c r="I2" s="3" t="s">
        <v>124</v>
      </c>
      <c r="J2" s="3" t="s">
        <v>571</v>
      </c>
      <c r="K2" s="53">
        <v>323</v>
      </c>
      <c r="L2" s="53"/>
    </row>
    <row r="3" spans="1:14">
      <c r="A3" s="108">
        <v>15012007</v>
      </c>
      <c r="B3" s="108">
        <v>144</v>
      </c>
      <c r="C3" s="109" t="str">
        <f>IF(ISERROR(LOOKUP(A3,محصولات!A:A,محصولات!B:B)),"",LOOKUP(A3,محصولات!A:A,محصولات!B:B))</f>
        <v>غربيلك دنا</v>
      </c>
      <c r="D3" s="110">
        <f>IFERROR(ROUNDUP(B3/SUMIF(محصولات!A:A,'31'!A3,محصولات!C:C),0),"")</f>
        <v>3</v>
      </c>
      <c r="E3" s="110" t="str">
        <f>IF(B3=SUMIF(محصولات!A:A,'31'!A3,محصولات!C:C),"",IFERROR(B3/SUMIF(محصولات!A:A,'31'!A3,محصولات!D:D),""))</f>
        <v/>
      </c>
      <c r="F3" s="110">
        <f>IF(SUMIF(محصولات!A:A,'31'!A3,محصولات!K:K)&gt;0,SUMIF(محصولات!A:A,'31'!A3,محصولات!K:K),"")</f>
        <v>1</v>
      </c>
      <c r="G3" s="110">
        <f>IFERROR(ROUND(B3*SUMIF(محصولات!A:A,'31'!A3,محصولات!E:E)+SUMIF(محصولات!A:A,'31'!A3,محصولات!J:J)*D3,0),"")</f>
        <v>261</v>
      </c>
      <c r="H3" s="110" t="str">
        <f>IFERROR(LOOKUP(A3,محصولات!A:A,محصولات!L:L),"")</f>
        <v>جوكار</v>
      </c>
      <c r="I3" s="3" t="s">
        <v>124</v>
      </c>
      <c r="J3" s="3" t="s">
        <v>571</v>
      </c>
      <c r="K3" s="53">
        <v>323</v>
      </c>
      <c r="L3" s="53"/>
    </row>
    <row r="4" spans="1:14">
      <c r="A4" s="108">
        <v>15012006</v>
      </c>
      <c r="B4" s="108">
        <v>48</v>
      </c>
      <c r="C4" s="109" t="str">
        <f>IF(ISERROR(LOOKUP(A4,محصولات!A:A,محصولات!B:B)),"",LOOKUP(A4,محصولات!A:A,محصولات!B:B))</f>
        <v>غربیلک رانا</v>
      </c>
      <c r="D4" s="110">
        <f>IFERROR(ROUNDUP(B4/SUMIF(محصولات!A:A,'31'!A4,محصولات!C:C),0),"")</f>
        <v>1</v>
      </c>
      <c r="E4" s="110" t="str">
        <f>IF(B4=SUMIF(محصولات!A:A,'31'!A4,محصولات!C:C),"",IFERROR(B4/SUMIF(محصولات!A:A,'31'!A4,محصولات!D:D),""))</f>
        <v/>
      </c>
      <c r="F4" s="110">
        <f>IF(SUMIF(محصولات!A:A,'31'!A4,محصولات!K:K)&gt;0,SUMIF(محصولات!A:A,'31'!A4,محصولات!K:K),"")</f>
        <v>1</v>
      </c>
      <c r="G4" s="110">
        <f>IFERROR(ROUND(B4*SUMIF(محصولات!A:A,'31'!A4,محصولات!E:E)+SUMIF(محصولات!A:A,'31'!A4,محصولات!J:J)*D4,0),"")</f>
        <v>87</v>
      </c>
      <c r="H4" s="110" t="str">
        <f>IFERROR(LOOKUP(A4,محصولات!A:A,محصولات!L:L),"")</f>
        <v>جوكار</v>
      </c>
      <c r="I4" s="3" t="s">
        <v>124</v>
      </c>
      <c r="J4" s="3" t="s">
        <v>231</v>
      </c>
      <c r="K4" s="53">
        <v>324</v>
      </c>
      <c r="L4" s="53"/>
    </row>
    <row r="5" spans="1:14">
      <c r="A5" s="108">
        <v>15010002</v>
      </c>
      <c r="B5" s="108">
        <v>192</v>
      </c>
      <c r="C5" s="109" t="str">
        <f>IF(ISERROR(LOOKUP(A5,محصولات!A:A,محصولات!B:B)),"",LOOKUP(A5,محصولات!A:A,محصولات!B:B))</f>
        <v>ایربگ راننده 206</v>
      </c>
      <c r="D5" s="110">
        <f>IFERROR(ROUNDUP(B5/SUMIF(محصولات!A:A,'31'!A5,محصولات!C:C),0),"")</f>
        <v>2</v>
      </c>
      <c r="E5" s="110" t="str">
        <f>IF(B5=SUMIF(محصولات!A:A,'31'!A5,محصولات!C:C),"",IFERROR(B5/SUMIF(محصولات!A:A,'31'!A5,محصولات!D:D),""))</f>
        <v/>
      </c>
      <c r="F5" s="110">
        <f>IF(SUMIF(محصولات!A:A,'31'!A5,محصولات!K:K)&gt;0,SUMIF(محصولات!A:A,'31'!A5,محصولات!K:K),"")</f>
        <v>2</v>
      </c>
      <c r="G5" s="110">
        <f>IFERROR(ROUND(B5*SUMIF(محصولات!A:A,'31'!A5,محصولات!E:E)+SUMIF(محصولات!A:A,'31'!A5,محصولات!J:J)*D5,0),"")</f>
        <v>600</v>
      </c>
      <c r="H5" s="110" t="str">
        <f>IFERROR(LOOKUP(A5,محصولات!A:A,محصولات!L:L),"")</f>
        <v>فهامه</v>
      </c>
      <c r="I5" s="3" t="s">
        <v>124</v>
      </c>
      <c r="J5" s="3" t="s">
        <v>231</v>
      </c>
      <c r="K5" s="53">
        <v>324</v>
      </c>
      <c r="L5" s="53"/>
    </row>
    <row r="6" spans="1:14">
      <c r="A6" s="108">
        <v>15001145</v>
      </c>
      <c r="B6" s="108">
        <v>480</v>
      </c>
      <c r="C6" s="109" t="str">
        <f>IF(ISERROR(LOOKUP(A6,محصولات!A:A,محصولات!B:B)),"",LOOKUP(A6,محصولات!A:A,محصولات!B:B))</f>
        <v>PT 206</v>
      </c>
      <c r="D6" s="110">
        <f>IFERROR(ROUNDUP(B6/SUMIF(محصولات!A:A,'31'!A6,محصولات!C:C),0),"")</f>
        <v>5</v>
      </c>
      <c r="E6" s="110" t="str">
        <f>IF(B6=SUMIF(محصولات!A:A,'31'!A6,محصولات!C:C),"",IFERROR(B6/SUMIF(محصولات!A:A,'31'!A6,محصولات!D:D),""))</f>
        <v/>
      </c>
      <c r="F6" s="110">
        <f>IF(SUMIF(محصولات!A:A,'31'!A6,محصولات!K:K)&gt;0,SUMIF(محصولات!A:A,'31'!A6,محصولات!K:K),"")</f>
        <v>2</v>
      </c>
      <c r="G6" s="110">
        <f>IFERROR(ROUND(B6*SUMIF(محصولات!A:A,'31'!A6,محصولات!E:E)+SUMIF(محصولات!A:A,'31'!A6,محصولات!J:J)*D6,0),"")</f>
        <v>2500</v>
      </c>
      <c r="H6" s="110" t="str">
        <f>IFERROR(LOOKUP(A6,محصولات!A:A,محصولات!L:L),"")</f>
        <v>فهامه</v>
      </c>
      <c r="I6" s="3" t="s">
        <v>124</v>
      </c>
      <c r="J6" s="3" t="s">
        <v>231</v>
      </c>
      <c r="K6" s="53">
        <v>564</v>
      </c>
      <c r="L6" s="53"/>
    </row>
    <row r="7" spans="1:14">
      <c r="A7" s="108">
        <v>15001154</v>
      </c>
      <c r="B7" s="108">
        <v>384</v>
      </c>
      <c r="C7" s="109" t="str">
        <f>IF(ISERROR(LOOKUP(A7,محصولات!A:A,محصولات!B:B)),"",LOOKUP(A7,محصولات!A:A,محصولات!B:B))</f>
        <v>کمربند لودليميتر مشکی</v>
      </c>
      <c r="D7" s="110">
        <f>IFERROR(ROUNDUP(B7/SUMIF(محصولات!A:A,'31'!A7,محصولات!C:C),0),"")</f>
        <v>2</v>
      </c>
      <c r="E7" s="110" t="str">
        <f>IF(B7=SUMIF(محصولات!A:A,'31'!A7,محصولات!C:C),"",IFERROR(B7/SUMIF(محصولات!A:A,'31'!A7,محصولات!D:D),""))</f>
        <v/>
      </c>
      <c r="F7" s="110">
        <f>IF(SUMIF(محصولات!A:A,'31'!A7,محصولات!K:K)&gt;0,SUMIF(محصولات!A:A,'31'!A7,محصولات!K:K),"")</f>
        <v>2</v>
      </c>
      <c r="G7" s="110">
        <f>IFERROR(ROUND(B7*SUMIF(محصولات!A:A,'31'!A7,محصولات!E:E)+SUMIF(محصولات!A:A,'31'!A7,محصولات!J:J)*D7,0),"")</f>
        <v>1000</v>
      </c>
      <c r="H7" s="110" t="str">
        <f>IFERROR(LOOKUP(A7,محصولات!A:A,محصولات!L:L),"")</f>
        <v>فهامه</v>
      </c>
      <c r="I7" s="3" t="s">
        <v>478</v>
      </c>
      <c r="J7" s="3"/>
      <c r="K7" s="53">
        <v>565</v>
      </c>
      <c r="L7" s="53"/>
    </row>
    <row r="8" spans="1:14">
      <c r="A8" s="108">
        <v>15001067</v>
      </c>
      <c r="B8" s="108">
        <v>240</v>
      </c>
      <c r="C8" s="109" t="str">
        <f>IF(ISERROR(LOOKUP(A8,محصولات!A:A,محصولات!B:B)),"",LOOKUP(A8,محصولات!A:A,محصولات!B:B))</f>
        <v>کمربند 4 درب</v>
      </c>
      <c r="D8" s="110">
        <f>IFERROR(ROUNDUP(B8/SUMIF(محصولات!A:A,'31'!A8,محصولات!C:C),0),"")</f>
        <v>2</v>
      </c>
      <c r="E8" s="110" t="str">
        <f>IF(B8=SUMIF(محصولات!A:A,'31'!A8,محصولات!C:C),"",IFERROR(B8/SUMIF(محصولات!A:A,'31'!A8,محصولات!D:D),""))</f>
        <v/>
      </c>
      <c r="F8" s="110">
        <f>IF(SUMIF(محصولات!A:A,'31'!A8,محصولات!K:K)&gt;0,SUMIF(محصولات!A:A,'31'!A8,محصولات!K:K),"")</f>
        <v>2</v>
      </c>
      <c r="G8" s="110">
        <f>IFERROR(ROUND(B8*SUMIF(محصولات!A:A,'31'!A8,محصولات!E:E)+SUMIF(محصولات!A:A,'31'!A8,محصولات!J:J)*D8,0),"")</f>
        <v>1500</v>
      </c>
      <c r="H8" s="110" t="str">
        <f>IFERROR(LOOKUP(A8,محصولات!A:A,محصولات!L:L),"")</f>
        <v>قاسمي</v>
      </c>
      <c r="I8" s="3" t="s">
        <v>123</v>
      </c>
      <c r="J8" s="3" t="s">
        <v>451</v>
      </c>
      <c r="K8" s="53">
        <v>566</v>
      </c>
      <c r="L8" s="53"/>
      <c r="M8" s="132"/>
      <c r="N8" s="132"/>
    </row>
    <row r="9" spans="1:14">
      <c r="A9" s="108">
        <v>15001067</v>
      </c>
      <c r="B9" s="108">
        <v>120</v>
      </c>
      <c r="C9" s="109" t="str">
        <f>IF(ISERROR(LOOKUP(A9,محصولات!A:A,محصولات!B:B)),"",LOOKUP(A9,محصولات!A:A,محصولات!B:B))</f>
        <v>کمربند 4 درب</v>
      </c>
      <c r="D9" s="110">
        <f>IFERROR(ROUNDUP(B9/SUMIF(محصولات!A:A,'31'!A9,محصولات!C:C),0),"")</f>
        <v>1</v>
      </c>
      <c r="E9" s="110" t="str">
        <f>IF(B9=SUMIF(محصولات!A:A,'31'!A9,محصولات!C:C),"",IFERROR(B9/SUMIF(محصولات!A:A,'31'!A9,محصولات!D:D),""))</f>
        <v/>
      </c>
      <c r="F9" s="110">
        <f>IF(SUMIF(محصولات!A:A,'31'!A9,محصولات!K:K)&gt;0,SUMIF(محصولات!A:A,'31'!A9,محصولات!K:K),"")</f>
        <v>2</v>
      </c>
      <c r="G9" s="110">
        <f>IFERROR(ROUND(B9*SUMIF(محصولات!A:A,'31'!A9,محصولات!E:E)+SUMIF(محصولات!A:A,'31'!A9,محصولات!J:J)*D9,0),"")</f>
        <v>750</v>
      </c>
      <c r="H9" s="110" t="str">
        <f>IFERROR(LOOKUP(A9,محصولات!A:A,محصولات!L:L),"")</f>
        <v>قاسمي</v>
      </c>
      <c r="I9" s="3" t="s">
        <v>126</v>
      </c>
      <c r="J9" s="3" t="s">
        <v>451</v>
      </c>
      <c r="K9" s="53">
        <v>567</v>
      </c>
      <c r="L9" s="53"/>
      <c r="M9" s="132"/>
      <c r="N9" s="132"/>
    </row>
    <row r="10" spans="1:14">
      <c r="A10" s="108">
        <v>15011002</v>
      </c>
      <c r="B10" s="108">
        <v>144</v>
      </c>
      <c r="C10" s="109" t="str">
        <f>IF(ISERROR(LOOKUP(A10,محصولات!A:A,محصولات!B:B)),"",LOOKUP(A10,محصولات!A:A,محصولات!B:B))</f>
        <v>ایربگ سرنشين 206</v>
      </c>
      <c r="D10" s="110">
        <f>IFERROR(ROUNDUP(B10/SUMIF(محصولات!A:A,'31'!A10,محصولات!C:C),0),"")</f>
        <v>3</v>
      </c>
      <c r="E10" s="110" t="str">
        <f>IF(B10=SUMIF(محصولات!A:A,'31'!A10,محصولات!C:C),"",IFERROR(B10/SUMIF(محصولات!A:A,'31'!A10,محصولات!D:D),""))</f>
        <v/>
      </c>
      <c r="F10" s="110">
        <f>IF(SUMIF(محصولات!A:A,'31'!A10,محصولات!K:K)&gt;0,SUMIF(محصولات!A:A,'31'!A10,محصولات!K:K),"")</f>
        <v>1</v>
      </c>
      <c r="G10" s="110">
        <f>IFERROR(ROUND(B10*SUMIF(محصولات!A:A,'31'!A10,محصولات!E:E)+SUMIF(محصولات!A:A,'31'!A10,محصولات!J:J)*D10,0),"")</f>
        <v>240</v>
      </c>
      <c r="H10" s="110" t="str">
        <f>IFERROR(LOOKUP(A10,محصولات!A:A,محصولات!L:L),"")</f>
        <v>فهامه</v>
      </c>
      <c r="I10" s="3" t="s">
        <v>386</v>
      </c>
      <c r="J10" s="3" t="s">
        <v>451</v>
      </c>
      <c r="K10" s="53">
        <v>325</v>
      </c>
      <c r="L10" s="53"/>
      <c r="M10" s="132"/>
      <c r="N10" s="132"/>
    </row>
    <row r="11" spans="1:14">
      <c r="A11" s="108">
        <v>15002042</v>
      </c>
      <c r="B11" s="108">
        <v>1200</v>
      </c>
      <c r="C11" s="109" t="str">
        <f>IF(ISERROR(LOOKUP(A11,محصولات!A:A,محصولات!B:B)),"",LOOKUP(A11,محصولات!A:A,محصولات!B:B))</f>
        <v>قفل 206 مشکی</v>
      </c>
      <c r="D11" s="110">
        <f>IFERROR(ROUNDUP(B11/SUMIF(محصولات!A:A,'31'!A11,محصولات!C:C),0),"")</f>
        <v>1</v>
      </c>
      <c r="E11" s="110">
        <f>IF(B11=SUMIF(محصولات!A:A,'31'!A11,محصولات!C:C),"",IFERROR(B11/SUMIF(محصولات!A:A,'31'!A11,محصولات!D:D),""))</f>
        <v>30</v>
      </c>
      <c r="F11" s="110">
        <f>IF(SUMIF(محصولات!A:A,'31'!A11,محصولات!K:K)&gt;0,SUMIF(محصولات!A:A,'31'!A11,محصولات!K:K),"")</f>
        <v>1</v>
      </c>
      <c r="G11" s="110">
        <f>IFERROR(ROUND(B11*SUMIF(محصولات!A:A,'31'!A11,محصولات!E:E)+SUMIF(محصولات!A:A,'31'!A11,محصولات!J:J)*D11,0),"")</f>
        <v>210</v>
      </c>
      <c r="H11" s="110" t="str">
        <f>IFERROR(LOOKUP(A11,محصولات!A:A,محصولات!L:L),"")</f>
        <v>خودكنترلي</v>
      </c>
      <c r="I11" s="3" t="s">
        <v>386</v>
      </c>
      <c r="J11" s="3" t="s">
        <v>451</v>
      </c>
      <c r="K11" s="53">
        <v>568</v>
      </c>
      <c r="L11" s="53"/>
      <c r="M11" s="132"/>
      <c r="N11" s="132"/>
    </row>
    <row r="12" spans="1:14">
      <c r="A12" s="108">
        <v>15001067</v>
      </c>
      <c r="B12" s="108">
        <v>120</v>
      </c>
      <c r="C12" s="109" t="str">
        <f>IF(ISERROR(LOOKUP(A12,محصولات!A:A,محصولات!B:B)),"",LOOKUP(A12,محصولات!A:A,محصولات!B:B))</f>
        <v>کمربند 4 درب</v>
      </c>
      <c r="D12" s="110">
        <f>IFERROR(ROUNDUP(B12/SUMIF(محصولات!A:A,'31'!A12,محصولات!C:C),0),"")</f>
        <v>1</v>
      </c>
      <c r="E12" s="110" t="str">
        <f>IF(B12=SUMIF(محصولات!A:A,'31'!A12,محصولات!C:C),"",IFERROR(B12/SUMIF(محصولات!A:A,'31'!A12,محصولات!D:D),""))</f>
        <v/>
      </c>
      <c r="F12" s="110">
        <f>IF(SUMIF(محصولات!A:A,'31'!A12,محصولات!K:K)&gt;0,SUMIF(محصولات!A:A,'31'!A12,محصولات!K:K),"")</f>
        <v>2</v>
      </c>
      <c r="G12" s="110">
        <f>IFERROR(ROUND(B12*SUMIF(محصولات!A:A,'31'!A12,محصولات!E:E)+SUMIF(محصولات!A:A,'31'!A12,محصولات!J:J)*D12,0),"")</f>
        <v>750</v>
      </c>
      <c r="H12" s="110" t="str">
        <f>IFERROR(LOOKUP(A12,محصولات!A:A,محصولات!L:L),"")</f>
        <v>قاسمي</v>
      </c>
      <c r="I12" s="3" t="s">
        <v>123</v>
      </c>
      <c r="J12" s="3" t="s">
        <v>288</v>
      </c>
      <c r="K12" s="53">
        <v>569</v>
      </c>
      <c r="L12" s="53"/>
      <c r="M12" s="132"/>
      <c r="N12" s="132"/>
    </row>
    <row r="13" spans="1:14">
      <c r="A13" s="108">
        <v>15003003</v>
      </c>
      <c r="B13" s="108">
        <v>600</v>
      </c>
      <c r="C13" s="109" t="str">
        <f>IF(ISERROR(LOOKUP(A13,محصولات!A:A,محصولات!B:B)),"",LOOKUP(A13,محصولات!A:A,محصولات!B:B))</f>
        <v>ريل پرايد</v>
      </c>
      <c r="D13" s="110">
        <f>IFERROR(ROUNDUP(B13/SUMIF(محصولات!A:A,'31'!A13,محصولات!C:C),0),"")</f>
        <v>1</v>
      </c>
      <c r="E13" s="110">
        <f>IF(B13=SUMIF(محصولات!A:A,'31'!A13,محصولات!C:C),"",IFERROR(B13/SUMIF(محصولات!A:A,'31'!A13,محصولات!D:D),""))</f>
        <v>15</v>
      </c>
      <c r="F13" s="110">
        <f>IF(SUMIF(محصولات!A:A,'31'!A13,محصولات!K:K)&gt;0,SUMIF(محصولات!A:A,'31'!A13,محصولات!K:K),"")</f>
        <v>2</v>
      </c>
      <c r="G13" s="110">
        <f>IFERROR(ROUND(B13*SUMIF(محصولات!A:A,'31'!A13,محصولات!E:E)+SUMIF(محصولات!A:A,'31'!A13,محصولات!J:J)*D13,0),"")</f>
        <v>400</v>
      </c>
      <c r="H13" s="110" t="str">
        <f>IFERROR(LOOKUP(A13,محصولات!A:A,محصولات!L:L),"")</f>
        <v>قاسمي</v>
      </c>
      <c r="I13" s="3" t="s">
        <v>123</v>
      </c>
      <c r="J13" s="3" t="s">
        <v>288</v>
      </c>
      <c r="K13" s="53">
        <v>569</v>
      </c>
      <c r="L13" s="53"/>
      <c r="M13" s="132"/>
      <c r="N13" s="132"/>
    </row>
    <row r="14" spans="1:14">
      <c r="A14" s="108">
        <v>15003001</v>
      </c>
      <c r="B14" s="108">
        <v>2100</v>
      </c>
      <c r="C14" s="109" t="str">
        <f>IF(ISERROR(LOOKUP(A14,محصولات!A:A,محصولات!B:B)),"",LOOKUP(A14,محصولات!A:A,محصولات!B:B))</f>
        <v>درپوش ريل</v>
      </c>
      <c r="D14" s="110">
        <f>IFERROR(ROUNDUP(B14/SUMIF(محصولات!A:A,'31'!A14,محصولات!C:C),0),"")</f>
        <v>1</v>
      </c>
      <c r="E14" s="110">
        <f>IF(B14=SUMIF(محصولات!A:A,'31'!A14,محصولات!C:C),"",IFERROR(B14/SUMIF(محصولات!A:A,'31'!A14,محصولات!D:D),""))</f>
        <v>7</v>
      </c>
      <c r="F14" s="110">
        <f>IF(SUMIF(محصولات!A:A,'31'!A14,محصولات!K:K)&gt;0,SUMIF(محصولات!A:A,'31'!A14,محصولات!K:K),"")</f>
        <v>1</v>
      </c>
      <c r="G14" s="110">
        <f>IFERROR(ROUND(B14*SUMIF(محصولات!A:A,'31'!A14,محصولات!E:E)+SUMIF(محصولات!A:A,'31'!A14,محصولات!J:J)*D14,0),"")</f>
        <v>49</v>
      </c>
      <c r="H14" s="110" t="str">
        <f>IFERROR(LOOKUP(A14,محصولات!A:A,محصولات!L:L),"")</f>
        <v>قاسمي</v>
      </c>
      <c r="I14" s="3" t="s">
        <v>123</v>
      </c>
      <c r="J14" s="3" t="s">
        <v>288</v>
      </c>
      <c r="K14" s="53">
        <v>569</v>
      </c>
      <c r="L14" s="53"/>
    </row>
    <row r="15" spans="1:14">
      <c r="A15" s="108">
        <v>15015001</v>
      </c>
      <c r="B15" s="108">
        <v>240</v>
      </c>
      <c r="C15" s="109" t="str">
        <f>IF(ISERROR(LOOKUP(A15,محصولات!A:A,محصولات!B:B)),"",LOOKUP(A15,محصولات!A:A,محصولات!B:B))</f>
        <v>دسته راهنما X100</v>
      </c>
      <c r="D15" s="110">
        <f>IFERROR(ROUNDUP(B15/SUMIF(محصولات!A:A,'31'!A15,محصولات!C:C),0),"")</f>
        <v>2</v>
      </c>
      <c r="E15" s="110" t="str">
        <f>IF(B15=SUMIF(محصولات!A:A,'31'!A15,محصولات!C:C),"",IFERROR(B15/SUMIF(محصولات!A:A,'31'!A15,محصولات!D:D),""))</f>
        <v/>
      </c>
      <c r="F15" s="110">
        <f>IF(SUMIF(محصولات!A:A,'31'!A15,محصولات!K:K)&gt;0,SUMIF(محصولات!A:A,'31'!A15,محصولات!K:K),"")</f>
        <v>2</v>
      </c>
      <c r="G15" s="110">
        <f>IFERROR(ROUND(B15*SUMIF(محصولات!A:A,'31'!A15,محصولات!E:E)+SUMIF(محصولات!A:A,'31'!A15,محصولات!J:J)*D15,0),"")</f>
        <v>468</v>
      </c>
      <c r="H15" s="110" t="str">
        <f>IFERROR(LOOKUP(A15,محصولات!A:A,محصولات!L:L),"")</f>
        <v>خودكنترلي</v>
      </c>
      <c r="I15" s="3" t="s">
        <v>123</v>
      </c>
      <c r="J15" s="3" t="s">
        <v>288</v>
      </c>
      <c r="K15" s="53">
        <v>326</v>
      </c>
      <c r="L15" s="53"/>
    </row>
    <row r="16" spans="1:14">
      <c r="A16" s="108">
        <v>15012001</v>
      </c>
      <c r="B16" s="108">
        <v>216</v>
      </c>
      <c r="C16" s="109" t="str">
        <f>IF(ISERROR(LOOKUP(A16,محصولات!A:A,محصولات!B:B)),"",LOOKUP(A16,محصولات!A:A,محصولات!B:B))</f>
        <v>غربيلك X100</v>
      </c>
      <c r="D16" s="110">
        <f>IFERROR(ROUNDUP(B16/SUMIF(محصولات!A:A,'31'!A16,محصولات!C:C),0),"")</f>
        <v>4</v>
      </c>
      <c r="E16" s="110" t="str">
        <f>IF(B16=SUMIF(محصولات!A:A,'31'!A16,محصولات!C:C),"",IFERROR(B16/SUMIF(محصولات!A:A,'31'!A16,محصولات!D:D),""))</f>
        <v/>
      </c>
      <c r="F16" s="110">
        <f>IF(SUMIF(محصولات!A:A,'31'!A16,محصولات!K:K)&gt;0,SUMIF(محصولات!A:A,'31'!A16,محصولات!K:K),"")</f>
        <v>2</v>
      </c>
      <c r="G16" s="110">
        <f>IFERROR(ROUND(B16*SUMIF(محصولات!A:A,'31'!A16,محصولات!E:E)+SUMIF(محصولات!A:A,'31'!A16,محصولات!J:J)*D16,0),"")</f>
        <v>1056</v>
      </c>
      <c r="H16" s="110" t="str">
        <f>IFERROR(LOOKUP(A16,محصولات!A:A,محصولات!L:L),"")</f>
        <v>خودكنترلي</v>
      </c>
      <c r="I16" s="3" t="s">
        <v>123</v>
      </c>
      <c r="J16" s="3" t="s">
        <v>288</v>
      </c>
      <c r="K16" s="53">
        <v>326</v>
      </c>
      <c r="L16" s="53"/>
    </row>
    <row r="17" spans="1:12">
      <c r="A17" s="108">
        <v>15013005</v>
      </c>
      <c r="B17" s="108">
        <v>210</v>
      </c>
      <c r="C17" s="109" t="str">
        <f>IF(ISERROR(LOOKUP(A17,محصولات!A:A,محصولات!B:B)),"",LOOKUP(A17,محصولات!A:A,محصولات!B:B))</f>
        <v>واحد كنترل دو ايربگ انديشه</v>
      </c>
      <c r="D17" s="110">
        <f>IFERROR(ROUNDUP(B17/SUMIF(محصولات!A:A,'31'!A17,محصولات!C:C),0),"")</f>
        <v>1</v>
      </c>
      <c r="E17" s="110">
        <f>IF(B17=SUMIF(محصولات!A:A,'31'!A17,محصولات!C:C),"",IFERROR(B17/SUMIF(محصولات!A:A,'31'!A17,محصولات!D:D),""))</f>
        <v>7</v>
      </c>
      <c r="F17" s="110">
        <f>IF(SUMIF(محصولات!A:A,'31'!A17,محصولات!K:K)&gt;0,SUMIF(محصولات!A:A,'31'!A17,محصولات!K:K),"")</f>
        <v>1</v>
      </c>
      <c r="G17" s="110">
        <f>IFERROR(ROUND(B17*SUMIF(محصولات!A:A,'31'!A17,محصولات!E:E)+SUMIF(محصولات!A:A,'31'!A17,محصولات!J:J)*D17,0),"")</f>
        <v>90</v>
      </c>
      <c r="H17" s="110" t="str">
        <f>IFERROR(LOOKUP(A17,محصولات!A:A,محصولات!L:L),"")</f>
        <v>خودكنترلي</v>
      </c>
      <c r="I17" s="3" t="s">
        <v>123</v>
      </c>
      <c r="J17" s="3" t="s">
        <v>288</v>
      </c>
      <c r="K17" s="53">
        <v>326</v>
      </c>
      <c r="L17" s="53"/>
    </row>
    <row r="18" spans="1:12">
      <c r="A18" s="108">
        <v>15001067</v>
      </c>
      <c r="B18" s="108">
        <v>240</v>
      </c>
      <c r="C18" s="109" t="str">
        <f>IF(ISERROR(LOOKUP(A18,محصولات!A:A,محصولات!B:B)),"",LOOKUP(A18,محصولات!A:A,محصولات!B:B))</f>
        <v>کمربند 4 درب</v>
      </c>
      <c r="D18" s="110">
        <f>IFERROR(ROUNDUP(B18/SUMIF(محصولات!A:A,'31'!A18,محصولات!C:C),0),"")</f>
        <v>2</v>
      </c>
      <c r="E18" s="110" t="str">
        <f>IF(B18=SUMIF(محصولات!A:A,'31'!A18,محصولات!C:C),"",IFERROR(B18/SUMIF(محصولات!A:A,'31'!A18,محصولات!D:D),""))</f>
        <v/>
      </c>
      <c r="F18" s="110">
        <f>IF(SUMIF(محصولات!A:A,'31'!A18,محصولات!K:K)&gt;0,SUMIF(محصولات!A:A,'31'!A18,محصولات!K:K),"")</f>
        <v>2</v>
      </c>
      <c r="G18" s="110">
        <f>IFERROR(ROUND(B18*SUMIF(محصولات!A:A,'31'!A18,محصولات!E:E)+SUMIF(محصولات!A:A,'31'!A18,محصولات!J:J)*D18,0),"")</f>
        <v>1500</v>
      </c>
      <c r="H18" s="110" t="str">
        <f>IFERROR(LOOKUP(A18,محصولات!A:A,محصولات!L:L),"")</f>
        <v>قاسمي</v>
      </c>
      <c r="I18" s="3" t="s">
        <v>126</v>
      </c>
      <c r="J18" s="3" t="s">
        <v>186</v>
      </c>
      <c r="K18" s="53">
        <v>570</v>
      </c>
      <c r="L18" s="53"/>
    </row>
    <row r="19" spans="1:12">
      <c r="A19" s="108">
        <v>15003003</v>
      </c>
      <c r="B19" s="108">
        <v>600</v>
      </c>
      <c r="C19" s="109" t="str">
        <f>IF(ISERROR(LOOKUP(A19,محصولات!A:A,محصولات!B:B)),"",LOOKUP(A19,محصولات!A:A,محصولات!B:B))</f>
        <v>ريل پرايد</v>
      </c>
      <c r="D19" s="110">
        <f>IFERROR(ROUNDUP(B19/SUMIF(محصولات!A:A,'31'!A19,محصولات!C:C),0),"")</f>
        <v>1</v>
      </c>
      <c r="E19" s="110">
        <f>IF(B19=SUMIF(محصولات!A:A,'31'!A19,محصولات!C:C),"",IFERROR(B19/SUMIF(محصولات!A:A,'31'!A19,محصولات!D:D),""))</f>
        <v>15</v>
      </c>
      <c r="F19" s="110">
        <f>IF(SUMIF(محصولات!A:A,'31'!A19,محصولات!K:K)&gt;0,SUMIF(محصولات!A:A,'31'!A19,محصولات!K:K),"")</f>
        <v>2</v>
      </c>
      <c r="G19" s="110">
        <f>IFERROR(ROUND(B19*SUMIF(محصولات!A:A,'31'!A19,محصولات!E:E)+SUMIF(محصولات!A:A,'31'!A19,محصولات!J:J)*D19,0),"")</f>
        <v>400</v>
      </c>
      <c r="H19" s="110" t="str">
        <f>IFERROR(LOOKUP(A19,محصولات!A:A,محصولات!L:L),"")</f>
        <v>قاسمي</v>
      </c>
      <c r="I19" s="3" t="s">
        <v>126</v>
      </c>
      <c r="J19" s="3" t="s">
        <v>186</v>
      </c>
      <c r="K19" s="53">
        <v>570</v>
      </c>
      <c r="L19" s="53"/>
    </row>
    <row r="20" spans="1:12">
      <c r="A20" s="108">
        <v>15003001</v>
      </c>
      <c r="B20" s="108">
        <v>2100</v>
      </c>
      <c r="C20" s="109" t="str">
        <f>IF(ISERROR(LOOKUP(A20,محصولات!A:A,محصولات!B:B)),"",LOOKUP(A20,محصولات!A:A,محصولات!B:B))</f>
        <v>درپوش ريل</v>
      </c>
      <c r="D20" s="110">
        <f>IFERROR(ROUNDUP(B20/SUMIF(محصولات!A:A,'31'!A20,محصولات!C:C),0),"")</f>
        <v>1</v>
      </c>
      <c r="E20" s="110">
        <f>IF(B20=SUMIF(محصولات!A:A,'31'!A20,محصولات!C:C),"",IFERROR(B20/SUMIF(محصولات!A:A,'31'!A20,محصولات!D:D),""))</f>
        <v>7</v>
      </c>
      <c r="F20" s="110">
        <f>IF(SUMIF(محصولات!A:A,'31'!A20,محصولات!K:K)&gt;0,SUMIF(محصولات!A:A,'31'!A20,محصولات!K:K),"")</f>
        <v>1</v>
      </c>
      <c r="G20" s="110">
        <f>IFERROR(ROUND(B20*SUMIF(محصولات!A:A,'31'!A20,محصولات!E:E)+SUMIF(محصولات!A:A,'31'!A20,محصولات!J:J)*D20,0),"")</f>
        <v>49</v>
      </c>
      <c r="H20" s="110" t="str">
        <f>IFERROR(LOOKUP(A20,محصولات!A:A,محصولات!L:L),"")</f>
        <v>قاسمي</v>
      </c>
      <c r="I20" s="3" t="s">
        <v>126</v>
      </c>
      <c r="J20" s="3" t="s">
        <v>186</v>
      </c>
      <c r="K20" s="53">
        <v>570</v>
      </c>
      <c r="L20" s="53"/>
    </row>
    <row r="21" spans="1:12">
      <c r="A21" s="108">
        <v>15011001</v>
      </c>
      <c r="B21" s="108">
        <v>210</v>
      </c>
      <c r="C21" s="109" t="str">
        <f>IF(ISERROR(LOOKUP(A21,محصولات!A:A,محصولات!B:B)),"",LOOKUP(A21,محصولات!A:A,محصولات!B:B))</f>
        <v>ایربگ سرنشين X100</v>
      </c>
      <c r="D21" s="110">
        <f>IFERROR(ROUNDUP(B21/SUMIF(محصولات!A:A,'31'!A21,محصولات!C:C),0),"")</f>
        <v>2</v>
      </c>
      <c r="E21" s="110" t="str">
        <f>IF(B21=SUMIF(محصولات!A:A,'31'!A21,محصولات!C:C),"",IFERROR(B21/SUMIF(محصولات!A:A,'31'!A21,محصولات!D:D),""))</f>
        <v/>
      </c>
      <c r="F21" s="110">
        <f>IF(SUMIF(محصولات!A:A,'31'!A21,محصولات!K:K)&gt;0,SUMIF(محصولات!A:A,'31'!A21,محصولات!K:K),"")</f>
        <v>2</v>
      </c>
      <c r="G21" s="110">
        <f>IFERROR(ROUND(B21*SUMIF(محصولات!A:A,'31'!A21,محصولات!E:E)+SUMIF(محصولات!A:A,'31'!A21,محصولات!J:J)*D21,0),"")</f>
        <v>780</v>
      </c>
      <c r="H21" s="110" t="str">
        <f>IFERROR(LOOKUP(A21,محصولات!A:A,محصولات!L:L),"")</f>
        <v>خودكنترلي</v>
      </c>
      <c r="I21" s="3" t="s">
        <v>392</v>
      </c>
      <c r="J21" s="3" t="s">
        <v>422</v>
      </c>
      <c r="K21" s="53">
        <v>327</v>
      </c>
      <c r="L21" s="53"/>
    </row>
    <row r="22" spans="1:12">
      <c r="A22" s="108">
        <v>15002098</v>
      </c>
      <c r="B22" s="108">
        <v>1275</v>
      </c>
      <c r="C22" s="109" t="str">
        <f>IF(ISERROR(LOOKUP(A22,محصولات!A:A,محصولات!B:B)),"",LOOKUP(A22,محصولات!A:A,محصولات!B:B))</f>
        <v>قفل با X100</v>
      </c>
      <c r="D22" s="110">
        <f>IFERROR(ROUNDUP(B22/SUMIF(محصولات!A:A,'31'!A22,محصولات!C:C),0),"")</f>
        <v>1</v>
      </c>
      <c r="E22" s="110">
        <f>IF(B22=SUMIF(محصولات!A:A,'31'!A22,محصولات!C:C),"",IFERROR(B22/SUMIF(محصولات!A:A,'31'!A22,محصولات!D:D),""))</f>
        <v>51</v>
      </c>
      <c r="F22" s="110">
        <f>IF(SUMIF(محصولات!A:A,'31'!A22,محصولات!K:K)&gt;0,SUMIF(محصولات!A:A,'31'!A22,محصولات!K:K),"")</f>
        <v>1</v>
      </c>
      <c r="G22" s="110">
        <f>IFERROR(ROUND(B22*SUMIF(محصولات!A:A,'31'!A22,محصولات!E:E)+SUMIF(محصولات!A:A,'31'!A22,محصولات!J:J)*D22,0),"")</f>
        <v>428</v>
      </c>
      <c r="H22" s="110" t="str">
        <f>IFERROR(LOOKUP(A22,محصولات!A:A,محصولات!L:L),"")</f>
        <v>قاسمي</v>
      </c>
      <c r="I22" s="3" t="s">
        <v>158</v>
      </c>
      <c r="J22" s="3" t="s">
        <v>422</v>
      </c>
      <c r="K22" s="53">
        <v>572</v>
      </c>
      <c r="L22" s="53"/>
    </row>
    <row r="23" spans="1:12">
      <c r="A23" s="108">
        <v>15002099</v>
      </c>
      <c r="B23" s="108">
        <v>1275</v>
      </c>
      <c r="C23" s="109" t="str">
        <f>IF(ISERROR(LOOKUP(A23,محصولات!A:A,محصولات!B:B)),"",LOOKUP(A23,محصولات!A:A,محصولات!B:B))</f>
        <v>قفل بدون X100</v>
      </c>
      <c r="D23" s="110">
        <f>IFERROR(ROUNDUP(B23/SUMIF(محصولات!A:A,'31'!A23,محصولات!C:C),0),"")</f>
        <v>1</v>
      </c>
      <c r="E23" s="110">
        <f>IF(B23=SUMIF(محصولات!A:A,'31'!A23,محصولات!C:C),"",IFERROR(B23/SUMIF(محصولات!A:A,'31'!A23,محصولات!D:D),""))</f>
        <v>51</v>
      </c>
      <c r="F23" s="110">
        <f>IF(SUMIF(محصولات!A:A,'31'!A23,محصولات!K:K)&gt;0,SUMIF(محصولات!A:A,'31'!A23,محصولات!K:K),"")</f>
        <v>1</v>
      </c>
      <c r="G23" s="110">
        <f>IFERROR(ROUND(B23*SUMIF(محصولات!A:A,'31'!A23,محصولات!E:E)+SUMIF(محصولات!A:A,'31'!A23,محصولات!J:J)*D23,0),"")</f>
        <v>428</v>
      </c>
      <c r="H23" s="110" t="str">
        <f>IFERROR(LOOKUP(A23,محصولات!A:A,محصولات!L:L),"")</f>
        <v>قاسمي</v>
      </c>
      <c r="I23" s="3" t="s">
        <v>158</v>
      </c>
      <c r="J23" s="3" t="s">
        <v>422</v>
      </c>
      <c r="K23" s="53">
        <v>572</v>
      </c>
      <c r="L23" s="53"/>
    </row>
  </sheetData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'راننده (2)'!$A$2:$A$139</xm:f>
          </x14:formula1>
          <xm:sqref>J2:J23</xm:sqref>
        </x14:dataValidation>
        <x14:dataValidation type="list" allowBlank="1" showInputMessage="1" showErrorMessage="1">
          <x14:formula1>
            <xm:f>مقاصد!$A$2:$A$32</xm:f>
          </x14:formula1>
          <xm:sqref>I2:I23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rightToLeft="1" zoomScaleNormal="100" workbookViewId="0">
      <selection activeCell="C8" sqref="C8"/>
    </sheetView>
  </sheetViews>
  <sheetFormatPr defaultRowHeight="15"/>
  <cols>
    <col min="1" max="1" width="9.85546875" customWidth="1"/>
    <col min="2" max="2" width="11.7109375" customWidth="1"/>
    <col min="3" max="3" width="26.5703125" style="1" customWidth="1"/>
    <col min="4" max="4" width="9" customWidth="1"/>
    <col min="5" max="5" width="7.42578125" customWidth="1"/>
    <col min="6" max="6" width="7.7109375" customWidth="1"/>
    <col min="7" max="8" width="12" customWidth="1"/>
    <col min="9" max="9" width="15.28515625" bestFit="1" customWidth="1"/>
    <col min="10" max="10" width="15.28515625" customWidth="1"/>
    <col min="11" max="12" width="11.42578125" customWidth="1"/>
    <col min="13" max="13" width="10.42578125" bestFit="1" customWidth="1"/>
  </cols>
  <sheetData>
    <row r="1" spans="1:13" ht="28.5" customHeight="1">
      <c r="A1" s="105" t="s">
        <v>540</v>
      </c>
      <c r="B1" s="107" t="s">
        <v>581</v>
      </c>
      <c r="C1" s="105" t="s">
        <v>109</v>
      </c>
      <c r="D1" s="105" t="s">
        <v>541</v>
      </c>
      <c r="E1" s="105" t="s">
        <v>542</v>
      </c>
      <c r="F1" s="105" t="s">
        <v>117</v>
      </c>
      <c r="G1" s="105" t="s">
        <v>543</v>
      </c>
      <c r="H1" s="105" t="s">
        <v>133</v>
      </c>
      <c r="I1" s="105" t="s">
        <v>125</v>
      </c>
      <c r="J1" s="105" t="s">
        <v>544</v>
      </c>
      <c r="K1" s="105" t="s">
        <v>522</v>
      </c>
      <c r="L1" s="105" t="s">
        <v>622</v>
      </c>
    </row>
    <row r="2" spans="1:13">
      <c r="A2" s="108">
        <v>15012002</v>
      </c>
      <c r="B2" s="108">
        <v>240</v>
      </c>
      <c r="C2" s="109" t="s">
        <v>110</v>
      </c>
      <c r="D2" s="110">
        <v>5</v>
      </c>
      <c r="E2" s="110" t="s">
        <v>630</v>
      </c>
      <c r="F2" s="110">
        <v>1</v>
      </c>
      <c r="G2" s="110">
        <v>435</v>
      </c>
      <c r="H2" s="110" t="s">
        <v>137</v>
      </c>
      <c r="I2" s="108" t="s">
        <v>124</v>
      </c>
      <c r="J2" s="3" t="s">
        <v>451</v>
      </c>
      <c r="K2" s="111">
        <v>145</v>
      </c>
      <c r="L2" s="111"/>
      <c r="M2" s="126"/>
    </row>
    <row r="3" spans="1:13">
      <c r="A3" s="108">
        <v>15012007</v>
      </c>
      <c r="B3" s="108">
        <v>96</v>
      </c>
      <c r="C3" s="109" t="s">
        <v>128</v>
      </c>
      <c r="D3" s="110">
        <v>2</v>
      </c>
      <c r="E3" s="110" t="s">
        <v>630</v>
      </c>
      <c r="F3" s="110">
        <v>1</v>
      </c>
      <c r="G3" s="110">
        <v>174</v>
      </c>
      <c r="H3" s="110" t="s">
        <v>137</v>
      </c>
      <c r="I3" s="108" t="s">
        <v>124</v>
      </c>
      <c r="J3" s="3" t="s">
        <v>451</v>
      </c>
      <c r="K3" s="111">
        <v>145</v>
      </c>
      <c r="L3" s="111"/>
      <c r="M3" s="126"/>
    </row>
    <row r="4" spans="1:13">
      <c r="A4" s="108">
        <v>15004007</v>
      </c>
      <c r="B4" s="108">
        <v>2240</v>
      </c>
      <c r="C4" s="109" t="s">
        <v>359</v>
      </c>
      <c r="D4" s="110">
        <v>1</v>
      </c>
      <c r="E4" s="110" t="s">
        <v>630</v>
      </c>
      <c r="F4" s="110">
        <v>2</v>
      </c>
      <c r="G4" s="110">
        <v>1000</v>
      </c>
      <c r="H4" s="110" t="s">
        <v>135</v>
      </c>
      <c r="I4" s="108" t="s">
        <v>124</v>
      </c>
      <c r="J4" s="3" t="s">
        <v>298</v>
      </c>
      <c r="K4" s="111">
        <v>292</v>
      </c>
      <c r="L4" s="111"/>
      <c r="M4" s="126"/>
    </row>
    <row r="5" spans="1:13">
      <c r="A5" s="108">
        <v>15001177</v>
      </c>
      <c r="B5" s="108">
        <v>288</v>
      </c>
      <c r="C5" s="109" t="s">
        <v>472</v>
      </c>
      <c r="D5" s="110">
        <v>4</v>
      </c>
      <c r="E5" s="110" t="s">
        <v>630</v>
      </c>
      <c r="F5" s="110">
        <v>2</v>
      </c>
      <c r="G5" s="110">
        <v>2000</v>
      </c>
      <c r="H5" s="110" t="s">
        <v>135</v>
      </c>
      <c r="I5" s="108" t="s">
        <v>124</v>
      </c>
      <c r="J5" s="3" t="s">
        <v>298</v>
      </c>
      <c r="K5" s="111">
        <v>292</v>
      </c>
      <c r="L5" s="111"/>
      <c r="M5" s="126"/>
    </row>
    <row r="6" spans="1:13">
      <c r="A6" s="108">
        <v>15001164</v>
      </c>
      <c r="B6" s="108">
        <v>192</v>
      </c>
      <c r="C6" s="109" t="s">
        <v>387</v>
      </c>
      <c r="D6" s="110">
        <v>1</v>
      </c>
      <c r="E6" s="110" t="s">
        <v>630</v>
      </c>
      <c r="F6" s="110">
        <v>2</v>
      </c>
      <c r="G6" s="110">
        <v>500</v>
      </c>
      <c r="H6" s="110" t="s">
        <v>135</v>
      </c>
      <c r="I6" s="108" t="s">
        <v>124</v>
      </c>
      <c r="J6" s="3" t="s">
        <v>298</v>
      </c>
      <c r="K6" s="111">
        <v>292</v>
      </c>
      <c r="L6" s="111"/>
      <c r="M6" s="126"/>
    </row>
    <row r="7" spans="1:13">
      <c r="A7" s="108">
        <v>15003002</v>
      </c>
      <c r="B7" s="108">
        <v>900</v>
      </c>
      <c r="C7" s="109" t="s">
        <v>362</v>
      </c>
      <c r="D7" s="110">
        <v>1</v>
      </c>
      <c r="E7" s="110">
        <v>30</v>
      </c>
      <c r="F7" s="110">
        <v>2</v>
      </c>
      <c r="G7" s="110">
        <v>600</v>
      </c>
      <c r="H7" s="110" t="s">
        <v>134</v>
      </c>
      <c r="I7" s="108" t="s">
        <v>123</v>
      </c>
      <c r="J7" s="3" t="s">
        <v>251</v>
      </c>
      <c r="K7" s="111">
        <v>293</v>
      </c>
      <c r="L7" s="111"/>
      <c r="M7" s="126"/>
    </row>
    <row r="8" spans="1:13">
      <c r="A8" s="108">
        <v>15001067</v>
      </c>
      <c r="B8" s="108">
        <v>480</v>
      </c>
      <c r="C8" s="109" t="s">
        <v>369</v>
      </c>
      <c r="D8" s="110">
        <v>4</v>
      </c>
      <c r="E8" s="110" t="s">
        <v>630</v>
      </c>
      <c r="F8" s="110">
        <v>2</v>
      </c>
      <c r="G8" s="110">
        <v>3000</v>
      </c>
      <c r="H8" s="110" t="s">
        <v>134</v>
      </c>
      <c r="I8" s="108" t="s">
        <v>123</v>
      </c>
      <c r="J8" s="3" t="s">
        <v>251</v>
      </c>
      <c r="K8" s="111">
        <v>293</v>
      </c>
      <c r="L8" s="111"/>
      <c r="M8" s="126"/>
    </row>
    <row r="9" spans="1:13">
      <c r="A9" s="108">
        <v>15003003</v>
      </c>
      <c r="B9" s="108">
        <v>920</v>
      </c>
      <c r="C9" s="109" t="s">
        <v>361</v>
      </c>
      <c r="D9" s="110">
        <v>1</v>
      </c>
      <c r="E9" s="110">
        <v>23</v>
      </c>
      <c r="F9" s="110">
        <v>2</v>
      </c>
      <c r="G9" s="110">
        <v>507</v>
      </c>
      <c r="H9" s="110" t="s">
        <v>134</v>
      </c>
      <c r="I9" s="108" t="s">
        <v>123</v>
      </c>
      <c r="J9" s="3" t="s">
        <v>251</v>
      </c>
      <c r="K9" s="111">
        <v>293</v>
      </c>
      <c r="L9" s="111"/>
      <c r="M9" s="126"/>
    </row>
    <row r="10" spans="1:13">
      <c r="A10" s="108">
        <v>15003003</v>
      </c>
      <c r="B10" s="108">
        <v>800</v>
      </c>
      <c r="C10" s="109" t="s">
        <v>361</v>
      </c>
      <c r="D10" s="110">
        <v>1</v>
      </c>
      <c r="E10" s="110">
        <v>20</v>
      </c>
      <c r="F10" s="110">
        <v>2</v>
      </c>
      <c r="G10" s="110">
        <v>467</v>
      </c>
      <c r="H10" s="110" t="s">
        <v>134</v>
      </c>
      <c r="I10" s="108" t="s">
        <v>126</v>
      </c>
      <c r="J10" s="3" t="s">
        <v>251</v>
      </c>
      <c r="K10" s="111">
        <v>294</v>
      </c>
      <c r="L10" s="111"/>
      <c r="M10" s="126"/>
    </row>
    <row r="11" spans="1:13">
      <c r="A11" s="108">
        <v>15002098</v>
      </c>
      <c r="B11" s="108">
        <v>1500</v>
      </c>
      <c r="C11" s="109" t="s">
        <v>366</v>
      </c>
      <c r="D11" s="110">
        <v>1</v>
      </c>
      <c r="E11" s="110" t="s">
        <v>630</v>
      </c>
      <c r="F11" s="110">
        <v>1</v>
      </c>
      <c r="G11" s="110">
        <v>500</v>
      </c>
      <c r="H11" s="110" t="s">
        <v>134</v>
      </c>
      <c r="I11" s="108" t="s">
        <v>158</v>
      </c>
      <c r="J11" s="3" t="s">
        <v>251</v>
      </c>
      <c r="K11" s="111">
        <v>295</v>
      </c>
      <c r="L11" s="111"/>
      <c r="M11" s="126"/>
    </row>
    <row r="12" spans="1:13">
      <c r="A12" s="108">
        <v>15002099</v>
      </c>
      <c r="B12" s="108">
        <v>1500</v>
      </c>
      <c r="C12" s="109" t="s">
        <v>365</v>
      </c>
      <c r="D12" s="110">
        <v>1</v>
      </c>
      <c r="E12" s="110" t="s">
        <v>630</v>
      </c>
      <c r="F12" s="110">
        <v>1</v>
      </c>
      <c r="G12" s="110">
        <v>500</v>
      </c>
      <c r="H12" s="110" t="s">
        <v>134</v>
      </c>
      <c r="I12" s="108" t="s">
        <v>158</v>
      </c>
      <c r="J12" s="3" t="s">
        <v>251</v>
      </c>
      <c r="K12" s="111">
        <v>295</v>
      </c>
      <c r="L12" s="111"/>
      <c r="M12" s="126"/>
    </row>
    <row r="13" spans="1:13">
      <c r="A13" s="108">
        <v>15001088</v>
      </c>
      <c r="B13" s="108">
        <v>300</v>
      </c>
      <c r="C13" s="109" t="s">
        <v>371</v>
      </c>
      <c r="D13" s="110">
        <v>3</v>
      </c>
      <c r="E13" s="110" t="s">
        <v>630</v>
      </c>
      <c r="F13" s="110">
        <v>2</v>
      </c>
      <c r="G13" s="110">
        <v>2100</v>
      </c>
      <c r="H13" s="110" t="s">
        <v>134</v>
      </c>
      <c r="I13" s="108" t="s">
        <v>122</v>
      </c>
      <c r="J13" s="3" t="s">
        <v>200</v>
      </c>
      <c r="K13" s="111">
        <v>296</v>
      </c>
      <c r="L13" s="111"/>
      <c r="M13" s="126"/>
    </row>
    <row r="14" spans="1:13">
      <c r="A14" s="108">
        <v>15003003</v>
      </c>
      <c r="B14" s="108">
        <v>400</v>
      </c>
      <c r="C14" s="109" t="s">
        <v>361</v>
      </c>
      <c r="D14" s="110">
        <v>1</v>
      </c>
      <c r="E14" s="110">
        <v>10</v>
      </c>
      <c r="F14" s="110">
        <v>2</v>
      </c>
      <c r="G14" s="110">
        <v>333</v>
      </c>
      <c r="H14" s="110" t="s">
        <v>134</v>
      </c>
      <c r="I14" s="108" t="s">
        <v>122</v>
      </c>
      <c r="J14" s="3" t="s">
        <v>200</v>
      </c>
      <c r="K14" s="111">
        <v>296</v>
      </c>
      <c r="L14" s="111"/>
      <c r="M14" s="126"/>
    </row>
    <row r="15" spans="1:13">
      <c r="A15" s="108">
        <v>15001124</v>
      </c>
      <c r="B15" s="108">
        <v>360</v>
      </c>
      <c r="C15" s="109" t="s">
        <v>375</v>
      </c>
      <c r="D15" s="110">
        <v>1</v>
      </c>
      <c r="E15" s="110" t="s">
        <v>630</v>
      </c>
      <c r="F15" s="110">
        <v>2</v>
      </c>
      <c r="G15" s="110">
        <v>586</v>
      </c>
      <c r="H15" s="110" t="s">
        <v>134</v>
      </c>
      <c r="I15" s="108" t="s">
        <v>122</v>
      </c>
      <c r="J15" s="3" t="s">
        <v>200</v>
      </c>
      <c r="K15" s="111">
        <v>296</v>
      </c>
      <c r="L15" s="111"/>
      <c r="M15" s="126"/>
    </row>
    <row r="16" spans="1:13">
      <c r="A16" s="108">
        <v>15001125</v>
      </c>
      <c r="B16" s="108">
        <v>360</v>
      </c>
      <c r="C16" s="109" t="s">
        <v>376</v>
      </c>
      <c r="D16" s="110">
        <v>1</v>
      </c>
      <c r="E16" s="110" t="s">
        <v>630</v>
      </c>
      <c r="F16" s="110">
        <v>2</v>
      </c>
      <c r="G16" s="110">
        <v>586</v>
      </c>
      <c r="H16" s="110" t="s">
        <v>134</v>
      </c>
      <c r="I16" s="108" t="s">
        <v>122</v>
      </c>
      <c r="J16" s="3" t="s">
        <v>200</v>
      </c>
      <c r="K16" s="111">
        <v>296</v>
      </c>
      <c r="L16" s="111"/>
      <c r="M16" s="126"/>
    </row>
    <row r="17" spans="1:13">
      <c r="A17" s="108">
        <v>15001098</v>
      </c>
      <c r="B17" s="108">
        <v>360</v>
      </c>
      <c r="C17" s="109" t="s">
        <v>374</v>
      </c>
      <c r="D17" s="110">
        <v>2</v>
      </c>
      <c r="E17" s="110" t="s">
        <v>630</v>
      </c>
      <c r="F17" s="110">
        <v>2</v>
      </c>
      <c r="G17" s="110">
        <v>1600</v>
      </c>
      <c r="H17" s="110" t="s">
        <v>134</v>
      </c>
      <c r="I17" s="108" t="s">
        <v>122</v>
      </c>
      <c r="J17" s="3" t="s">
        <v>200</v>
      </c>
      <c r="K17" s="111">
        <v>296</v>
      </c>
      <c r="L17" s="111"/>
      <c r="M17" s="126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مقاصد!$A$2:$A$32</xm:f>
          </x14:formula1>
          <xm:sqref>I2:I17</xm:sqref>
        </x14:dataValidation>
        <x14:dataValidation type="list" allowBlank="1" showInputMessage="1" showErrorMessage="1">
          <x14:formula1>
            <xm:f>'راننده (2)'!$A$2:$A$139</xm:f>
          </x14:formula1>
          <xm:sqref>J2:J17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 fitToPage="1"/>
  </sheetPr>
  <dimension ref="A1:L43"/>
  <sheetViews>
    <sheetView rightToLeft="1" topLeftCell="A10" zoomScale="110" zoomScaleNormal="110" zoomScaleSheetLayoutView="100" workbookViewId="0">
      <selection activeCell="I22" sqref="B22:I24"/>
    </sheetView>
  </sheetViews>
  <sheetFormatPr defaultRowHeight="15"/>
  <cols>
    <col min="1" max="1" width="4.85546875" customWidth="1"/>
    <col min="2" max="2" width="27.7109375" style="1" customWidth="1"/>
    <col min="3" max="3" width="7.7109375" customWidth="1"/>
    <col min="4" max="4" width="7" customWidth="1"/>
    <col min="5" max="5" width="8.85546875" customWidth="1"/>
    <col min="6" max="6" width="10.85546875" style="119" customWidth="1"/>
    <col min="7" max="7" width="11.42578125" style="119" customWidth="1"/>
    <col min="8" max="8" width="8.7109375" customWidth="1"/>
    <col min="9" max="9" width="14.140625" customWidth="1"/>
    <col min="10" max="10" width="9.42578125" customWidth="1"/>
    <col min="12" max="12" width="9.140625" hidden="1" customWidth="1"/>
    <col min="13" max="13" width="9.28515625" customWidth="1"/>
  </cols>
  <sheetData>
    <row r="1" spans="1:12" ht="22.5" customHeight="1">
      <c r="A1" s="135" t="s">
        <v>142</v>
      </c>
      <c r="B1" s="136"/>
      <c r="C1" s="139" t="s">
        <v>143</v>
      </c>
      <c r="D1" s="140"/>
      <c r="E1" s="140"/>
      <c r="F1" s="141"/>
      <c r="G1" s="12" t="s">
        <v>144</v>
      </c>
      <c r="H1" s="39">
        <v>31</v>
      </c>
      <c r="I1" s="120" t="s">
        <v>628</v>
      </c>
    </row>
    <row r="2" spans="1:12" ht="22.5" customHeight="1">
      <c r="A2" s="137"/>
      <c r="B2" s="138"/>
      <c r="C2" s="142"/>
      <c r="D2" s="143"/>
      <c r="E2" s="143"/>
      <c r="F2" s="144"/>
      <c r="G2" s="13" t="s">
        <v>145</v>
      </c>
      <c r="H2" s="145" t="s">
        <v>437</v>
      </c>
      <c r="I2" s="146"/>
    </row>
    <row r="3" spans="1:12" ht="7.5" customHeight="1">
      <c r="A3" s="14"/>
      <c r="C3" s="14"/>
      <c r="D3" s="14"/>
      <c r="E3" s="14"/>
      <c r="F3" s="14"/>
      <c r="G3" s="14"/>
      <c r="H3" s="17"/>
    </row>
    <row r="4" spans="1:12" ht="15" customHeight="1">
      <c r="A4" s="147" t="s">
        <v>146</v>
      </c>
      <c r="B4" s="149" t="s">
        <v>147</v>
      </c>
      <c r="C4" s="149" t="s">
        <v>148</v>
      </c>
      <c r="D4" s="151" t="s">
        <v>148</v>
      </c>
      <c r="E4" s="152"/>
      <c r="F4" s="153" t="s">
        <v>149</v>
      </c>
      <c r="G4" s="153"/>
      <c r="H4" s="149" t="s">
        <v>150</v>
      </c>
      <c r="I4" s="149" t="s">
        <v>151</v>
      </c>
    </row>
    <row r="5" spans="1:12" ht="15" customHeight="1">
      <c r="A5" s="148"/>
      <c r="B5" s="150"/>
      <c r="C5" s="150"/>
      <c r="D5" s="60" t="s">
        <v>152</v>
      </c>
      <c r="E5" s="118" t="s">
        <v>153</v>
      </c>
      <c r="F5" s="153"/>
      <c r="G5" s="153"/>
      <c r="H5" s="150"/>
      <c r="I5" s="150"/>
    </row>
    <row r="6" spans="1:12" ht="18">
      <c r="A6" s="15">
        <v>1</v>
      </c>
      <c r="B6" s="112" t="str">
        <f ca="1">INDIRECT(ADDRESS(ROW(A6)-4,COLUMN(C6),1,,$H$1))</f>
        <v>غربیلک 206</v>
      </c>
      <c r="C6" s="113">
        <f ca="1">IF(INDIRECT(ADDRESS(ROW(A6)-4,COLUMN(B6),1,,$H$1))&gt;0,INDIRECT(ADDRESS(ROW(A6)-4,COLUMN(B6),1,,$H$1)),"")</f>
        <v>240</v>
      </c>
      <c r="D6" s="114" t="str">
        <f ca="1">INDIRECT(ADDRESS(ROW(B6)-4,COLUMN(E6),1,,$H$1))</f>
        <v/>
      </c>
      <c r="E6" s="121">
        <f ca="1">INDIRECT(ADDRESS(ROW(C6)-4,COLUMN(D6),1,,$H$1))</f>
        <v>5</v>
      </c>
      <c r="F6" s="133" t="str">
        <f ca="1">IF(INDIRECT(ADDRESS(ROW(I6)-4,COLUMN(I6),1,,$H$1))&lt;&gt;"",INDIRECT(ADDRESS(ROW(I6)-4,COLUMN(I6),1,,$H$1)),"")</f>
        <v>ایرانخودرو</v>
      </c>
      <c r="G6" s="134"/>
      <c r="H6" s="115">
        <f ca="1">INDIRECT(ADDRESS(ROW(G6)-4,COLUMN(G6),1,,$H$1))</f>
        <v>435</v>
      </c>
      <c r="I6" s="115" t="str">
        <f ca="1">IF(INDIRECT(ADDRESS(ROW(J6)-4,COLUMN(J6),1,,$H$1))&lt;&gt;"",INDIRECT(ADDRESS(ROW(J6)-4,COLUMN(J6),1,,$H$1)),"")</f>
        <v>علیرضا پورشریف</v>
      </c>
      <c r="L6" t="s">
        <v>435</v>
      </c>
    </row>
    <row r="7" spans="1:12" ht="18" customHeight="1">
      <c r="A7" s="15">
        <v>2</v>
      </c>
      <c r="B7" s="112" t="str">
        <f ca="1">INDIRECT(ADDRESS(ROW(A7)-4,COLUMN(C7),1,,$H$1))</f>
        <v>غربيلك دنا</v>
      </c>
      <c r="C7" s="113">
        <f ca="1">IF(INDIRECT(ADDRESS(ROW(A7)-4,COLUMN(B7),1,,$H$1))&gt;0,INDIRECT(ADDRESS(ROW(A7)-4,COLUMN(B7),1,,$H$1)),"")</f>
        <v>144</v>
      </c>
      <c r="D7" s="114" t="str">
        <f ca="1">INDIRECT(ADDRESS(ROW(B7)-4,COLUMN(E7),1,,$H$1))</f>
        <v/>
      </c>
      <c r="E7" s="121">
        <f ca="1">INDIRECT(ADDRESS(ROW(C7)-4,COLUMN(D7),1,,$H$1))</f>
        <v>3</v>
      </c>
      <c r="F7" s="133" t="str">
        <f t="shared" ref="F7" ca="1" si="0">IF(INDIRECT(ADDRESS(ROW(I7)-4,COLUMN(I7),1,,$H$1))&lt;&gt;"",INDIRECT(ADDRESS(ROW(I7)-4,COLUMN(I7),1,,$H$1)),"")</f>
        <v>ایرانخودرو</v>
      </c>
      <c r="G7" s="134"/>
      <c r="H7" s="121">
        <f ca="1">INDIRECT(ADDRESS(ROW(G7)-4,COLUMN(G7),1,,$H$1))</f>
        <v>261</v>
      </c>
      <c r="I7" s="121" t="str">
        <f ca="1">IF(INDIRECT(ADDRESS(ROW(J7)-4,COLUMN(J7),1,,$H$1))&lt;&gt;"",INDIRECT(ADDRESS(ROW(J7)-4,COLUMN(J7),1,,$H$1)),"")</f>
        <v>علیرضا پورشریف</v>
      </c>
      <c r="L7" t="s">
        <v>436</v>
      </c>
    </row>
    <row r="8" spans="1:12" ht="18" customHeight="1">
      <c r="A8" s="15">
        <v>3</v>
      </c>
      <c r="B8" s="112" t="str">
        <f t="shared" ref="B8:B43" ca="1" si="1">INDIRECT(ADDRESS(ROW(A8)-4,COLUMN(C8),1,,$H$1))</f>
        <v>غربیلک رانا</v>
      </c>
      <c r="C8" s="113">
        <f t="shared" ref="C8:C43" ca="1" si="2">IF(INDIRECT(ADDRESS(ROW(A8)-4,COLUMN(B8),1,,$H$1))&gt;0,INDIRECT(ADDRESS(ROW(A8)-4,COLUMN(B8),1,,$H$1)),"")</f>
        <v>48</v>
      </c>
      <c r="D8" s="114" t="str">
        <f t="shared" ref="D8:D43" ca="1" si="3">INDIRECT(ADDRESS(ROW(B8)-4,COLUMN(E8),1,,$H$1))</f>
        <v/>
      </c>
      <c r="E8" s="121">
        <f t="shared" ref="E8:E43" ca="1" si="4">INDIRECT(ADDRESS(ROW(C8)-4,COLUMN(D8),1,,$H$1))</f>
        <v>1</v>
      </c>
      <c r="F8" s="133" t="str">
        <f t="shared" ref="F8:F43" ca="1" si="5">IF(INDIRECT(ADDRESS(ROW(I8)-4,COLUMN(I8),1,,$H$1))&lt;&gt;"",INDIRECT(ADDRESS(ROW(I8)-4,COLUMN(I8),1,,$H$1)),"")</f>
        <v>ایرانخودرو</v>
      </c>
      <c r="G8" s="134"/>
      <c r="H8" s="121">
        <f t="shared" ref="H8:H43" ca="1" si="6">INDIRECT(ADDRESS(ROW(G8)-4,COLUMN(G8),1,,$H$1))</f>
        <v>87</v>
      </c>
      <c r="I8" s="121" t="str">
        <f t="shared" ref="I8:I43" ca="1" si="7">IF(INDIRECT(ADDRESS(ROW(J8)-4,COLUMN(J8),1,,$H$1))&lt;&gt;"",INDIRECT(ADDRESS(ROW(J8)-4,COLUMN(J8),1,,$H$1)),"")</f>
        <v>تيرنژاد</v>
      </c>
      <c r="L8" t="s">
        <v>437</v>
      </c>
    </row>
    <row r="9" spans="1:12" ht="18" customHeight="1">
      <c r="A9" s="15">
        <v>4</v>
      </c>
      <c r="B9" s="112" t="str">
        <f t="shared" ca="1" si="1"/>
        <v>ایربگ راننده 206</v>
      </c>
      <c r="C9" s="113">
        <f t="shared" ca="1" si="2"/>
        <v>192</v>
      </c>
      <c r="D9" s="114" t="str">
        <f t="shared" ca="1" si="3"/>
        <v/>
      </c>
      <c r="E9" s="121">
        <f t="shared" ca="1" si="4"/>
        <v>2</v>
      </c>
      <c r="F9" s="133" t="str">
        <f t="shared" ca="1" si="5"/>
        <v>ایرانخودرو</v>
      </c>
      <c r="G9" s="134"/>
      <c r="H9" s="121">
        <f t="shared" ca="1" si="6"/>
        <v>600</v>
      </c>
      <c r="I9" s="121" t="str">
        <f t="shared" ca="1" si="7"/>
        <v>تيرنژاد</v>
      </c>
      <c r="L9" t="s">
        <v>434</v>
      </c>
    </row>
    <row r="10" spans="1:12" ht="18">
      <c r="A10" s="15">
        <v>5</v>
      </c>
      <c r="B10" s="112" t="str">
        <f t="shared" ca="1" si="1"/>
        <v>PT 206</v>
      </c>
      <c r="C10" s="113">
        <f t="shared" ca="1" si="2"/>
        <v>480</v>
      </c>
      <c r="D10" s="114" t="str">
        <f t="shared" ca="1" si="3"/>
        <v/>
      </c>
      <c r="E10" s="121">
        <f t="shared" ca="1" si="4"/>
        <v>5</v>
      </c>
      <c r="F10" s="133" t="str">
        <f t="shared" ca="1" si="5"/>
        <v>ایرانخودرو</v>
      </c>
      <c r="G10" s="134"/>
      <c r="H10" s="121">
        <f t="shared" ca="1" si="6"/>
        <v>2500</v>
      </c>
      <c r="I10" s="121" t="str">
        <f t="shared" ca="1" si="7"/>
        <v>تيرنژاد</v>
      </c>
      <c r="L10" t="s">
        <v>438</v>
      </c>
    </row>
    <row r="11" spans="1:12" ht="18.75" customHeight="1">
      <c r="A11" s="15">
        <v>6</v>
      </c>
      <c r="B11" s="112" t="str">
        <f t="shared" ca="1" si="1"/>
        <v>کمربند لودليميتر مشکی</v>
      </c>
      <c r="C11" s="113">
        <f t="shared" ca="1" si="2"/>
        <v>384</v>
      </c>
      <c r="D11" s="114" t="str">
        <f t="shared" ca="1" si="3"/>
        <v/>
      </c>
      <c r="E11" s="121">
        <f t="shared" ca="1" si="4"/>
        <v>2</v>
      </c>
      <c r="F11" s="133" t="str">
        <f t="shared" ca="1" si="5"/>
        <v>ایسیکو</v>
      </c>
      <c r="G11" s="134"/>
      <c r="H11" s="121">
        <f t="shared" ca="1" si="6"/>
        <v>1000</v>
      </c>
      <c r="I11" s="121" t="str">
        <f t="shared" ca="1" si="7"/>
        <v/>
      </c>
      <c r="L11" t="s">
        <v>439</v>
      </c>
    </row>
    <row r="12" spans="1:12" ht="18">
      <c r="A12" s="15">
        <v>7</v>
      </c>
      <c r="B12" s="112" t="str">
        <f t="shared" ca="1" si="1"/>
        <v>کمربند 4 درب</v>
      </c>
      <c r="C12" s="113">
        <f t="shared" ca="1" si="2"/>
        <v>240</v>
      </c>
      <c r="D12" s="114" t="str">
        <f t="shared" ca="1" si="3"/>
        <v/>
      </c>
      <c r="E12" s="121">
        <f t="shared" ca="1" si="4"/>
        <v>2</v>
      </c>
      <c r="F12" s="133" t="str">
        <f t="shared" ca="1" si="5"/>
        <v>سایپا</v>
      </c>
      <c r="G12" s="134"/>
      <c r="H12" s="121">
        <f t="shared" ca="1" si="6"/>
        <v>1500</v>
      </c>
      <c r="I12" s="121" t="str">
        <f t="shared" ca="1" si="7"/>
        <v>رضا خرمیان</v>
      </c>
      <c r="L12" t="s">
        <v>440</v>
      </c>
    </row>
    <row r="13" spans="1:12" ht="18.75" customHeight="1">
      <c r="A13" s="15">
        <v>8</v>
      </c>
      <c r="B13" s="112" t="str">
        <f t="shared" ca="1" si="1"/>
        <v>کمربند 4 درب</v>
      </c>
      <c r="C13" s="113">
        <f t="shared" ca="1" si="2"/>
        <v>120</v>
      </c>
      <c r="D13" s="114" t="str">
        <f t="shared" ca="1" si="3"/>
        <v/>
      </c>
      <c r="E13" s="121">
        <f t="shared" ca="1" si="4"/>
        <v>1</v>
      </c>
      <c r="F13" s="133" t="str">
        <f t="shared" ca="1" si="5"/>
        <v>پارس خودرو</v>
      </c>
      <c r="G13" s="134"/>
      <c r="H13" s="121">
        <f t="shared" ca="1" si="6"/>
        <v>750</v>
      </c>
      <c r="I13" s="121" t="str">
        <f t="shared" ca="1" si="7"/>
        <v>رضا خرمیان</v>
      </c>
    </row>
    <row r="14" spans="1:12" ht="18">
      <c r="A14" s="15">
        <v>9</v>
      </c>
      <c r="B14" s="112" t="str">
        <f t="shared" ca="1" si="1"/>
        <v>ایربگ سرنشين 206</v>
      </c>
      <c r="C14" s="113">
        <f t="shared" ca="1" si="2"/>
        <v>144</v>
      </c>
      <c r="D14" s="114" t="str">
        <f t="shared" ca="1" si="3"/>
        <v/>
      </c>
      <c r="E14" s="121">
        <f t="shared" ca="1" si="4"/>
        <v>3</v>
      </c>
      <c r="F14" s="133" t="str">
        <f t="shared" ca="1" si="5"/>
        <v>مهرکام پارس</v>
      </c>
      <c r="G14" s="134"/>
      <c r="H14" s="121">
        <f t="shared" ca="1" si="6"/>
        <v>240</v>
      </c>
      <c r="I14" s="121" t="str">
        <f t="shared" ca="1" si="7"/>
        <v>رضا خرمیان</v>
      </c>
    </row>
    <row r="15" spans="1:12" ht="18">
      <c r="A15" s="15">
        <v>10</v>
      </c>
      <c r="B15" s="112" t="str">
        <f t="shared" ca="1" si="1"/>
        <v>قفل 206 مشکی</v>
      </c>
      <c r="C15" s="113">
        <f t="shared" ca="1" si="2"/>
        <v>1200</v>
      </c>
      <c r="D15" s="114">
        <f t="shared" ca="1" si="3"/>
        <v>30</v>
      </c>
      <c r="E15" s="121">
        <f t="shared" ca="1" si="4"/>
        <v>1</v>
      </c>
      <c r="F15" s="133" t="str">
        <f t="shared" ca="1" si="5"/>
        <v>مهرکام پارس</v>
      </c>
      <c r="G15" s="134"/>
      <c r="H15" s="121">
        <f t="shared" ca="1" si="6"/>
        <v>210</v>
      </c>
      <c r="I15" s="121" t="str">
        <f t="shared" ca="1" si="7"/>
        <v>رضا خرمیان</v>
      </c>
    </row>
    <row r="16" spans="1:12" ht="18">
      <c r="A16" s="15">
        <v>11</v>
      </c>
      <c r="B16" s="112" t="str">
        <f t="shared" ca="1" si="1"/>
        <v>کمربند 4 درب</v>
      </c>
      <c r="C16" s="113">
        <f t="shared" ca="1" si="2"/>
        <v>120</v>
      </c>
      <c r="D16" s="114" t="str">
        <f t="shared" ca="1" si="3"/>
        <v/>
      </c>
      <c r="E16" s="121">
        <f t="shared" ca="1" si="4"/>
        <v>1</v>
      </c>
      <c r="F16" s="133" t="str">
        <f t="shared" ca="1" si="5"/>
        <v>سایپا</v>
      </c>
      <c r="G16" s="134"/>
      <c r="H16" s="121">
        <f t="shared" ca="1" si="6"/>
        <v>750</v>
      </c>
      <c r="I16" s="121" t="str">
        <f t="shared" ca="1" si="7"/>
        <v>سيدي</v>
      </c>
    </row>
    <row r="17" spans="1:9" ht="18" customHeight="1">
      <c r="A17" s="15">
        <v>12</v>
      </c>
      <c r="B17" s="112" t="str">
        <f t="shared" ca="1" si="1"/>
        <v>ريل پرايد</v>
      </c>
      <c r="C17" s="113">
        <f t="shared" ca="1" si="2"/>
        <v>600</v>
      </c>
      <c r="D17" s="114">
        <f t="shared" ca="1" si="3"/>
        <v>15</v>
      </c>
      <c r="E17" s="121">
        <f t="shared" ca="1" si="4"/>
        <v>1</v>
      </c>
      <c r="F17" s="133" t="str">
        <f t="shared" ca="1" si="5"/>
        <v>سایپا</v>
      </c>
      <c r="G17" s="134"/>
      <c r="H17" s="121">
        <f t="shared" ca="1" si="6"/>
        <v>400</v>
      </c>
      <c r="I17" s="121" t="str">
        <f t="shared" ca="1" si="7"/>
        <v>سيدي</v>
      </c>
    </row>
    <row r="18" spans="1:9" ht="18">
      <c r="A18" s="15">
        <v>13</v>
      </c>
      <c r="B18" s="112" t="str">
        <f t="shared" ca="1" si="1"/>
        <v>درپوش ريل</v>
      </c>
      <c r="C18" s="113">
        <f t="shared" ca="1" si="2"/>
        <v>2100</v>
      </c>
      <c r="D18" s="114">
        <f t="shared" ca="1" si="3"/>
        <v>7</v>
      </c>
      <c r="E18" s="121">
        <f t="shared" ca="1" si="4"/>
        <v>1</v>
      </c>
      <c r="F18" s="133" t="str">
        <f t="shared" ca="1" si="5"/>
        <v>سایپا</v>
      </c>
      <c r="G18" s="134"/>
      <c r="H18" s="121">
        <f t="shared" ca="1" si="6"/>
        <v>49</v>
      </c>
      <c r="I18" s="121" t="str">
        <f t="shared" ca="1" si="7"/>
        <v>سيدي</v>
      </c>
    </row>
    <row r="19" spans="1:9" ht="18">
      <c r="A19" s="15">
        <v>14</v>
      </c>
      <c r="B19" s="112" t="str">
        <f t="shared" ca="1" si="1"/>
        <v>دسته راهنما X100</v>
      </c>
      <c r="C19" s="113">
        <f t="shared" ca="1" si="2"/>
        <v>240</v>
      </c>
      <c r="D19" s="114" t="str">
        <f t="shared" ca="1" si="3"/>
        <v/>
      </c>
      <c r="E19" s="121">
        <f t="shared" ca="1" si="4"/>
        <v>2</v>
      </c>
      <c r="F19" s="133" t="str">
        <f t="shared" ca="1" si="5"/>
        <v>سایپا</v>
      </c>
      <c r="G19" s="134"/>
      <c r="H19" s="121">
        <f t="shared" ca="1" si="6"/>
        <v>468</v>
      </c>
      <c r="I19" s="121" t="str">
        <f t="shared" ca="1" si="7"/>
        <v>سيدي</v>
      </c>
    </row>
    <row r="20" spans="1:9" ht="18" customHeight="1">
      <c r="A20" s="15">
        <v>15</v>
      </c>
      <c r="B20" s="112" t="str">
        <f t="shared" ca="1" si="1"/>
        <v>غربيلك X100</v>
      </c>
      <c r="C20" s="113">
        <f t="shared" ca="1" si="2"/>
        <v>216</v>
      </c>
      <c r="D20" s="114" t="str">
        <f t="shared" ca="1" si="3"/>
        <v/>
      </c>
      <c r="E20" s="121">
        <f t="shared" ca="1" si="4"/>
        <v>4</v>
      </c>
      <c r="F20" s="133" t="str">
        <f t="shared" ca="1" si="5"/>
        <v>سایپا</v>
      </c>
      <c r="G20" s="134"/>
      <c r="H20" s="121">
        <f t="shared" ca="1" si="6"/>
        <v>1056</v>
      </c>
      <c r="I20" s="121" t="str">
        <f t="shared" ca="1" si="7"/>
        <v>سيدي</v>
      </c>
    </row>
    <row r="21" spans="1:9" ht="18" customHeight="1">
      <c r="A21" s="15">
        <v>16</v>
      </c>
      <c r="B21" s="112" t="str">
        <f t="shared" ca="1" si="1"/>
        <v>واحد كنترل دو ايربگ انديشه</v>
      </c>
      <c r="C21" s="113">
        <f t="shared" ca="1" si="2"/>
        <v>210</v>
      </c>
      <c r="D21" s="114">
        <f t="shared" ca="1" si="3"/>
        <v>7</v>
      </c>
      <c r="E21" s="121">
        <f t="shared" ca="1" si="4"/>
        <v>1</v>
      </c>
      <c r="F21" s="133" t="str">
        <f t="shared" ca="1" si="5"/>
        <v>سایپا</v>
      </c>
      <c r="G21" s="134"/>
      <c r="H21" s="121">
        <f t="shared" ca="1" si="6"/>
        <v>90</v>
      </c>
      <c r="I21" s="121" t="str">
        <f t="shared" ca="1" si="7"/>
        <v>سيدي</v>
      </c>
    </row>
    <row r="22" spans="1:9" ht="18" customHeight="1">
      <c r="A22" s="15">
        <v>17</v>
      </c>
      <c r="B22" s="112" t="str">
        <f t="shared" ca="1" si="1"/>
        <v>کمربند 4 درب</v>
      </c>
      <c r="C22" s="113">
        <f t="shared" ca="1" si="2"/>
        <v>240</v>
      </c>
      <c r="D22" s="114" t="str">
        <f t="shared" ca="1" si="3"/>
        <v/>
      </c>
      <c r="E22" s="121">
        <f t="shared" ca="1" si="4"/>
        <v>2</v>
      </c>
      <c r="F22" s="133" t="str">
        <f t="shared" ca="1" si="5"/>
        <v>پارس خودرو</v>
      </c>
      <c r="G22" s="134"/>
      <c r="H22" s="121">
        <f t="shared" ca="1" si="6"/>
        <v>1500</v>
      </c>
      <c r="I22" s="121" t="str">
        <f t="shared" ca="1" si="7"/>
        <v>بابانژاد</v>
      </c>
    </row>
    <row r="23" spans="1:9" ht="18" customHeight="1">
      <c r="A23" s="15">
        <v>18</v>
      </c>
      <c r="B23" s="112" t="str">
        <f t="shared" ca="1" si="1"/>
        <v>ريل پرايد</v>
      </c>
      <c r="C23" s="113">
        <f t="shared" ca="1" si="2"/>
        <v>600</v>
      </c>
      <c r="D23" s="114">
        <f t="shared" ca="1" si="3"/>
        <v>15</v>
      </c>
      <c r="E23" s="121">
        <f t="shared" ca="1" si="4"/>
        <v>1</v>
      </c>
      <c r="F23" s="133" t="str">
        <f t="shared" ca="1" si="5"/>
        <v>پارس خودرو</v>
      </c>
      <c r="G23" s="134"/>
      <c r="H23" s="121">
        <f t="shared" ca="1" si="6"/>
        <v>400</v>
      </c>
      <c r="I23" s="121" t="str">
        <f t="shared" ca="1" si="7"/>
        <v>بابانژاد</v>
      </c>
    </row>
    <row r="24" spans="1:9" ht="18" customHeight="1">
      <c r="A24" s="15">
        <v>19</v>
      </c>
      <c r="B24" s="112" t="str">
        <f t="shared" ca="1" si="1"/>
        <v>درپوش ريل</v>
      </c>
      <c r="C24" s="113">
        <f t="shared" ca="1" si="2"/>
        <v>2100</v>
      </c>
      <c r="D24" s="114">
        <f t="shared" ca="1" si="3"/>
        <v>7</v>
      </c>
      <c r="E24" s="121">
        <f t="shared" ca="1" si="4"/>
        <v>1</v>
      </c>
      <c r="F24" s="133" t="str">
        <f t="shared" ca="1" si="5"/>
        <v>پارس خودرو</v>
      </c>
      <c r="G24" s="134"/>
      <c r="H24" s="121">
        <f t="shared" ca="1" si="6"/>
        <v>49</v>
      </c>
      <c r="I24" s="121" t="str">
        <f t="shared" ca="1" si="7"/>
        <v>بابانژاد</v>
      </c>
    </row>
    <row r="25" spans="1:9" ht="18" customHeight="1">
      <c r="A25" s="15">
        <v>20</v>
      </c>
      <c r="B25" s="112" t="str">
        <f t="shared" ca="1" si="1"/>
        <v>ایربگ سرنشين X100</v>
      </c>
      <c r="C25" s="113">
        <f t="shared" ca="1" si="2"/>
        <v>210</v>
      </c>
      <c r="D25" s="114" t="str">
        <f t="shared" ca="1" si="3"/>
        <v/>
      </c>
      <c r="E25" s="121">
        <f t="shared" ca="1" si="4"/>
        <v>2</v>
      </c>
      <c r="F25" s="133" t="str">
        <f t="shared" ca="1" si="5"/>
        <v>پلاسکو</v>
      </c>
      <c r="G25" s="134"/>
      <c r="H25" s="121">
        <f t="shared" ca="1" si="6"/>
        <v>780</v>
      </c>
      <c r="I25" s="121" t="str">
        <f t="shared" ca="1" si="7"/>
        <v>دانشمند</v>
      </c>
    </row>
    <row r="26" spans="1:9" ht="18" customHeight="1">
      <c r="A26" s="15">
        <v>21</v>
      </c>
      <c r="B26" s="112" t="str">
        <f t="shared" ca="1" si="1"/>
        <v>قفل با X100</v>
      </c>
      <c r="C26" s="113">
        <f t="shared" ca="1" si="2"/>
        <v>1275</v>
      </c>
      <c r="D26" s="114">
        <f t="shared" ca="1" si="3"/>
        <v>51</v>
      </c>
      <c r="E26" s="121">
        <f t="shared" ca="1" si="4"/>
        <v>1</v>
      </c>
      <c r="F26" s="133" t="str">
        <f t="shared" ca="1" si="5"/>
        <v>سايپا آذين</v>
      </c>
      <c r="G26" s="134"/>
      <c r="H26" s="121">
        <f t="shared" ca="1" si="6"/>
        <v>428</v>
      </c>
      <c r="I26" s="121" t="str">
        <f t="shared" ca="1" si="7"/>
        <v>دانشمند</v>
      </c>
    </row>
    <row r="27" spans="1:9" ht="18" customHeight="1">
      <c r="A27" s="15">
        <v>22</v>
      </c>
      <c r="B27" s="112" t="str">
        <f t="shared" ca="1" si="1"/>
        <v>قفل بدون X100</v>
      </c>
      <c r="C27" s="113">
        <f t="shared" ca="1" si="2"/>
        <v>1275</v>
      </c>
      <c r="D27" s="114">
        <f t="shared" ca="1" si="3"/>
        <v>51</v>
      </c>
      <c r="E27" s="121">
        <f t="shared" ca="1" si="4"/>
        <v>1</v>
      </c>
      <c r="F27" s="133" t="str">
        <f t="shared" ca="1" si="5"/>
        <v>سايپا آذين</v>
      </c>
      <c r="G27" s="134"/>
      <c r="H27" s="121">
        <f t="shared" ca="1" si="6"/>
        <v>428</v>
      </c>
      <c r="I27" s="121" t="str">
        <f t="shared" ca="1" si="7"/>
        <v>دانشمند</v>
      </c>
    </row>
    <row r="28" spans="1:9" ht="18" customHeight="1">
      <c r="A28" s="15">
        <v>23</v>
      </c>
      <c r="B28" s="112">
        <f t="shared" ca="1" si="1"/>
        <v>0</v>
      </c>
      <c r="C28" s="113" t="str">
        <f t="shared" ca="1" si="2"/>
        <v/>
      </c>
      <c r="D28" s="114">
        <f t="shared" ca="1" si="3"/>
        <v>0</v>
      </c>
      <c r="E28" s="121">
        <f t="shared" ca="1" si="4"/>
        <v>0</v>
      </c>
      <c r="F28" s="133" t="str">
        <f t="shared" ca="1" si="5"/>
        <v/>
      </c>
      <c r="G28" s="134"/>
      <c r="H28" s="121">
        <f t="shared" ca="1" si="6"/>
        <v>0</v>
      </c>
      <c r="I28" s="121" t="str">
        <f t="shared" ca="1" si="7"/>
        <v/>
      </c>
    </row>
    <row r="29" spans="1:9" ht="18" customHeight="1">
      <c r="A29" s="15">
        <v>24</v>
      </c>
      <c r="B29" s="112">
        <f t="shared" ca="1" si="1"/>
        <v>0</v>
      </c>
      <c r="C29" s="113" t="str">
        <f t="shared" ca="1" si="2"/>
        <v/>
      </c>
      <c r="D29" s="114">
        <f t="shared" ca="1" si="3"/>
        <v>0</v>
      </c>
      <c r="E29" s="121">
        <f t="shared" ca="1" si="4"/>
        <v>0</v>
      </c>
      <c r="F29" s="133" t="str">
        <f t="shared" ca="1" si="5"/>
        <v/>
      </c>
      <c r="G29" s="134"/>
      <c r="H29" s="121">
        <f t="shared" ca="1" si="6"/>
        <v>0</v>
      </c>
      <c r="I29" s="121" t="str">
        <f t="shared" ca="1" si="7"/>
        <v/>
      </c>
    </row>
    <row r="30" spans="1:9" ht="18" customHeight="1">
      <c r="A30" s="15">
        <v>25</v>
      </c>
      <c r="B30" s="112">
        <f t="shared" ca="1" si="1"/>
        <v>0</v>
      </c>
      <c r="C30" s="113" t="str">
        <f t="shared" ca="1" si="2"/>
        <v/>
      </c>
      <c r="D30" s="114">
        <f t="shared" ca="1" si="3"/>
        <v>0</v>
      </c>
      <c r="E30" s="121">
        <f t="shared" ca="1" si="4"/>
        <v>0</v>
      </c>
      <c r="F30" s="133" t="str">
        <f t="shared" ca="1" si="5"/>
        <v/>
      </c>
      <c r="G30" s="134"/>
      <c r="H30" s="121">
        <f t="shared" ca="1" si="6"/>
        <v>0</v>
      </c>
      <c r="I30" s="121" t="str">
        <f t="shared" ca="1" si="7"/>
        <v/>
      </c>
    </row>
    <row r="31" spans="1:9" ht="18" customHeight="1">
      <c r="A31" s="15">
        <v>26</v>
      </c>
      <c r="B31" s="112">
        <f t="shared" ca="1" si="1"/>
        <v>0</v>
      </c>
      <c r="C31" s="113" t="str">
        <f t="shared" ca="1" si="2"/>
        <v/>
      </c>
      <c r="D31" s="114">
        <f t="shared" ca="1" si="3"/>
        <v>0</v>
      </c>
      <c r="E31" s="121">
        <f t="shared" ca="1" si="4"/>
        <v>0</v>
      </c>
      <c r="F31" s="133" t="str">
        <f t="shared" ca="1" si="5"/>
        <v/>
      </c>
      <c r="G31" s="134"/>
      <c r="H31" s="121">
        <f t="shared" ca="1" si="6"/>
        <v>0</v>
      </c>
      <c r="I31" s="121" t="str">
        <f t="shared" ca="1" si="7"/>
        <v/>
      </c>
    </row>
    <row r="32" spans="1:9" ht="18" customHeight="1">
      <c r="A32" s="15">
        <v>27</v>
      </c>
      <c r="B32" s="112">
        <f t="shared" ca="1" si="1"/>
        <v>0</v>
      </c>
      <c r="C32" s="113" t="str">
        <f t="shared" ca="1" si="2"/>
        <v/>
      </c>
      <c r="D32" s="114">
        <f t="shared" ca="1" si="3"/>
        <v>0</v>
      </c>
      <c r="E32" s="121">
        <f t="shared" ca="1" si="4"/>
        <v>0</v>
      </c>
      <c r="F32" s="133" t="str">
        <f t="shared" ca="1" si="5"/>
        <v/>
      </c>
      <c r="G32" s="134"/>
      <c r="H32" s="121">
        <f t="shared" ca="1" si="6"/>
        <v>0</v>
      </c>
      <c r="I32" s="121" t="str">
        <f t="shared" ca="1" si="7"/>
        <v/>
      </c>
    </row>
    <row r="33" spans="1:9" ht="18" customHeight="1">
      <c r="A33" s="15">
        <v>28</v>
      </c>
      <c r="B33" s="112">
        <f t="shared" ca="1" si="1"/>
        <v>0</v>
      </c>
      <c r="C33" s="113" t="str">
        <f t="shared" ca="1" si="2"/>
        <v/>
      </c>
      <c r="D33" s="114">
        <f t="shared" ca="1" si="3"/>
        <v>0</v>
      </c>
      <c r="E33" s="121">
        <f t="shared" ca="1" si="4"/>
        <v>0</v>
      </c>
      <c r="F33" s="133" t="str">
        <f t="shared" ca="1" si="5"/>
        <v/>
      </c>
      <c r="G33" s="134"/>
      <c r="H33" s="121">
        <f t="shared" ca="1" si="6"/>
        <v>0</v>
      </c>
      <c r="I33" s="121" t="str">
        <f t="shared" ca="1" si="7"/>
        <v/>
      </c>
    </row>
    <row r="34" spans="1:9" ht="18">
      <c r="A34" s="15">
        <v>29</v>
      </c>
      <c r="B34" s="112">
        <f t="shared" ca="1" si="1"/>
        <v>0</v>
      </c>
      <c r="C34" s="113" t="str">
        <f t="shared" ca="1" si="2"/>
        <v/>
      </c>
      <c r="D34" s="114">
        <f t="shared" ca="1" si="3"/>
        <v>0</v>
      </c>
      <c r="E34" s="121">
        <f t="shared" ca="1" si="4"/>
        <v>0</v>
      </c>
      <c r="F34" s="133" t="str">
        <f t="shared" ca="1" si="5"/>
        <v/>
      </c>
      <c r="G34" s="134"/>
      <c r="H34" s="121">
        <f t="shared" ca="1" si="6"/>
        <v>0</v>
      </c>
      <c r="I34" s="121" t="str">
        <f t="shared" ca="1" si="7"/>
        <v/>
      </c>
    </row>
    <row r="35" spans="1:9" ht="18">
      <c r="A35" s="15">
        <v>30</v>
      </c>
      <c r="B35" s="112">
        <f t="shared" ca="1" si="1"/>
        <v>0</v>
      </c>
      <c r="C35" s="113" t="str">
        <f t="shared" ca="1" si="2"/>
        <v/>
      </c>
      <c r="D35" s="114">
        <f t="shared" ca="1" si="3"/>
        <v>0</v>
      </c>
      <c r="E35" s="121">
        <f t="shared" ca="1" si="4"/>
        <v>0</v>
      </c>
      <c r="F35" s="133" t="str">
        <f t="shared" ca="1" si="5"/>
        <v/>
      </c>
      <c r="G35" s="134"/>
      <c r="H35" s="121">
        <f t="shared" ca="1" si="6"/>
        <v>0</v>
      </c>
      <c r="I35" s="121" t="str">
        <f t="shared" ca="1" si="7"/>
        <v/>
      </c>
    </row>
    <row r="36" spans="1:9" ht="18">
      <c r="A36" s="15">
        <v>31</v>
      </c>
      <c r="B36" s="112">
        <f t="shared" ca="1" si="1"/>
        <v>0</v>
      </c>
      <c r="C36" s="113" t="str">
        <f t="shared" ca="1" si="2"/>
        <v/>
      </c>
      <c r="D36" s="114">
        <f t="shared" ca="1" si="3"/>
        <v>0</v>
      </c>
      <c r="E36" s="121">
        <f t="shared" ca="1" si="4"/>
        <v>0</v>
      </c>
      <c r="F36" s="133" t="str">
        <f t="shared" ca="1" si="5"/>
        <v/>
      </c>
      <c r="G36" s="134"/>
      <c r="H36" s="121">
        <f t="shared" ca="1" si="6"/>
        <v>0</v>
      </c>
      <c r="I36" s="121" t="str">
        <f t="shared" ca="1" si="7"/>
        <v/>
      </c>
    </row>
    <row r="37" spans="1:9" ht="18">
      <c r="A37" s="15">
        <v>32</v>
      </c>
      <c r="B37" s="112">
        <f t="shared" ca="1" si="1"/>
        <v>0</v>
      </c>
      <c r="C37" s="113" t="str">
        <f t="shared" ca="1" si="2"/>
        <v/>
      </c>
      <c r="D37" s="114">
        <f t="shared" ca="1" si="3"/>
        <v>0</v>
      </c>
      <c r="E37" s="121">
        <f t="shared" ca="1" si="4"/>
        <v>0</v>
      </c>
      <c r="F37" s="133" t="str">
        <f t="shared" ca="1" si="5"/>
        <v/>
      </c>
      <c r="G37" s="134"/>
      <c r="H37" s="121">
        <f t="shared" ca="1" si="6"/>
        <v>0</v>
      </c>
      <c r="I37" s="121" t="str">
        <f t="shared" ca="1" si="7"/>
        <v/>
      </c>
    </row>
    <row r="38" spans="1:9" ht="18">
      <c r="A38" s="15">
        <v>33</v>
      </c>
      <c r="B38" s="112">
        <f t="shared" ca="1" si="1"/>
        <v>0</v>
      </c>
      <c r="C38" s="113" t="str">
        <f t="shared" ca="1" si="2"/>
        <v/>
      </c>
      <c r="D38" s="114">
        <f t="shared" ca="1" si="3"/>
        <v>0</v>
      </c>
      <c r="E38" s="121">
        <f t="shared" ca="1" si="4"/>
        <v>0</v>
      </c>
      <c r="F38" s="133" t="str">
        <f t="shared" ca="1" si="5"/>
        <v/>
      </c>
      <c r="G38" s="134"/>
      <c r="H38" s="121">
        <f t="shared" ca="1" si="6"/>
        <v>0</v>
      </c>
      <c r="I38" s="121" t="str">
        <f t="shared" ca="1" si="7"/>
        <v/>
      </c>
    </row>
    <row r="39" spans="1:9" ht="18">
      <c r="A39" s="15">
        <v>34</v>
      </c>
      <c r="B39" s="112">
        <f t="shared" ca="1" si="1"/>
        <v>0</v>
      </c>
      <c r="C39" s="113" t="str">
        <f t="shared" ca="1" si="2"/>
        <v/>
      </c>
      <c r="D39" s="114">
        <f t="shared" ca="1" si="3"/>
        <v>0</v>
      </c>
      <c r="E39" s="121">
        <f t="shared" ca="1" si="4"/>
        <v>0</v>
      </c>
      <c r="F39" s="133" t="str">
        <f t="shared" ca="1" si="5"/>
        <v/>
      </c>
      <c r="G39" s="134"/>
      <c r="H39" s="121">
        <f t="shared" ca="1" si="6"/>
        <v>0</v>
      </c>
      <c r="I39" s="121" t="str">
        <f t="shared" ca="1" si="7"/>
        <v/>
      </c>
    </row>
    <row r="40" spans="1:9" ht="18">
      <c r="A40" s="15">
        <v>35</v>
      </c>
      <c r="B40" s="112">
        <f t="shared" ca="1" si="1"/>
        <v>0</v>
      </c>
      <c r="C40" s="113" t="str">
        <f t="shared" ca="1" si="2"/>
        <v/>
      </c>
      <c r="D40" s="114">
        <f t="shared" ca="1" si="3"/>
        <v>0</v>
      </c>
      <c r="E40" s="121">
        <f t="shared" ca="1" si="4"/>
        <v>0</v>
      </c>
      <c r="F40" s="133" t="str">
        <f t="shared" ca="1" si="5"/>
        <v/>
      </c>
      <c r="G40" s="134"/>
      <c r="H40" s="121">
        <f t="shared" ca="1" si="6"/>
        <v>0</v>
      </c>
      <c r="I40" s="121" t="str">
        <f t="shared" ca="1" si="7"/>
        <v/>
      </c>
    </row>
    <row r="41" spans="1:9" ht="18">
      <c r="A41" s="15">
        <v>36</v>
      </c>
      <c r="B41" s="112">
        <f t="shared" ca="1" si="1"/>
        <v>0</v>
      </c>
      <c r="C41" s="113" t="str">
        <f t="shared" ca="1" si="2"/>
        <v/>
      </c>
      <c r="D41" s="114">
        <f t="shared" ca="1" si="3"/>
        <v>0</v>
      </c>
      <c r="E41" s="121">
        <f t="shared" ca="1" si="4"/>
        <v>0</v>
      </c>
      <c r="F41" s="133" t="str">
        <f t="shared" ca="1" si="5"/>
        <v/>
      </c>
      <c r="G41" s="134"/>
      <c r="H41" s="121">
        <f t="shared" ca="1" si="6"/>
        <v>0</v>
      </c>
      <c r="I41" s="121" t="str">
        <f t="shared" ca="1" si="7"/>
        <v/>
      </c>
    </row>
    <row r="42" spans="1:9" ht="18">
      <c r="A42" s="15">
        <v>37</v>
      </c>
      <c r="B42" s="112">
        <f t="shared" ca="1" si="1"/>
        <v>0</v>
      </c>
      <c r="C42" s="113" t="str">
        <f t="shared" ca="1" si="2"/>
        <v/>
      </c>
      <c r="D42" s="114">
        <f t="shared" ca="1" si="3"/>
        <v>0</v>
      </c>
      <c r="E42" s="121">
        <f t="shared" ca="1" si="4"/>
        <v>0</v>
      </c>
      <c r="F42" s="133" t="str">
        <f t="shared" ca="1" si="5"/>
        <v/>
      </c>
      <c r="G42" s="134"/>
      <c r="H42" s="121">
        <f t="shared" ca="1" si="6"/>
        <v>0</v>
      </c>
      <c r="I42" s="121" t="str">
        <f t="shared" ca="1" si="7"/>
        <v/>
      </c>
    </row>
    <row r="43" spans="1:9" ht="18">
      <c r="A43" s="15">
        <v>38</v>
      </c>
      <c r="B43" s="112">
        <f t="shared" ca="1" si="1"/>
        <v>0</v>
      </c>
      <c r="C43" s="113" t="str">
        <f t="shared" ca="1" si="2"/>
        <v/>
      </c>
      <c r="D43" s="114">
        <f t="shared" ca="1" si="3"/>
        <v>0</v>
      </c>
      <c r="E43" s="121">
        <f t="shared" ca="1" si="4"/>
        <v>0</v>
      </c>
      <c r="F43" s="133" t="str">
        <f t="shared" ca="1" si="5"/>
        <v/>
      </c>
      <c r="G43" s="134"/>
      <c r="H43" s="121">
        <f t="shared" ca="1" si="6"/>
        <v>0</v>
      </c>
      <c r="I43" s="121" t="str">
        <f t="shared" ca="1" si="7"/>
        <v/>
      </c>
    </row>
  </sheetData>
  <customSheetViews>
    <customSheetView guid="{889FFCA4-7EFC-471B-8ECE-D4688929F392}" fitToPage="1" hiddenColumns="1">
      <selection activeCell="I6" sqref="I6"/>
      <pageMargins left="0.25" right="0.25" top="0.24" bottom="0.23" header="0.17" footer="0.17"/>
      <printOptions horizontalCentered="1"/>
      <pageSetup fitToHeight="0" orientation="portrait" r:id="rId1"/>
    </customSheetView>
  </customSheetViews>
  <mergeCells count="48">
    <mergeCell ref="A1:B2"/>
    <mergeCell ref="C1:F2"/>
    <mergeCell ref="H2:I2"/>
    <mergeCell ref="A4:A5"/>
    <mergeCell ref="B4:B5"/>
    <mergeCell ref="C4:C5"/>
    <mergeCell ref="D4:E4"/>
    <mergeCell ref="F4:G5"/>
    <mergeCell ref="H4:H5"/>
    <mergeCell ref="I4:I5"/>
    <mergeCell ref="F6:G6"/>
    <mergeCell ref="F7:G7"/>
    <mergeCell ref="F8:G8"/>
    <mergeCell ref="F9:G9"/>
    <mergeCell ref="F10:G10"/>
    <mergeCell ref="F11:G11"/>
    <mergeCell ref="F12:G1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41:G41"/>
    <mergeCell ref="F42:G42"/>
    <mergeCell ref="F43:G43"/>
    <mergeCell ref="F36:G36"/>
    <mergeCell ref="F37:G37"/>
    <mergeCell ref="F38:G38"/>
    <mergeCell ref="F39:G39"/>
    <mergeCell ref="F40:G40"/>
  </mergeCells>
  <dataValidations count="1">
    <dataValidation type="list" allowBlank="1" showInputMessage="1" showErrorMessage="1" sqref="H2:I2">
      <formula1>$L$6:$L$12</formula1>
    </dataValidation>
  </dataValidations>
  <printOptions horizontalCentered="1"/>
  <pageMargins left="0.25" right="0.25" top="0.24" bottom="0.23" header="0.17" footer="0.17"/>
  <pageSetup fitToHeight="0" orientation="portrait"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L37"/>
  <sheetViews>
    <sheetView rightToLeft="1" zoomScale="110" zoomScaleNormal="110" zoomScaleSheetLayoutView="100" workbookViewId="0">
      <selection activeCell="B6" sqref="B6:G15"/>
    </sheetView>
  </sheetViews>
  <sheetFormatPr defaultRowHeight="15"/>
  <cols>
    <col min="1" max="1" width="4.85546875" customWidth="1"/>
    <col min="2" max="2" width="22.7109375" style="1" customWidth="1"/>
    <col min="3" max="3" width="7.7109375" customWidth="1"/>
    <col min="4" max="4" width="7" customWidth="1"/>
    <col min="5" max="5" width="8.85546875" customWidth="1"/>
    <col min="6" max="6" width="11.5703125" customWidth="1"/>
    <col min="7" max="7" width="6.42578125" customWidth="1"/>
    <col min="8" max="8" width="8.7109375" bestFit="1" customWidth="1"/>
    <col min="9" max="9" width="12" customWidth="1"/>
    <col min="11" max="11" width="9.140625" style="14"/>
    <col min="12" max="12" width="10.7109375" style="61" customWidth="1"/>
    <col min="13" max="13" width="9.5703125" customWidth="1"/>
    <col min="14" max="14" width="10.7109375" bestFit="1" customWidth="1"/>
  </cols>
  <sheetData>
    <row r="1" spans="1:9" ht="21" customHeight="1">
      <c r="A1" s="135" t="s">
        <v>142</v>
      </c>
      <c r="B1" s="136"/>
      <c r="C1" s="139" t="s">
        <v>143</v>
      </c>
      <c r="D1" s="140"/>
      <c r="E1" s="140"/>
      <c r="F1" s="141"/>
      <c r="G1" s="12" t="s">
        <v>144</v>
      </c>
      <c r="H1" s="39">
        <f>پرينت!H1</f>
        <v>31</v>
      </c>
      <c r="I1" s="38" t="str">
        <f>پرينت!I1</f>
        <v>/1395/03</v>
      </c>
    </row>
    <row r="2" spans="1:9" ht="21" customHeight="1">
      <c r="A2" s="137"/>
      <c r="B2" s="138"/>
      <c r="C2" s="142"/>
      <c r="D2" s="143"/>
      <c r="E2" s="143"/>
      <c r="F2" s="144"/>
      <c r="G2" s="13" t="s">
        <v>145</v>
      </c>
      <c r="H2" s="145" t="s">
        <v>436</v>
      </c>
      <c r="I2" s="146"/>
    </row>
    <row r="3" spans="1:9" ht="7.5" customHeight="1">
      <c r="A3" s="14"/>
      <c r="C3" s="14"/>
      <c r="D3" s="14"/>
      <c r="E3" s="14"/>
      <c r="F3" s="14"/>
      <c r="G3" s="14"/>
      <c r="H3" s="17" t="s">
        <v>134</v>
      </c>
    </row>
    <row r="4" spans="1:9" ht="19.5" customHeight="1">
      <c r="A4" s="154" t="s">
        <v>146</v>
      </c>
      <c r="B4" s="149" t="s">
        <v>147</v>
      </c>
      <c r="C4" s="149" t="s">
        <v>148</v>
      </c>
      <c r="D4" s="153" t="s">
        <v>148</v>
      </c>
      <c r="E4" s="153"/>
      <c r="F4" s="155" t="s">
        <v>149</v>
      </c>
      <c r="G4" s="156"/>
      <c r="H4" s="153" t="s">
        <v>150</v>
      </c>
      <c r="I4" s="153" t="s">
        <v>151</v>
      </c>
    </row>
    <row r="5" spans="1:9" ht="19.5" customHeight="1">
      <c r="A5" s="154"/>
      <c r="B5" s="150"/>
      <c r="C5" s="150"/>
      <c r="D5" s="60" t="s">
        <v>152</v>
      </c>
      <c r="E5" s="59" t="s">
        <v>153</v>
      </c>
      <c r="F5" s="157"/>
      <c r="G5" s="158"/>
      <c r="H5" s="153"/>
      <c r="I5" s="153"/>
    </row>
    <row r="6" spans="1:9" ht="18" customHeight="1">
      <c r="A6" s="15">
        <v>1</v>
      </c>
      <c r="B6" s="41" t="str">
        <f ca="1">INDIRECT(ADDRESS(D6,3,4,1,$H$1),TRUE)</f>
        <v>کمربند 4 درب</v>
      </c>
      <c r="C6" s="16">
        <f t="shared" ref="C6:C37" ca="1" si="0">IFERROR(INDIRECT(ADDRESS(D6,2,4,1,$H$1),TRUE),"")</f>
        <v>240</v>
      </c>
      <c r="D6" s="62">
        <f ca="1">E6</f>
        <v>8</v>
      </c>
      <c r="E6" s="62">
        <f ca="1">MATCH($H$3,INDIRECT("'"&amp;$H$1&amp;"'!"&amp;"h"&amp;A6&amp;":h50"),0)</f>
        <v>8</v>
      </c>
      <c r="F6" s="159" t="str">
        <f ca="1">IFERROR(INDIRECT(ADDRESS(D6,9,4,1,$H$1),TRUE),"")</f>
        <v>سایپا</v>
      </c>
      <c r="G6" s="160" t="e">
        <f ca="1">INDIRECT(ADDRESS(H6,2,4,1,$H$1),TRUE)</f>
        <v>#VALUE!</v>
      </c>
      <c r="H6" s="15"/>
      <c r="I6" s="15"/>
    </row>
    <row r="7" spans="1:9" ht="18" customHeight="1">
      <c r="A7" s="15">
        <v>2</v>
      </c>
      <c r="B7" s="41" t="str">
        <f t="shared" ref="B7:B37" ca="1" si="1">IFERROR(INDIRECT(ADDRESS(D6+E7,3,4,1,$H$1),TRUE),"")</f>
        <v>کمربند 4 درب</v>
      </c>
      <c r="C7" s="16">
        <f t="shared" ca="1" si="0"/>
        <v>120</v>
      </c>
      <c r="D7" s="62">
        <f t="shared" ref="D7:D37" ca="1" si="2">IFERROR(E7+D6,"")</f>
        <v>9</v>
      </c>
      <c r="E7" s="62">
        <f ca="1">IFERROR(MATCH($H$3,INDIRECT("'"&amp;$H$1&amp;"'!"&amp;"h"&amp;D6+1&amp;":h50"),0),"")</f>
        <v>1</v>
      </c>
      <c r="F7" s="159" t="str">
        <f t="shared" ref="F7:F37" ca="1" si="3">IFERROR(INDIRECT(ADDRESS(D7,9,4,1,$H$1),TRUE),"")</f>
        <v>پارس خودرو</v>
      </c>
      <c r="G7" s="160" t="e">
        <f t="shared" ref="G7:G37" ca="1" si="4">INDIRECT(ADDRESS(H7,2,4,1,$H$1),TRUE)</f>
        <v>#VALUE!</v>
      </c>
      <c r="H7" s="15"/>
      <c r="I7" s="15"/>
    </row>
    <row r="8" spans="1:9" ht="18" customHeight="1">
      <c r="A8" s="15">
        <v>3</v>
      </c>
      <c r="B8" s="41" t="str">
        <f t="shared" ca="1" si="1"/>
        <v>کمربند 4 درب</v>
      </c>
      <c r="C8" s="16">
        <f t="shared" ca="1" si="0"/>
        <v>120</v>
      </c>
      <c r="D8" s="62">
        <f t="shared" ca="1" si="2"/>
        <v>12</v>
      </c>
      <c r="E8" s="62">
        <f t="shared" ref="E8:E22" ca="1" si="5">IFERROR(MATCH($H$3,INDIRECT("'"&amp;$H$1&amp;"'!"&amp;"h"&amp;D7+1&amp;":h50"),0),"")</f>
        <v>3</v>
      </c>
      <c r="F8" s="159" t="str">
        <f t="shared" ca="1" si="3"/>
        <v>سایپا</v>
      </c>
      <c r="G8" s="160" t="e">
        <f t="shared" ca="1" si="4"/>
        <v>#VALUE!</v>
      </c>
      <c r="H8" s="15"/>
      <c r="I8" s="15"/>
    </row>
    <row r="9" spans="1:9" ht="18" customHeight="1">
      <c r="A9" s="15">
        <v>4</v>
      </c>
      <c r="B9" s="41" t="str">
        <f t="shared" ca="1" si="1"/>
        <v>ريل پرايد</v>
      </c>
      <c r="C9" s="16">
        <f t="shared" ca="1" si="0"/>
        <v>600</v>
      </c>
      <c r="D9" s="62">
        <f t="shared" ca="1" si="2"/>
        <v>13</v>
      </c>
      <c r="E9" s="62">
        <f t="shared" ca="1" si="5"/>
        <v>1</v>
      </c>
      <c r="F9" s="159" t="str">
        <f t="shared" ca="1" si="3"/>
        <v>سایپا</v>
      </c>
      <c r="G9" s="160" t="e">
        <f t="shared" ca="1" si="4"/>
        <v>#VALUE!</v>
      </c>
      <c r="H9" s="15"/>
      <c r="I9" s="15"/>
    </row>
    <row r="10" spans="1:9" ht="18" customHeight="1">
      <c r="A10" s="15">
        <v>5</v>
      </c>
      <c r="B10" s="41" t="str">
        <f ca="1">IFERROR(INDIRECT(ADDRESS(D9+E10,3,4,1,$H$1),TRUE),"")</f>
        <v>درپوش ريل</v>
      </c>
      <c r="C10" s="16">
        <f t="shared" ca="1" si="0"/>
        <v>2100</v>
      </c>
      <c r="D10" s="62">
        <f t="shared" ca="1" si="2"/>
        <v>14</v>
      </c>
      <c r="E10" s="62">
        <f t="shared" ca="1" si="5"/>
        <v>1</v>
      </c>
      <c r="F10" s="159" t="str">
        <f t="shared" ca="1" si="3"/>
        <v>سایپا</v>
      </c>
      <c r="G10" s="160" t="e">
        <f t="shared" ca="1" si="4"/>
        <v>#VALUE!</v>
      </c>
      <c r="H10" s="15"/>
      <c r="I10" s="15"/>
    </row>
    <row r="11" spans="1:9" ht="18" customHeight="1">
      <c r="A11" s="15">
        <v>6</v>
      </c>
      <c r="B11" s="41" t="str">
        <f t="shared" ca="1" si="1"/>
        <v>کمربند 4 درب</v>
      </c>
      <c r="C11" s="16">
        <f t="shared" ca="1" si="0"/>
        <v>240</v>
      </c>
      <c r="D11" s="62">
        <f t="shared" ca="1" si="2"/>
        <v>18</v>
      </c>
      <c r="E11" s="62">
        <f t="shared" ca="1" si="5"/>
        <v>4</v>
      </c>
      <c r="F11" s="159" t="str">
        <f t="shared" ca="1" si="3"/>
        <v>پارس خودرو</v>
      </c>
      <c r="G11" s="160" t="e">
        <f t="shared" ca="1" si="4"/>
        <v>#VALUE!</v>
      </c>
      <c r="H11" s="15"/>
      <c r="I11" s="15"/>
    </row>
    <row r="12" spans="1:9" ht="18" customHeight="1">
      <c r="A12" s="15">
        <v>7</v>
      </c>
      <c r="B12" s="41" t="str">
        <f t="shared" ca="1" si="1"/>
        <v>ريل پرايد</v>
      </c>
      <c r="C12" s="16">
        <f t="shared" ca="1" si="0"/>
        <v>600</v>
      </c>
      <c r="D12" s="62">
        <f t="shared" ca="1" si="2"/>
        <v>19</v>
      </c>
      <c r="E12" s="62">
        <f t="shared" ca="1" si="5"/>
        <v>1</v>
      </c>
      <c r="F12" s="159" t="str">
        <f t="shared" ref="F12:F15" ca="1" si="6">IFERROR(INDIRECT(ADDRESS(D12,9,4,1,$H$1),TRUE),"")</f>
        <v>پارس خودرو</v>
      </c>
      <c r="G12" s="160" t="e">
        <f t="shared" ref="G12:G15" ca="1" si="7">INDIRECT(ADDRESS(H12,2,4,1,$H$1),TRUE)</f>
        <v>#VALUE!</v>
      </c>
      <c r="H12" s="15"/>
      <c r="I12" s="15"/>
    </row>
    <row r="13" spans="1:9" ht="18">
      <c r="A13" s="15">
        <v>8</v>
      </c>
      <c r="B13" s="41" t="str">
        <f t="shared" ca="1" si="1"/>
        <v>درپوش ريل</v>
      </c>
      <c r="C13" s="16">
        <f t="shared" ca="1" si="0"/>
        <v>2100</v>
      </c>
      <c r="D13" s="62">
        <f t="shared" ca="1" si="2"/>
        <v>20</v>
      </c>
      <c r="E13" s="62">
        <f t="shared" ca="1" si="5"/>
        <v>1</v>
      </c>
      <c r="F13" s="159" t="str">
        <f t="shared" ca="1" si="6"/>
        <v>پارس خودرو</v>
      </c>
      <c r="G13" s="160" t="e">
        <f t="shared" ca="1" si="7"/>
        <v>#VALUE!</v>
      </c>
      <c r="H13" s="15"/>
      <c r="I13" s="15"/>
    </row>
    <row r="14" spans="1:9" ht="18">
      <c r="A14" s="15">
        <v>9</v>
      </c>
      <c r="B14" s="41" t="str">
        <f t="shared" ca="1" si="1"/>
        <v>قفل با X100</v>
      </c>
      <c r="C14" s="16">
        <f t="shared" ca="1" si="0"/>
        <v>1275</v>
      </c>
      <c r="D14" s="62">
        <f t="shared" ca="1" si="2"/>
        <v>22</v>
      </c>
      <c r="E14" s="62">
        <f t="shared" ca="1" si="5"/>
        <v>2</v>
      </c>
      <c r="F14" s="159" t="str">
        <f t="shared" ca="1" si="6"/>
        <v>سايپا آذين</v>
      </c>
      <c r="G14" s="160" t="e">
        <f t="shared" ca="1" si="7"/>
        <v>#VALUE!</v>
      </c>
      <c r="H14" s="15"/>
      <c r="I14" s="15"/>
    </row>
    <row r="15" spans="1:9" ht="18" customHeight="1">
      <c r="A15" s="15">
        <v>10</v>
      </c>
      <c r="B15" s="41" t="str">
        <f t="shared" ca="1" si="1"/>
        <v>قفل بدون X100</v>
      </c>
      <c r="C15" s="16">
        <f t="shared" ca="1" si="0"/>
        <v>1275</v>
      </c>
      <c r="D15" s="62">
        <f t="shared" ca="1" si="2"/>
        <v>23</v>
      </c>
      <c r="E15" s="62">
        <f t="shared" ca="1" si="5"/>
        <v>1</v>
      </c>
      <c r="F15" s="159" t="str">
        <f t="shared" ca="1" si="6"/>
        <v>سايپا آذين</v>
      </c>
      <c r="G15" s="160" t="e">
        <f t="shared" ca="1" si="7"/>
        <v>#VALUE!</v>
      </c>
      <c r="H15" s="15"/>
      <c r="I15" s="15"/>
    </row>
    <row r="16" spans="1:9" ht="18" customHeight="1">
      <c r="A16" s="15">
        <v>11</v>
      </c>
      <c r="B16" s="41" t="str">
        <f t="shared" ca="1" si="1"/>
        <v/>
      </c>
      <c r="C16" s="16" t="str">
        <f t="shared" ca="1" si="0"/>
        <v/>
      </c>
      <c r="D16" s="62" t="str">
        <f t="shared" ca="1" si="2"/>
        <v/>
      </c>
      <c r="E16" s="62" t="str">
        <f t="shared" ca="1" si="5"/>
        <v/>
      </c>
      <c r="F16" s="159" t="str">
        <f t="shared" ca="1" si="3"/>
        <v/>
      </c>
      <c r="G16" s="160" t="e">
        <f t="shared" ca="1" si="4"/>
        <v>#VALUE!</v>
      </c>
      <c r="H16" s="15"/>
      <c r="I16" s="15"/>
    </row>
    <row r="17" spans="1:9" ht="18" customHeight="1">
      <c r="A17" s="15">
        <v>12</v>
      </c>
      <c r="B17" s="41" t="str">
        <f t="shared" ca="1" si="1"/>
        <v/>
      </c>
      <c r="C17" s="16" t="str">
        <f t="shared" ca="1" si="0"/>
        <v/>
      </c>
      <c r="D17" s="62" t="str">
        <f t="shared" ca="1" si="2"/>
        <v/>
      </c>
      <c r="E17" s="62" t="str">
        <f t="shared" ca="1" si="5"/>
        <v/>
      </c>
      <c r="F17" s="159" t="str">
        <f t="shared" ca="1" si="3"/>
        <v/>
      </c>
      <c r="G17" s="160" t="e">
        <f t="shared" ca="1" si="4"/>
        <v>#VALUE!</v>
      </c>
      <c r="H17" s="15"/>
      <c r="I17" s="15"/>
    </row>
    <row r="18" spans="1:9" ht="18" customHeight="1">
      <c r="A18" s="15">
        <v>13</v>
      </c>
      <c r="B18" s="41" t="str">
        <f t="shared" ca="1" si="1"/>
        <v/>
      </c>
      <c r="C18" s="16" t="str">
        <f t="shared" ca="1" si="0"/>
        <v/>
      </c>
      <c r="D18" s="62" t="str">
        <f t="shared" ca="1" si="2"/>
        <v/>
      </c>
      <c r="E18" s="62" t="str">
        <f t="shared" ca="1" si="5"/>
        <v/>
      </c>
      <c r="F18" s="159" t="str">
        <f t="shared" ca="1" si="3"/>
        <v/>
      </c>
      <c r="G18" s="160" t="e">
        <f t="shared" ca="1" si="4"/>
        <v>#VALUE!</v>
      </c>
      <c r="H18" s="15"/>
      <c r="I18" s="15"/>
    </row>
    <row r="19" spans="1:9" ht="18" customHeight="1">
      <c r="A19" s="15">
        <v>14</v>
      </c>
      <c r="B19" s="41" t="str">
        <f t="shared" ca="1" si="1"/>
        <v/>
      </c>
      <c r="C19" s="16" t="str">
        <f t="shared" ca="1" si="0"/>
        <v/>
      </c>
      <c r="D19" s="62" t="str">
        <f t="shared" ca="1" si="2"/>
        <v/>
      </c>
      <c r="E19" s="62" t="str">
        <f t="shared" ca="1" si="5"/>
        <v/>
      </c>
      <c r="F19" s="159" t="str">
        <f t="shared" ca="1" si="3"/>
        <v/>
      </c>
      <c r="G19" s="160" t="e">
        <f t="shared" ca="1" si="4"/>
        <v>#VALUE!</v>
      </c>
      <c r="H19" s="15"/>
      <c r="I19" s="15"/>
    </row>
    <row r="20" spans="1:9" ht="18" customHeight="1">
      <c r="A20" s="15">
        <v>15</v>
      </c>
      <c r="B20" s="41" t="str">
        <f t="shared" ca="1" si="1"/>
        <v/>
      </c>
      <c r="C20" s="16" t="str">
        <f t="shared" ca="1" si="0"/>
        <v/>
      </c>
      <c r="D20" s="62" t="str">
        <f t="shared" ca="1" si="2"/>
        <v/>
      </c>
      <c r="E20" s="62" t="str">
        <f t="shared" ca="1" si="5"/>
        <v/>
      </c>
      <c r="F20" s="159" t="str">
        <f t="shared" ca="1" si="3"/>
        <v/>
      </c>
      <c r="G20" s="160" t="e">
        <f t="shared" ca="1" si="4"/>
        <v>#VALUE!</v>
      </c>
      <c r="H20" s="15"/>
      <c r="I20" s="15"/>
    </row>
    <row r="21" spans="1:9" ht="18" customHeight="1">
      <c r="A21" s="15">
        <v>16</v>
      </c>
      <c r="B21" s="41" t="str">
        <f t="shared" ca="1" si="1"/>
        <v/>
      </c>
      <c r="C21" s="16" t="str">
        <f t="shared" ca="1" si="0"/>
        <v/>
      </c>
      <c r="D21" s="62" t="str">
        <f t="shared" ca="1" si="2"/>
        <v/>
      </c>
      <c r="E21" s="62" t="str">
        <f t="shared" ca="1" si="5"/>
        <v/>
      </c>
      <c r="F21" s="159" t="str">
        <f t="shared" ca="1" si="3"/>
        <v/>
      </c>
      <c r="G21" s="160" t="e">
        <f t="shared" ca="1" si="4"/>
        <v>#VALUE!</v>
      </c>
      <c r="H21" s="15"/>
      <c r="I21" s="15"/>
    </row>
    <row r="22" spans="1:9" ht="18" customHeight="1">
      <c r="A22" s="15">
        <v>17</v>
      </c>
      <c r="B22" s="41" t="str">
        <f t="shared" ca="1" si="1"/>
        <v/>
      </c>
      <c r="C22" s="16" t="str">
        <f t="shared" ca="1" si="0"/>
        <v/>
      </c>
      <c r="D22" s="62" t="str">
        <f t="shared" ca="1" si="2"/>
        <v/>
      </c>
      <c r="E22" s="62" t="str">
        <f t="shared" ca="1" si="5"/>
        <v/>
      </c>
      <c r="F22" s="159" t="str">
        <f t="shared" ca="1" si="3"/>
        <v/>
      </c>
      <c r="G22" s="160" t="e">
        <f t="shared" ca="1" si="4"/>
        <v>#VALUE!</v>
      </c>
      <c r="H22" s="15"/>
      <c r="I22" s="15"/>
    </row>
    <row r="23" spans="1:9" ht="18" customHeight="1">
      <c r="A23" s="15">
        <v>18</v>
      </c>
      <c r="B23" s="41" t="str">
        <f t="shared" ca="1" si="1"/>
        <v/>
      </c>
      <c r="C23" s="16" t="str">
        <f t="shared" ca="1" si="0"/>
        <v/>
      </c>
      <c r="D23" s="62" t="str">
        <f t="shared" ca="1" si="2"/>
        <v/>
      </c>
      <c r="E23" s="62" t="str">
        <f t="shared" ref="E23:E37" ca="1" si="8">IFERROR(MATCH($H$3,INDIRECT("'"&amp;$H$1&amp;"'!"&amp;"h"&amp;D22+1&amp;":h50"),0),"")</f>
        <v/>
      </c>
      <c r="F23" s="159" t="str">
        <f t="shared" ca="1" si="3"/>
        <v/>
      </c>
      <c r="G23" s="160" t="e">
        <f t="shared" ca="1" si="4"/>
        <v>#VALUE!</v>
      </c>
      <c r="H23" s="15"/>
      <c r="I23" s="15"/>
    </row>
    <row r="24" spans="1:9" ht="18" customHeight="1">
      <c r="A24" s="15">
        <v>19</v>
      </c>
      <c r="B24" s="41" t="str">
        <f t="shared" ca="1" si="1"/>
        <v/>
      </c>
      <c r="C24" s="16" t="str">
        <f t="shared" ca="1" si="0"/>
        <v/>
      </c>
      <c r="D24" s="62" t="str">
        <f t="shared" ca="1" si="2"/>
        <v/>
      </c>
      <c r="E24" s="62" t="str">
        <f t="shared" ca="1" si="8"/>
        <v/>
      </c>
      <c r="F24" s="159" t="str">
        <f t="shared" ca="1" si="3"/>
        <v/>
      </c>
      <c r="G24" s="160" t="e">
        <f t="shared" ca="1" si="4"/>
        <v>#VALUE!</v>
      </c>
      <c r="H24" s="15"/>
      <c r="I24" s="15"/>
    </row>
    <row r="25" spans="1:9" ht="18" customHeight="1">
      <c r="A25" s="15">
        <v>20</v>
      </c>
      <c r="B25" s="41" t="str">
        <f t="shared" ca="1" si="1"/>
        <v/>
      </c>
      <c r="C25" s="16" t="str">
        <f t="shared" ca="1" si="0"/>
        <v/>
      </c>
      <c r="D25" s="62" t="str">
        <f t="shared" ca="1" si="2"/>
        <v/>
      </c>
      <c r="E25" s="62" t="str">
        <f t="shared" ca="1" si="8"/>
        <v/>
      </c>
      <c r="F25" s="159" t="str">
        <f t="shared" ca="1" si="3"/>
        <v/>
      </c>
      <c r="G25" s="160" t="e">
        <f t="shared" ca="1" si="4"/>
        <v>#VALUE!</v>
      </c>
      <c r="H25" s="15"/>
      <c r="I25" s="15"/>
    </row>
    <row r="26" spans="1:9" ht="18" customHeight="1">
      <c r="A26" s="15">
        <v>21</v>
      </c>
      <c r="B26" s="41" t="str">
        <f t="shared" ca="1" si="1"/>
        <v/>
      </c>
      <c r="C26" s="16" t="str">
        <f t="shared" ca="1" si="0"/>
        <v/>
      </c>
      <c r="D26" s="62" t="str">
        <f t="shared" ca="1" si="2"/>
        <v/>
      </c>
      <c r="E26" s="62" t="str">
        <f t="shared" ca="1" si="8"/>
        <v/>
      </c>
      <c r="F26" s="159" t="str">
        <f t="shared" ca="1" si="3"/>
        <v/>
      </c>
      <c r="G26" s="160" t="e">
        <f t="shared" ca="1" si="4"/>
        <v>#VALUE!</v>
      </c>
      <c r="H26" s="15"/>
      <c r="I26" s="15"/>
    </row>
    <row r="27" spans="1:9" ht="18">
      <c r="A27" s="15">
        <v>22</v>
      </c>
      <c r="B27" s="41" t="str">
        <f t="shared" ca="1" si="1"/>
        <v/>
      </c>
      <c r="C27" s="16" t="str">
        <f t="shared" ca="1" si="0"/>
        <v/>
      </c>
      <c r="D27" s="62" t="str">
        <f t="shared" ca="1" si="2"/>
        <v/>
      </c>
      <c r="E27" s="62" t="str">
        <f t="shared" ca="1" si="8"/>
        <v/>
      </c>
      <c r="F27" s="159" t="str">
        <f t="shared" ca="1" si="3"/>
        <v/>
      </c>
      <c r="G27" s="160" t="e">
        <f t="shared" ca="1" si="4"/>
        <v>#VALUE!</v>
      </c>
      <c r="H27" s="15"/>
      <c r="I27" s="15"/>
    </row>
    <row r="28" spans="1:9" ht="18">
      <c r="A28" s="15">
        <v>23</v>
      </c>
      <c r="B28" s="41" t="str">
        <f t="shared" ca="1" si="1"/>
        <v/>
      </c>
      <c r="C28" s="16" t="str">
        <f t="shared" ca="1" si="0"/>
        <v/>
      </c>
      <c r="D28" s="62" t="str">
        <f t="shared" ca="1" si="2"/>
        <v/>
      </c>
      <c r="E28" s="62" t="str">
        <f t="shared" ca="1" si="8"/>
        <v/>
      </c>
      <c r="F28" s="159" t="str">
        <f t="shared" ca="1" si="3"/>
        <v/>
      </c>
      <c r="G28" s="160" t="e">
        <f t="shared" ca="1" si="4"/>
        <v>#VALUE!</v>
      </c>
      <c r="H28" s="15"/>
      <c r="I28" s="15"/>
    </row>
    <row r="29" spans="1:9" ht="18">
      <c r="A29" s="15">
        <v>24</v>
      </c>
      <c r="B29" s="41" t="str">
        <f t="shared" ca="1" si="1"/>
        <v/>
      </c>
      <c r="C29" s="16" t="str">
        <f t="shared" ca="1" si="0"/>
        <v/>
      </c>
      <c r="D29" s="62" t="str">
        <f t="shared" ca="1" si="2"/>
        <v/>
      </c>
      <c r="E29" s="62" t="str">
        <f t="shared" ca="1" si="8"/>
        <v/>
      </c>
      <c r="F29" s="159" t="str">
        <f t="shared" ca="1" si="3"/>
        <v/>
      </c>
      <c r="G29" s="160" t="e">
        <f t="shared" ca="1" si="4"/>
        <v>#VALUE!</v>
      </c>
      <c r="H29" s="15"/>
      <c r="I29" s="15"/>
    </row>
    <row r="30" spans="1:9" ht="18">
      <c r="A30" s="15">
        <v>25</v>
      </c>
      <c r="B30" s="41" t="str">
        <f t="shared" ca="1" si="1"/>
        <v/>
      </c>
      <c r="C30" s="16" t="str">
        <f t="shared" ca="1" si="0"/>
        <v/>
      </c>
      <c r="D30" s="62" t="str">
        <f t="shared" ca="1" si="2"/>
        <v/>
      </c>
      <c r="E30" s="62" t="str">
        <f t="shared" ca="1" si="8"/>
        <v/>
      </c>
      <c r="F30" s="159" t="str">
        <f t="shared" ca="1" si="3"/>
        <v/>
      </c>
      <c r="G30" s="160" t="e">
        <f t="shared" ca="1" si="4"/>
        <v>#VALUE!</v>
      </c>
      <c r="H30" s="15"/>
      <c r="I30" s="15"/>
    </row>
    <row r="31" spans="1:9" ht="18">
      <c r="A31" s="15">
        <v>26</v>
      </c>
      <c r="B31" s="41" t="str">
        <f t="shared" ca="1" si="1"/>
        <v/>
      </c>
      <c r="C31" s="16" t="str">
        <f t="shared" ca="1" si="0"/>
        <v/>
      </c>
      <c r="D31" s="62" t="str">
        <f t="shared" ca="1" si="2"/>
        <v/>
      </c>
      <c r="E31" s="62" t="str">
        <f t="shared" ca="1" si="8"/>
        <v/>
      </c>
      <c r="F31" s="159" t="str">
        <f t="shared" ca="1" si="3"/>
        <v/>
      </c>
      <c r="G31" s="160" t="e">
        <f t="shared" ca="1" si="4"/>
        <v>#VALUE!</v>
      </c>
      <c r="H31" s="15"/>
      <c r="I31" s="15"/>
    </row>
    <row r="32" spans="1:9" ht="18">
      <c r="A32" s="15">
        <v>27</v>
      </c>
      <c r="B32" s="41" t="str">
        <f t="shared" ca="1" si="1"/>
        <v/>
      </c>
      <c r="C32" s="16" t="str">
        <f t="shared" ca="1" si="0"/>
        <v/>
      </c>
      <c r="D32" s="62" t="str">
        <f t="shared" ca="1" si="2"/>
        <v/>
      </c>
      <c r="E32" s="62" t="str">
        <f t="shared" ca="1" si="8"/>
        <v/>
      </c>
      <c r="F32" s="159" t="str">
        <f t="shared" ca="1" si="3"/>
        <v/>
      </c>
      <c r="G32" s="160" t="e">
        <f t="shared" ca="1" si="4"/>
        <v>#VALUE!</v>
      </c>
      <c r="H32" s="15"/>
      <c r="I32" s="15"/>
    </row>
    <row r="33" spans="1:9" ht="18">
      <c r="A33" s="15">
        <v>28</v>
      </c>
      <c r="B33" s="41" t="str">
        <f t="shared" ca="1" si="1"/>
        <v/>
      </c>
      <c r="C33" s="16" t="str">
        <f t="shared" ca="1" si="0"/>
        <v/>
      </c>
      <c r="D33" s="62" t="str">
        <f t="shared" ca="1" si="2"/>
        <v/>
      </c>
      <c r="E33" s="62" t="str">
        <f t="shared" ca="1" si="8"/>
        <v/>
      </c>
      <c r="F33" s="159" t="str">
        <f t="shared" ca="1" si="3"/>
        <v/>
      </c>
      <c r="G33" s="160" t="e">
        <f t="shared" ca="1" si="4"/>
        <v>#VALUE!</v>
      </c>
      <c r="H33" s="15"/>
      <c r="I33" s="15"/>
    </row>
    <row r="34" spans="1:9" ht="18">
      <c r="A34" s="15">
        <v>29</v>
      </c>
      <c r="B34" s="41" t="str">
        <f t="shared" ca="1" si="1"/>
        <v/>
      </c>
      <c r="C34" s="16" t="str">
        <f t="shared" ca="1" si="0"/>
        <v/>
      </c>
      <c r="D34" s="62" t="str">
        <f t="shared" ca="1" si="2"/>
        <v/>
      </c>
      <c r="E34" s="62" t="str">
        <f t="shared" ca="1" si="8"/>
        <v/>
      </c>
      <c r="F34" s="159" t="str">
        <f t="shared" ca="1" si="3"/>
        <v/>
      </c>
      <c r="G34" s="160" t="e">
        <f t="shared" ca="1" si="4"/>
        <v>#VALUE!</v>
      </c>
      <c r="H34" s="15"/>
      <c r="I34" s="15"/>
    </row>
    <row r="35" spans="1:9" ht="18">
      <c r="A35" s="15">
        <v>30</v>
      </c>
      <c r="B35" s="41" t="str">
        <f t="shared" ca="1" si="1"/>
        <v/>
      </c>
      <c r="C35" s="16" t="str">
        <f t="shared" ca="1" si="0"/>
        <v/>
      </c>
      <c r="D35" s="62" t="str">
        <f t="shared" ca="1" si="2"/>
        <v/>
      </c>
      <c r="E35" s="62" t="str">
        <f t="shared" ca="1" si="8"/>
        <v/>
      </c>
      <c r="F35" s="159" t="str">
        <f t="shared" ca="1" si="3"/>
        <v/>
      </c>
      <c r="G35" s="160" t="e">
        <f t="shared" ca="1" si="4"/>
        <v>#VALUE!</v>
      </c>
      <c r="H35" s="15"/>
      <c r="I35" s="15"/>
    </row>
    <row r="36" spans="1:9" ht="18">
      <c r="A36" s="15">
        <v>31</v>
      </c>
      <c r="B36" s="41" t="str">
        <f t="shared" ca="1" si="1"/>
        <v/>
      </c>
      <c r="C36" s="16" t="str">
        <f t="shared" ca="1" si="0"/>
        <v/>
      </c>
      <c r="D36" s="62" t="str">
        <f t="shared" ca="1" si="2"/>
        <v/>
      </c>
      <c r="E36" s="62" t="str">
        <f t="shared" ca="1" si="8"/>
        <v/>
      </c>
      <c r="F36" s="159" t="str">
        <f t="shared" ca="1" si="3"/>
        <v/>
      </c>
      <c r="G36" s="160" t="e">
        <f t="shared" ca="1" si="4"/>
        <v>#VALUE!</v>
      </c>
      <c r="H36" s="15"/>
      <c r="I36" s="15"/>
    </row>
    <row r="37" spans="1:9" ht="18">
      <c r="A37" s="15">
        <v>32</v>
      </c>
      <c r="B37" s="41" t="str">
        <f t="shared" ca="1" si="1"/>
        <v/>
      </c>
      <c r="C37" s="16" t="str">
        <f t="shared" ca="1" si="0"/>
        <v/>
      </c>
      <c r="D37" s="62" t="str">
        <f t="shared" ca="1" si="2"/>
        <v/>
      </c>
      <c r="E37" s="62" t="str">
        <f t="shared" ca="1" si="8"/>
        <v/>
      </c>
      <c r="F37" s="159" t="str">
        <f t="shared" ca="1" si="3"/>
        <v/>
      </c>
      <c r="G37" s="160" t="e">
        <f t="shared" ca="1" si="4"/>
        <v>#VALUE!</v>
      </c>
      <c r="H37" s="15"/>
      <c r="I37" s="15"/>
    </row>
  </sheetData>
  <autoFilter ref="A4:I37">
    <filterColumn colId="3" showButton="0"/>
    <filterColumn colId="5" showButton="0"/>
  </autoFilter>
  <customSheetViews>
    <customSheetView guid="{889FFCA4-7EFC-471B-8ECE-D4688929F392}" showAutoFilter="1" topLeftCell="A13">
      <selection activeCell="B6" sqref="B6:G24"/>
      <pageMargins left="0.7" right="0.7" top="0.75" bottom="0.75" header="0.3" footer="0.3"/>
      <pageSetup orientation="portrait" r:id="rId1"/>
      <autoFilter ref="A4:I37">
        <filterColumn colId="3" showButton="0"/>
        <filterColumn colId="5" showButton="0"/>
      </autoFilter>
    </customSheetView>
  </customSheetViews>
  <mergeCells count="42">
    <mergeCell ref="F36:G36"/>
    <mergeCell ref="F37:G37"/>
    <mergeCell ref="F30:G30"/>
    <mergeCell ref="F31:G31"/>
    <mergeCell ref="F32:G32"/>
    <mergeCell ref="F33:G33"/>
    <mergeCell ref="F34:G34"/>
    <mergeCell ref="F35:G35"/>
    <mergeCell ref="F29:G29"/>
    <mergeCell ref="F18:G18"/>
    <mergeCell ref="F19:G19"/>
    <mergeCell ref="F20:G20"/>
    <mergeCell ref="F21:G21"/>
    <mergeCell ref="F22:G22"/>
    <mergeCell ref="F23:G23"/>
    <mergeCell ref="F24:G24"/>
    <mergeCell ref="F25:G25"/>
    <mergeCell ref="F26:G26"/>
    <mergeCell ref="F27:G27"/>
    <mergeCell ref="F28:G28"/>
    <mergeCell ref="F17:G17"/>
    <mergeCell ref="F6:G6"/>
    <mergeCell ref="F7:G7"/>
    <mergeCell ref="F8:G8"/>
    <mergeCell ref="F9:G9"/>
    <mergeCell ref="F10:G10"/>
    <mergeCell ref="F11:G11"/>
    <mergeCell ref="F12:G12"/>
    <mergeCell ref="F13:G13"/>
    <mergeCell ref="F14:G14"/>
    <mergeCell ref="F15:G15"/>
    <mergeCell ref="F16:G16"/>
    <mergeCell ref="A1:B2"/>
    <mergeCell ref="C1:F2"/>
    <mergeCell ref="H2:I2"/>
    <mergeCell ref="A4:A5"/>
    <mergeCell ref="B4:B5"/>
    <mergeCell ref="C4:C5"/>
    <mergeCell ref="D4:E4"/>
    <mergeCell ref="F4:G5"/>
    <mergeCell ref="H4:H5"/>
    <mergeCell ref="I4:I5"/>
  </mergeCells>
  <pageMargins left="0.7" right="0.7" top="0.75" bottom="0.75" header="0.3" footer="0.3"/>
  <pageSetup orientation="portrait"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L37"/>
  <sheetViews>
    <sheetView rightToLeft="1" zoomScale="110" zoomScaleNormal="110" zoomScaleSheetLayoutView="100" workbookViewId="0">
      <selection activeCell="B6" sqref="B6:G11"/>
    </sheetView>
  </sheetViews>
  <sheetFormatPr defaultRowHeight="15"/>
  <cols>
    <col min="1" max="1" width="4.85546875" customWidth="1"/>
    <col min="2" max="2" width="24.85546875" style="1" customWidth="1"/>
    <col min="3" max="3" width="7.7109375" customWidth="1"/>
    <col min="4" max="4" width="7" customWidth="1"/>
    <col min="5" max="5" width="7.85546875" customWidth="1"/>
    <col min="6" max="6" width="11.5703125" customWidth="1"/>
    <col min="7" max="7" width="6.42578125" customWidth="1"/>
    <col min="8" max="8" width="8.7109375" bestFit="1" customWidth="1"/>
    <col min="9" max="9" width="11.28515625" customWidth="1"/>
    <col min="11" max="11" width="9.140625" style="14"/>
    <col min="12" max="12" width="10" style="61" customWidth="1"/>
    <col min="13" max="13" width="9.5703125" customWidth="1"/>
    <col min="14" max="14" width="10.7109375" bestFit="1" customWidth="1"/>
  </cols>
  <sheetData>
    <row r="1" spans="1:9" ht="21" customHeight="1">
      <c r="A1" s="135" t="s">
        <v>142</v>
      </c>
      <c r="B1" s="136"/>
      <c r="C1" s="139" t="s">
        <v>143</v>
      </c>
      <c r="D1" s="140"/>
      <c r="E1" s="140"/>
      <c r="F1" s="141"/>
      <c r="G1" s="12" t="s">
        <v>144</v>
      </c>
      <c r="H1" s="39">
        <f>پرينت!H1</f>
        <v>31</v>
      </c>
      <c r="I1" s="38" t="str">
        <f>پرينت!I1</f>
        <v>/1395/03</v>
      </c>
    </row>
    <row r="2" spans="1:9" ht="21" customHeight="1">
      <c r="A2" s="137"/>
      <c r="B2" s="138"/>
      <c r="C2" s="142"/>
      <c r="D2" s="143"/>
      <c r="E2" s="143"/>
      <c r="F2" s="144"/>
      <c r="G2" s="13" t="s">
        <v>145</v>
      </c>
      <c r="H2" s="145" t="s">
        <v>436</v>
      </c>
      <c r="I2" s="146"/>
    </row>
    <row r="3" spans="1:9" ht="7.5" customHeight="1">
      <c r="A3" s="14"/>
      <c r="C3" s="14"/>
      <c r="D3" s="14"/>
      <c r="E3" s="14"/>
      <c r="F3" s="14"/>
      <c r="G3" s="14"/>
      <c r="H3" s="17" t="s">
        <v>135</v>
      </c>
    </row>
    <row r="4" spans="1:9" ht="19.5" customHeight="1">
      <c r="A4" s="154" t="s">
        <v>146</v>
      </c>
      <c r="B4" s="149" t="s">
        <v>147</v>
      </c>
      <c r="C4" s="149" t="s">
        <v>148</v>
      </c>
      <c r="D4" s="153" t="s">
        <v>148</v>
      </c>
      <c r="E4" s="153"/>
      <c r="F4" s="155" t="s">
        <v>149</v>
      </c>
      <c r="G4" s="156"/>
      <c r="H4" s="153" t="s">
        <v>150</v>
      </c>
      <c r="I4" s="153" t="s">
        <v>151</v>
      </c>
    </row>
    <row r="5" spans="1:9" ht="19.5" customHeight="1">
      <c r="A5" s="154"/>
      <c r="B5" s="150"/>
      <c r="C5" s="150"/>
      <c r="D5" s="60" t="s">
        <v>152</v>
      </c>
      <c r="E5" s="59" t="s">
        <v>153</v>
      </c>
      <c r="F5" s="157"/>
      <c r="G5" s="158"/>
      <c r="H5" s="153"/>
      <c r="I5" s="153"/>
    </row>
    <row r="6" spans="1:9" ht="18" customHeight="1">
      <c r="A6" s="15">
        <v>1</v>
      </c>
      <c r="B6" s="41" t="str">
        <f ca="1">INDIRECT(ADDRESS(D6,3,4,1,$H$1),TRUE)</f>
        <v>ایربگ راننده 206</v>
      </c>
      <c r="C6" s="16">
        <f t="shared" ref="C6:C37" ca="1" si="0">IFERROR(INDIRECT(ADDRESS(D6,2,4,1,$H$1),TRUE),"")</f>
        <v>192</v>
      </c>
      <c r="D6" s="62">
        <f ca="1">E6</f>
        <v>5</v>
      </c>
      <c r="E6" s="62">
        <f ca="1">MATCH($H$3,INDIRECT("'"&amp;$H$1&amp;"'!"&amp;"h"&amp;A6&amp;":h50"),0)</f>
        <v>5</v>
      </c>
      <c r="F6" s="159" t="str">
        <f ca="1">IFERROR(INDIRECT(ADDRESS(D6,9,4,1,$H$1),TRUE),"")</f>
        <v>ایرانخودرو</v>
      </c>
      <c r="G6" s="160" t="e">
        <f ca="1">INDIRECT(ADDRESS(H6,2,4,1,$H$1),TRUE)</f>
        <v>#VALUE!</v>
      </c>
      <c r="H6" s="15"/>
      <c r="I6" s="15"/>
    </row>
    <row r="7" spans="1:9" ht="18" customHeight="1">
      <c r="A7" s="15">
        <v>2</v>
      </c>
      <c r="B7" s="41" t="str">
        <f t="shared" ref="B7:B37" ca="1" si="1">IFERROR(INDIRECT(ADDRESS(D6+E7,3,4,1,$H$1),TRUE),"")</f>
        <v>PT 206</v>
      </c>
      <c r="C7" s="16">
        <f t="shared" ca="1" si="0"/>
        <v>480</v>
      </c>
      <c r="D7" s="62">
        <f t="shared" ref="D7:D37" ca="1" si="2">IFERROR(E7+D6,"")</f>
        <v>6</v>
      </c>
      <c r="E7" s="62">
        <f ca="1">IFERROR(MATCH($H$3,INDIRECT("'"&amp;$H$1&amp;"'!"&amp;"h"&amp;D6+1&amp;":h50"),0),"")</f>
        <v>1</v>
      </c>
      <c r="F7" s="159" t="str">
        <f t="shared" ref="F7:F37" ca="1" si="3">IFERROR(INDIRECT(ADDRESS(D7,9,4,1,$H$1),TRUE),"")</f>
        <v>ایرانخودرو</v>
      </c>
      <c r="G7" s="160" t="e">
        <f t="shared" ref="G7:G37" ca="1" si="4">INDIRECT(ADDRESS(H7,2,4,1,$H$1),TRUE)</f>
        <v>#VALUE!</v>
      </c>
      <c r="H7" s="15"/>
      <c r="I7" s="15"/>
    </row>
    <row r="8" spans="1:9" ht="18" customHeight="1">
      <c r="A8" s="15">
        <v>3</v>
      </c>
      <c r="B8" s="41" t="str">
        <f t="shared" ca="1" si="1"/>
        <v>کمربند لودليميتر مشکی</v>
      </c>
      <c r="C8" s="16">
        <f t="shared" ca="1" si="0"/>
        <v>384</v>
      </c>
      <c r="D8" s="62">
        <f t="shared" ca="1" si="2"/>
        <v>7</v>
      </c>
      <c r="E8" s="62">
        <f t="shared" ref="E8:E37" ca="1" si="5">IFERROR(MATCH($H$3,INDIRECT("'"&amp;$H$1&amp;"'!"&amp;"h"&amp;D7+1&amp;":h50"),0),"")</f>
        <v>1</v>
      </c>
      <c r="F8" s="159" t="str">
        <f t="shared" ca="1" si="3"/>
        <v>ایسیکو</v>
      </c>
      <c r="G8" s="160" t="e">
        <f t="shared" ca="1" si="4"/>
        <v>#VALUE!</v>
      </c>
      <c r="H8" s="15"/>
      <c r="I8" s="15"/>
    </row>
    <row r="9" spans="1:9" ht="18" customHeight="1">
      <c r="A9" s="15">
        <v>4</v>
      </c>
      <c r="B9" s="41" t="str">
        <f t="shared" ca="1" si="1"/>
        <v>ایربگ سرنشين 206</v>
      </c>
      <c r="C9" s="16">
        <f t="shared" ca="1" si="0"/>
        <v>144</v>
      </c>
      <c r="D9" s="62">
        <f t="shared" ca="1" si="2"/>
        <v>10</v>
      </c>
      <c r="E9" s="62">
        <f t="shared" ca="1" si="5"/>
        <v>3</v>
      </c>
      <c r="F9" s="159" t="str">
        <f t="shared" ca="1" si="3"/>
        <v>مهرکام پارس</v>
      </c>
      <c r="G9" s="160" t="e">
        <f t="shared" ca="1" si="4"/>
        <v>#VALUE!</v>
      </c>
      <c r="H9" s="15"/>
      <c r="I9" s="15"/>
    </row>
    <row r="10" spans="1:9" ht="18" customHeight="1">
      <c r="A10" s="15">
        <v>5</v>
      </c>
      <c r="B10" s="41" t="str">
        <f ca="1">IFERROR(INDIRECT(ADDRESS(D9+E10,3,4,1,$H$1),TRUE),"")</f>
        <v/>
      </c>
      <c r="C10" s="16" t="str">
        <f t="shared" ca="1" si="0"/>
        <v/>
      </c>
      <c r="D10" s="62" t="str">
        <f ca="1">IFERROR(E10+D9,"")</f>
        <v/>
      </c>
      <c r="E10" s="62" t="str">
        <f t="shared" ca="1" si="5"/>
        <v/>
      </c>
      <c r="F10" s="159" t="str">
        <f t="shared" ca="1" si="3"/>
        <v/>
      </c>
      <c r="G10" s="160" t="e">
        <f t="shared" ca="1" si="4"/>
        <v>#VALUE!</v>
      </c>
      <c r="H10" s="15"/>
      <c r="I10" s="15"/>
    </row>
    <row r="11" spans="1:9" ht="18" customHeight="1">
      <c r="A11" s="15">
        <v>6</v>
      </c>
      <c r="B11" s="41" t="str">
        <f t="shared" ca="1" si="1"/>
        <v/>
      </c>
      <c r="C11" s="16" t="str">
        <f t="shared" ca="1" si="0"/>
        <v/>
      </c>
      <c r="D11" s="62" t="str">
        <f t="shared" ca="1" si="2"/>
        <v/>
      </c>
      <c r="E11" s="62" t="str">
        <f t="shared" ca="1" si="5"/>
        <v/>
      </c>
      <c r="F11" s="159" t="str">
        <f t="shared" ca="1" si="3"/>
        <v/>
      </c>
      <c r="G11" s="160" t="e">
        <f t="shared" ca="1" si="4"/>
        <v>#VALUE!</v>
      </c>
      <c r="H11" s="15"/>
      <c r="I11" s="15"/>
    </row>
    <row r="12" spans="1:9" ht="18" customHeight="1">
      <c r="A12" s="15">
        <v>7</v>
      </c>
      <c r="B12" s="41" t="str">
        <f t="shared" ca="1" si="1"/>
        <v/>
      </c>
      <c r="C12" s="16" t="str">
        <f t="shared" ca="1" si="0"/>
        <v/>
      </c>
      <c r="D12" s="62" t="str">
        <f t="shared" ca="1" si="2"/>
        <v/>
      </c>
      <c r="E12" s="62" t="str">
        <f t="shared" ca="1" si="5"/>
        <v/>
      </c>
      <c r="F12" s="159" t="str">
        <f t="shared" ca="1" si="3"/>
        <v/>
      </c>
      <c r="G12" s="160" t="e">
        <f t="shared" ca="1" si="4"/>
        <v>#VALUE!</v>
      </c>
      <c r="H12" s="15"/>
      <c r="I12" s="15"/>
    </row>
    <row r="13" spans="1:9" ht="18">
      <c r="A13" s="15">
        <v>8</v>
      </c>
      <c r="B13" s="41" t="str">
        <f t="shared" ca="1" si="1"/>
        <v/>
      </c>
      <c r="C13" s="16" t="str">
        <f t="shared" ca="1" si="0"/>
        <v/>
      </c>
      <c r="D13" s="62" t="str">
        <f t="shared" ca="1" si="2"/>
        <v/>
      </c>
      <c r="E13" s="62" t="str">
        <f t="shared" ca="1" si="5"/>
        <v/>
      </c>
      <c r="F13" s="159" t="str">
        <f t="shared" ca="1" si="3"/>
        <v/>
      </c>
      <c r="G13" s="160" t="e">
        <f t="shared" ca="1" si="4"/>
        <v>#VALUE!</v>
      </c>
      <c r="H13" s="15"/>
      <c r="I13" s="15"/>
    </row>
    <row r="14" spans="1:9" ht="18">
      <c r="A14" s="15">
        <v>9</v>
      </c>
      <c r="B14" s="41" t="str">
        <f t="shared" ca="1" si="1"/>
        <v/>
      </c>
      <c r="C14" s="16" t="str">
        <f t="shared" ca="1" si="0"/>
        <v/>
      </c>
      <c r="D14" s="62" t="str">
        <f t="shared" ca="1" si="2"/>
        <v/>
      </c>
      <c r="E14" s="62" t="str">
        <f t="shared" ca="1" si="5"/>
        <v/>
      </c>
      <c r="F14" s="159" t="str">
        <f t="shared" ca="1" si="3"/>
        <v/>
      </c>
      <c r="G14" s="160" t="e">
        <f t="shared" ca="1" si="4"/>
        <v>#VALUE!</v>
      </c>
      <c r="H14" s="15"/>
      <c r="I14" s="15"/>
    </row>
    <row r="15" spans="1:9" ht="18" customHeight="1">
      <c r="A15" s="15">
        <v>10</v>
      </c>
      <c r="B15" s="41" t="str">
        <f t="shared" ca="1" si="1"/>
        <v/>
      </c>
      <c r="C15" s="16" t="str">
        <f t="shared" ca="1" si="0"/>
        <v/>
      </c>
      <c r="D15" s="62" t="str">
        <f t="shared" ca="1" si="2"/>
        <v/>
      </c>
      <c r="E15" s="62" t="str">
        <f t="shared" ca="1" si="5"/>
        <v/>
      </c>
      <c r="F15" s="159" t="str">
        <f t="shared" ca="1" si="3"/>
        <v/>
      </c>
      <c r="G15" s="160" t="e">
        <f t="shared" ca="1" si="4"/>
        <v>#VALUE!</v>
      </c>
      <c r="H15" s="15"/>
      <c r="I15" s="15"/>
    </row>
    <row r="16" spans="1:9" ht="18" customHeight="1">
      <c r="A16" s="15">
        <v>11</v>
      </c>
      <c r="B16" s="41" t="str">
        <f t="shared" ca="1" si="1"/>
        <v/>
      </c>
      <c r="C16" s="16" t="str">
        <f t="shared" ca="1" si="0"/>
        <v/>
      </c>
      <c r="D16" s="62" t="str">
        <f t="shared" ca="1" si="2"/>
        <v/>
      </c>
      <c r="E16" s="62" t="str">
        <f t="shared" ca="1" si="5"/>
        <v/>
      </c>
      <c r="F16" s="159" t="str">
        <f t="shared" ca="1" si="3"/>
        <v/>
      </c>
      <c r="G16" s="160" t="e">
        <f t="shared" ca="1" si="4"/>
        <v>#VALUE!</v>
      </c>
      <c r="H16" s="15"/>
      <c r="I16" s="15"/>
    </row>
    <row r="17" spans="1:9" ht="18" customHeight="1">
      <c r="A17" s="15">
        <v>12</v>
      </c>
      <c r="B17" s="41" t="str">
        <f t="shared" ca="1" si="1"/>
        <v/>
      </c>
      <c r="C17" s="16" t="str">
        <f t="shared" ca="1" si="0"/>
        <v/>
      </c>
      <c r="D17" s="62" t="str">
        <f t="shared" ca="1" si="2"/>
        <v/>
      </c>
      <c r="E17" s="62" t="str">
        <f t="shared" ca="1" si="5"/>
        <v/>
      </c>
      <c r="F17" s="159" t="str">
        <f t="shared" ca="1" si="3"/>
        <v/>
      </c>
      <c r="G17" s="160" t="e">
        <f t="shared" ca="1" si="4"/>
        <v>#VALUE!</v>
      </c>
      <c r="H17" s="15"/>
      <c r="I17" s="15"/>
    </row>
    <row r="18" spans="1:9" ht="18" customHeight="1">
      <c r="A18" s="15">
        <v>13</v>
      </c>
      <c r="B18" s="41" t="str">
        <f t="shared" ca="1" si="1"/>
        <v/>
      </c>
      <c r="C18" s="16" t="str">
        <f t="shared" ca="1" si="0"/>
        <v/>
      </c>
      <c r="D18" s="62" t="str">
        <f t="shared" ca="1" si="2"/>
        <v/>
      </c>
      <c r="E18" s="62" t="str">
        <f t="shared" ca="1" si="5"/>
        <v/>
      </c>
      <c r="F18" s="159" t="str">
        <f t="shared" ca="1" si="3"/>
        <v/>
      </c>
      <c r="G18" s="160" t="e">
        <f t="shared" ca="1" si="4"/>
        <v>#VALUE!</v>
      </c>
      <c r="H18" s="15"/>
      <c r="I18" s="15"/>
    </row>
    <row r="19" spans="1:9" ht="18" customHeight="1">
      <c r="A19" s="15">
        <v>14</v>
      </c>
      <c r="B19" s="41" t="str">
        <f t="shared" ca="1" si="1"/>
        <v/>
      </c>
      <c r="C19" s="16" t="str">
        <f t="shared" ca="1" si="0"/>
        <v/>
      </c>
      <c r="D19" s="62" t="str">
        <f t="shared" ca="1" si="2"/>
        <v/>
      </c>
      <c r="E19" s="62" t="str">
        <f t="shared" ca="1" si="5"/>
        <v/>
      </c>
      <c r="F19" s="159" t="str">
        <f t="shared" ca="1" si="3"/>
        <v/>
      </c>
      <c r="G19" s="160" t="e">
        <f t="shared" ca="1" si="4"/>
        <v>#VALUE!</v>
      </c>
      <c r="H19" s="15"/>
      <c r="I19" s="15"/>
    </row>
    <row r="20" spans="1:9" ht="18" customHeight="1">
      <c r="A20" s="15">
        <v>15</v>
      </c>
      <c r="B20" s="41" t="str">
        <f t="shared" ca="1" si="1"/>
        <v/>
      </c>
      <c r="C20" s="16" t="str">
        <f t="shared" ca="1" si="0"/>
        <v/>
      </c>
      <c r="D20" s="62" t="str">
        <f t="shared" ca="1" si="2"/>
        <v/>
      </c>
      <c r="E20" s="62" t="str">
        <f t="shared" ca="1" si="5"/>
        <v/>
      </c>
      <c r="F20" s="159" t="str">
        <f t="shared" ca="1" si="3"/>
        <v/>
      </c>
      <c r="G20" s="160" t="e">
        <f t="shared" ca="1" si="4"/>
        <v>#VALUE!</v>
      </c>
      <c r="H20" s="15"/>
      <c r="I20" s="15"/>
    </row>
    <row r="21" spans="1:9" ht="18" customHeight="1">
      <c r="A21" s="15">
        <v>16</v>
      </c>
      <c r="B21" s="41" t="str">
        <f t="shared" ca="1" si="1"/>
        <v/>
      </c>
      <c r="C21" s="16" t="str">
        <f t="shared" ca="1" si="0"/>
        <v/>
      </c>
      <c r="D21" s="62" t="str">
        <f t="shared" ca="1" si="2"/>
        <v/>
      </c>
      <c r="E21" s="62" t="str">
        <f t="shared" ca="1" si="5"/>
        <v/>
      </c>
      <c r="F21" s="159" t="str">
        <f t="shared" ca="1" si="3"/>
        <v/>
      </c>
      <c r="G21" s="160" t="e">
        <f t="shared" ca="1" si="4"/>
        <v>#VALUE!</v>
      </c>
      <c r="H21" s="15"/>
      <c r="I21" s="15"/>
    </row>
    <row r="22" spans="1:9" ht="18" customHeight="1">
      <c r="A22" s="15">
        <v>17</v>
      </c>
      <c r="B22" s="41" t="str">
        <f t="shared" ca="1" si="1"/>
        <v/>
      </c>
      <c r="C22" s="16" t="str">
        <f t="shared" ca="1" si="0"/>
        <v/>
      </c>
      <c r="D22" s="62" t="str">
        <f t="shared" ca="1" si="2"/>
        <v/>
      </c>
      <c r="E22" s="62" t="str">
        <f t="shared" ca="1" si="5"/>
        <v/>
      </c>
      <c r="F22" s="159" t="str">
        <f t="shared" ca="1" si="3"/>
        <v/>
      </c>
      <c r="G22" s="160" t="e">
        <f t="shared" ca="1" si="4"/>
        <v>#VALUE!</v>
      </c>
      <c r="H22" s="15"/>
      <c r="I22" s="15"/>
    </row>
    <row r="23" spans="1:9" ht="18" customHeight="1">
      <c r="A23" s="15">
        <v>18</v>
      </c>
      <c r="B23" s="41" t="str">
        <f t="shared" ca="1" si="1"/>
        <v/>
      </c>
      <c r="C23" s="16" t="str">
        <f t="shared" ca="1" si="0"/>
        <v/>
      </c>
      <c r="D23" s="62" t="str">
        <f t="shared" ca="1" si="2"/>
        <v/>
      </c>
      <c r="E23" s="62" t="str">
        <f t="shared" ca="1" si="5"/>
        <v/>
      </c>
      <c r="F23" s="159" t="str">
        <f t="shared" ca="1" si="3"/>
        <v/>
      </c>
      <c r="G23" s="160" t="e">
        <f t="shared" ca="1" si="4"/>
        <v>#VALUE!</v>
      </c>
      <c r="H23" s="15"/>
      <c r="I23" s="15"/>
    </row>
    <row r="24" spans="1:9" ht="18" customHeight="1">
      <c r="A24" s="15">
        <v>19</v>
      </c>
      <c r="B24" s="41" t="str">
        <f t="shared" ca="1" si="1"/>
        <v/>
      </c>
      <c r="C24" s="16" t="str">
        <f t="shared" ca="1" si="0"/>
        <v/>
      </c>
      <c r="D24" s="62" t="str">
        <f t="shared" ca="1" si="2"/>
        <v/>
      </c>
      <c r="E24" s="62" t="str">
        <f t="shared" ca="1" si="5"/>
        <v/>
      </c>
      <c r="F24" s="159" t="str">
        <f t="shared" ca="1" si="3"/>
        <v/>
      </c>
      <c r="G24" s="160" t="e">
        <f t="shared" ca="1" si="4"/>
        <v>#VALUE!</v>
      </c>
      <c r="H24" s="15"/>
      <c r="I24" s="15"/>
    </row>
    <row r="25" spans="1:9" ht="18" customHeight="1">
      <c r="A25" s="15">
        <v>20</v>
      </c>
      <c r="B25" s="41" t="str">
        <f t="shared" ca="1" si="1"/>
        <v/>
      </c>
      <c r="C25" s="16" t="str">
        <f t="shared" ca="1" si="0"/>
        <v/>
      </c>
      <c r="D25" s="62" t="str">
        <f t="shared" ca="1" si="2"/>
        <v/>
      </c>
      <c r="E25" s="62" t="str">
        <f t="shared" ca="1" si="5"/>
        <v/>
      </c>
      <c r="F25" s="159" t="str">
        <f t="shared" ca="1" si="3"/>
        <v/>
      </c>
      <c r="G25" s="160" t="e">
        <f t="shared" ca="1" si="4"/>
        <v>#VALUE!</v>
      </c>
      <c r="H25" s="15"/>
      <c r="I25" s="15"/>
    </row>
    <row r="26" spans="1:9" ht="18" customHeight="1">
      <c r="A26" s="15">
        <v>21</v>
      </c>
      <c r="B26" s="41" t="str">
        <f t="shared" ca="1" si="1"/>
        <v/>
      </c>
      <c r="C26" s="16" t="str">
        <f t="shared" ca="1" si="0"/>
        <v/>
      </c>
      <c r="D26" s="62" t="str">
        <f t="shared" ca="1" si="2"/>
        <v/>
      </c>
      <c r="E26" s="62" t="str">
        <f t="shared" ca="1" si="5"/>
        <v/>
      </c>
      <c r="F26" s="159" t="str">
        <f t="shared" ca="1" si="3"/>
        <v/>
      </c>
      <c r="G26" s="160" t="e">
        <f t="shared" ca="1" si="4"/>
        <v>#VALUE!</v>
      </c>
      <c r="H26" s="15"/>
      <c r="I26" s="15"/>
    </row>
    <row r="27" spans="1:9" ht="18">
      <c r="A27" s="15">
        <v>22</v>
      </c>
      <c r="B27" s="41" t="str">
        <f t="shared" ca="1" si="1"/>
        <v/>
      </c>
      <c r="C27" s="16" t="str">
        <f t="shared" ca="1" si="0"/>
        <v/>
      </c>
      <c r="D27" s="62" t="str">
        <f t="shared" ca="1" si="2"/>
        <v/>
      </c>
      <c r="E27" s="62" t="str">
        <f t="shared" ca="1" si="5"/>
        <v/>
      </c>
      <c r="F27" s="159" t="str">
        <f t="shared" ca="1" si="3"/>
        <v/>
      </c>
      <c r="G27" s="160" t="e">
        <f t="shared" ca="1" si="4"/>
        <v>#VALUE!</v>
      </c>
      <c r="H27" s="15"/>
      <c r="I27" s="15"/>
    </row>
    <row r="28" spans="1:9" ht="18">
      <c r="A28" s="15">
        <v>23</v>
      </c>
      <c r="B28" s="41" t="str">
        <f t="shared" ca="1" si="1"/>
        <v/>
      </c>
      <c r="C28" s="16" t="str">
        <f t="shared" ca="1" si="0"/>
        <v/>
      </c>
      <c r="D28" s="62" t="str">
        <f t="shared" ca="1" si="2"/>
        <v/>
      </c>
      <c r="E28" s="62" t="str">
        <f t="shared" ca="1" si="5"/>
        <v/>
      </c>
      <c r="F28" s="159" t="str">
        <f t="shared" ca="1" si="3"/>
        <v/>
      </c>
      <c r="G28" s="160" t="e">
        <f t="shared" ca="1" si="4"/>
        <v>#VALUE!</v>
      </c>
      <c r="H28" s="15"/>
      <c r="I28" s="15"/>
    </row>
    <row r="29" spans="1:9" ht="18">
      <c r="A29" s="15">
        <v>24</v>
      </c>
      <c r="B29" s="41" t="str">
        <f t="shared" ca="1" si="1"/>
        <v/>
      </c>
      <c r="C29" s="16" t="str">
        <f t="shared" ca="1" si="0"/>
        <v/>
      </c>
      <c r="D29" s="62" t="str">
        <f t="shared" ca="1" si="2"/>
        <v/>
      </c>
      <c r="E29" s="62" t="str">
        <f t="shared" ca="1" si="5"/>
        <v/>
      </c>
      <c r="F29" s="159" t="str">
        <f t="shared" ca="1" si="3"/>
        <v/>
      </c>
      <c r="G29" s="160" t="e">
        <f t="shared" ca="1" si="4"/>
        <v>#VALUE!</v>
      </c>
      <c r="H29" s="15"/>
      <c r="I29" s="15"/>
    </row>
    <row r="30" spans="1:9" ht="18">
      <c r="A30" s="15">
        <v>25</v>
      </c>
      <c r="B30" s="41" t="str">
        <f t="shared" ca="1" si="1"/>
        <v/>
      </c>
      <c r="C30" s="16" t="str">
        <f t="shared" ca="1" si="0"/>
        <v/>
      </c>
      <c r="D30" s="62" t="str">
        <f t="shared" ca="1" si="2"/>
        <v/>
      </c>
      <c r="E30" s="62" t="str">
        <f t="shared" ca="1" si="5"/>
        <v/>
      </c>
      <c r="F30" s="159" t="str">
        <f t="shared" ca="1" si="3"/>
        <v/>
      </c>
      <c r="G30" s="160" t="e">
        <f t="shared" ca="1" si="4"/>
        <v>#VALUE!</v>
      </c>
      <c r="H30" s="15"/>
      <c r="I30" s="15"/>
    </row>
    <row r="31" spans="1:9" ht="18">
      <c r="A31" s="15">
        <v>26</v>
      </c>
      <c r="B31" s="41" t="str">
        <f t="shared" ca="1" si="1"/>
        <v/>
      </c>
      <c r="C31" s="16" t="str">
        <f t="shared" ca="1" si="0"/>
        <v/>
      </c>
      <c r="D31" s="62" t="str">
        <f t="shared" ca="1" si="2"/>
        <v/>
      </c>
      <c r="E31" s="62" t="str">
        <f t="shared" ca="1" si="5"/>
        <v/>
      </c>
      <c r="F31" s="159" t="str">
        <f t="shared" ca="1" si="3"/>
        <v/>
      </c>
      <c r="G31" s="160" t="e">
        <f t="shared" ca="1" si="4"/>
        <v>#VALUE!</v>
      </c>
      <c r="H31" s="15"/>
      <c r="I31" s="15"/>
    </row>
    <row r="32" spans="1:9" ht="18">
      <c r="A32" s="15">
        <v>27</v>
      </c>
      <c r="B32" s="41" t="str">
        <f t="shared" ca="1" si="1"/>
        <v/>
      </c>
      <c r="C32" s="16" t="str">
        <f t="shared" ca="1" si="0"/>
        <v/>
      </c>
      <c r="D32" s="62" t="str">
        <f t="shared" ca="1" si="2"/>
        <v/>
      </c>
      <c r="E32" s="62" t="str">
        <f t="shared" ca="1" si="5"/>
        <v/>
      </c>
      <c r="F32" s="159" t="str">
        <f t="shared" ca="1" si="3"/>
        <v/>
      </c>
      <c r="G32" s="160" t="e">
        <f t="shared" ca="1" si="4"/>
        <v>#VALUE!</v>
      </c>
      <c r="H32" s="15"/>
      <c r="I32" s="15"/>
    </row>
    <row r="33" spans="1:9" ht="18">
      <c r="A33" s="15">
        <v>28</v>
      </c>
      <c r="B33" s="41" t="str">
        <f t="shared" ca="1" si="1"/>
        <v/>
      </c>
      <c r="C33" s="16" t="str">
        <f t="shared" ca="1" si="0"/>
        <v/>
      </c>
      <c r="D33" s="62" t="str">
        <f t="shared" ca="1" si="2"/>
        <v/>
      </c>
      <c r="E33" s="62" t="str">
        <f t="shared" ca="1" si="5"/>
        <v/>
      </c>
      <c r="F33" s="159" t="str">
        <f t="shared" ca="1" si="3"/>
        <v/>
      </c>
      <c r="G33" s="160" t="e">
        <f t="shared" ca="1" si="4"/>
        <v>#VALUE!</v>
      </c>
      <c r="H33" s="15"/>
      <c r="I33" s="15"/>
    </row>
    <row r="34" spans="1:9" ht="18">
      <c r="A34" s="15">
        <v>29</v>
      </c>
      <c r="B34" s="41" t="str">
        <f t="shared" ca="1" si="1"/>
        <v/>
      </c>
      <c r="C34" s="16" t="str">
        <f t="shared" ca="1" si="0"/>
        <v/>
      </c>
      <c r="D34" s="62" t="str">
        <f t="shared" ca="1" si="2"/>
        <v/>
      </c>
      <c r="E34" s="62" t="str">
        <f t="shared" ca="1" si="5"/>
        <v/>
      </c>
      <c r="F34" s="159" t="str">
        <f t="shared" ca="1" si="3"/>
        <v/>
      </c>
      <c r="G34" s="160" t="e">
        <f t="shared" ca="1" si="4"/>
        <v>#VALUE!</v>
      </c>
      <c r="H34" s="15"/>
      <c r="I34" s="15"/>
    </row>
    <row r="35" spans="1:9" ht="18">
      <c r="A35" s="15">
        <v>30</v>
      </c>
      <c r="B35" s="41" t="str">
        <f t="shared" ca="1" si="1"/>
        <v/>
      </c>
      <c r="C35" s="16" t="str">
        <f t="shared" ca="1" si="0"/>
        <v/>
      </c>
      <c r="D35" s="62" t="str">
        <f t="shared" ca="1" si="2"/>
        <v/>
      </c>
      <c r="E35" s="62" t="str">
        <f t="shared" ca="1" si="5"/>
        <v/>
      </c>
      <c r="F35" s="159" t="str">
        <f t="shared" ca="1" si="3"/>
        <v/>
      </c>
      <c r="G35" s="160" t="e">
        <f t="shared" ca="1" si="4"/>
        <v>#VALUE!</v>
      </c>
      <c r="H35" s="15"/>
      <c r="I35" s="15"/>
    </row>
    <row r="36" spans="1:9" ht="18">
      <c r="A36" s="15">
        <v>31</v>
      </c>
      <c r="B36" s="41" t="str">
        <f t="shared" ca="1" si="1"/>
        <v/>
      </c>
      <c r="C36" s="16" t="str">
        <f t="shared" ca="1" si="0"/>
        <v/>
      </c>
      <c r="D36" s="62" t="str">
        <f t="shared" ca="1" si="2"/>
        <v/>
      </c>
      <c r="E36" s="62" t="str">
        <f t="shared" ca="1" si="5"/>
        <v/>
      </c>
      <c r="F36" s="159" t="str">
        <f t="shared" ca="1" si="3"/>
        <v/>
      </c>
      <c r="G36" s="160" t="e">
        <f t="shared" ca="1" si="4"/>
        <v>#VALUE!</v>
      </c>
      <c r="H36" s="15"/>
      <c r="I36" s="15"/>
    </row>
    <row r="37" spans="1:9" ht="18">
      <c r="A37" s="15">
        <v>32</v>
      </c>
      <c r="B37" s="41" t="str">
        <f t="shared" ca="1" si="1"/>
        <v/>
      </c>
      <c r="C37" s="16" t="str">
        <f t="shared" ca="1" si="0"/>
        <v/>
      </c>
      <c r="D37" s="62" t="str">
        <f t="shared" ca="1" si="2"/>
        <v/>
      </c>
      <c r="E37" s="62" t="str">
        <f t="shared" ca="1" si="5"/>
        <v/>
      </c>
      <c r="F37" s="159" t="str">
        <f t="shared" ca="1" si="3"/>
        <v/>
      </c>
      <c r="G37" s="160" t="e">
        <f t="shared" ca="1" si="4"/>
        <v>#VALUE!</v>
      </c>
      <c r="H37" s="15"/>
      <c r="I37" s="15"/>
    </row>
  </sheetData>
  <autoFilter ref="A4:I37">
    <filterColumn colId="3" showButton="0"/>
    <filterColumn colId="5" showButton="0"/>
  </autoFilter>
  <customSheetViews>
    <customSheetView guid="{889FFCA4-7EFC-471B-8ECE-D4688929F392}" scale="110" showAutoFilter="1" topLeftCell="A13">
      <selection activeCell="J16" sqref="J16"/>
      <pageMargins left="0.7" right="0.7" top="0.75" bottom="0.75" header="0.3" footer="0.3"/>
      <pageSetup orientation="portrait" r:id="rId1"/>
      <autoFilter ref="A4:I37">
        <filterColumn colId="3" showButton="0"/>
        <filterColumn colId="5" showButton="0"/>
      </autoFilter>
    </customSheetView>
  </customSheetViews>
  <mergeCells count="42">
    <mergeCell ref="A1:B2"/>
    <mergeCell ref="C1:F2"/>
    <mergeCell ref="H2:I2"/>
    <mergeCell ref="A4:A5"/>
    <mergeCell ref="B4:B5"/>
    <mergeCell ref="C4:C5"/>
    <mergeCell ref="D4:E4"/>
    <mergeCell ref="F4:G5"/>
    <mergeCell ref="H4:H5"/>
    <mergeCell ref="I4:I5"/>
    <mergeCell ref="F17:G17"/>
    <mergeCell ref="F6:G6"/>
    <mergeCell ref="F7:G7"/>
    <mergeCell ref="F8:G8"/>
    <mergeCell ref="F9:G9"/>
    <mergeCell ref="F10:G10"/>
    <mergeCell ref="F11:G11"/>
    <mergeCell ref="F12:G12"/>
    <mergeCell ref="F13:G13"/>
    <mergeCell ref="F14:G14"/>
    <mergeCell ref="F15:G15"/>
    <mergeCell ref="F16:G16"/>
    <mergeCell ref="F29:G29"/>
    <mergeCell ref="F18:G18"/>
    <mergeCell ref="F19:G19"/>
    <mergeCell ref="F20:G20"/>
    <mergeCell ref="F21:G21"/>
    <mergeCell ref="F22:G22"/>
    <mergeCell ref="F23:G23"/>
    <mergeCell ref="F24:G24"/>
    <mergeCell ref="F25:G25"/>
    <mergeCell ref="F26:G26"/>
    <mergeCell ref="F27:G27"/>
    <mergeCell ref="F28:G28"/>
    <mergeCell ref="F37:G37"/>
    <mergeCell ref="F36:G36"/>
    <mergeCell ref="F30:G30"/>
    <mergeCell ref="F31:G31"/>
    <mergeCell ref="F32:G32"/>
    <mergeCell ref="F33:G33"/>
    <mergeCell ref="F34:G34"/>
    <mergeCell ref="F35:G35"/>
  </mergeCells>
  <pageMargins left="0.7" right="0.7" top="0.75" bottom="0.75" header="0.3" footer="0.3"/>
  <pageSetup orientation="portrait"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P42"/>
  <sheetViews>
    <sheetView rightToLeft="1" zoomScaleNormal="100" zoomScaleSheetLayoutView="100" workbookViewId="0">
      <selection activeCell="C22" sqref="C22"/>
    </sheetView>
  </sheetViews>
  <sheetFormatPr defaultRowHeight="15"/>
  <cols>
    <col min="1" max="1" width="3.7109375" customWidth="1"/>
    <col min="2" max="2" width="24.140625" style="1" customWidth="1"/>
    <col min="3" max="3" width="6" bestFit="1" customWidth="1"/>
    <col min="4" max="4" width="5.42578125" customWidth="1"/>
    <col min="5" max="5" width="5" customWidth="1"/>
    <col min="6" max="7" width="5.7109375" customWidth="1"/>
    <col min="8" max="8" width="14.28515625" customWidth="1"/>
    <col min="9" max="11" width="9" customWidth="1"/>
    <col min="15" max="15" width="9.140625" hidden="1" customWidth="1"/>
  </cols>
  <sheetData>
    <row r="1" spans="1:16" ht="25.5" customHeight="1">
      <c r="A1" s="135" t="s">
        <v>142</v>
      </c>
      <c r="B1" s="136"/>
      <c r="C1" s="139" t="s">
        <v>143</v>
      </c>
      <c r="D1" s="140"/>
      <c r="E1" s="140"/>
      <c r="F1" s="140"/>
      <c r="G1" s="140"/>
      <c r="H1" s="141"/>
      <c r="I1" s="117" t="s">
        <v>144</v>
      </c>
      <c r="J1" s="161">
        <f>پرينت!H1</f>
        <v>31</v>
      </c>
      <c r="K1" s="161"/>
    </row>
    <row r="2" spans="1:16" ht="25.5" customHeight="1">
      <c r="A2" s="137"/>
      <c r="B2" s="138"/>
      <c r="C2" s="142"/>
      <c r="D2" s="143"/>
      <c r="E2" s="143"/>
      <c r="F2" s="143"/>
      <c r="G2" s="143"/>
      <c r="H2" s="144"/>
      <c r="I2" s="117" t="s">
        <v>145</v>
      </c>
      <c r="J2" s="161" t="str">
        <f>پرينت!H2</f>
        <v>دوشنبه</v>
      </c>
      <c r="K2" s="161"/>
    </row>
    <row r="3" spans="1:16" ht="7.5" customHeight="1">
      <c r="A3" s="14"/>
      <c r="C3" s="14"/>
      <c r="D3" s="14"/>
      <c r="E3" s="14"/>
      <c r="F3" s="14"/>
      <c r="G3" s="14"/>
      <c r="H3" s="17"/>
    </row>
    <row r="4" spans="1:16" ht="18" customHeight="1">
      <c r="A4" s="154" t="s">
        <v>578</v>
      </c>
      <c r="B4" s="149" t="s">
        <v>147</v>
      </c>
      <c r="C4" s="149" t="s">
        <v>148</v>
      </c>
      <c r="D4" s="153" t="s">
        <v>148</v>
      </c>
      <c r="E4" s="153"/>
      <c r="F4" s="155" t="s">
        <v>149</v>
      </c>
      <c r="G4" s="156"/>
      <c r="H4" s="153" t="s">
        <v>151</v>
      </c>
      <c r="I4" s="153" t="s">
        <v>469</v>
      </c>
      <c r="J4" s="153" t="s">
        <v>580</v>
      </c>
      <c r="K4" s="153" t="s">
        <v>522</v>
      </c>
      <c r="P4" t="s">
        <v>577</v>
      </c>
    </row>
    <row r="5" spans="1:16" ht="18" customHeight="1">
      <c r="A5" s="154"/>
      <c r="B5" s="150"/>
      <c r="C5" s="150"/>
      <c r="D5" s="60" t="s">
        <v>579</v>
      </c>
      <c r="E5" s="106" t="s">
        <v>153</v>
      </c>
      <c r="F5" s="157"/>
      <c r="G5" s="158"/>
      <c r="H5" s="153"/>
      <c r="I5" s="153"/>
      <c r="J5" s="153"/>
      <c r="K5" s="153"/>
    </row>
    <row r="6" spans="1:16" ht="17.25" customHeight="1">
      <c r="A6" s="15"/>
      <c r="B6" s="41" t="str">
        <f t="shared" ref="B6:B41" ca="1" si="0">INDIRECT(ADDRESS(ROW(A6)-4,COLUMN(C6),1,,$J$1))</f>
        <v>غربیلک 206</v>
      </c>
      <c r="C6" s="16">
        <f t="shared" ref="C6:C41" ca="1" si="1">IF(INDIRECT(ADDRESS(ROW(A6)-4,COLUMN(B6),1,,$J$1))&gt;0,INDIRECT(ADDRESS(ROW(A6)-4,COLUMN(B6),1,,$J$1)),"")</f>
        <v>240</v>
      </c>
      <c r="D6" s="104" t="str">
        <f t="shared" ref="D6:D41" ca="1" si="2">INDIRECT(ADDRESS(ROW(B6)-4,COLUMN(E6),1,,$J$1))</f>
        <v/>
      </c>
      <c r="E6" s="15">
        <f t="shared" ref="E6:E41" ca="1" si="3">INDIRECT(ADDRESS(ROW(C6)-4,COLUMN(D6),1,,$J$1))</f>
        <v>5</v>
      </c>
      <c r="F6" s="159" t="str">
        <f t="shared" ref="F6:F41" ca="1" si="4">IF(INDIRECT(ADDRESS(ROW(I6)-4,COLUMN(I6),1,,$J$1))&lt;&gt;"",INDIRECT(ADDRESS(ROW(I6)-4,COLUMN(I6),1,,$J$1)),"")</f>
        <v>ایرانخودرو</v>
      </c>
      <c r="G6" s="160">
        <f t="shared" ref="G6:G42" ca="1" si="5">IF(INDIRECT(ADDRESS(ROW(G6)-4,COLUMN(G6),1,,$J$1))&lt;&gt;"",INDIRECT(ADDRESS(ROW(G6)-4,COLUMN(G6),1,,$J$1)),"")</f>
        <v>435</v>
      </c>
      <c r="H6" s="15" t="str">
        <f t="shared" ref="H6:H41" ca="1" si="6">IF(INDIRECT(ADDRESS(ROW(J6)-4,COLUMN(J6),1,,$J$1))&lt;&gt;"",INDIRECT(ADDRESS(ROW(J6)-4,COLUMN(J6),1,,$J$1)),"")</f>
        <v>علیرضا پورشریف</v>
      </c>
      <c r="I6" s="15"/>
      <c r="J6" s="15"/>
      <c r="K6" s="15"/>
    </row>
    <row r="7" spans="1:16" ht="17.25" customHeight="1">
      <c r="A7" s="15"/>
      <c r="B7" s="41" t="str">
        <f t="shared" ca="1" si="0"/>
        <v>غربيلك دنا</v>
      </c>
      <c r="C7" s="16">
        <f t="shared" ca="1" si="1"/>
        <v>144</v>
      </c>
      <c r="D7" s="104" t="str">
        <f t="shared" ca="1" si="2"/>
        <v/>
      </c>
      <c r="E7" s="15">
        <f t="shared" ca="1" si="3"/>
        <v>3</v>
      </c>
      <c r="F7" s="159" t="str">
        <f t="shared" ca="1" si="4"/>
        <v>ایرانخودرو</v>
      </c>
      <c r="G7" s="160">
        <f t="shared" ca="1" si="5"/>
        <v>261</v>
      </c>
      <c r="H7" s="15" t="str">
        <f t="shared" ca="1" si="6"/>
        <v>علیرضا پورشریف</v>
      </c>
      <c r="I7" s="15"/>
      <c r="J7" s="15"/>
      <c r="K7" s="15"/>
      <c r="O7" t="s">
        <v>435</v>
      </c>
    </row>
    <row r="8" spans="1:16" ht="17.25" customHeight="1">
      <c r="A8" s="15"/>
      <c r="B8" s="41" t="str">
        <f t="shared" ca="1" si="0"/>
        <v>غربیلک رانا</v>
      </c>
      <c r="C8" s="16">
        <f t="shared" ca="1" si="1"/>
        <v>48</v>
      </c>
      <c r="D8" s="104" t="str">
        <f t="shared" ca="1" si="2"/>
        <v/>
      </c>
      <c r="E8" s="15">
        <f t="shared" ca="1" si="3"/>
        <v>1</v>
      </c>
      <c r="F8" s="159" t="str">
        <f t="shared" ca="1" si="4"/>
        <v>ایرانخودرو</v>
      </c>
      <c r="G8" s="160">
        <f t="shared" ca="1" si="5"/>
        <v>87</v>
      </c>
      <c r="H8" s="15" t="str">
        <f t="shared" ca="1" si="6"/>
        <v>تيرنژاد</v>
      </c>
      <c r="I8" s="15"/>
      <c r="J8" s="15"/>
      <c r="K8" s="15"/>
      <c r="O8" t="s">
        <v>436</v>
      </c>
    </row>
    <row r="9" spans="1:16" ht="17.25" customHeight="1">
      <c r="A9" s="15"/>
      <c r="B9" s="41" t="str">
        <f t="shared" ca="1" si="0"/>
        <v>ایربگ راننده 206</v>
      </c>
      <c r="C9" s="16">
        <f t="shared" ca="1" si="1"/>
        <v>192</v>
      </c>
      <c r="D9" s="104" t="str">
        <f t="shared" ca="1" si="2"/>
        <v/>
      </c>
      <c r="E9" s="15">
        <f t="shared" ca="1" si="3"/>
        <v>2</v>
      </c>
      <c r="F9" s="159" t="str">
        <f t="shared" ca="1" si="4"/>
        <v>ایرانخودرو</v>
      </c>
      <c r="G9" s="160">
        <f t="shared" ca="1" si="5"/>
        <v>600</v>
      </c>
      <c r="H9" s="15" t="str">
        <f t="shared" ca="1" si="6"/>
        <v>تيرنژاد</v>
      </c>
      <c r="I9" s="15"/>
      <c r="J9" s="15"/>
      <c r="K9" s="15"/>
      <c r="O9" t="s">
        <v>437</v>
      </c>
    </row>
    <row r="10" spans="1:16" ht="17.25" customHeight="1">
      <c r="A10" s="15"/>
      <c r="B10" s="41" t="str">
        <f t="shared" ca="1" si="0"/>
        <v>PT 206</v>
      </c>
      <c r="C10" s="16">
        <f t="shared" ca="1" si="1"/>
        <v>480</v>
      </c>
      <c r="D10" s="104" t="str">
        <f t="shared" ca="1" si="2"/>
        <v/>
      </c>
      <c r="E10" s="15">
        <f t="shared" ca="1" si="3"/>
        <v>5</v>
      </c>
      <c r="F10" s="159" t="str">
        <f t="shared" ca="1" si="4"/>
        <v>ایرانخودرو</v>
      </c>
      <c r="G10" s="160">
        <f t="shared" ca="1" si="5"/>
        <v>2500</v>
      </c>
      <c r="H10" s="15" t="str">
        <f t="shared" ca="1" si="6"/>
        <v>تيرنژاد</v>
      </c>
      <c r="I10" s="15"/>
      <c r="J10" s="15"/>
      <c r="K10" s="15"/>
      <c r="O10" t="s">
        <v>434</v>
      </c>
    </row>
    <row r="11" spans="1:16" ht="17.25" customHeight="1">
      <c r="A11" s="15"/>
      <c r="B11" s="41" t="str">
        <f t="shared" ca="1" si="0"/>
        <v>کمربند لودليميتر مشکی</v>
      </c>
      <c r="C11" s="16">
        <f t="shared" ca="1" si="1"/>
        <v>384</v>
      </c>
      <c r="D11" s="104" t="str">
        <f t="shared" ca="1" si="2"/>
        <v/>
      </c>
      <c r="E11" s="15">
        <f t="shared" ca="1" si="3"/>
        <v>2</v>
      </c>
      <c r="F11" s="159" t="str">
        <f t="shared" ca="1" si="4"/>
        <v>ایسیکو</v>
      </c>
      <c r="G11" s="160">
        <f t="shared" ca="1" si="5"/>
        <v>1000</v>
      </c>
      <c r="H11" s="15" t="str">
        <f t="shared" ca="1" si="6"/>
        <v/>
      </c>
      <c r="I11" s="15"/>
      <c r="J11" s="15"/>
      <c r="K11" s="15"/>
      <c r="O11" t="s">
        <v>438</v>
      </c>
    </row>
    <row r="12" spans="1:16" ht="17.25" customHeight="1">
      <c r="A12" s="15"/>
      <c r="B12" s="41" t="str">
        <f t="shared" ca="1" si="0"/>
        <v>کمربند 4 درب</v>
      </c>
      <c r="C12" s="16">
        <f t="shared" ca="1" si="1"/>
        <v>240</v>
      </c>
      <c r="D12" s="104" t="str">
        <f t="shared" ca="1" si="2"/>
        <v/>
      </c>
      <c r="E12" s="15">
        <f t="shared" ca="1" si="3"/>
        <v>2</v>
      </c>
      <c r="F12" s="159" t="str">
        <f t="shared" ca="1" si="4"/>
        <v>سایپا</v>
      </c>
      <c r="G12" s="160">
        <f t="shared" ca="1" si="5"/>
        <v>1500</v>
      </c>
      <c r="H12" s="15" t="str">
        <f t="shared" ca="1" si="6"/>
        <v>رضا خرمیان</v>
      </c>
      <c r="I12" s="15"/>
      <c r="J12" s="15"/>
      <c r="K12" s="15"/>
      <c r="O12" t="s">
        <v>439</v>
      </c>
    </row>
    <row r="13" spans="1:16" ht="17.25" customHeight="1">
      <c r="A13" s="15"/>
      <c r="B13" s="41" t="str">
        <f t="shared" ca="1" si="0"/>
        <v>کمربند 4 درب</v>
      </c>
      <c r="C13" s="16">
        <f t="shared" ca="1" si="1"/>
        <v>120</v>
      </c>
      <c r="D13" s="104" t="str">
        <f t="shared" ca="1" si="2"/>
        <v/>
      </c>
      <c r="E13" s="15">
        <f t="shared" ca="1" si="3"/>
        <v>1</v>
      </c>
      <c r="F13" s="159" t="str">
        <f t="shared" ca="1" si="4"/>
        <v>پارس خودرو</v>
      </c>
      <c r="G13" s="160">
        <f t="shared" ca="1" si="5"/>
        <v>750</v>
      </c>
      <c r="H13" s="15" t="str">
        <f t="shared" ca="1" si="6"/>
        <v>رضا خرمیان</v>
      </c>
      <c r="I13" s="15"/>
      <c r="J13" s="15"/>
      <c r="K13" s="15"/>
      <c r="O13" t="s">
        <v>440</v>
      </c>
    </row>
    <row r="14" spans="1:16" ht="17.25" customHeight="1">
      <c r="A14" s="15"/>
      <c r="B14" s="41" t="str">
        <f t="shared" ca="1" si="0"/>
        <v>ایربگ سرنشين 206</v>
      </c>
      <c r="C14" s="16">
        <f t="shared" ca="1" si="1"/>
        <v>144</v>
      </c>
      <c r="D14" s="104" t="str">
        <f t="shared" ca="1" si="2"/>
        <v/>
      </c>
      <c r="E14" s="15">
        <f t="shared" ca="1" si="3"/>
        <v>3</v>
      </c>
      <c r="F14" s="159" t="str">
        <f t="shared" ca="1" si="4"/>
        <v>مهرکام پارس</v>
      </c>
      <c r="G14" s="160">
        <f t="shared" ca="1" si="5"/>
        <v>240</v>
      </c>
      <c r="H14" s="15" t="str">
        <f t="shared" ca="1" si="6"/>
        <v>رضا خرمیان</v>
      </c>
      <c r="I14" s="15"/>
      <c r="J14" s="15"/>
      <c r="K14" s="15"/>
    </row>
    <row r="15" spans="1:16" ht="17.25" customHeight="1">
      <c r="A15" s="15"/>
      <c r="B15" s="41" t="str">
        <f t="shared" ca="1" si="0"/>
        <v>قفل 206 مشکی</v>
      </c>
      <c r="C15" s="16">
        <f t="shared" ca="1" si="1"/>
        <v>1200</v>
      </c>
      <c r="D15" s="104">
        <f t="shared" ca="1" si="2"/>
        <v>30</v>
      </c>
      <c r="E15" s="15">
        <f t="shared" ca="1" si="3"/>
        <v>1</v>
      </c>
      <c r="F15" s="159" t="str">
        <f t="shared" ca="1" si="4"/>
        <v>مهرکام پارس</v>
      </c>
      <c r="G15" s="160">
        <f t="shared" ca="1" si="5"/>
        <v>210</v>
      </c>
      <c r="H15" s="15" t="str">
        <f t="shared" ca="1" si="6"/>
        <v>رضا خرمیان</v>
      </c>
      <c r="I15" s="15"/>
      <c r="J15" s="15"/>
      <c r="K15" s="15"/>
    </row>
    <row r="16" spans="1:16" ht="17.25" customHeight="1">
      <c r="A16" s="15"/>
      <c r="B16" s="41" t="str">
        <f t="shared" ca="1" si="0"/>
        <v>کمربند 4 درب</v>
      </c>
      <c r="C16" s="16">
        <f t="shared" ca="1" si="1"/>
        <v>120</v>
      </c>
      <c r="D16" s="104" t="str">
        <f t="shared" ca="1" si="2"/>
        <v/>
      </c>
      <c r="E16" s="15">
        <f t="shared" ca="1" si="3"/>
        <v>1</v>
      </c>
      <c r="F16" s="159" t="str">
        <f t="shared" ca="1" si="4"/>
        <v>سایپا</v>
      </c>
      <c r="G16" s="160">
        <f t="shared" ca="1" si="5"/>
        <v>750</v>
      </c>
      <c r="H16" s="15" t="str">
        <f t="shared" ca="1" si="6"/>
        <v>سيدي</v>
      </c>
      <c r="I16" s="15"/>
      <c r="J16" s="15"/>
      <c r="K16" s="15"/>
    </row>
    <row r="17" spans="1:11" ht="17.25" customHeight="1">
      <c r="A17" s="15"/>
      <c r="B17" s="41" t="str">
        <f t="shared" ca="1" si="0"/>
        <v>ريل پرايد</v>
      </c>
      <c r="C17" s="16">
        <f t="shared" ca="1" si="1"/>
        <v>600</v>
      </c>
      <c r="D17" s="104">
        <f t="shared" ca="1" si="2"/>
        <v>15</v>
      </c>
      <c r="E17" s="15">
        <f t="shared" ca="1" si="3"/>
        <v>1</v>
      </c>
      <c r="F17" s="159" t="str">
        <f t="shared" ca="1" si="4"/>
        <v>سایپا</v>
      </c>
      <c r="G17" s="160">
        <f t="shared" ca="1" si="5"/>
        <v>400</v>
      </c>
      <c r="H17" s="15" t="str">
        <f t="shared" ca="1" si="6"/>
        <v>سيدي</v>
      </c>
      <c r="I17" s="15"/>
      <c r="J17" s="15"/>
      <c r="K17" s="15"/>
    </row>
    <row r="18" spans="1:11" ht="17.25" customHeight="1">
      <c r="A18" s="15"/>
      <c r="B18" s="41" t="str">
        <f t="shared" ca="1" si="0"/>
        <v>درپوش ريل</v>
      </c>
      <c r="C18" s="16">
        <f t="shared" ca="1" si="1"/>
        <v>2100</v>
      </c>
      <c r="D18" s="104">
        <f t="shared" ca="1" si="2"/>
        <v>7</v>
      </c>
      <c r="E18" s="15">
        <f t="shared" ca="1" si="3"/>
        <v>1</v>
      </c>
      <c r="F18" s="159" t="str">
        <f t="shared" ca="1" si="4"/>
        <v>سایپا</v>
      </c>
      <c r="G18" s="160">
        <f t="shared" ca="1" si="5"/>
        <v>49</v>
      </c>
      <c r="H18" s="15" t="str">
        <f t="shared" ca="1" si="6"/>
        <v>سيدي</v>
      </c>
      <c r="I18" s="15"/>
      <c r="J18" s="15"/>
      <c r="K18" s="15"/>
    </row>
    <row r="19" spans="1:11" ht="17.25" customHeight="1">
      <c r="A19" s="15"/>
      <c r="B19" s="41" t="str">
        <f t="shared" ca="1" si="0"/>
        <v>دسته راهنما X100</v>
      </c>
      <c r="C19" s="16">
        <f t="shared" ca="1" si="1"/>
        <v>240</v>
      </c>
      <c r="D19" s="104" t="str">
        <f t="shared" ca="1" si="2"/>
        <v/>
      </c>
      <c r="E19" s="15">
        <f t="shared" ca="1" si="3"/>
        <v>2</v>
      </c>
      <c r="F19" s="159" t="str">
        <f t="shared" ca="1" si="4"/>
        <v>سایپا</v>
      </c>
      <c r="G19" s="160">
        <f t="shared" ca="1" si="5"/>
        <v>468</v>
      </c>
      <c r="H19" s="15" t="str">
        <f t="shared" ca="1" si="6"/>
        <v>سيدي</v>
      </c>
      <c r="I19" s="15"/>
      <c r="J19" s="15"/>
      <c r="K19" s="15"/>
    </row>
    <row r="20" spans="1:11" ht="17.25" customHeight="1">
      <c r="A20" s="15"/>
      <c r="B20" s="41" t="str">
        <f t="shared" ca="1" si="0"/>
        <v>غربيلك X100</v>
      </c>
      <c r="C20" s="16">
        <f t="shared" ca="1" si="1"/>
        <v>216</v>
      </c>
      <c r="D20" s="104" t="str">
        <f t="shared" ca="1" si="2"/>
        <v/>
      </c>
      <c r="E20" s="15">
        <f t="shared" ca="1" si="3"/>
        <v>4</v>
      </c>
      <c r="F20" s="159" t="str">
        <f t="shared" ca="1" si="4"/>
        <v>سایپا</v>
      </c>
      <c r="G20" s="160">
        <f t="shared" ca="1" si="5"/>
        <v>1056</v>
      </c>
      <c r="H20" s="15" t="str">
        <f t="shared" ca="1" si="6"/>
        <v>سيدي</v>
      </c>
      <c r="I20" s="15"/>
      <c r="J20" s="15"/>
      <c r="K20" s="15"/>
    </row>
    <row r="21" spans="1:11" ht="17.25" customHeight="1">
      <c r="A21" s="15"/>
      <c r="B21" s="41" t="str">
        <f t="shared" ca="1" si="0"/>
        <v>واحد كنترل دو ايربگ انديشه</v>
      </c>
      <c r="C21" s="16">
        <f t="shared" ca="1" si="1"/>
        <v>210</v>
      </c>
      <c r="D21" s="104">
        <f t="shared" ca="1" si="2"/>
        <v>7</v>
      </c>
      <c r="E21" s="15">
        <f t="shared" ca="1" si="3"/>
        <v>1</v>
      </c>
      <c r="F21" s="159" t="str">
        <f t="shared" ca="1" si="4"/>
        <v>سایپا</v>
      </c>
      <c r="G21" s="160">
        <f t="shared" ca="1" si="5"/>
        <v>90</v>
      </c>
      <c r="H21" s="15" t="str">
        <f t="shared" ca="1" si="6"/>
        <v>سيدي</v>
      </c>
      <c r="I21" s="15"/>
      <c r="J21" s="15"/>
      <c r="K21" s="15"/>
    </row>
    <row r="22" spans="1:11" ht="17.25" customHeight="1">
      <c r="A22" s="15"/>
      <c r="B22" s="41" t="str">
        <f t="shared" ca="1" si="0"/>
        <v>کمربند 4 درب</v>
      </c>
      <c r="C22" s="16">
        <f t="shared" ca="1" si="1"/>
        <v>240</v>
      </c>
      <c r="D22" s="104" t="str">
        <f t="shared" ca="1" si="2"/>
        <v/>
      </c>
      <c r="E22" s="15">
        <f t="shared" ca="1" si="3"/>
        <v>2</v>
      </c>
      <c r="F22" s="159" t="str">
        <f t="shared" ca="1" si="4"/>
        <v>پارس خودرو</v>
      </c>
      <c r="G22" s="160">
        <f t="shared" ca="1" si="5"/>
        <v>1500</v>
      </c>
      <c r="H22" s="15" t="str">
        <f t="shared" ca="1" si="6"/>
        <v>بابانژاد</v>
      </c>
      <c r="I22" s="15"/>
      <c r="J22" s="15"/>
      <c r="K22" s="15"/>
    </row>
    <row r="23" spans="1:11" ht="17.25" customHeight="1">
      <c r="A23" s="15"/>
      <c r="B23" s="41" t="str">
        <f t="shared" ca="1" si="0"/>
        <v>ريل پرايد</v>
      </c>
      <c r="C23" s="16">
        <f t="shared" ca="1" si="1"/>
        <v>600</v>
      </c>
      <c r="D23" s="104">
        <f t="shared" ca="1" si="2"/>
        <v>15</v>
      </c>
      <c r="E23" s="15">
        <f t="shared" ca="1" si="3"/>
        <v>1</v>
      </c>
      <c r="F23" s="159" t="str">
        <f t="shared" ca="1" si="4"/>
        <v>پارس خودرو</v>
      </c>
      <c r="G23" s="160">
        <f t="shared" ca="1" si="5"/>
        <v>400</v>
      </c>
      <c r="H23" s="15" t="str">
        <f t="shared" ca="1" si="6"/>
        <v>بابانژاد</v>
      </c>
      <c r="I23" s="15"/>
      <c r="J23" s="15"/>
      <c r="K23" s="15"/>
    </row>
    <row r="24" spans="1:11" ht="17.25" customHeight="1">
      <c r="A24" s="15"/>
      <c r="B24" s="41" t="str">
        <f t="shared" ca="1" si="0"/>
        <v>درپوش ريل</v>
      </c>
      <c r="C24" s="16">
        <f t="shared" ca="1" si="1"/>
        <v>2100</v>
      </c>
      <c r="D24" s="104">
        <f t="shared" ca="1" si="2"/>
        <v>7</v>
      </c>
      <c r="E24" s="15">
        <f t="shared" ca="1" si="3"/>
        <v>1</v>
      </c>
      <c r="F24" s="159" t="str">
        <f t="shared" ca="1" si="4"/>
        <v>پارس خودرو</v>
      </c>
      <c r="G24" s="160">
        <f t="shared" ca="1" si="5"/>
        <v>49</v>
      </c>
      <c r="H24" s="15" t="str">
        <f t="shared" ca="1" si="6"/>
        <v>بابانژاد</v>
      </c>
      <c r="I24" s="15"/>
      <c r="J24" s="15"/>
      <c r="K24" s="15"/>
    </row>
    <row r="25" spans="1:11" ht="17.25" customHeight="1">
      <c r="A25" s="15"/>
      <c r="B25" s="41" t="str">
        <f t="shared" ca="1" si="0"/>
        <v>ایربگ سرنشين X100</v>
      </c>
      <c r="C25" s="16">
        <f t="shared" ca="1" si="1"/>
        <v>210</v>
      </c>
      <c r="D25" s="104" t="str">
        <f t="shared" ca="1" si="2"/>
        <v/>
      </c>
      <c r="E25" s="15">
        <f t="shared" ca="1" si="3"/>
        <v>2</v>
      </c>
      <c r="F25" s="159" t="str">
        <f t="shared" ca="1" si="4"/>
        <v>پلاسکو</v>
      </c>
      <c r="G25" s="160">
        <f t="shared" ca="1" si="5"/>
        <v>780</v>
      </c>
      <c r="H25" s="15" t="str">
        <f t="shared" ca="1" si="6"/>
        <v>دانشمند</v>
      </c>
      <c r="I25" s="15"/>
      <c r="J25" s="15"/>
      <c r="K25" s="15"/>
    </row>
    <row r="26" spans="1:11" ht="17.25" customHeight="1">
      <c r="A26" s="15"/>
      <c r="B26" s="41" t="str">
        <f t="shared" ca="1" si="0"/>
        <v>قفل با X100</v>
      </c>
      <c r="C26" s="16">
        <f t="shared" ca="1" si="1"/>
        <v>1275</v>
      </c>
      <c r="D26" s="104">
        <f t="shared" ca="1" si="2"/>
        <v>51</v>
      </c>
      <c r="E26" s="15">
        <f t="shared" ca="1" si="3"/>
        <v>1</v>
      </c>
      <c r="F26" s="159" t="str">
        <f t="shared" ca="1" si="4"/>
        <v>سايپا آذين</v>
      </c>
      <c r="G26" s="160">
        <f t="shared" ca="1" si="5"/>
        <v>428</v>
      </c>
      <c r="H26" s="15" t="str">
        <f t="shared" ca="1" si="6"/>
        <v>دانشمند</v>
      </c>
      <c r="I26" s="15"/>
      <c r="J26" s="15"/>
      <c r="K26" s="15"/>
    </row>
    <row r="27" spans="1:11" ht="17.25" customHeight="1">
      <c r="A27" s="15"/>
      <c r="B27" s="41" t="str">
        <f t="shared" ca="1" si="0"/>
        <v>قفل بدون X100</v>
      </c>
      <c r="C27" s="16">
        <f t="shared" ca="1" si="1"/>
        <v>1275</v>
      </c>
      <c r="D27" s="104">
        <f t="shared" ca="1" si="2"/>
        <v>51</v>
      </c>
      <c r="E27" s="15">
        <f t="shared" ca="1" si="3"/>
        <v>1</v>
      </c>
      <c r="F27" s="159" t="str">
        <f t="shared" ca="1" si="4"/>
        <v>سايپا آذين</v>
      </c>
      <c r="G27" s="160">
        <f t="shared" ca="1" si="5"/>
        <v>428</v>
      </c>
      <c r="H27" s="15" t="str">
        <f t="shared" ca="1" si="6"/>
        <v>دانشمند</v>
      </c>
      <c r="I27" s="15"/>
      <c r="J27" s="15"/>
      <c r="K27" s="15"/>
    </row>
    <row r="28" spans="1:11" ht="17.25" customHeight="1">
      <c r="A28" s="15"/>
      <c r="B28" s="41">
        <f t="shared" ca="1" si="0"/>
        <v>0</v>
      </c>
      <c r="C28" s="16" t="str">
        <f t="shared" ca="1" si="1"/>
        <v/>
      </c>
      <c r="D28" s="104">
        <f t="shared" ca="1" si="2"/>
        <v>0</v>
      </c>
      <c r="E28" s="15">
        <f t="shared" ca="1" si="3"/>
        <v>0</v>
      </c>
      <c r="F28" s="159" t="str">
        <f t="shared" ca="1" si="4"/>
        <v/>
      </c>
      <c r="G28" s="160" t="str">
        <f t="shared" ca="1" si="5"/>
        <v/>
      </c>
      <c r="H28" s="15" t="str">
        <f t="shared" ca="1" si="6"/>
        <v/>
      </c>
      <c r="I28" s="15"/>
      <c r="J28" s="15"/>
      <c r="K28" s="15"/>
    </row>
    <row r="29" spans="1:11" ht="17.25" customHeight="1">
      <c r="A29" s="15"/>
      <c r="B29" s="41">
        <f t="shared" ca="1" si="0"/>
        <v>0</v>
      </c>
      <c r="C29" s="16" t="str">
        <f t="shared" ca="1" si="1"/>
        <v/>
      </c>
      <c r="D29" s="104">
        <f t="shared" ca="1" si="2"/>
        <v>0</v>
      </c>
      <c r="E29" s="15">
        <f t="shared" ca="1" si="3"/>
        <v>0</v>
      </c>
      <c r="F29" s="159" t="str">
        <f t="shared" ca="1" si="4"/>
        <v/>
      </c>
      <c r="G29" s="160" t="str">
        <f t="shared" ca="1" si="5"/>
        <v/>
      </c>
      <c r="H29" s="15" t="str">
        <f t="shared" ca="1" si="6"/>
        <v/>
      </c>
      <c r="I29" s="15"/>
      <c r="J29" s="15"/>
      <c r="K29" s="15"/>
    </row>
    <row r="30" spans="1:11" ht="17.25" customHeight="1">
      <c r="A30" s="15"/>
      <c r="B30" s="41">
        <f t="shared" ca="1" si="0"/>
        <v>0</v>
      </c>
      <c r="C30" s="16" t="str">
        <f t="shared" ca="1" si="1"/>
        <v/>
      </c>
      <c r="D30" s="104">
        <f t="shared" ca="1" si="2"/>
        <v>0</v>
      </c>
      <c r="E30" s="15">
        <f t="shared" ca="1" si="3"/>
        <v>0</v>
      </c>
      <c r="F30" s="159" t="str">
        <f t="shared" ca="1" si="4"/>
        <v/>
      </c>
      <c r="G30" s="160" t="str">
        <f t="shared" ca="1" si="5"/>
        <v/>
      </c>
      <c r="H30" s="15" t="str">
        <f t="shared" ca="1" si="6"/>
        <v/>
      </c>
      <c r="I30" s="15"/>
      <c r="J30" s="15"/>
      <c r="K30" s="15"/>
    </row>
    <row r="31" spans="1:11" ht="17.25" customHeight="1">
      <c r="A31" s="15"/>
      <c r="B31" s="41">
        <f t="shared" ca="1" si="0"/>
        <v>0</v>
      </c>
      <c r="C31" s="16" t="str">
        <f t="shared" ca="1" si="1"/>
        <v/>
      </c>
      <c r="D31" s="104">
        <f t="shared" ca="1" si="2"/>
        <v>0</v>
      </c>
      <c r="E31" s="15">
        <f t="shared" ca="1" si="3"/>
        <v>0</v>
      </c>
      <c r="F31" s="159" t="str">
        <f t="shared" ca="1" si="4"/>
        <v/>
      </c>
      <c r="G31" s="160" t="str">
        <f t="shared" ca="1" si="5"/>
        <v/>
      </c>
      <c r="H31" s="15" t="str">
        <f t="shared" ca="1" si="6"/>
        <v/>
      </c>
      <c r="I31" s="15"/>
      <c r="J31" s="15"/>
      <c r="K31" s="15"/>
    </row>
    <row r="32" spans="1:11" ht="17.25" customHeight="1">
      <c r="A32" s="15"/>
      <c r="B32" s="41">
        <f t="shared" ca="1" si="0"/>
        <v>0</v>
      </c>
      <c r="C32" s="16" t="str">
        <f t="shared" ca="1" si="1"/>
        <v/>
      </c>
      <c r="D32" s="104">
        <f t="shared" ca="1" si="2"/>
        <v>0</v>
      </c>
      <c r="E32" s="15">
        <f t="shared" ca="1" si="3"/>
        <v>0</v>
      </c>
      <c r="F32" s="159" t="str">
        <f t="shared" ca="1" si="4"/>
        <v/>
      </c>
      <c r="G32" s="160" t="str">
        <f t="shared" ca="1" si="5"/>
        <v/>
      </c>
      <c r="H32" s="15" t="str">
        <f t="shared" ca="1" si="6"/>
        <v/>
      </c>
      <c r="I32" s="15"/>
      <c r="J32" s="15"/>
      <c r="K32" s="15"/>
    </row>
    <row r="33" spans="1:11" ht="17.25" customHeight="1">
      <c r="A33" s="15"/>
      <c r="B33" s="41">
        <f t="shared" ca="1" si="0"/>
        <v>0</v>
      </c>
      <c r="C33" s="16" t="str">
        <f t="shared" ca="1" si="1"/>
        <v/>
      </c>
      <c r="D33" s="104">
        <f t="shared" ca="1" si="2"/>
        <v>0</v>
      </c>
      <c r="E33" s="15">
        <f t="shared" ca="1" si="3"/>
        <v>0</v>
      </c>
      <c r="F33" s="159" t="str">
        <f t="shared" ca="1" si="4"/>
        <v/>
      </c>
      <c r="G33" s="160" t="str">
        <f t="shared" ca="1" si="5"/>
        <v/>
      </c>
      <c r="H33" s="15" t="str">
        <f t="shared" ca="1" si="6"/>
        <v/>
      </c>
      <c r="I33" s="15"/>
      <c r="J33" s="15"/>
      <c r="K33" s="15"/>
    </row>
    <row r="34" spans="1:11" ht="17.25" customHeight="1">
      <c r="A34" s="15"/>
      <c r="B34" s="41">
        <f t="shared" ca="1" si="0"/>
        <v>0</v>
      </c>
      <c r="C34" s="16" t="str">
        <f t="shared" ca="1" si="1"/>
        <v/>
      </c>
      <c r="D34" s="104">
        <f t="shared" ca="1" si="2"/>
        <v>0</v>
      </c>
      <c r="E34" s="15">
        <f t="shared" ca="1" si="3"/>
        <v>0</v>
      </c>
      <c r="F34" s="159" t="str">
        <f t="shared" ca="1" si="4"/>
        <v/>
      </c>
      <c r="G34" s="160" t="str">
        <f t="shared" ca="1" si="5"/>
        <v/>
      </c>
      <c r="H34" s="15" t="str">
        <f t="shared" ca="1" si="6"/>
        <v/>
      </c>
      <c r="I34" s="15"/>
      <c r="J34" s="15"/>
      <c r="K34" s="15"/>
    </row>
    <row r="35" spans="1:11" ht="17.25" customHeight="1">
      <c r="A35" s="15"/>
      <c r="B35" s="41">
        <f t="shared" ca="1" si="0"/>
        <v>0</v>
      </c>
      <c r="C35" s="16" t="str">
        <f t="shared" ca="1" si="1"/>
        <v/>
      </c>
      <c r="D35" s="104">
        <f t="shared" ca="1" si="2"/>
        <v>0</v>
      </c>
      <c r="E35" s="15">
        <f t="shared" ca="1" si="3"/>
        <v>0</v>
      </c>
      <c r="F35" s="159" t="str">
        <f t="shared" ca="1" si="4"/>
        <v/>
      </c>
      <c r="G35" s="160" t="str">
        <f t="shared" ca="1" si="5"/>
        <v/>
      </c>
      <c r="H35" s="15" t="str">
        <f t="shared" ca="1" si="6"/>
        <v/>
      </c>
      <c r="I35" s="15"/>
      <c r="J35" s="15"/>
      <c r="K35" s="15"/>
    </row>
    <row r="36" spans="1:11" ht="17.25" customHeight="1">
      <c r="A36" s="15"/>
      <c r="B36" s="41">
        <f t="shared" ca="1" si="0"/>
        <v>0</v>
      </c>
      <c r="C36" s="16" t="str">
        <f t="shared" ca="1" si="1"/>
        <v/>
      </c>
      <c r="D36" s="104">
        <f t="shared" ca="1" si="2"/>
        <v>0</v>
      </c>
      <c r="E36" s="15">
        <f t="shared" ca="1" si="3"/>
        <v>0</v>
      </c>
      <c r="F36" s="159" t="str">
        <f t="shared" ca="1" si="4"/>
        <v/>
      </c>
      <c r="G36" s="160" t="str">
        <f t="shared" ca="1" si="5"/>
        <v/>
      </c>
      <c r="H36" s="15" t="str">
        <f t="shared" ca="1" si="6"/>
        <v/>
      </c>
      <c r="I36" s="15"/>
      <c r="J36" s="15"/>
      <c r="K36" s="15"/>
    </row>
    <row r="37" spans="1:11" ht="17.25" customHeight="1">
      <c r="A37" s="15"/>
      <c r="B37" s="41">
        <f t="shared" ca="1" si="0"/>
        <v>0</v>
      </c>
      <c r="C37" s="16" t="str">
        <f t="shared" ca="1" si="1"/>
        <v/>
      </c>
      <c r="D37" s="104">
        <f t="shared" ca="1" si="2"/>
        <v>0</v>
      </c>
      <c r="E37" s="15">
        <f t="shared" ca="1" si="3"/>
        <v>0</v>
      </c>
      <c r="F37" s="159" t="str">
        <f t="shared" ca="1" si="4"/>
        <v/>
      </c>
      <c r="G37" s="160" t="str">
        <f t="shared" ca="1" si="5"/>
        <v/>
      </c>
      <c r="H37" s="15" t="str">
        <f t="shared" ca="1" si="6"/>
        <v/>
      </c>
      <c r="I37" s="15"/>
      <c r="J37" s="15"/>
      <c r="K37" s="15"/>
    </row>
    <row r="38" spans="1:11" ht="17.25" customHeight="1">
      <c r="A38" s="15"/>
      <c r="B38" s="41">
        <f t="shared" ca="1" si="0"/>
        <v>0</v>
      </c>
      <c r="C38" s="16" t="str">
        <f t="shared" ca="1" si="1"/>
        <v/>
      </c>
      <c r="D38" s="104">
        <f t="shared" ca="1" si="2"/>
        <v>0</v>
      </c>
      <c r="E38" s="15">
        <f t="shared" ca="1" si="3"/>
        <v>0</v>
      </c>
      <c r="F38" s="159" t="str">
        <f t="shared" ca="1" si="4"/>
        <v/>
      </c>
      <c r="G38" s="160" t="str">
        <f t="shared" ca="1" si="5"/>
        <v/>
      </c>
      <c r="H38" s="15" t="str">
        <f t="shared" ca="1" si="6"/>
        <v/>
      </c>
      <c r="I38" s="15"/>
      <c r="J38" s="15"/>
      <c r="K38" s="15"/>
    </row>
    <row r="39" spans="1:11" ht="17.25" customHeight="1">
      <c r="A39" s="15"/>
      <c r="B39" s="41">
        <f t="shared" ca="1" si="0"/>
        <v>0</v>
      </c>
      <c r="C39" s="16" t="str">
        <f t="shared" ca="1" si="1"/>
        <v/>
      </c>
      <c r="D39" s="104">
        <f t="shared" ca="1" si="2"/>
        <v>0</v>
      </c>
      <c r="E39" s="15">
        <f t="shared" ca="1" si="3"/>
        <v>0</v>
      </c>
      <c r="F39" s="159" t="str">
        <f t="shared" ca="1" si="4"/>
        <v/>
      </c>
      <c r="G39" s="160" t="str">
        <f t="shared" ca="1" si="5"/>
        <v/>
      </c>
      <c r="H39" s="15" t="str">
        <f t="shared" ca="1" si="6"/>
        <v/>
      </c>
      <c r="I39" s="15"/>
      <c r="J39" s="15"/>
      <c r="K39" s="15"/>
    </row>
    <row r="40" spans="1:11" ht="17.25" customHeight="1">
      <c r="A40" s="15"/>
      <c r="B40" s="41">
        <f t="shared" ca="1" si="0"/>
        <v>0</v>
      </c>
      <c r="C40" s="16" t="str">
        <f t="shared" ca="1" si="1"/>
        <v/>
      </c>
      <c r="D40" s="104">
        <f t="shared" ca="1" si="2"/>
        <v>0</v>
      </c>
      <c r="E40" s="15">
        <f t="shared" ca="1" si="3"/>
        <v>0</v>
      </c>
      <c r="F40" s="159" t="str">
        <f t="shared" ca="1" si="4"/>
        <v/>
      </c>
      <c r="G40" s="160" t="str">
        <f t="shared" ca="1" si="5"/>
        <v/>
      </c>
      <c r="H40" s="15" t="str">
        <f t="shared" ca="1" si="6"/>
        <v/>
      </c>
      <c r="I40" s="15"/>
      <c r="J40" s="15"/>
      <c r="K40" s="15"/>
    </row>
    <row r="41" spans="1:11" ht="17.25" customHeight="1">
      <c r="A41" s="15"/>
      <c r="B41" s="41">
        <f t="shared" ca="1" si="0"/>
        <v>0</v>
      </c>
      <c r="C41" s="16" t="str">
        <f t="shared" ca="1" si="1"/>
        <v/>
      </c>
      <c r="D41" s="104">
        <f t="shared" ca="1" si="2"/>
        <v>0</v>
      </c>
      <c r="E41" s="15">
        <f t="shared" ca="1" si="3"/>
        <v>0</v>
      </c>
      <c r="F41" s="159" t="str">
        <f t="shared" ca="1" si="4"/>
        <v/>
      </c>
      <c r="G41" s="160" t="str">
        <f t="shared" ca="1" si="5"/>
        <v/>
      </c>
      <c r="H41" s="15" t="str">
        <f t="shared" ca="1" si="6"/>
        <v/>
      </c>
      <c r="I41" s="15"/>
      <c r="J41" s="15"/>
      <c r="K41" s="15"/>
    </row>
    <row r="42" spans="1:11" ht="18">
      <c r="A42" s="15"/>
      <c r="B42" s="41">
        <f ca="1">INDIRECT(ADDRESS(ROW(A42)-4,COLUMN(C42),1,,$J$1))</f>
        <v>0</v>
      </c>
      <c r="C42" s="16" t="str">
        <f ca="1">IF(INDIRECT(ADDRESS(ROW(A42)-4,COLUMN(B42),1,,$J$1))&gt;0,INDIRECT(ADDRESS(ROW(A42)-4,COLUMN(B42),1,,$J$1)),"")</f>
        <v/>
      </c>
      <c r="D42" s="104">
        <f ca="1">INDIRECT(ADDRESS(ROW(B42)-4,COLUMN(E42),1,,$J$1))</f>
        <v>0</v>
      </c>
      <c r="E42" s="15">
        <f ca="1">INDIRECT(ADDRESS(ROW(C42)-4,COLUMN(D42),1,,$J$1))</f>
        <v>0</v>
      </c>
      <c r="F42" s="159" t="str">
        <f ca="1">IF(INDIRECT(ADDRESS(ROW(I42)-4,COLUMN(I42),1,,$J$1))&lt;&gt;"",INDIRECT(ADDRESS(ROW(I42)-4,COLUMN(I42),1,,$J$1)),"")</f>
        <v/>
      </c>
      <c r="G42" s="160" t="str">
        <f t="shared" ca="1" si="5"/>
        <v/>
      </c>
      <c r="H42" s="15" t="str">
        <f ca="1">IF(INDIRECT(ADDRESS(ROW(J42)-4,COLUMN(J42),1,,$J$1))&lt;&gt;"",INDIRECT(ADDRESS(ROW(J42)-4,COLUMN(J42),1,,$J$1)),"")</f>
        <v/>
      </c>
      <c r="I42" s="15"/>
      <c r="J42" s="15"/>
      <c r="K42" s="15"/>
    </row>
  </sheetData>
  <customSheetViews>
    <customSheetView guid="{889FFCA4-7EFC-471B-8ECE-D4688929F392}" hiddenColumns="1" topLeftCell="A19">
      <selection activeCell="H42" sqref="H42"/>
      <pageMargins left="0.23622047244094491" right="0.23622047244094491" top="0.21" bottom="0.17" header="0.21" footer="0.17"/>
      <printOptions horizontalCentered="1"/>
      <pageSetup orientation="portrait" r:id="rId1"/>
    </customSheetView>
  </customSheetViews>
  <mergeCells count="50">
    <mergeCell ref="J1:K1"/>
    <mergeCell ref="F40:G40"/>
    <mergeCell ref="F41:G41"/>
    <mergeCell ref="F42:G42"/>
    <mergeCell ref="F6:G6"/>
    <mergeCell ref="F7:G7"/>
    <mergeCell ref="F8:G8"/>
    <mergeCell ref="F9:G9"/>
    <mergeCell ref="F10:G10"/>
    <mergeCell ref="F25:G25"/>
    <mergeCell ref="F26:G26"/>
    <mergeCell ref="F27:G27"/>
    <mergeCell ref="F28:G28"/>
    <mergeCell ref="F24:G24"/>
    <mergeCell ref="K4:K5"/>
    <mergeCell ref="I4:I5"/>
    <mergeCell ref="A1:B2"/>
    <mergeCell ref="A4:A5"/>
    <mergeCell ref="B4:B5"/>
    <mergeCell ref="C4:C5"/>
    <mergeCell ref="D4:E4"/>
    <mergeCell ref="C1:H2"/>
    <mergeCell ref="F4:G5"/>
    <mergeCell ref="H4:H5"/>
    <mergeCell ref="F21:G21"/>
    <mergeCell ref="F22:G22"/>
    <mergeCell ref="F23:G23"/>
    <mergeCell ref="F17:G17"/>
    <mergeCell ref="F20:G20"/>
    <mergeCell ref="F11:G11"/>
    <mergeCell ref="F12:G12"/>
    <mergeCell ref="F13:G13"/>
    <mergeCell ref="J2:K2"/>
    <mergeCell ref="F15:G15"/>
    <mergeCell ref="F36:G36"/>
    <mergeCell ref="F37:G37"/>
    <mergeCell ref="F38:G38"/>
    <mergeCell ref="F39:G39"/>
    <mergeCell ref="J4:J5"/>
    <mergeCell ref="F30:G30"/>
    <mergeCell ref="F31:G31"/>
    <mergeCell ref="F32:G32"/>
    <mergeCell ref="F33:G33"/>
    <mergeCell ref="F34:G34"/>
    <mergeCell ref="F35:G35"/>
    <mergeCell ref="F16:G16"/>
    <mergeCell ref="F29:G29"/>
    <mergeCell ref="F18:G18"/>
    <mergeCell ref="F19:G19"/>
    <mergeCell ref="F14:G14"/>
  </mergeCells>
  <dataValidations count="1">
    <dataValidation type="list" allowBlank="1" showInputMessage="1" showErrorMessage="1" sqref="J2">
      <formula1>$O$7:$O$13</formula1>
    </dataValidation>
  </dataValidations>
  <printOptions horizontalCentered="1"/>
  <pageMargins left="0.23622047244094491" right="0.23622047244094491" top="0.21" bottom="0.17" header="0.21" footer="0.17"/>
  <pageSetup orientation="portrait"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I22"/>
  <sheetViews>
    <sheetView rightToLeft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3" sqref="A3"/>
    </sheetView>
  </sheetViews>
  <sheetFormatPr defaultRowHeight="15"/>
  <cols>
    <col min="1" max="1" width="15.7109375" style="9" customWidth="1"/>
    <col min="2" max="2" width="10" style="9" bestFit="1" customWidth="1"/>
    <col min="3" max="3" width="18.7109375" style="7" bestFit="1" customWidth="1"/>
    <col min="4" max="4" width="6.5703125" style="7" bestFit="1" customWidth="1"/>
    <col min="5" max="5" width="4.5703125" style="9" customWidth="1"/>
    <col min="6" max="7" width="4.5703125" style="7" customWidth="1"/>
    <col min="8" max="25" width="4.7109375" style="7" customWidth="1"/>
    <col min="26" max="31" width="4.7109375" style="14" customWidth="1"/>
    <col min="32" max="35" width="4.7109375" customWidth="1"/>
  </cols>
  <sheetData>
    <row r="1" spans="1:35">
      <c r="A1" s="5" t="s">
        <v>125</v>
      </c>
      <c r="B1" s="5" t="s">
        <v>0</v>
      </c>
      <c r="C1" s="10" t="s">
        <v>1</v>
      </c>
      <c r="D1" s="5" t="s">
        <v>179</v>
      </c>
      <c r="E1" s="5">
        <v>1</v>
      </c>
      <c r="F1" s="5">
        <v>2</v>
      </c>
      <c r="G1" s="5">
        <v>3</v>
      </c>
      <c r="H1" s="5">
        <v>4</v>
      </c>
      <c r="I1" s="5">
        <v>5</v>
      </c>
      <c r="J1" s="5">
        <v>6</v>
      </c>
      <c r="K1" s="5">
        <v>7</v>
      </c>
      <c r="L1" s="5">
        <v>8</v>
      </c>
      <c r="M1" s="5">
        <v>9</v>
      </c>
      <c r="N1" s="5">
        <v>10</v>
      </c>
      <c r="O1" s="5">
        <v>11</v>
      </c>
      <c r="P1" s="5">
        <v>12</v>
      </c>
      <c r="Q1" s="5">
        <v>13</v>
      </c>
      <c r="R1" s="5">
        <v>14</v>
      </c>
      <c r="S1" s="5">
        <v>15</v>
      </c>
      <c r="T1" s="5">
        <v>16</v>
      </c>
      <c r="U1" s="5">
        <v>17</v>
      </c>
      <c r="V1" s="5">
        <v>18</v>
      </c>
      <c r="W1" s="5">
        <v>19</v>
      </c>
      <c r="X1" s="5">
        <v>20</v>
      </c>
      <c r="Y1" s="5">
        <v>21</v>
      </c>
      <c r="Z1" s="5">
        <v>22</v>
      </c>
      <c r="AA1" s="5">
        <v>23</v>
      </c>
      <c r="AB1" s="5">
        <v>24</v>
      </c>
      <c r="AC1" s="5">
        <v>25</v>
      </c>
      <c r="AD1" s="5">
        <v>26</v>
      </c>
      <c r="AE1" s="5">
        <v>27</v>
      </c>
      <c r="AF1" s="5">
        <v>28</v>
      </c>
      <c r="AG1" s="5">
        <v>29</v>
      </c>
      <c r="AH1" s="5">
        <v>30</v>
      </c>
      <c r="AI1" s="5">
        <v>31</v>
      </c>
    </row>
    <row r="2" spans="1:35">
      <c r="A2" s="53" t="s">
        <v>156</v>
      </c>
      <c r="B2" s="53">
        <v>15001124</v>
      </c>
      <c r="C2" s="53" t="str">
        <f>IF(ISERROR(LOOKUP(B2,محصولات!A:A,محصولات!B:B)),"",LOOKUP(B2,محصولات!A:A,محصولات!B:B))</f>
        <v>كمربند جلو راست تيبا</v>
      </c>
      <c r="D2" s="53">
        <f ca="1">SUM(E2:AI2)</f>
        <v>0</v>
      </c>
      <c r="E2" s="56">
        <f ca="1">IFERROR(SUMIFS(INDIRECT(LEFT(ADDRESS(1,2,4,1,E$1),LEN(ADDRESS(1,2,4,1,E$1))-1)&amp;":B"),INDIRECT(LEFT(ADDRESS(1,1,4,1,E$1),LEN(ADDRESS(1,1,4,1,E$1))-1)&amp;":A"),عراق!$B2,INDIRECT(LEFT(ADDRESS(1,9,4,1,E$1),LEN(ADDRESS(1,9,4,1,E$1))-1)&amp;":i"),عراق!$A2),"")</f>
        <v>0</v>
      </c>
      <c r="F2" s="56" t="str">
        <f ca="1">IFERROR(SUMIFS(INDIRECT(LEFT(ADDRESS(1,2,4,1,F$1),LEN(ADDRESS(1,2,4,1,F$1))-1)&amp;":B"),INDIRECT(LEFT(ADDRESS(1,1,4,1,F$1),LEN(ADDRESS(1,1,4,1,F$1))-1)&amp;":A"),عراق!$B2,INDIRECT(LEFT(ADDRESS(1,9,4,1,F$1),LEN(ADDRESS(1,9,4,1,F$1))-1)&amp;":i"),عراق!$A2),"")</f>
        <v/>
      </c>
      <c r="G2" s="56">
        <f ca="1">IFERROR(SUMIFS(INDIRECT(LEFT(ADDRESS(1,2,4,1,G$1),LEN(ADDRESS(1,2,4,1,G$1))-1)&amp;":B"),INDIRECT(LEFT(ADDRESS(1,1,4,1,G$1),LEN(ADDRESS(1,1,4,1,G$1))-1)&amp;":A"),عراق!$B2,INDIRECT(LEFT(ADDRESS(1,9,4,1,G$1),LEN(ADDRESS(1,9,4,1,G$1))-1)&amp;":i"),عراق!$A2),"")</f>
        <v>0</v>
      </c>
      <c r="H2" s="56">
        <f ca="1">IFERROR(SUMIFS(INDIRECT(LEFT(ADDRESS(1,2,4,1,H$1),LEN(ADDRESS(1,2,4,1,H$1))-1)&amp;":B"),INDIRECT(LEFT(ADDRESS(1,1,4,1,H$1),LEN(ADDRESS(1,1,4,1,H$1))-1)&amp;":A"),عراق!$B2,INDIRECT(LEFT(ADDRESS(1,9,4,1,H$1),LEN(ADDRESS(1,9,4,1,H$1))-1)&amp;":i"),عراق!$A2),"")</f>
        <v>0</v>
      </c>
      <c r="I2" s="56">
        <f ca="1">IFERROR(SUMIFS(INDIRECT(LEFT(ADDRESS(1,2,4,1,I$1),LEN(ADDRESS(1,2,4,1,I$1))-1)&amp;":B"),INDIRECT(LEFT(ADDRESS(1,1,4,1,I$1),LEN(ADDRESS(1,1,4,1,I$1))-1)&amp;":A"),عراق!$B2,INDIRECT(LEFT(ADDRESS(1,9,4,1,I$1),LEN(ADDRESS(1,9,4,1,I$1))-1)&amp;":i"),عراق!$A2),"")</f>
        <v>0</v>
      </c>
      <c r="J2" s="56">
        <f ca="1">IFERROR(SUMIFS(INDIRECT(LEFT(ADDRESS(1,2,4,1,J$1),LEN(ADDRESS(1,2,4,1,J$1))-1)&amp;":B"),INDIRECT(LEFT(ADDRESS(1,1,4,1,J$1),LEN(ADDRESS(1,1,4,1,J$1))-1)&amp;":A"),عراق!$B2,INDIRECT(LEFT(ADDRESS(1,9,4,1,J$1),LEN(ADDRESS(1,9,4,1,J$1))-1)&amp;":i"),عراق!$A2),"")</f>
        <v>0</v>
      </c>
      <c r="K2" s="56">
        <f ca="1">IFERROR(SUMIFS(INDIRECT(LEFT(ADDRESS(1,2,4,1,K$1),LEN(ADDRESS(1,2,4,1,K$1))-1)&amp;":B"),INDIRECT(LEFT(ADDRESS(1,1,4,1,K$1),LEN(ADDRESS(1,1,4,1,K$1))-1)&amp;":A"),عراق!$B2,INDIRECT(LEFT(ADDRESS(1,9,4,1,K$1),LEN(ADDRESS(1,9,4,1,K$1))-1)&amp;":i"),عراق!$A2),"")</f>
        <v>0</v>
      </c>
      <c r="L2" s="56">
        <f ca="1">IFERROR(SUMIFS(INDIRECT(LEFT(ADDRESS(1,2,4,1,L$1),LEN(ADDRESS(1,2,4,1,L$1))-1)&amp;":B"),INDIRECT(LEFT(ADDRESS(1,1,4,1,L$1),LEN(ADDRESS(1,1,4,1,L$1))-1)&amp;":A"),عراق!$B2,INDIRECT(LEFT(ADDRESS(1,9,4,1,L$1),LEN(ADDRESS(1,9,4,1,L$1))-1)&amp;":i"),عراق!$A2),"")</f>
        <v>0</v>
      </c>
      <c r="M2" s="56">
        <f ca="1">IFERROR(SUMIFS(INDIRECT(LEFT(ADDRESS(1,2,4,1,M$1),LEN(ADDRESS(1,2,4,1,M$1))-1)&amp;":B"),INDIRECT(LEFT(ADDRESS(1,1,4,1,M$1),LEN(ADDRESS(1,1,4,1,M$1))-1)&amp;":A"),عراق!$B2,INDIRECT(LEFT(ADDRESS(1,9,4,1,M$1),LEN(ADDRESS(1,9,4,1,M$1))-1)&amp;":i"),عراق!$A2),"")</f>
        <v>0</v>
      </c>
      <c r="N2" s="56">
        <f ca="1">IFERROR(SUMIFS(INDIRECT(LEFT(ADDRESS(1,2,4,1,N$1),LEN(ADDRESS(1,2,4,1,N$1))-1)&amp;":B"),INDIRECT(LEFT(ADDRESS(1,1,4,1,N$1),LEN(ADDRESS(1,1,4,1,N$1))-1)&amp;":A"),عراق!$B2,INDIRECT(LEFT(ADDRESS(1,9,4,1,N$1),LEN(ADDRESS(1,9,4,1,N$1))-1)&amp;":i"),عراق!$A2),"")</f>
        <v>0</v>
      </c>
      <c r="O2" s="56">
        <f ca="1">IFERROR(SUMIFS(INDIRECT(LEFT(ADDRESS(1,2,4,1,O$1),LEN(ADDRESS(1,2,4,1,O$1))-1)&amp;":B"),INDIRECT(LEFT(ADDRESS(1,1,4,1,O$1),LEN(ADDRESS(1,1,4,1,O$1))-1)&amp;":A"),عراق!$B2,INDIRECT(LEFT(ADDRESS(1,9,4,1,O$1),LEN(ADDRESS(1,9,4,1,O$1))-1)&amp;":i"),عراق!$A2),"")</f>
        <v>0</v>
      </c>
      <c r="P2" s="56">
        <f ca="1">IFERROR(SUMIFS(INDIRECT(LEFT(ADDRESS(1,2,4,1,P$1),LEN(ADDRESS(1,2,4,1,P$1))-1)&amp;":B"),INDIRECT(LEFT(ADDRESS(1,1,4,1,P$1),LEN(ADDRESS(1,1,4,1,P$1))-1)&amp;":A"),عراق!$B2,INDIRECT(LEFT(ADDRESS(1,9,4,1,P$1),LEN(ADDRESS(1,9,4,1,P$1))-1)&amp;":i"),عراق!$A2),"")</f>
        <v>0</v>
      </c>
      <c r="Q2" s="56">
        <f ca="1">IFERROR(SUMIFS(INDIRECT(LEFT(ADDRESS(1,2,4,1,Q$1),LEN(ADDRESS(1,2,4,1,Q$1))-1)&amp;":B"),INDIRECT(LEFT(ADDRESS(1,1,4,1,Q$1),LEN(ADDRESS(1,1,4,1,Q$1))-1)&amp;":A"),عراق!$B2,INDIRECT(LEFT(ADDRESS(1,9,4,1,Q$1),LEN(ADDRESS(1,9,4,1,Q$1))-1)&amp;":i"),عراق!$A2),"")</f>
        <v>0</v>
      </c>
      <c r="R2" s="56" t="str">
        <f ca="1">IFERROR(SUMIFS(INDIRECT(LEFT(ADDRESS(1,2,4,1,R$1),LEN(ADDRESS(1,2,4,1,R$1))-1)&amp;":B"),INDIRECT(LEFT(ADDRESS(1,1,4,1,R$1),LEN(ADDRESS(1,1,4,1,R$1))-1)&amp;":A"),عراق!$B2,INDIRECT(LEFT(ADDRESS(1,9,4,1,R$1),LEN(ADDRESS(1,9,4,1,R$1))-1)&amp;":i"),عراق!$A2),"")</f>
        <v/>
      </c>
      <c r="S2" s="56">
        <f ca="1">IFERROR(SUMIFS(INDIRECT(LEFT(ADDRESS(1,2,4,1,S$1),LEN(ADDRESS(1,2,4,1,S$1))-1)&amp;":B"),INDIRECT(LEFT(ADDRESS(1,1,4,1,S$1),LEN(ADDRESS(1,1,4,1,S$1))-1)&amp;":A"),عراق!$B2,INDIRECT(LEFT(ADDRESS(1,9,4,1,S$1),LEN(ADDRESS(1,9,4,1,S$1))-1)&amp;":i"),عراق!$A2),"")</f>
        <v>0</v>
      </c>
      <c r="T2" s="56">
        <f ca="1">IFERROR(SUMIFS(INDIRECT(LEFT(ADDRESS(1,2,4,1,T$1),LEN(ADDRESS(1,2,4,1,T$1))-1)&amp;":B"),INDIRECT(LEFT(ADDRESS(1,1,4,1,T$1),LEN(ADDRESS(1,1,4,1,T$1))-1)&amp;":A"),عراق!$B2,INDIRECT(LEFT(ADDRESS(1,9,4,1,T$1),LEN(ADDRESS(1,9,4,1,T$1))-1)&amp;":i"),عراق!$A2),"")</f>
        <v>0</v>
      </c>
      <c r="U2" s="56">
        <f ca="1">IFERROR(SUMIFS(INDIRECT(LEFT(ADDRESS(1,2,4,1,U$1),LEN(ADDRESS(1,2,4,1,U$1))-1)&amp;":B"),INDIRECT(LEFT(ADDRESS(1,1,4,1,U$1),LEN(ADDRESS(1,1,4,1,U$1))-1)&amp;":A"),عراق!$B2,INDIRECT(LEFT(ADDRESS(1,9,4,1,U$1),LEN(ADDRESS(1,9,4,1,U$1))-1)&amp;":i"),عراق!$A2),"")</f>
        <v>0</v>
      </c>
      <c r="V2" s="56">
        <f ca="1">IFERROR(SUMIFS(INDIRECT(LEFT(ADDRESS(1,2,4,1,V$1),LEN(ADDRESS(1,2,4,1,V$1))-1)&amp;":B"),INDIRECT(LEFT(ADDRESS(1,1,4,1,V$1),LEN(ADDRESS(1,1,4,1,V$1))-1)&amp;":A"),عراق!$B2,INDIRECT(LEFT(ADDRESS(1,9,4,1,V$1),LEN(ADDRESS(1,9,4,1,V$1))-1)&amp;":i"),عراق!$A2),"")</f>
        <v>0</v>
      </c>
      <c r="W2" s="56">
        <f ca="1">IFERROR(SUMIFS(INDIRECT(LEFT(ADDRESS(1,2,4,1,W$1),LEN(ADDRESS(1,2,4,1,W$1))-1)&amp;":B"),INDIRECT(LEFT(ADDRESS(1,1,4,1,W$1),LEN(ADDRESS(1,1,4,1,W$1))-1)&amp;":A"),عراق!$B2,INDIRECT(LEFT(ADDRESS(1,9,4,1,W$1),LEN(ADDRESS(1,9,4,1,W$1))-1)&amp;":i"),عراق!$A2),"")</f>
        <v>0</v>
      </c>
      <c r="X2" s="56">
        <f ca="1">IFERROR(SUMIFS(INDIRECT(LEFT(ADDRESS(1,2,4,1,X$1),LEN(ADDRESS(1,2,4,1,X$1))-1)&amp;":B"),INDIRECT(LEFT(ADDRESS(1,1,4,1,X$1),LEN(ADDRESS(1,1,4,1,X$1))-1)&amp;":A"),عراق!$B2,INDIRECT(LEFT(ADDRESS(1,9,4,1,X$1),LEN(ADDRESS(1,9,4,1,X$1))-1)&amp;":i"),عراق!$A2),"")</f>
        <v>0</v>
      </c>
      <c r="Y2" s="56" t="str">
        <f ca="1">IFERROR(SUMIFS(INDIRECT(LEFT(ADDRESS(1,2,4,1,Y$1),LEN(ADDRESS(1,2,4,1,Y$1))-1)&amp;":B"),INDIRECT(LEFT(ADDRESS(1,1,4,1,Y$1),LEN(ADDRESS(1,1,4,1,Y$1))-1)&amp;":A"),عراق!$B2,INDIRECT(LEFT(ADDRESS(1,9,4,1,Y$1),LEN(ADDRESS(1,9,4,1,Y$1))-1)&amp;":i"),عراق!$A2),"")</f>
        <v/>
      </c>
      <c r="Z2" s="56">
        <f ca="1">IFERROR(SUMIFS(INDIRECT(LEFT(ADDRESS(1,2,4,1,Z$1),LEN(ADDRESS(1,2,4,1,Z$1))-1)&amp;":B"),INDIRECT(LEFT(ADDRESS(1,1,4,1,Z$1),LEN(ADDRESS(1,1,4,1,Z$1))-1)&amp;":A"),عراق!$B2,INDIRECT(LEFT(ADDRESS(1,9,4,1,Z$1),LEN(ADDRESS(1,9,4,1,Z$1))-1)&amp;":i"),عراق!$A2),"")</f>
        <v>0</v>
      </c>
      <c r="AA2" s="56">
        <f ca="1">IFERROR(SUMIFS(INDIRECT(LEFT(ADDRESS(1,2,4,1,AA$1),LEN(ADDRESS(1,2,4,1,AA$1))-1)&amp;":B"),INDIRECT(LEFT(ADDRESS(1,1,4,1,AA$1),LEN(ADDRESS(1,1,4,1,AA$1))-1)&amp;":A"),عراق!$B2,INDIRECT(LEFT(ADDRESS(1,9,4,1,AA$1),LEN(ADDRESS(1,9,4,1,AA$1))-1)&amp;":i"),عراق!$A2),"")</f>
        <v>0</v>
      </c>
      <c r="AB2" s="56">
        <f ca="1">IFERROR(SUMIFS(INDIRECT(LEFT(ADDRESS(1,2,4,1,AB$1),LEN(ADDRESS(1,2,4,1,AB$1))-1)&amp;":B"),INDIRECT(LEFT(ADDRESS(1,1,4,1,AB$1),LEN(ADDRESS(1,1,4,1,AB$1))-1)&amp;":A"),عراق!$B2,INDIRECT(LEFT(ADDRESS(1,9,4,1,AB$1),LEN(ADDRESS(1,9,4,1,AB$1))-1)&amp;":i"),عراق!$A2),"")</f>
        <v>0</v>
      </c>
      <c r="AC2" s="56">
        <f ca="1">IFERROR(SUMIFS(INDIRECT(LEFT(ADDRESS(1,2,4,1,AC$1),LEN(ADDRESS(1,2,4,1,AC$1))-1)&amp;":B"),INDIRECT(LEFT(ADDRESS(1,1,4,1,AC$1),LEN(ADDRESS(1,1,4,1,AC$1))-1)&amp;":A"),عراق!$B2,INDIRECT(LEFT(ADDRESS(1,9,4,1,AC$1),LEN(ADDRESS(1,9,4,1,AC$1))-1)&amp;":i"),عراق!$A2),"")</f>
        <v>0</v>
      </c>
      <c r="AD2" s="56">
        <f ca="1">IFERROR(SUMIFS(INDIRECT(LEFT(ADDRESS(1,2,4,1,AD$1),LEN(ADDRESS(1,2,4,1,AD$1))-1)&amp;":B"),INDIRECT(LEFT(ADDRESS(1,1,4,1,AD$1),LEN(ADDRESS(1,1,4,1,AD$1))-1)&amp;":A"),عراق!$B2,INDIRECT(LEFT(ADDRESS(1,9,4,1,AD$1),LEN(ADDRESS(1,9,4,1,AD$1))-1)&amp;":i"),عراق!$A2),"")</f>
        <v>0</v>
      </c>
      <c r="AE2" s="56">
        <f ca="1">IFERROR(SUMIFS(INDIRECT(LEFT(ADDRESS(1,2,4,1,AE$1),LEN(ADDRESS(1,2,4,1,AE$1))-1)&amp;":B"),INDIRECT(LEFT(ADDRESS(1,1,4,1,AE$1),LEN(ADDRESS(1,1,4,1,AE$1))-1)&amp;":A"),عراق!$B2,INDIRECT(LEFT(ADDRESS(1,9,4,1,AE$1),LEN(ADDRESS(1,9,4,1,AE$1))-1)&amp;":i"),عراق!$A2),"")</f>
        <v>0</v>
      </c>
      <c r="AF2" s="56" t="str">
        <f ca="1">IFERROR(SUMIFS(INDIRECT(LEFT(ADDRESS(1,2,4,1,AF$1),LEN(ADDRESS(1,2,4,1,AF$1))-1)&amp;":B"),INDIRECT(LEFT(ADDRESS(1,1,4,1,AF$1),LEN(ADDRESS(1,1,4,1,AF$1))-1)&amp;":A"),عراق!$B2,INDIRECT(LEFT(ADDRESS(1,9,4,1,AF$1),LEN(ADDRESS(1,9,4,1,AF$1))-1)&amp;":i"),عراق!$A2),"")</f>
        <v/>
      </c>
      <c r="AG2" s="56">
        <f ca="1">IFERROR(SUMIFS(INDIRECT(LEFT(ADDRESS(1,2,4,1,AG$1),LEN(ADDRESS(1,2,4,1,AG$1))-1)&amp;":B"),INDIRECT(LEFT(ADDRESS(1,1,4,1,AG$1),LEN(ADDRESS(1,1,4,1,AG$1))-1)&amp;":A"),عراق!$B2,INDIRECT(LEFT(ADDRESS(1,9,4,1,AG$1),LEN(ADDRESS(1,9,4,1,AG$1))-1)&amp;":i"),عراق!$A2),"")</f>
        <v>0</v>
      </c>
      <c r="AH2" s="56">
        <f ca="1">IFERROR(SUMIFS(INDIRECT(LEFT(ADDRESS(1,2,4,1,AH$1),LEN(ADDRESS(1,2,4,1,AH$1))-1)&amp;":B"),INDIRECT(LEFT(ADDRESS(1,1,4,1,AH$1),LEN(ADDRESS(1,1,4,1,AH$1))-1)&amp;":A"),عراق!$B2,INDIRECT(LEFT(ADDRESS(1,9,4,1,AH$1),LEN(ADDRESS(1,9,4,1,AH$1))-1)&amp;":i"),عراق!$A2),"")</f>
        <v>0</v>
      </c>
      <c r="AI2" s="56">
        <f ca="1">IFERROR(SUMIFS(INDIRECT(LEFT(ADDRESS(1,2,4,1,AI$1),LEN(ADDRESS(1,2,4,1,AI$1))-1)&amp;":B"),INDIRECT(LEFT(ADDRESS(1,1,4,1,AI$1),LEN(ADDRESS(1,1,4,1,AI$1))-1)&amp;":A"),عراق!$B2,INDIRECT(LEFT(ADDRESS(1,9,4,1,AI$1),LEN(ADDRESS(1,9,4,1,AI$1))-1)&amp;":i"),عراق!$A2),"")</f>
        <v>0</v>
      </c>
    </row>
    <row r="3" spans="1:35">
      <c r="A3" s="53" t="s">
        <v>156</v>
      </c>
      <c r="B3" s="53">
        <v>15001125</v>
      </c>
      <c r="C3" s="53" t="str">
        <f>IF(ISERROR(LOOKUP(B3,محصولات!A:A,محصولات!B:B)),"",LOOKUP(B3,محصولات!A:A,محصولات!B:B))</f>
        <v xml:space="preserve">كمربند جلو چپ تيبا </v>
      </c>
      <c r="D3" s="53">
        <f t="shared" ref="D3:D22" ca="1" si="0">SUM(E3:AI3)</f>
        <v>0</v>
      </c>
      <c r="E3" s="56">
        <f ca="1">IFERROR(SUMIFS(INDIRECT(LEFT(ADDRESS(1,2,4,1,E$1),LEN(ADDRESS(1,2,4,1,E$1))-1)&amp;":B"),INDIRECT(LEFT(ADDRESS(1,1,4,1,E$1),LEN(ADDRESS(1,1,4,1,E$1))-1)&amp;":A"),عراق!$B3,INDIRECT(LEFT(ADDRESS(1,9,4,1,E$1),LEN(ADDRESS(1,9,4,1,E$1))-1)&amp;":i"),عراق!$A3),"")</f>
        <v>0</v>
      </c>
      <c r="F3" s="56" t="str">
        <f ca="1">IFERROR(SUMIFS(INDIRECT(LEFT(ADDRESS(1,2,4,1,F$1),LEN(ADDRESS(1,2,4,1,F$1))-1)&amp;":B"),INDIRECT(LEFT(ADDRESS(1,1,4,1,F$1),LEN(ADDRESS(1,1,4,1,F$1))-1)&amp;":A"),عراق!$B3,INDIRECT(LEFT(ADDRESS(1,9,4,1,F$1),LEN(ADDRESS(1,9,4,1,F$1))-1)&amp;":i"),عراق!$A3),"")</f>
        <v/>
      </c>
      <c r="G3" s="56">
        <f ca="1">IFERROR(SUMIFS(INDIRECT(LEFT(ADDRESS(1,2,4,1,G$1),LEN(ADDRESS(1,2,4,1,G$1))-1)&amp;":B"),INDIRECT(LEFT(ADDRESS(1,1,4,1,G$1),LEN(ADDRESS(1,1,4,1,G$1))-1)&amp;":A"),عراق!$B3,INDIRECT(LEFT(ADDRESS(1,9,4,1,G$1),LEN(ADDRESS(1,9,4,1,G$1))-1)&amp;":i"),عراق!$A3),"")</f>
        <v>0</v>
      </c>
      <c r="H3" s="56">
        <f ca="1">IFERROR(SUMIFS(INDIRECT(LEFT(ADDRESS(1,2,4,1,H$1),LEN(ADDRESS(1,2,4,1,H$1))-1)&amp;":B"),INDIRECT(LEFT(ADDRESS(1,1,4,1,H$1),LEN(ADDRESS(1,1,4,1,H$1))-1)&amp;":A"),عراق!$B3,INDIRECT(LEFT(ADDRESS(1,9,4,1,H$1),LEN(ADDRESS(1,9,4,1,H$1))-1)&amp;":i"),عراق!$A3),"")</f>
        <v>0</v>
      </c>
      <c r="I3" s="56">
        <f ca="1">IFERROR(SUMIFS(INDIRECT(LEFT(ADDRESS(1,2,4,1,I$1),LEN(ADDRESS(1,2,4,1,I$1))-1)&amp;":B"),INDIRECT(LEFT(ADDRESS(1,1,4,1,I$1),LEN(ADDRESS(1,1,4,1,I$1))-1)&amp;":A"),عراق!$B3,INDIRECT(LEFT(ADDRESS(1,9,4,1,I$1),LEN(ADDRESS(1,9,4,1,I$1))-1)&amp;":i"),عراق!$A3),"")</f>
        <v>0</v>
      </c>
      <c r="J3" s="56">
        <f ca="1">IFERROR(SUMIFS(INDIRECT(LEFT(ADDRESS(1,2,4,1,J$1),LEN(ADDRESS(1,2,4,1,J$1))-1)&amp;":B"),INDIRECT(LEFT(ADDRESS(1,1,4,1,J$1),LEN(ADDRESS(1,1,4,1,J$1))-1)&amp;":A"),عراق!$B3,INDIRECT(LEFT(ADDRESS(1,9,4,1,J$1),LEN(ADDRESS(1,9,4,1,J$1))-1)&amp;":i"),عراق!$A3),"")</f>
        <v>0</v>
      </c>
      <c r="K3" s="56">
        <f ca="1">IFERROR(SUMIFS(INDIRECT(LEFT(ADDRESS(1,2,4,1,K$1),LEN(ADDRESS(1,2,4,1,K$1))-1)&amp;":B"),INDIRECT(LEFT(ADDRESS(1,1,4,1,K$1),LEN(ADDRESS(1,1,4,1,K$1))-1)&amp;":A"),عراق!$B3,INDIRECT(LEFT(ADDRESS(1,9,4,1,K$1),LEN(ADDRESS(1,9,4,1,K$1))-1)&amp;":i"),عراق!$A3),"")</f>
        <v>0</v>
      </c>
      <c r="L3" s="56">
        <f ca="1">IFERROR(SUMIFS(INDIRECT(LEFT(ADDRESS(1,2,4,1,L$1),LEN(ADDRESS(1,2,4,1,L$1))-1)&amp;":B"),INDIRECT(LEFT(ADDRESS(1,1,4,1,L$1),LEN(ADDRESS(1,1,4,1,L$1))-1)&amp;":A"),عراق!$B3,INDIRECT(LEFT(ADDRESS(1,9,4,1,L$1),LEN(ADDRESS(1,9,4,1,L$1))-1)&amp;":i"),عراق!$A3),"")</f>
        <v>0</v>
      </c>
      <c r="M3" s="56">
        <f ca="1">IFERROR(SUMIFS(INDIRECT(LEFT(ADDRESS(1,2,4,1,M$1),LEN(ADDRESS(1,2,4,1,M$1))-1)&amp;":B"),INDIRECT(LEFT(ADDRESS(1,1,4,1,M$1),LEN(ADDRESS(1,1,4,1,M$1))-1)&amp;":A"),عراق!$B3,INDIRECT(LEFT(ADDRESS(1,9,4,1,M$1),LEN(ADDRESS(1,9,4,1,M$1))-1)&amp;":i"),عراق!$A3),"")</f>
        <v>0</v>
      </c>
      <c r="N3" s="56">
        <f ca="1">IFERROR(SUMIFS(INDIRECT(LEFT(ADDRESS(1,2,4,1,N$1),LEN(ADDRESS(1,2,4,1,N$1))-1)&amp;":B"),INDIRECT(LEFT(ADDRESS(1,1,4,1,N$1),LEN(ADDRESS(1,1,4,1,N$1))-1)&amp;":A"),عراق!$B3,INDIRECT(LEFT(ADDRESS(1,9,4,1,N$1),LEN(ADDRESS(1,9,4,1,N$1))-1)&amp;":i"),عراق!$A3),"")</f>
        <v>0</v>
      </c>
      <c r="O3" s="56">
        <f ca="1">IFERROR(SUMIFS(INDIRECT(LEFT(ADDRESS(1,2,4,1,O$1),LEN(ADDRESS(1,2,4,1,O$1))-1)&amp;":B"),INDIRECT(LEFT(ADDRESS(1,1,4,1,O$1),LEN(ADDRESS(1,1,4,1,O$1))-1)&amp;":A"),عراق!$B3,INDIRECT(LEFT(ADDRESS(1,9,4,1,O$1),LEN(ADDRESS(1,9,4,1,O$1))-1)&amp;":i"),عراق!$A3),"")</f>
        <v>0</v>
      </c>
      <c r="P3" s="56">
        <f ca="1">IFERROR(SUMIFS(INDIRECT(LEFT(ADDRESS(1,2,4,1,P$1),LEN(ADDRESS(1,2,4,1,P$1))-1)&amp;":B"),INDIRECT(LEFT(ADDRESS(1,1,4,1,P$1),LEN(ADDRESS(1,1,4,1,P$1))-1)&amp;":A"),عراق!$B3,INDIRECT(LEFT(ADDRESS(1,9,4,1,P$1),LEN(ADDRESS(1,9,4,1,P$1))-1)&amp;":i"),عراق!$A3),"")</f>
        <v>0</v>
      </c>
      <c r="Q3" s="56">
        <f ca="1">IFERROR(SUMIFS(INDIRECT(LEFT(ADDRESS(1,2,4,1,Q$1),LEN(ADDRESS(1,2,4,1,Q$1))-1)&amp;":B"),INDIRECT(LEFT(ADDRESS(1,1,4,1,Q$1),LEN(ADDRESS(1,1,4,1,Q$1))-1)&amp;":A"),عراق!$B3,INDIRECT(LEFT(ADDRESS(1,9,4,1,Q$1),LEN(ADDRESS(1,9,4,1,Q$1))-1)&amp;":i"),عراق!$A3),"")</f>
        <v>0</v>
      </c>
      <c r="R3" s="56" t="str">
        <f ca="1">IFERROR(SUMIFS(INDIRECT(LEFT(ADDRESS(1,2,4,1,R$1),LEN(ADDRESS(1,2,4,1,R$1))-1)&amp;":B"),INDIRECT(LEFT(ADDRESS(1,1,4,1,R$1),LEN(ADDRESS(1,1,4,1,R$1))-1)&amp;":A"),عراق!$B3,INDIRECT(LEFT(ADDRESS(1,9,4,1,R$1),LEN(ADDRESS(1,9,4,1,R$1))-1)&amp;":i"),عراق!$A3),"")</f>
        <v/>
      </c>
      <c r="S3" s="56">
        <f ca="1">IFERROR(SUMIFS(INDIRECT(LEFT(ADDRESS(1,2,4,1,S$1),LEN(ADDRESS(1,2,4,1,S$1))-1)&amp;":B"),INDIRECT(LEFT(ADDRESS(1,1,4,1,S$1),LEN(ADDRESS(1,1,4,1,S$1))-1)&amp;":A"),عراق!$B3,INDIRECT(LEFT(ADDRESS(1,9,4,1,S$1),LEN(ADDRESS(1,9,4,1,S$1))-1)&amp;":i"),عراق!$A3),"")</f>
        <v>0</v>
      </c>
      <c r="T3" s="56">
        <f ca="1">IFERROR(SUMIFS(INDIRECT(LEFT(ADDRESS(1,2,4,1,T$1),LEN(ADDRESS(1,2,4,1,T$1))-1)&amp;":B"),INDIRECT(LEFT(ADDRESS(1,1,4,1,T$1),LEN(ADDRESS(1,1,4,1,T$1))-1)&amp;":A"),عراق!$B3,INDIRECT(LEFT(ADDRESS(1,9,4,1,T$1),LEN(ADDRESS(1,9,4,1,T$1))-1)&amp;":i"),عراق!$A3),"")</f>
        <v>0</v>
      </c>
      <c r="U3" s="56">
        <f ca="1">IFERROR(SUMIFS(INDIRECT(LEFT(ADDRESS(1,2,4,1,U$1),LEN(ADDRESS(1,2,4,1,U$1))-1)&amp;":B"),INDIRECT(LEFT(ADDRESS(1,1,4,1,U$1),LEN(ADDRESS(1,1,4,1,U$1))-1)&amp;":A"),عراق!$B3,INDIRECT(LEFT(ADDRESS(1,9,4,1,U$1),LEN(ADDRESS(1,9,4,1,U$1))-1)&amp;":i"),عراق!$A3),"")</f>
        <v>0</v>
      </c>
      <c r="V3" s="56">
        <f ca="1">IFERROR(SUMIFS(INDIRECT(LEFT(ADDRESS(1,2,4,1,V$1),LEN(ADDRESS(1,2,4,1,V$1))-1)&amp;":B"),INDIRECT(LEFT(ADDRESS(1,1,4,1,V$1),LEN(ADDRESS(1,1,4,1,V$1))-1)&amp;":A"),عراق!$B3,INDIRECT(LEFT(ADDRESS(1,9,4,1,V$1),LEN(ADDRESS(1,9,4,1,V$1))-1)&amp;":i"),عراق!$A3),"")</f>
        <v>0</v>
      </c>
      <c r="W3" s="56">
        <f ca="1">IFERROR(SUMIFS(INDIRECT(LEFT(ADDRESS(1,2,4,1,W$1),LEN(ADDRESS(1,2,4,1,W$1))-1)&amp;":B"),INDIRECT(LEFT(ADDRESS(1,1,4,1,W$1),LEN(ADDRESS(1,1,4,1,W$1))-1)&amp;":A"),عراق!$B3,INDIRECT(LEFT(ADDRESS(1,9,4,1,W$1),LEN(ADDRESS(1,9,4,1,W$1))-1)&amp;":i"),عراق!$A3),"")</f>
        <v>0</v>
      </c>
      <c r="X3" s="56">
        <f ca="1">IFERROR(SUMIFS(INDIRECT(LEFT(ADDRESS(1,2,4,1,X$1),LEN(ADDRESS(1,2,4,1,X$1))-1)&amp;":B"),INDIRECT(LEFT(ADDRESS(1,1,4,1,X$1),LEN(ADDRESS(1,1,4,1,X$1))-1)&amp;":A"),عراق!$B3,INDIRECT(LEFT(ADDRESS(1,9,4,1,X$1),LEN(ADDRESS(1,9,4,1,X$1))-1)&amp;":i"),عراق!$A3),"")</f>
        <v>0</v>
      </c>
      <c r="Y3" s="56" t="str">
        <f ca="1">IFERROR(SUMIFS(INDIRECT(LEFT(ADDRESS(1,2,4,1,Y$1),LEN(ADDRESS(1,2,4,1,Y$1))-1)&amp;":B"),INDIRECT(LEFT(ADDRESS(1,1,4,1,Y$1),LEN(ADDRESS(1,1,4,1,Y$1))-1)&amp;":A"),عراق!$B3,INDIRECT(LEFT(ADDRESS(1,9,4,1,Y$1),LEN(ADDRESS(1,9,4,1,Y$1))-1)&amp;":i"),عراق!$A3),"")</f>
        <v/>
      </c>
      <c r="Z3" s="56">
        <f ca="1">IFERROR(SUMIFS(INDIRECT(LEFT(ADDRESS(1,2,4,1,Z$1),LEN(ADDRESS(1,2,4,1,Z$1))-1)&amp;":B"),INDIRECT(LEFT(ADDRESS(1,1,4,1,Z$1),LEN(ADDRESS(1,1,4,1,Z$1))-1)&amp;":A"),عراق!$B3,INDIRECT(LEFT(ADDRESS(1,9,4,1,Z$1),LEN(ADDRESS(1,9,4,1,Z$1))-1)&amp;":i"),عراق!$A3),"")</f>
        <v>0</v>
      </c>
      <c r="AA3" s="56">
        <f ca="1">IFERROR(SUMIFS(INDIRECT(LEFT(ADDRESS(1,2,4,1,AA$1),LEN(ADDRESS(1,2,4,1,AA$1))-1)&amp;":B"),INDIRECT(LEFT(ADDRESS(1,1,4,1,AA$1),LEN(ADDRESS(1,1,4,1,AA$1))-1)&amp;":A"),عراق!$B3,INDIRECT(LEFT(ADDRESS(1,9,4,1,AA$1),LEN(ADDRESS(1,9,4,1,AA$1))-1)&amp;":i"),عراق!$A3),"")</f>
        <v>0</v>
      </c>
      <c r="AB3" s="56">
        <f ca="1">IFERROR(SUMIFS(INDIRECT(LEFT(ADDRESS(1,2,4,1,AB$1),LEN(ADDRESS(1,2,4,1,AB$1))-1)&amp;":B"),INDIRECT(LEFT(ADDRESS(1,1,4,1,AB$1),LEN(ADDRESS(1,1,4,1,AB$1))-1)&amp;":A"),عراق!$B3,INDIRECT(LEFT(ADDRESS(1,9,4,1,AB$1),LEN(ADDRESS(1,9,4,1,AB$1))-1)&amp;":i"),عراق!$A3),"")</f>
        <v>0</v>
      </c>
      <c r="AC3" s="56">
        <f ca="1">IFERROR(SUMIFS(INDIRECT(LEFT(ADDRESS(1,2,4,1,AC$1),LEN(ADDRESS(1,2,4,1,AC$1))-1)&amp;":B"),INDIRECT(LEFT(ADDRESS(1,1,4,1,AC$1),LEN(ADDRESS(1,1,4,1,AC$1))-1)&amp;":A"),عراق!$B3,INDIRECT(LEFT(ADDRESS(1,9,4,1,AC$1),LEN(ADDRESS(1,9,4,1,AC$1))-1)&amp;":i"),عراق!$A3),"")</f>
        <v>0</v>
      </c>
      <c r="AD3" s="56">
        <f ca="1">IFERROR(SUMIFS(INDIRECT(LEFT(ADDRESS(1,2,4,1,AD$1),LEN(ADDRESS(1,2,4,1,AD$1))-1)&amp;":B"),INDIRECT(LEFT(ADDRESS(1,1,4,1,AD$1),LEN(ADDRESS(1,1,4,1,AD$1))-1)&amp;":A"),عراق!$B3,INDIRECT(LEFT(ADDRESS(1,9,4,1,AD$1),LEN(ADDRESS(1,9,4,1,AD$1))-1)&amp;":i"),عراق!$A3),"")</f>
        <v>0</v>
      </c>
      <c r="AE3" s="56">
        <f ca="1">IFERROR(SUMIFS(INDIRECT(LEFT(ADDRESS(1,2,4,1,AE$1),LEN(ADDRESS(1,2,4,1,AE$1))-1)&amp;":B"),INDIRECT(LEFT(ADDRESS(1,1,4,1,AE$1),LEN(ADDRESS(1,1,4,1,AE$1))-1)&amp;":A"),عراق!$B3,INDIRECT(LEFT(ADDRESS(1,9,4,1,AE$1),LEN(ADDRESS(1,9,4,1,AE$1))-1)&amp;":i"),عراق!$A3),"")</f>
        <v>0</v>
      </c>
      <c r="AF3" s="56" t="str">
        <f ca="1">IFERROR(SUMIFS(INDIRECT(LEFT(ADDRESS(1,2,4,1,AF$1),LEN(ADDRESS(1,2,4,1,AF$1))-1)&amp;":B"),INDIRECT(LEFT(ADDRESS(1,1,4,1,AF$1),LEN(ADDRESS(1,1,4,1,AF$1))-1)&amp;":A"),عراق!$B3,INDIRECT(LEFT(ADDRESS(1,9,4,1,AF$1),LEN(ADDRESS(1,9,4,1,AF$1))-1)&amp;":i"),عراق!$A3),"")</f>
        <v/>
      </c>
      <c r="AG3" s="56">
        <f ca="1">IFERROR(SUMIFS(INDIRECT(LEFT(ADDRESS(1,2,4,1,AG$1),LEN(ADDRESS(1,2,4,1,AG$1))-1)&amp;":B"),INDIRECT(LEFT(ADDRESS(1,1,4,1,AG$1),LEN(ADDRESS(1,1,4,1,AG$1))-1)&amp;":A"),عراق!$B3,INDIRECT(LEFT(ADDRESS(1,9,4,1,AG$1),LEN(ADDRESS(1,9,4,1,AG$1))-1)&amp;":i"),عراق!$A3),"")</f>
        <v>0</v>
      </c>
      <c r="AH3" s="56">
        <f ca="1">IFERROR(SUMIFS(INDIRECT(LEFT(ADDRESS(1,2,4,1,AH$1),LEN(ADDRESS(1,2,4,1,AH$1))-1)&amp;":B"),INDIRECT(LEFT(ADDRESS(1,1,4,1,AH$1),LEN(ADDRESS(1,1,4,1,AH$1))-1)&amp;":A"),عراق!$B3,INDIRECT(LEFT(ADDRESS(1,9,4,1,AH$1),LEN(ADDRESS(1,9,4,1,AH$1))-1)&amp;":i"),عراق!$A3),"")</f>
        <v>0</v>
      </c>
      <c r="AI3" s="56">
        <f ca="1">IFERROR(SUMIFS(INDIRECT(LEFT(ADDRESS(1,2,4,1,AI$1),LEN(ADDRESS(1,2,4,1,AI$1))-1)&amp;":B"),INDIRECT(LEFT(ADDRESS(1,1,4,1,AI$1),LEN(ADDRESS(1,1,4,1,AI$1))-1)&amp;":A"),عراق!$B3,INDIRECT(LEFT(ADDRESS(1,9,4,1,AI$1),LEN(ADDRESS(1,9,4,1,AI$1))-1)&amp;":i"),عراق!$A3),"")</f>
        <v>0</v>
      </c>
    </row>
    <row r="4" spans="1:35">
      <c r="A4" s="53" t="s">
        <v>156</v>
      </c>
      <c r="B4" s="54">
        <v>15001098</v>
      </c>
      <c r="C4" s="53" t="str">
        <f>IF(ISERROR(LOOKUP(B4,محصولات!A:A,محصولات!B:B)),"",LOOKUP(B4,محصولات!A:A,محصولات!B:B))</f>
        <v>كمربند عقب تيبا</v>
      </c>
      <c r="D4" s="53">
        <f t="shared" ca="1" si="0"/>
        <v>0</v>
      </c>
      <c r="E4" s="56">
        <f ca="1">IFERROR(SUMIFS(INDIRECT(LEFT(ADDRESS(1,2,4,1,E$1),LEN(ADDRESS(1,2,4,1,E$1))-1)&amp;":B"),INDIRECT(LEFT(ADDRESS(1,1,4,1,E$1),LEN(ADDRESS(1,1,4,1,E$1))-1)&amp;":A"),عراق!$B4,INDIRECT(LEFT(ADDRESS(1,9,4,1,E$1),LEN(ADDRESS(1,9,4,1,E$1))-1)&amp;":i"),عراق!$A4),"")</f>
        <v>0</v>
      </c>
      <c r="F4" s="56" t="str">
        <f ca="1">IFERROR(SUMIFS(INDIRECT(LEFT(ADDRESS(1,2,4,1,F$1),LEN(ADDRESS(1,2,4,1,F$1))-1)&amp;":B"),INDIRECT(LEFT(ADDRESS(1,1,4,1,F$1),LEN(ADDRESS(1,1,4,1,F$1))-1)&amp;":A"),عراق!$B4,INDIRECT(LEFT(ADDRESS(1,9,4,1,F$1),LEN(ADDRESS(1,9,4,1,F$1))-1)&amp;":i"),عراق!$A4),"")</f>
        <v/>
      </c>
      <c r="G4" s="56">
        <f ca="1">IFERROR(SUMIFS(INDIRECT(LEFT(ADDRESS(1,2,4,1,G$1),LEN(ADDRESS(1,2,4,1,G$1))-1)&amp;":B"),INDIRECT(LEFT(ADDRESS(1,1,4,1,G$1),LEN(ADDRESS(1,1,4,1,G$1))-1)&amp;":A"),عراق!$B4,INDIRECT(LEFT(ADDRESS(1,9,4,1,G$1),LEN(ADDRESS(1,9,4,1,G$1))-1)&amp;":i"),عراق!$A4),"")</f>
        <v>0</v>
      </c>
      <c r="H4" s="56">
        <f ca="1">IFERROR(SUMIFS(INDIRECT(LEFT(ADDRESS(1,2,4,1,H$1),LEN(ADDRESS(1,2,4,1,H$1))-1)&amp;":B"),INDIRECT(LEFT(ADDRESS(1,1,4,1,H$1),LEN(ADDRESS(1,1,4,1,H$1))-1)&amp;":A"),عراق!$B4,INDIRECT(LEFT(ADDRESS(1,9,4,1,H$1),LEN(ADDRESS(1,9,4,1,H$1))-1)&amp;":i"),عراق!$A4),"")</f>
        <v>0</v>
      </c>
      <c r="I4" s="56">
        <f ca="1">IFERROR(SUMIFS(INDIRECT(LEFT(ADDRESS(1,2,4,1,I$1),LEN(ADDRESS(1,2,4,1,I$1))-1)&amp;":B"),INDIRECT(LEFT(ADDRESS(1,1,4,1,I$1),LEN(ADDRESS(1,1,4,1,I$1))-1)&amp;":A"),عراق!$B4,INDIRECT(LEFT(ADDRESS(1,9,4,1,I$1),LEN(ADDRESS(1,9,4,1,I$1))-1)&amp;":i"),عراق!$A4),"")</f>
        <v>0</v>
      </c>
      <c r="J4" s="56">
        <f ca="1">IFERROR(SUMIFS(INDIRECT(LEFT(ADDRESS(1,2,4,1,J$1),LEN(ADDRESS(1,2,4,1,J$1))-1)&amp;":B"),INDIRECT(LEFT(ADDRESS(1,1,4,1,J$1),LEN(ADDRESS(1,1,4,1,J$1))-1)&amp;":A"),عراق!$B4,INDIRECT(LEFT(ADDRESS(1,9,4,1,J$1),LEN(ADDRESS(1,9,4,1,J$1))-1)&amp;":i"),عراق!$A4),"")</f>
        <v>0</v>
      </c>
      <c r="K4" s="56">
        <f ca="1">IFERROR(SUMIFS(INDIRECT(LEFT(ADDRESS(1,2,4,1,K$1),LEN(ADDRESS(1,2,4,1,K$1))-1)&amp;":B"),INDIRECT(LEFT(ADDRESS(1,1,4,1,K$1),LEN(ADDRESS(1,1,4,1,K$1))-1)&amp;":A"),عراق!$B4,INDIRECT(LEFT(ADDRESS(1,9,4,1,K$1),LEN(ADDRESS(1,9,4,1,K$1))-1)&amp;":i"),عراق!$A4),"")</f>
        <v>0</v>
      </c>
      <c r="L4" s="56">
        <f ca="1">IFERROR(SUMIFS(INDIRECT(LEFT(ADDRESS(1,2,4,1,L$1),LEN(ADDRESS(1,2,4,1,L$1))-1)&amp;":B"),INDIRECT(LEFT(ADDRESS(1,1,4,1,L$1),LEN(ADDRESS(1,1,4,1,L$1))-1)&amp;":A"),عراق!$B4,INDIRECT(LEFT(ADDRESS(1,9,4,1,L$1),LEN(ADDRESS(1,9,4,1,L$1))-1)&amp;":i"),عراق!$A4),"")</f>
        <v>0</v>
      </c>
      <c r="M4" s="56">
        <f ca="1">IFERROR(SUMIFS(INDIRECT(LEFT(ADDRESS(1,2,4,1,M$1),LEN(ADDRESS(1,2,4,1,M$1))-1)&amp;":B"),INDIRECT(LEFT(ADDRESS(1,1,4,1,M$1),LEN(ADDRESS(1,1,4,1,M$1))-1)&amp;":A"),عراق!$B4,INDIRECT(LEFT(ADDRESS(1,9,4,1,M$1),LEN(ADDRESS(1,9,4,1,M$1))-1)&amp;":i"),عراق!$A4),"")</f>
        <v>0</v>
      </c>
      <c r="N4" s="56">
        <f ca="1">IFERROR(SUMIFS(INDIRECT(LEFT(ADDRESS(1,2,4,1,N$1),LEN(ADDRESS(1,2,4,1,N$1))-1)&amp;":B"),INDIRECT(LEFT(ADDRESS(1,1,4,1,N$1),LEN(ADDRESS(1,1,4,1,N$1))-1)&amp;":A"),عراق!$B4,INDIRECT(LEFT(ADDRESS(1,9,4,1,N$1),LEN(ADDRESS(1,9,4,1,N$1))-1)&amp;":i"),عراق!$A4),"")</f>
        <v>0</v>
      </c>
      <c r="O4" s="56">
        <f ca="1">IFERROR(SUMIFS(INDIRECT(LEFT(ADDRESS(1,2,4,1,O$1),LEN(ADDRESS(1,2,4,1,O$1))-1)&amp;":B"),INDIRECT(LEFT(ADDRESS(1,1,4,1,O$1),LEN(ADDRESS(1,1,4,1,O$1))-1)&amp;":A"),عراق!$B4,INDIRECT(LEFT(ADDRESS(1,9,4,1,O$1),LEN(ADDRESS(1,9,4,1,O$1))-1)&amp;":i"),عراق!$A4),"")</f>
        <v>0</v>
      </c>
      <c r="P4" s="56">
        <f ca="1">IFERROR(SUMIFS(INDIRECT(LEFT(ADDRESS(1,2,4,1,P$1),LEN(ADDRESS(1,2,4,1,P$1))-1)&amp;":B"),INDIRECT(LEFT(ADDRESS(1,1,4,1,P$1),LEN(ADDRESS(1,1,4,1,P$1))-1)&amp;":A"),عراق!$B4,INDIRECT(LEFT(ADDRESS(1,9,4,1,P$1),LEN(ADDRESS(1,9,4,1,P$1))-1)&amp;":i"),عراق!$A4),"")</f>
        <v>0</v>
      </c>
      <c r="Q4" s="56">
        <f ca="1">IFERROR(SUMIFS(INDIRECT(LEFT(ADDRESS(1,2,4,1,Q$1),LEN(ADDRESS(1,2,4,1,Q$1))-1)&amp;":B"),INDIRECT(LEFT(ADDRESS(1,1,4,1,Q$1),LEN(ADDRESS(1,1,4,1,Q$1))-1)&amp;":A"),عراق!$B4,INDIRECT(LEFT(ADDRESS(1,9,4,1,Q$1),LEN(ADDRESS(1,9,4,1,Q$1))-1)&amp;":i"),عراق!$A4),"")</f>
        <v>0</v>
      </c>
      <c r="R4" s="56" t="str">
        <f ca="1">IFERROR(SUMIFS(INDIRECT(LEFT(ADDRESS(1,2,4,1,R$1),LEN(ADDRESS(1,2,4,1,R$1))-1)&amp;":B"),INDIRECT(LEFT(ADDRESS(1,1,4,1,R$1),LEN(ADDRESS(1,1,4,1,R$1))-1)&amp;":A"),عراق!$B4,INDIRECT(LEFT(ADDRESS(1,9,4,1,R$1),LEN(ADDRESS(1,9,4,1,R$1))-1)&amp;":i"),عراق!$A4),"")</f>
        <v/>
      </c>
      <c r="S4" s="56">
        <f ca="1">IFERROR(SUMIFS(INDIRECT(LEFT(ADDRESS(1,2,4,1,S$1),LEN(ADDRESS(1,2,4,1,S$1))-1)&amp;":B"),INDIRECT(LEFT(ADDRESS(1,1,4,1,S$1),LEN(ADDRESS(1,1,4,1,S$1))-1)&amp;":A"),عراق!$B4,INDIRECT(LEFT(ADDRESS(1,9,4,1,S$1),LEN(ADDRESS(1,9,4,1,S$1))-1)&amp;":i"),عراق!$A4),"")</f>
        <v>0</v>
      </c>
      <c r="T4" s="56">
        <f ca="1">IFERROR(SUMIFS(INDIRECT(LEFT(ADDRESS(1,2,4,1,T$1),LEN(ADDRESS(1,2,4,1,T$1))-1)&amp;":B"),INDIRECT(LEFT(ADDRESS(1,1,4,1,T$1),LEN(ADDRESS(1,1,4,1,T$1))-1)&amp;":A"),عراق!$B4,INDIRECT(LEFT(ADDRESS(1,9,4,1,T$1),LEN(ADDRESS(1,9,4,1,T$1))-1)&amp;":i"),عراق!$A4),"")</f>
        <v>0</v>
      </c>
      <c r="U4" s="56">
        <f ca="1">IFERROR(SUMIFS(INDIRECT(LEFT(ADDRESS(1,2,4,1,U$1),LEN(ADDRESS(1,2,4,1,U$1))-1)&amp;":B"),INDIRECT(LEFT(ADDRESS(1,1,4,1,U$1),LEN(ADDRESS(1,1,4,1,U$1))-1)&amp;":A"),عراق!$B4,INDIRECT(LEFT(ADDRESS(1,9,4,1,U$1),LEN(ADDRESS(1,9,4,1,U$1))-1)&amp;":i"),عراق!$A4),"")</f>
        <v>0</v>
      </c>
      <c r="V4" s="56">
        <f ca="1">IFERROR(SUMIFS(INDIRECT(LEFT(ADDRESS(1,2,4,1,V$1),LEN(ADDRESS(1,2,4,1,V$1))-1)&amp;":B"),INDIRECT(LEFT(ADDRESS(1,1,4,1,V$1),LEN(ADDRESS(1,1,4,1,V$1))-1)&amp;":A"),عراق!$B4,INDIRECT(LEFT(ADDRESS(1,9,4,1,V$1),LEN(ADDRESS(1,9,4,1,V$1))-1)&amp;":i"),عراق!$A4),"")</f>
        <v>0</v>
      </c>
      <c r="W4" s="56">
        <f ca="1">IFERROR(SUMIFS(INDIRECT(LEFT(ADDRESS(1,2,4,1,W$1),LEN(ADDRESS(1,2,4,1,W$1))-1)&amp;":B"),INDIRECT(LEFT(ADDRESS(1,1,4,1,W$1),LEN(ADDRESS(1,1,4,1,W$1))-1)&amp;":A"),عراق!$B4,INDIRECT(LEFT(ADDRESS(1,9,4,1,W$1),LEN(ADDRESS(1,9,4,1,W$1))-1)&amp;":i"),عراق!$A4),"")</f>
        <v>0</v>
      </c>
      <c r="X4" s="56">
        <f ca="1">IFERROR(SUMIFS(INDIRECT(LEFT(ADDRESS(1,2,4,1,X$1),LEN(ADDRESS(1,2,4,1,X$1))-1)&amp;":B"),INDIRECT(LEFT(ADDRESS(1,1,4,1,X$1),LEN(ADDRESS(1,1,4,1,X$1))-1)&amp;":A"),عراق!$B4,INDIRECT(LEFT(ADDRESS(1,9,4,1,X$1),LEN(ADDRESS(1,9,4,1,X$1))-1)&amp;":i"),عراق!$A4),"")</f>
        <v>0</v>
      </c>
      <c r="Y4" s="56" t="str">
        <f ca="1">IFERROR(SUMIFS(INDIRECT(LEFT(ADDRESS(1,2,4,1,Y$1),LEN(ADDRESS(1,2,4,1,Y$1))-1)&amp;":B"),INDIRECT(LEFT(ADDRESS(1,1,4,1,Y$1),LEN(ADDRESS(1,1,4,1,Y$1))-1)&amp;":A"),عراق!$B4,INDIRECT(LEFT(ADDRESS(1,9,4,1,Y$1),LEN(ADDRESS(1,9,4,1,Y$1))-1)&amp;":i"),عراق!$A4),"")</f>
        <v/>
      </c>
      <c r="Z4" s="56">
        <f ca="1">IFERROR(SUMIFS(INDIRECT(LEFT(ADDRESS(1,2,4,1,Z$1),LEN(ADDRESS(1,2,4,1,Z$1))-1)&amp;":B"),INDIRECT(LEFT(ADDRESS(1,1,4,1,Z$1),LEN(ADDRESS(1,1,4,1,Z$1))-1)&amp;":A"),عراق!$B4,INDIRECT(LEFT(ADDRESS(1,9,4,1,Z$1),LEN(ADDRESS(1,9,4,1,Z$1))-1)&amp;":i"),عراق!$A4),"")</f>
        <v>0</v>
      </c>
      <c r="AA4" s="56">
        <f ca="1">IFERROR(SUMIFS(INDIRECT(LEFT(ADDRESS(1,2,4,1,AA$1),LEN(ADDRESS(1,2,4,1,AA$1))-1)&amp;":B"),INDIRECT(LEFT(ADDRESS(1,1,4,1,AA$1),LEN(ADDRESS(1,1,4,1,AA$1))-1)&amp;":A"),عراق!$B4,INDIRECT(LEFT(ADDRESS(1,9,4,1,AA$1),LEN(ADDRESS(1,9,4,1,AA$1))-1)&amp;":i"),عراق!$A4),"")</f>
        <v>0</v>
      </c>
      <c r="AB4" s="56">
        <f ca="1">IFERROR(SUMIFS(INDIRECT(LEFT(ADDRESS(1,2,4,1,AB$1),LEN(ADDRESS(1,2,4,1,AB$1))-1)&amp;":B"),INDIRECT(LEFT(ADDRESS(1,1,4,1,AB$1),LEN(ADDRESS(1,1,4,1,AB$1))-1)&amp;":A"),عراق!$B4,INDIRECT(LEFT(ADDRESS(1,9,4,1,AB$1),LEN(ADDRESS(1,9,4,1,AB$1))-1)&amp;":i"),عراق!$A4),"")</f>
        <v>0</v>
      </c>
      <c r="AC4" s="56">
        <f ca="1">IFERROR(SUMIFS(INDIRECT(LEFT(ADDRESS(1,2,4,1,AC$1),LEN(ADDRESS(1,2,4,1,AC$1))-1)&amp;":B"),INDIRECT(LEFT(ADDRESS(1,1,4,1,AC$1),LEN(ADDRESS(1,1,4,1,AC$1))-1)&amp;":A"),عراق!$B4,INDIRECT(LEFT(ADDRESS(1,9,4,1,AC$1),LEN(ADDRESS(1,9,4,1,AC$1))-1)&amp;":i"),عراق!$A4),"")</f>
        <v>0</v>
      </c>
      <c r="AD4" s="56">
        <f ca="1">IFERROR(SUMIFS(INDIRECT(LEFT(ADDRESS(1,2,4,1,AD$1),LEN(ADDRESS(1,2,4,1,AD$1))-1)&amp;":B"),INDIRECT(LEFT(ADDRESS(1,1,4,1,AD$1),LEN(ADDRESS(1,1,4,1,AD$1))-1)&amp;":A"),عراق!$B4,INDIRECT(LEFT(ADDRESS(1,9,4,1,AD$1),LEN(ADDRESS(1,9,4,1,AD$1))-1)&amp;":i"),عراق!$A4),"")</f>
        <v>0</v>
      </c>
      <c r="AE4" s="56">
        <f ca="1">IFERROR(SUMIFS(INDIRECT(LEFT(ADDRESS(1,2,4,1,AE$1),LEN(ADDRESS(1,2,4,1,AE$1))-1)&amp;":B"),INDIRECT(LEFT(ADDRESS(1,1,4,1,AE$1),LEN(ADDRESS(1,1,4,1,AE$1))-1)&amp;":A"),عراق!$B4,INDIRECT(LEFT(ADDRESS(1,9,4,1,AE$1),LEN(ADDRESS(1,9,4,1,AE$1))-1)&amp;":i"),عراق!$A4),"")</f>
        <v>0</v>
      </c>
      <c r="AF4" s="56" t="str">
        <f ca="1">IFERROR(SUMIFS(INDIRECT(LEFT(ADDRESS(1,2,4,1,AF$1),LEN(ADDRESS(1,2,4,1,AF$1))-1)&amp;":B"),INDIRECT(LEFT(ADDRESS(1,1,4,1,AF$1),LEN(ADDRESS(1,1,4,1,AF$1))-1)&amp;":A"),عراق!$B4,INDIRECT(LEFT(ADDRESS(1,9,4,1,AF$1),LEN(ADDRESS(1,9,4,1,AF$1))-1)&amp;":i"),عراق!$A4),"")</f>
        <v/>
      </c>
      <c r="AG4" s="56">
        <f ca="1">IFERROR(SUMIFS(INDIRECT(LEFT(ADDRESS(1,2,4,1,AG$1),LEN(ADDRESS(1,2,4,1,AG$1))-1)&amp;":B"),INDIRECT(LEFT(ADDRESS(1,1,4,1,AG$1),LEN(ADDRESS(1,1,4,1,AG$1))-1)&amp;":A"),عراق!$B4,INDIRECT(LEFT(ADDRESS(1,9,4,1,AG$1),LEN(ADDRESS(1,9,4,1,AG$1))-1)&amp;":i"),عراق!$A4),"")</f>
        <v>0</v>
      </c>
      <c r="AH4" s="56">
        <f ca="1">IFERROR(SUMIFS(INDIRECT(LEFT(ADDRESS(1,2,4,1,AH$1),LEN(ADDRESS(1,2,4,1,AH$1))-1)&amp;":B"),INDIRECT(LEFT(ADDRESS(1,1,4,1,AH$1),LEN(ADDRESS(1,1,4,1,AH$1))-1)&amp;":A"),عراق!$B4,INDIRECT(LEFT(ADDRESS(1,9,4,1,AH$1),LEN(ADDRESS(1,9,4,1,AH$1))-1)&amp;":i"),عراق!$A4),"")</f>
        <v>0</v>
      </c>
      <c r="AI4" s="56">
        <f ca="1">IFERROR(SUMIFS(INDIRECT(LEFT(ADDRESS(1,2,4,1,AI$1),LEN(ADDRESS(1,2,4,1,AI$1))-1)&amp;":B"),INDIRECT(LEFT(ADDRESS(1,1,4,1,AI$1),LEN(ADDRESS(1,1,4,1,AI$1))-1)&amp;":A"),عراق!$B4,INDIRECT(LEFT(ADDRESS(1,9,4,1,AI$1),LEN(ADDRESS(1,9,4,1,AI$1))-1)&amp;":i"),عراق!$A4),"")</f>
        <v>0</v>
      </c>
    </row>
    <row r="5" spans="1:35">
      <c r="A5" s="53" t="s">
        <v>126</v>
      </c>
      <c r="B5" s="54">
        <v>15001088</v>
      </c>
      <c r="C5" s="53" t="str">
        <f>IF(ISERROR(LOOKUP(B5,محصولات!A:A,محصولات!B:B)),"",LOOKUP(B5,محصولات!A:A,محصولات!B:B))</f>
        <v>کمربند X111</v>
      </c>
      <c r="D5" s="53">
        <f t="shared" ca="1" si="0"/>
        <v>0</v>
      </c>
      <c r="E5" s="56">
        <f ca="1">IFERROR(SUMIFS(INDIRECT(LEFT(ADDRESS(1,2,4,1,E$1),LEN(ADDRESS(1,2,4,1,E$1))-1)&amp;":B"),INDIRECT(LEFT(ADDRESS(1,1,4,1,E$1),LEN(ADDRESS(1,1,4,1,E$1))-1)&amp;":A"),عراق!$B5,INDIRECT(LEFT(ADDRESS(1,9,4,1,E$1),LEN(ADDRESS(1,9,4,1,E$1))-1)&amp;":i"),عراق!$A5),"")</f>
        <v>0</v>
      </c>
      <c r="F5" s="56" t="str">
        <f ca="1">IFERROR(SUMIFS(INDIRECT(LEFT(ADDRESS(1,2,4,1,F$1),LEN(ADDRESS(1,2,4,1,F$1))-1)&amp;":B"),INDIRECT(LEFT(ADDRESS(1,1,4,1,F$1),LEN(ADDRESS(1,1,4,1,F$1))-1)&amp;":A"),عراق!$B5,INDIRECT(LEFT(ADDRESS(1,9,4,1,F$1),LEN(ADDRESS(1,9,4,1,F$1))-1)&amp;":i"),عراق!$A5),"")</f>
        <v/>
      </c>
      <c r="G5" s="56">
        <f ca="1">IFERROR(SUMIFS(INDIRECT(LEFT(ADDRESS(1,2,4,1,G$1),LEN(ADDRESS(1,2,4,1,G$1))-1)&amp;":B"),INDIRECT(LEFT(ADDRESS(1,1,4,1,G$1),LEN(ADDRESS(1,1,4,1,G$1))-1)&amp;":A"),عراق!$B5,INDIRECT(LEFT(ADDRESS(1,9,4,1,G$1),LEN(ADDRESS(1,9,4,1,G$1))-1)&amp;":i"),عراق!$A5),"")</f>
        <v>0</v>
      </c>
      <c r="H5" s="56">
        <f ca="1">IFERROR(SUMIFS(INDIRECT(LEFT(ADDRESS(1,2,4,1,H$1),LEN(ADDRESS(1,2,4,1,H$1))-1)&amp;":B"),INDIRECT(LEFT(ADDRESS(1,1,4,1,H$1),LEN(ADDRESS(1,1,4,1,H$1))-1)&amp;":A"),عراق!$B5,INDIRECT(LEFT(ADDRESS(1,9,4,1,H$1),LEN(ADDRESS(1,9,4,1,H$1))-1)&amp;":i"),عراق!$A5),"")</f>
        <v>0</v>
      </c>
      <c r="I5" s="56">
        <f ca="1">IFERROR(SUMIFS(INDIRECT(LEFT(ADDRESS(1,2,4,1,I$1),LEN(ADDRESS(1,2,4,1,I$1))-1)&amp;":B"),INDIRECT(LEFT(ADDRESS(1,1,4,1,I$1),LEN(ADDRESS(1,1,4,1,I$1))-1)&amp;":A"),عراق!$B5,INDIRECT(LEFT(ADDRESS(1,9,4,1,I$1),LEN(ADDRESS(1,9,4,1,I$1))-1)&amp;":i"),عراق!$A5),"")</f>
        <v>0</v>
      </c>
      <c r="J5" s="56">
        <f ca="1">IFERROR(SUMIFS(INDIRECT(LEFT(ADDRESS(1,2,4,1,J$1),LEN(ADDRESS(1,2,4,1,J$1))-1)&amp;":B"),INDIRECT(LEFT(ADDRESS(1,1,4,1,J$1),LEN(ADDRESS(1,1,4,1,J$1))-1)&amp;":A"),عراق!$B5,INDIRECT(LEFT(ADDRESS(1,9,4,1,J$1),LEN(ADDRESS(1,9,4,1,J$1))-1)&amp;":i"),عراق!$A5),"")</f>
        <v>0</v>
      </c>
      <c r="K5" s="56">
        <f ca="1">IFERROR(SUMIFS(INDIRECT(LEFT(ADDRESS(1,2,4,1,K$1),LEN(ADDRESS(1,2,4,1,K$1))-1)&amp;":B"),INDIRECT(LEFT(ADDRESS(1,1,4,1,K$1),LEN(ADDRESS(1,1,4,1,K$1))-1)&amp;":A"),عراق!$B5,INDIRECT(LEFT(ADDRESS(1,9,4,1,K$1),LEN(ADDRESS(1,9,4,1,K$1))-1)&amp;":i"),عراق!$A5),"")</f>
        <v>0</v>
      </c>
      <c r="L5" s="56">
        <f ca="1">IFERROR(SUMIFS(INDIRECT(LEFT(ADDRESS(1,2,4,1,L$1),LEN(ADDRESS(1,2,4,1,L$1))-1)&amp;":B"),INDIRECT(LEFT(ADDRESS(1,1,4,1,L$1),LEN(ADDRESS(1,1,4,1,L$1))-1)&amp;":A"),عراق!$B5,INDIRECT(LEFT(ADDRESS(1,9,4,1,L$1),LEN(ADDRESS(1,9,4,1,L$1))-1)&amp;":i"),عراق!$A5),"")</f>
        <v>0</v>
      </c>
      <c r="M5" s="56">
        <f ca="1">IFERROR(SUMIFS(INDIRECT(LEFT(ADDRESS(1,2,4,1,M$1),LEN(ADDRESS(1,2,4,1,M$1))-1)&amp;":B"),INDIRECT(LEFT(ADDRESS(1,1,4,1,M$1),LEN(ADDRESS(1,1,4,1,M$1))-1)&amp;":A"),عراق!$B5,INDIRECT(LEFT(ADDRESS(1,9,4,1,M$1),LEN(ADDRESS(1,9,4,1,M$1))-1)&amp;":i"),عراق!$A5),"")</f>
        <v>0</v>
      </c>
      <c r="N5" s="56">
        <f ca="1">IFERROR(SUMIFS(INDIRECT(LEFT(ADDRESS(1,2,4,1,N$1),LEN(ADDRESS(1,2,4,1,N$1))-1)&amp;":B"),INDIRECT(LEFT(ADDRESS(1,1,4,1,N$1),LEN(ADDRESS(1,1,4,1,N$1))-1)&amp;":A"),عراق!$B5,INDIRECT(LEFT(ADDRESS(1,9,4,1,N$1),LEN(ADDRESS(1,9,4,1,N$1))-1)&amp;":i"),عراق!$A5),"")</f>
        <v>0</v>
      </c>
      <c r="O5" s="56">
        <f ca="1">IFERROR(SUMIFS(INDIRECT(LEFT(ADDRESS(1,2,4,1,O$1),LEN(ADDRESS(1,2,4,1,O$1))-1)&amp;":B"),INDIRECT(LEFT(ADDRESS(1,1,4,1,O$1),LEN(ADDRESS(1,1,4,1,O$1))-1)&amp;":A"),عراق!$B5,INDIRECT(LEFT(ADDRESS(1,9,4,1,O$1),LEN(ADDRESS(1,9,4,1,O$1))-1)&amp;":i"),عراق!$A5),"")</f>
        <v>0</v>
      </c>
      <c r="P5" s="56">
        <f ca="1">IFERROR(SUMIFS(INDIRECT(LEFT(ADDRESS(1,2,4,1,P$1),LEN(ADDRESS(1,2,4,1,P$1))-1)&amp;":B"),INDIRECT(LEFT(ADDRESS(1,1,4,1,P$1),LEN(ADDRESS(1,1,4,1,P$1))-1)&amp;":A"),عراق!$B5,INDIRECT(LEFT(ADDRESS(1,9,4,1,P$1),LEN(ADDRESS(1,9,4,1,P$1))-1)&amp;":i"),عراق!$A5),"")</f>
        <v>0</v>
      </c>
      <c r="Q5" s="56">
        <f ca="1">IFERROR(SUMIFS(INDIRECT(LEFT(ADDRESS(1,2,4,1,Q$1),LEN(ADDRESS(1,2,4,1,Q$1))-1)&amp;":B"),INDIRECT(LEFT(ADDRESS(1,1,4,1,Q$1),LEN(ADDRESS(1,1,4,1,Q$1))-1)&amp;":A"),عراق!$B5,INDIRECT(LEFT(ADDRESS(1,9,4,1,Q$1),LEN(ADDRESS(1,9,4,1,Q$1))-1)&amp;":i"),عراق!$A5),"")</f>
        <v>0</v>
      </c>
      <c r="R5" s="56" t="str">
        <f ca="1">IFERROR(SUMIFS(INDIRECT(LEFT(ADDRESS(1,2,4,1,R$1),LEN(ADDRESS(1,2,4,1,R$1))-1)&amp;":B"),INDIRECT(LEFT(ADDRESS(1,1,4,1,R$1),LEN(ADDRESS(1,1,4,1,R$1))-1)&amp;":A"),عراق!$B5,INDIRECT(LEFT(ADDRESS(1,9,4,1,R$1),LEN(ADDRESS(1,9,4,1,R$1))-1)&amp;":i"),عراق!$A5),"")</f>
        <v/>
      </c>
      <c r="S5" s="56">
        <f ca="1">IFERROR(SUMIFS(INDIRECT(LEFT(ADDRESS(1,2,4,1,S$1),LEN(ADDRESS(1,2,4,1,S$1))-1)&amp;":B"),INDIRECT(LEFT(ADDRESS(1,1,4,1,S$1),LEN(ADDRESS(1,1,4,1,S$1))-1)&amp;":A"),عراق!$B5,INDIRECT(LEFT(ADDRESS(1,9,4,1,S$1),LEN(ADDRESS(1,9,4,1,S$1))-1)&amp;":i"),عراق!$A5),"")</f>
        <v>0</v>
      </c>
      <c r="T5" s="56">
        <f ca="1">IFERROR(SUMIFS(INDIRECT(LEFT(ADDRESS(1,2,4,1,T$1),LEN(ADDRESS(1,2,4,1,T$1))-1)&amp;":B"),INDIRECT(LEFT(ADDRESS(1,1,4,1,T$1),LEN(ADDRESS(1,1,4,1,T$1))-1)&amp;":A"),عراق!$B5,INDIRECT(LEFT(ADDRESS(1,9,4,1,T$1),LEN(ADDRESS(1,9,4,1,T$1))-1)&amp;":i"),عراق!$A5),"")</f>
        <v>0</v>
      </c>
      <c r="U5" s="56">
        <f ca="1">IFERROR(SUMIFS(INDIRECT(LEFT(ADDRESS(1,2,4,1,U$1),LEN(ADDRESS(1,2,4,1,U$1))-1)&amp;":B"),INDIRECT(LEFT(ADDRESS(1,1,4,1,U$1),LEN(ADDRESS(1,1,4,1,U$1))-1)&amp;":A"),عراق!$B5,INDIRECT(LEFT(ADDRESS(1,9,4,1,U$1),LEN(ADDRESS(1,9,4,1,U$1))-1)&amp;":i"),عراق!$A5),"")</f>
        <v>0</v>
      </c>
      <c r="V5" s="56">
        <f ca="1">IFERROR(SUMIFS(INDIRECT(LEFT(ADDRESS(1,2,4,1,V$1),LEN(ADDRESS(1,2,4,1,V$1))-1)&amp;":B"),INDIRECT(LEFT(ADDRESS(1,1,4,1,V$1),LEN(ADDRESS(1,1,4,1,V$1))-1)&amp;":A"),عراق!$B5,INDIRECT(LEFT(ADDRESS(1,9,4,1,V$1),LEN(ADDRESS(1,9,4,1,V$1))-1)&amp;":i"),عراق!$A5),"")</f>
        <v>0</v>
      </c>
      <c r="W5" s="56">
        <f ca="1">IFERROR(SUMIFS(INDIRECT(LEFT(ADDRESS(1,2,4,1,W$1),LEN(ADDRESS(1,2,4,1,W$1))-1)&amp;":B"),INDIRECT(LEFT(ADDRESS(1,1,4,1,W$1),LEN(ADDRESS(1,1,4,1,W$1))-1)&amp;":A"),عراق!$B5,INDIRECT(LEFT(ADDRESS(1,9,4,1,W$1),LEN(ADDRESS(1,9,4,1,W$1))-1)&amp;":i"),عراق!$A5),"")</f>
        <v>0</v>
      </c>
      <c r="X5" s="56">
        <f ca="1">IFERROR(SUMIFS(INDIRECT(LEFT(ADDRESS(1,2,4,1,X$1),LEN(ADDRESS(1,2,4,1,X$1))-1)&amp;":B"),INDIRECT(LEFT(ADDRESS(1,1,4,1,X$1),LEN(ADDRESS(1,1,4,1,X$1))-1)&amp;":A"),عراق!$B5,INDIRECT(LEFT(ADDRESS(1,9,4,1,X$1),LEN(ADDRESS(1,9,4,1,X$1))-1)&amp;":i"),عراق!$A5),"")</f>
        <v>0</v>
      </c>
      <c r="Y5" s="56" t="str">
        <f ca="1">IFERROR(SUMIFS(INDIRECT(LEFT(ADDRESS(1,2,4,1,Y$1),LEN(ADDRESS(1,2,4,1,Y$1))-1)&amp;":B"),INDIRECT(LEFT(ADDRESS(1,1,4,1,Y$1),LEN(ADDRESS(1,1,4,1,Y$1))-1)&amp;":A"),عراق!$B5,INDIRECT(LEFT(ADDRESS(1,9,4,1,Y$1),LEN(ADDRESS(1,9,4,1,Y$1))-1)&amp;":i"),عراق!$A5),"")</f>
        <v/>
      </c>
      <c r="Z5" s="56">
        <f ca="1">IFERROR(SUMIFS(INDIRECT(LEFT(ADDRESS(1,2,4,1,Z$1),LEN(ADDRESS(1,2,4,1,Z$1))-1)&amp;":B"),INDIRECT(LEFT(ADDRESS(1,1,4,1,Z$1),LEN(ADDRESS(1,1,4,1,Z$1))-1)&amp;":A"),عراق!$B5,INDIRECT(LEFT(ADDRESS(1,9,4,1,Z$1),LEN(ADDRESS(1,9,4,1,Z$1))-1)&amp;":i"),عراق!$A5),"")</f>
        <v>0</v>
      </c>
      <c r="AA5" s="56">
        <f ca="1">IFERROR(SUMIFS(INDIRECT(LEFT(ADDRESS(1,2,4,1,AA$1),LEN(ADDRESS(1,2,4,1,AA$1))-1)&amp;":B"),INDIRECT(LEFT(ADDRESS(1,1,4,1,AA$1),LEN(ADDRESS(1,1,4,1,AA$1))-1)&amp;":A"),عراق!$B5,INDIRECT(LEFT(ADDRESS(1,9,4,1,AA$1),LEN(ADDRESS(1,9,4,1,AA$1))-1)&amp;":i"),عراق!$A5),"")</f>
        <v>0</v>
      </c>
      <c r="AB5" s="56">
        <f ca="1">IFERROR(SUMIFS(INDIRECT(LEFT(ADDRESS(1,2,4,1,AB$1),LEN(ADDRESS(1,2,4,1,AB$1))-1)&amp;":B"),INDIRECT(LEFT(ADDRESS(1,1,4,1,AB$1),LEN(ADDRESS(1,1,4,1,AB$1))-1)&amp;":A"),عراق!$B5,INDIRECT(LEFT(ADDRESS(1,9,4,1,AB$1),LEN(ADDRESS(1,9,4,1,AB$1))-1)&amp;":i"),عراق!$A5),"")</f>
        <v>0</v>
      </c>
      <c r="AC5" s="56">
        <f ca="1">IFERROR(SUMIFS(INDIRECT(LEFT(ADDRESS(1,2,4,1,AC$1),LEN(ADDRESS(1,2,4,1,AC$1))-1)&amp;":B"),INDIRECT(LEFT(ADDRESS(1,1,4,1,AC$1),LEN(ADDRESS(1,1,4,1,AC$1))-1)&amp;":A"),عراق!$B5,INDIRECT(LEFT(ADDRESS(1,9,4,1,AC$1),LEN(ADDRESS(1,9,4,1,AC$1))-1)&amp;":i"),عراق!$A5),"")</f>
        <v>0</v>
      </c>
      <c r="AD5" s="56">
        <f ca="1">IFERROR(SUMIFS(INDIRECT(LEFT(ADDRESS(1,2,4,1,AD$1),LEN(ADDRESS(1,2,4,1,AD$1))-1)&amp;":B"),INDIRECT(LEFT(ADDRESS(1,1,4,1,AD$1),LEN(ADDRESS(1,1,4,1,AD$1))-1)&amp;":A"),عراق!$B5,INDIRECT(LEFT(ADDRESS(1,9,4,1,AD$1),LEN(ADDRESS(1,9,4,1,AD$1))-1)&amp;":i"),عراق!$A5),"")</f>
        <v>0</v>
      </c>
      <c r="AE5" s="56">
        <f ca="1">IFERROR(SUMIFS(INDIRECT(LEFT(ADDRESS(1,2,4,1,AE$1),LEN(ADDRESS(1,2,4,1,AE$1))-1)&amp;":B"),INDIRECT(LEFT(ADDRESS(1,1,4,1,AE$1),LEN(ADDRESS(1,1,4,1,AE$1))-1)&amp;":A"),عراق!$B5,INDIRECT(LEFT(ADDRESS(1,9,4,1,AE$1),LEN(ADDRESS(1,9,4,1,AE$1))-1)&amp;":i"),عراق!$A5),"")</f>
        <v>0</v>
      </c>
      <c r="AF5" s="56" t="str">
        <f ca="1">IFERROR(SUMIFS(INDIRECT(LEFT(ADDRESS(1,2,4,1,AF$1),LEN(ADDRESS(1,2,4,1,AF$1))-1)&amp;":B"),INDIRECT(LEFT(ADDRESS(1,1,4,1,AF$1),LEN(ADDRESS(1,1,4,1,AF$1))-1)&amp;":A"),عراق!$B5,INDIRECT(LEFT(ADDRESS(1,9,4,1,AF$1),LEN(ADDRESS(1,9,4,1,AF$1))-1)&amp;":i"),عراق!$A5),"")</f>
        <v/>
      </c>
      <c r="AG5" s="56">
        <f ca="1">IFERROR(SUMIFS(INDIRECT(LEFT(ADDRESS(1,2,4,1,AG$1),LEN(ADDRESS(1,2,4,1,AG$1))-1)&amp;":B"),INDIRECT(LEFT(ADDRESS(1,1,4,1,AG$1),LEN(ADDRESS(1,1,4,1,AG$1))-1)&amp;":A"),عراق!$B5,INDIRECT(LEFT(ADDRESS(1,9,4,1,AG$1),LEN(ADDRESS(1,9,4,1,AG$1))-1)&amp;":i"),عراق!$A5),"")</f>
        <v>0</v>
      </c>
      <c r="AH5" s="56">
        <f ca="1">IFERROR(SUMIFS(INDIRECT(LEFT(ADDRESS(1,2,4,1,AH$1),LEN(ADDRESS(1,2,4,1,AH$1))-1)&amp;":B"),INDIRECT(LEFT(ADDRESS(1,1,4,1,AH$1),LEN(ADDRESS(1,1,4,1,AH$1))-1)&amp;":A"),عراق!$B5,INDIRECT(LEFT(ADDRESS(1,9,4,1,AH$1),LEN(ADDRESS(1,9,4,1,AH$1))-1)&amp;":i"),عراق!$A5),"")</f>
        <v>0</v>
      </c>
      <c r="AI5" s="56">
        <f ca="1">IFERROR(SUMIFS(INDIRECT(LEFT(ADDRESS(1,2,4,1,AI$1),LEN(ADDRESS(1,2,4,1,AI$1))-1)&amp;":B"),INDIRECT(LEFT(ADDRESS(1,1,4,1,AI$1),LEN(ADDRESS(1,1,4,1,AI$1))-1)&amp;":A"),عراق!$B5,INDIRECT(LEFT(ADDRESS(1,9,4,1,AI$1),LEN(ADDRESS(1,9,4,1,AI$1))-1)&amp;":i"),عراق!$A5),"")</f>
        <v>0</v>
      </c>
    </row>
    <row r="6" spans="1:35">
      <c r="A6" s="53" t="s">
        <v>379</v>
      </c>
      <c r="B6" s="54">
        <v>15003002</v>
      </c>
      <c r="C6" s="53" t="str">
        <f>IF(ISERROR(LOOKUP(B6,محصولات!A:A,محصولات!B:B)),"",LOOKUP(B6,محصولات!A:A,محصولات!B:B))</f>
        <v>ریل تیبا</v>
      </c>
      <c r="D6" s="53">
        <f t="shared" ca="1" si="0"/>
        <v>0</v>
      </c>
      <c r="E6" s="56">
        <f ca="1">IFERROR(SUMIFS(INDIRECT(LEFT(ADDRESS(1,2,4,1,E$1),LEN(ADDRESS(1,2,4,1,E$1))-1)&amp;":B"),INDIRECT(LEFT(ADDRESS(1,1,4,1,E$1),LEN(ADDRESS(1,1,4,1,E$1))-1)&amp;":A"),عراق!$B6,INDIRECT(LEFT(ADDRESS(1,9,4,1,E$1),LEN(ADDRESS(1,9,4,1,E$1))-1)&amp;":i"),عراق!$A6),"")</f>
        <v>0</v>
      </c>
      <c r="F6" s="56" t="str">
        <f ca="1">IFERROR(SUMIFS(INDIRECT(LEFT(ADDRESS(1,2,4,1,F$1),LEN(ADDRESS(1,2,4,1,F$1))-1)&amp;":B"),INDIRECT(LEFT(ADDRESS(1,1,4,1,F$1),LEN(ADDRESS(1,1,4,1,F$1))-1)&amp;":A"),عراق!$B6,INDIRECT(LEFT(ADDRESS(1,9,4,1,F$1),LEN(ADDRESS(1,9,4,1,F$1))-1)&amp;":i"),عراق!$A6),"")</f>
        <v/>
      </c>
      <c r="G6" s="56">
        <f ca="1">IFERROR(SUMIFS(INDIRECT(LEFT(ADDRESS(1,2,4,1,G$1),LEN(ADDRESS(1,2,4,1,G$1))-1)&amp;":B"),INDIRECT(LEFT(ADDRESS(1,1,4,1,G$1),LEN(ADDRESS(1,1,4,1,G$1))-1)&amp;":A"),عراق!$B6,INDIRECT(LEFT(ADDRESS(1,9,4,1,G$1),LEN(ADDRESS(1,9,4,1,G$1))-1)&amp;":i"),عراق!$A6),"")</f>
        <v>0</v>
      </c>
      <c r="H6" s="56">
        <f ca="1">IFERROR(SUMIFS(INDIRECT(LEFT(ADDRESS(1,2,4,1,H$1),LEN(ADDRESS(1,2,4,1,H$1))-1)&amp;":B"),INDIRECT(LEFT(ADDRESS(1,1,4,1,H$1),LEN(ADDRESS(1,1,4,1,H$1))-1)&amp;":A"),عراق!$B6,INDIRECT(LEFT(ADDRESS(1,9,4,1,H$1),LEN(ADDRESS(1,9,4,1,H$1))-1)&amp;":i"),عراق!$A6),"")</f>
        <v>0</v>
      </c>
      <c r="I6" s="56">
        <f ca="1">IFERROR(SUMIFS(INDIRECT(LEFT(ADDRESS(1,2,4,1,I$1),LEN(ADDRESS(1,2,4,1,I$1))-1)&amp;":B"),INDIRECT(LEFT(ADDRESS(1,1,4,1,I$1),LEN(ADDRESS(1,1,4,1,I$1))-1)&amp;":A"),عراق!$B6,INDIRECT(LEFT(ADDRESS(1,9,4,1,I$1),LEN(ADDRESS(1,9,4,1,I$1))-1)&amp;":i"),عراق!$A6),"")</f>
        <v>0</v>
      </c>
      <c r="J6" s="56">
        <f ca="1">IFERROR(SUMIFS(INDIRECT(LEFT(ADDRESS(1,2,4,1,J$1),LEN(ADDRESS(1,2,4,1,J$1))-1)&amp;":B"),INDIRECT(LEFT(ADDRESS(1,1,4,1,J$1),LEN(ADDRESS(1,1,4,1,J$1))-1)&amp;":A"),عراق!$B6,INDIRECT(LEFT(ADDRESS(1,9,4,1,J$1),LEN(ADDRESS(1,9,4,1,J$1))-1)&amp;":i"),عراق!$A6),"")</f>
        <v>0</v>
      </c>
      <c r="K6" s="56">
        <f ca="1">IFERROR(SUMIFS(INDIRECT(LEFT(ADDRESS(1,2,4,1,K$1),LEN(ADDRESS(1,2,4,1,K$1))-1)&amp;":B"),INDIRECT(LEFT(ADDRESS(1,1,4,1,K$1),LEN(ADDRESS(1,1,4,1,K$1))-1)&amp;":A"),عراق!$B6,INDIRECT(LEFT(ADDRESS(1,9,4,1,K$1),LEN(ADDRESS(1,9,4,1,K$1))-1)&amp;":i"),عراق!$A6),"")</f>
        <v>0</v>
      </c>
      <c r="L6" s="56">
        <f ca="1">IFERROR(SUMIFS(INDIRECT(LEFT(ADDRESS(1,2,4,1,L$1),LEN(ADDRESS(1,2,4,1,L$1))-1)&amp;":B"),INDIRECT(LEFT(ADDRESS(1,1,4,1,L$1),LEN(ADDRESS(1,1,4,1,L$1))-1)&amp;":A"),عراق!$B6,INDIRECT(LEFT(ADDRESS(1,9,4,1,L$1),LEN(ADDRESS(1,9,4,1,L$1))-1)&amp;":i"),عراق!$A6),"")</f>
        <v>0</v>
      </c>
      <c r="M6" s="56">
        <f ca="1">IFERROR(SUMIFS(INDIRECT(LEFT(ADDRESS(1,2,4,1,M$1),LEN(ADDRESS(1,2,4,1,M$1))-1)&amp;":B"),INDIRECT(LEFT(ADDRESS(1,1,4,1,M$1),LEN(ADDRESS(1,1,4,1,M$1))-1)&amp;":A"),عراق!$B6,INDIRECT(LEFT(ADDRESS(1,9,4,1,M$1),LEN(ADDRESS(1,9,4,1,M$1))-1)&amp;":i"),عراق!$A6),"")</f>
        <v>0</v>
      </c>
      <c r="N6" s="56">
        <f ca="1">IFERROR(SUMIFS(INDIRECT(LEFT(ADDRESS(1,2,4,1,N$1),LEN(ADDRESS(1,2,4,1,N$1))-1)&amp;":B"),INDIRECT(LEFT(ADDRESS(1,1,4,1,N$1),LEN(ADDRESS(1,1,4,1,N$1))-1)&amp;":A"),عراق!$B6,INDIRECT(LEFT(ADDRESS(1,9,4,1,N$1),LEN(ADDRESS(1,9,4,1,N$1))-1)&amp;":i"),عراق!$A6),"")</f>
        <v>0</v>
      </c>
      <c r="O6" s="56">
        <f ca="1">IFERROR(SUMIFS(INDIRECT(LEFT(ADDRESS(1,2,4,1,O$1),LEN(ADDRESS(1,2,4,1,O$1))-1)&amp;":B"),INDIRECT(LEFT(ADDRESS(1,1,4,1,O$1),LEN(ADDRESS(1,1,4,1,O$1))-1)&amp;":A"),عراق!$B6,INDIRECT(LEFT(ADDRESS(1,9,4,1,O$1),LEN(ADDRESS(1,9,4,1,O$1))-1)&amp;":i"),عراق!$A6),"")</f>
        <v>0</v>
      </c>
      <c r="P6" s="56">
        <f ca="1">IFERROR(SUMIFS(INDIRECT(LEFT(ADDRESS(1,2,4,1,P$1),LEN(ADDRESS(1,2,4,1,P$1))-1)&amp;":B"),INDIRECT(LEFT(ADDRESS(1,1,4,1,P$1),LEN(ADDRESS(1,1,4,1,P$1))-1)&amp;":A"),عراق!$B6,INDIRECT(LEFT(ADDRESS(1,9,4,1,P$1),LEN(ADDRESS(1,9,4,1,P$1))-1)&amp;":i"),عراق!$A6),"")</f>
        <v>0</v>
      </c>
      <c r="Q6" s="56">
        <f ca="1">IFERROR(SUMIFS(INDIRECT(LEFT(ADDRESS(1,2,4,1,Q$1),LEN(ADDRESS(1,2,4,1,Q$1))-1)&amp;":B"),INDIRECT(LEFT(ADDRESS(1,1,4,1,Q$1),LEN(ADDRESS(1,1,4,1,Q$1))-1)&amp;":A"),عراق!$B6,INDIRECT(LEFT(ADDRESS(1,9,4,1,Q$1),LEN(ADDRESS(1,9,4,1,Q$1))-1)&amp;":i"),عراق!$A6),"")</f>
        <v>0</v>
      </c>
      <c r="R6" s="56" t="str">
        <f ca="1">IFERROR(SUMIFS(INDIRECT(LEFT(ADDRESS(1,2,4,1,R$1),LEN(ADDRESS(1,2,4,1,R$1))-1)&amp;":B"),INDIRECT(LEFT(ADDRESS(1,1,4,1,R$1),LEN(ADDRESS(1,1,4,1,R$1))-1)&amp;":A"),عراق!$B6,INDIRECT(LEFT(ADDRESS(1,9,4,1,R$1),LEN(ADDRESS(1,9,4,1,R$1))-1)&amp;":i"),عراق!$A6),"")</f>
        <v/>
      </c>
      <c r="S6" s="56">
        <f ca="1">IFERROR(SUMIFS(INDIRECT(LEFT(ADDRESS(1,2,4,1,S$1),LEN(ADDRESS(1,2,4,1,S$1))-1)&amp;":B"),INDIRECT(LEFT(ADDRESS(1,1,4,1,S$1),LEN(ADDRESS(1,1,4,1,S$1))-1)&amp;":A"),عراق!$B6,INDIRECT(LEFT(ADDRESS(1,9,4,1,S$1),LEN(ADDRESS(1,9,4,1,S$1))-1)&amp;":i"),عراق!$A6),"")</f>
        <v>0</v>
      </c>
      <c r="T6" s="56">
        <f ca="1">IFERROR(SUMIFS(INDIRECT(LEFT(ADDRESS(1,2,4,1,T$1),LEN(ADDRESS(1,2,4,1,T$1))-1)&amp;":B"),INDIRECT(LEFT(ADDRESS(1,1,4,1,T$1),LEN(ADDRESS(1,1,4,1,T$1))-1)&amp;":A"),عراق!$B6,INDIRECT(LEFT(ADDRESS(1,9,4,1,T$1),LEN(ADDRESS(1,9,4,1,T$1))-1)&amp;":i"),عراق!$A6),"")</f>
        <v>0</v>
      </c>
      <c r="U6" s="56">
        <f ca="1">IFERROR(SUMIFS(INDIRECT(LEFT(ADDRESS(1,2,4,1,U$1),LEN(ADDRESS(1,2,4,1,U$1))-1)&amp;":B"),INDIRECT(LEFT(ADDRESS(1,1,4,1,U$1),LEN(ADDRESS(1,1,4,1,U$1))-1)&amp;":A"),عراق!$B6,INDIRECT(LEFT(ADDRESS(1,9,4,1,U$1),LEN(ADDRESS(1,9,4,1,U$1))-1)&amp;":i"),عراق!$A6),"")</f>
        <v>0</v>
      </c>
      <c r="V6" s="56">
        <f ca="1">IFERROR(SUMIFS(INDIRECT(LEFT(ADDRESS(1,2,4,1,V$1),LEN(ADDRESS(1,2,4,1,V$1))-1)&amp;":B"),INDIRECT(LEFT(ADDRESS(1,1,4,1,V$1),LEN(ADDRESS(1,1,4,1,V$1))-1)&amp;":A"),عراق!$B6,INDIRECT(LEFT(ADDRESS(1,9,4,1,V$1),LEN(ADDRESS(1,9,4,1,V$1))-1)&amp;":i"),عراق!$A6),"")</f>
        <v>0</v>
      </c>
      <c r="W6" s="56">
        <f ca="1">IFERROR(SUMIFS(INDIRECT(LEFT(ADDRESS(1,2,4,1,W$1),LEN(ADDRESS(1,2,4,1,W$1))-1)&amp;":B"),INDIRECT(LEFT(ADDRESS(1,1,4,1,W$1),LEN(ADDRESS(1,1,4,1,W$1))-1)&amp;":A"),عراق!$B6,INDIRECT(LEFT(ADDRESS(1,9,4,1,W$1),LEN(ADDRESS(1,9,4,1,W$1))-1)&amp;":i"),عراق!$A6),"")</f>
        <v>0</v>
      </c>
      <c r="X6" s="56">
        <f ca="1">IFERROR(SUMIFS(INDIRECT(LEFT(ADDRESS(1,2,4,1,X$1),LEN(ADDRESS(1,2,4,1,X$1))-1)&amp;":B"),INDIRECT(LEFT(ADDRESS(1,1,4,1,X$1),LEN(ADDRESS(1,1,4,1,X$1))-1)&amp;":A"),عراق!$B6,INDIRECT(LEFT(ADDRESS(1,9,4,1,X$1),LEN(ADDRESS(1,9,4,1,X$1))-1)&amp;":i"),عراق!$A6),"")</f>
        <v>0</v>
      </c>
      <c r="Y6" s="56" t="str">
        <f ca="1">IFERROR(SUMIFS(INDIRECT(LEFT(ADDRESS(1,2,4,1,Y$1),LEN(ADDRESS(1,2,4,1,Y$1))-1)&amp;":B"),INDIRECT(LEFT(ADDRESS(1,1,4,1,Y$1),LEN(ADDRESS(1,1,4,1,Y$1))-1)&amp;":A"),عراق!$B6,INDIRECT(LEFT(ADDRESS(1,9,4,1,Y$1),LEN(ADDRESS(1,9,4,1,Y$1))-1)&amp;":i"),عراق!$A6),"")</f>
        <v/>
      </c>
      <c r="Z6" s="56">
        <f ca="1">IFERROR(SUMIFS(INDIRECT(LEFT(ADDRESS(1,2,4,1,Z$1),LEN(ADDRESS(1,2,4,1,Z$1))-1)&amp;":B"),INDIRECT(LEFT(ADDRESS(1,1,4,1,Z$1),LEN(ADDRESS(1,1,4,1,Z$1))-1)&amp;":A"),عراق!$B6,INDIRECT(LEFT(ADDRESS(1,9,4,1,Z$1),LEN(ADDRESS(1,9,4,1,Z$1))-1)&amp;":i"),عراق!$A6),"")</f>
        <v>0</v>
      </c>
      <c r="AA6" s="56">
        <f ca="1">IFERROR(SUMIFS(INDIRECT(LEFT(ADDRESS(1,2,4,1,AA$1),LEN(ADDRESS(1,2,4,1,AA$1))-1)&amp;":B"),INDIRECT(LEFT(ADDRESS(1,1,4,1,AA$1),LEN(ADDRESS(1,1,4,1,AA$1))-1)&amp;":A"),عراق!$B6,INDIRECT(LEFT(ADDRESS(1,9,4,1,AA$1),LEN(ADDRESS(1,9,4,1,AA$1))-1)&amp;":i"),عراق!$A6),"")</f>
        <v>0</v>
      </c>
      <c r="AB6" s="56">
        <f ca="1">IFERROR(SUMIFS(INDIRECT(LEFT(ADDRESS(1,2,4,1,AB$1),LEN(ADDRESS(1,2,4,1,AB$1))-1)&amp;":B"),INDIRECT(LEFT(ADDRESS(1,1,4,1,AB$1),LEN(ADDRESS(1,1,4,1,AB$1))-1)&amp;":A"),عراق!$B6,INDIRECT(LEFT(ADDRESS(1,9,4,1,AB$1),LEN(ADDRESS(1,9,4,1,AB$1))-1)&amp;":i"),عراق!$A6),"")</f>
        <v>0</v>
      </c>
      <c r="AC6" s="56">
        <f ca="1">IFERROR(SUMIFS(INDIRECT(LEFT(ADDRESS(1,2,4,1,AC$1),LEN(ADDRESS(1,2,4,1,AC$1))-1)&amp;":B"),INDIRECT(LEFT(ADDRESS(1,1,4,1,AC$1),LEN(ADDRESS(1,1,4,1,AC$1))-1)&amp;":A"),عراق!$B6,INDIRECT(LEFT(ADDRESS(1,9,4,1,AC$1),LEN(ADDRESS(1,9,4,1,AC$1))-1)&amp;":i"),عراق!$A6),"")</f>
        <v>0</v>
      </c>
      <c r="AD6" s="56">
        <f ca="1">IFERROR(SUMIFS(INDIRECT(LEFT(ADDRESS(1,2,4,1,AD$1),LEN(ADDRESS(1,2,4,1,AD$1))-1)&amp;":B"),INDIRECT(LEFT(ADDRESS(1,1,4,1,AD$1),LEN(ADDRESS(1,1,4,1,AD$1))-1)&amp;":A"),عراق!$B6,INDIRECT(LEFT(ADDRESS(1,9,4,1,AD$1),LEN(ADDRESS(1,9,4,1,AD$1))-1)&amp;":i"),عراق!$A6),"")</f>
        <v>0</v>
      </c>
      <c r="AE6" s="56">
        <f ca="1">IFERROR(SUMIFS(INDIRECT(LEFT(ADDRESS(1,2,4,1,AE$1),LEN(ADDRESS(1,2,4,1,AE$1))-1)&amp;":B"),INDIRECT(LEFT(ADDRESS(1,1,4,1,AE$1),LEN(ADDRESS(1,1,4,1,AE$1))-1)&amp;":A"),عراق!$B6,INDIRECT(LEFT(ADDRESS(1,9,4,1,AE$1),LEN(ADDRESS(1,9,4,1,AE$1))-1)&amp;":i"),عراق!$A6),"")</f>
        <v>0</v>
      </c>
      <c r="AF6" s="56" t="str">
        <f ca="1">IFERROR(SUMIFS(INDIRECT(LEFT(ADDRESS(1,2,4,1,AF$1),LEN(ADDRESS(1,2,4,1,AF$1))-1)&amp;":B"),INDIRECT(LEFT(ADDRESS(1,1,4,1,AF$1),LEN(ADDRESS(1,1,4,1,AF$1))-1)&amp;":A"),عراق!$B6,INDIRECT(LEFT(ADDRESS(1,9,4,1,AF$1),LEN(ADDRESS(1,9,4,1,AF$1))-1)&amp;":i"),عراق!$A6),"")</f>
        <v/>
      </c>
      <c r="AG6" s="56">
        <f ca="1">IFERROR(SUMIFS(INDIRECT(LEFT(ADDRESS(1,2,4,1,AG$1),LEN(ADDRESS(1,2,4,1,AG$1))-1)&amp;":B"),INDIRECT(LEFT(ADDRESS(1,1,4,1,AG$1),LEN(ADDRESS(1,1,4,1,AG$1))-1)&amp;":A"),عراق!$B6,INDIRECT(LEFT(ADDRESS(1,9,4,1,AG$1),LEN(ADDRESS(1,9,4,1,AG$1))-1)&amp;":i"),عراق!$A6),"")</f>
        <v>0</v>
      </c>
      <c r="AH6" s="56">
        <f ca="1">IFERROR(SUMIFS(INDIRECT(LEFT(ADDRESS(1,2,4,1,AH$1),LEN(ADDRESS(1,2,4,1,AH$1))-1)&amp;":B"),INDIRECT(LEFT(ADDRESS(1,1,4,1,AH$1),LEN(ADDRESS(1,1,4,1,AH$1))-1)&amp;":A"),عراق!$B6,INDIRECT(LEFT(ADDRESS(1,9,4,1,AH$1),LEN(ADDRESS(1,9,4,1,AH$1))-1)&amp;":i"),عراق!$A6),"")</f>
        <v>0</v>
      </c>
      <c r="AI6" s="56">
        <f ca="1">IFERROR(SUMIFS(INDIRECT(LEFT(ADDRESS(1,2,4,1,AI$1),LEN(ADDRESS(1,2,4,1,AI$1))-1)&amp;":B"),INDIRECT(LEFT(ADDRESS(1,1,4,1,AI$1),LEN(ADDRESS(1,1,4,1,AI$1))-1)&amp;":A"),عراق!$B6,INDIRECT(LEFT(ADDRESS(1,9,4,1,AI$1),LEN(ADDRESS(1,9,4,1,AI$1))-1)&amp;":i"),عراق!$A6),"")</f>
        <v>0</v>
      </c>
    </row>
    <row r="7" spans="1:35">
      <c r="A7" s="53" t="s">
        <v>379</v>
      </c>
      <c r="B7" s="54">
        <v>15001067</v>
      </c>
      <c r="C7" s="53" t="str">
        <f>IF(ISERROR(LOOKUP(B7,محصولات!A:A,محصولات!B:B)),"",LOOKUP(B7,محصولات!A:A,محصولات!B:B))</f>
        <v>کمربند 4 درب</v>
      </c>
      <c r="D7" s="53">
        <f t="shared" ca="1" si="0"/>
        <v>60</v>
      </c>
      <c r="E7" s="56">
        <f ca="1">IFERROR(SUMIFS(INDIRECT(LEFT(ADDRESS(1,2,4,1,E$1),LEN(ADDRESS(1,2,4,1,E$1))-1)&amp;":B"),INDIRECT(LEFT(ADDRESS(1,1,4,1,E$1),LEN(ADDRESS(1,1,4,1,E$1))-1)&amp;":A"),عراق!$B7,INDIRECT(LEFT(ADDRESS(1,9,4,1,E$1),LEN(ADDRESS(1,9,4,1,E$1))-1)&amp;":i"),عراق!$A7),"")</f>
        <v>0</v>
      </c>
      <c r="F7" s="56" t="str">
        <f ca="1">IFERROR(SUMIFS(INDIRECT(LEFT(ADDRESS(1,2,4,1,F$1),LEN(ADDRESS(1,2,4,1,F$1))-1)&amp;":B"),INDIRECT(LEFT(ADDRESS(1,1,4,1,F$1),LEN(ADDRESS(1,1,4,1,F$1))-1)&amp;":A"),عراق!$B7,INDIRECT(LEFT(ADDRESS(1,9,4,1,F$1),LEN(ADDRESS(1,9,4,1,F$1))-1)&amp;":i"),عراق!$A7),"")</f>
        <v/>
      </c>
      <c r="G7" s="56">
        <f ca="1">IFERROR(SUMIFS(INDIRECT(LEFT(ADDRESS(1,2,4,1,G$1),LEN(ADDRESS(1,2,4,1,G$1))-1)&amp;":B"),INDIRECT(LEFT(ADDRESS(1,1,4,1,G$1),LEN(ADDRESS(1,1,4,1,G$1))-1)&amp;":A"),عراق!$B7,INDIRECT(LEFT(ADDRESS(1,9,4,1,G$1),LEN(ADDRESS(1,9,4,1,G$1))-1)&amp;":i"),عراق!$A7),"")</f>
        <v>0</v>
      </c>
      <c r="H7" s="56">
        <f ca="1">IFERROR(SUMIFS(INDIRECT(LEFT(ADDRESS(1,2,4,1,H$1),LEN(ADDRESS(1,2,4,1,H$1))-1)&amp;":B"),INDIRECT(LEFT(ADDRESS(1,1,4,1,H$1),LEN(ADDRESS(1,1,4,1,H$1))-1)&amp;":A"),عراق!$B7,INDIRECT(LEFT(ADDRESS(1,9,4,1,H$1),LEN(ADDRESS(1,9,4,1,H$1))-1)&amp;":i"),عراق!$A7),"")</f>
        <v>0</v>
      </c>
      <c r="I7" s="56">
        <f ca="1">IFERROR(SUMIFS(INDIRECT(LEFT(ADDRESS(1,2,4,1,I$1),LEN(ADDRESS(1,2,4,1,I$1))-1)&amp;":B"),INDIRECT(LEFT(ADDRESS(1,1,4,1,I$1),LEN(ADDRESS(1,1,4,1,I$1))-1)&amp;":A"),عراق!$B7,INDIRECT(LEFT(ADDRESS(1,9,4,1,I$1),LEN(ADDRESS(1,9,4,1,I$1))-1)&amp;":i"),عراق!$A7),"")</f>
        <v>0</v>
      </c>
      <c r="J7" s="56">
        <f ca="1">IFERROR(SUMIFS(INDIRECT(LEFT(ADDRESS(1,2,4,1,J$1),LEN(ADDRESS(1,2,4,1,J$1))-1)&amp;":B"),INDIRECT(LEFT(ADDRESS(1,1,4,1,J$1),LEN(ADDRESS(1,1,4,1,J$1))-1)&amp;":A"),عراق!$B7,INDIRECT(LEFT(ADDRESS(1,9,4,1,J$1),LEN(ADDRESS(1,9,4,1,J$1))-1)&amp;":i"),عراق!$A7),"")</f>
        <v>0</v>
      </c>
      <c r="K7" s="56">
        <f ca="1">IFERROR(SUMIFS(INDIRECT(LEFT(ADDRESS(1,2,4,1,K$1),LEN(ADDRESS(1,2,4,1,K$1))-1)&amp;":B"),INDIRECT(LEFT(ADDRESS(1,1,4,1,K$1),LEN(ADDRESS(1,1,4,1,K$1))-1)&amp;":A"),عراق!$B7,INDIRECT(LEFT(ADDRESS(1,9,4,1,K$1),LEN(ADDRESS(1,9,4,1,K$1))-1)&amp;":i"),عراق!$A7),"")</f>
        <v>0</v>
      </c>
      <c r="L7" s="56">
        <f ca="1">IFERROR(SUMIFS(INDIRECT(LEFT(ADDRESS(1,2,4,1,L$1),LEN(ADDRESS(1,2,4,1,L$1))-1)&amp;":B"),INDIRECT(LEFT(ADDRESS(1,1,4,1,L$1),LEN(ADDRESS(1,1,4,1,L$1))-1)&amp;":A"),عراق!$B7,INDIRECT(LEFT(ADDRESS(1,9,4,1,L$1),LEN(ADDRESS(1,9,4,1,L$1))-1)&amp;":i"),عراق!$A7),"")</f>
        <v>0</v>
      </c>
      <c r="M7" s="56">
        <f ca="1">IFERROR(SUMIFS(INDIRECT(LEFT(ADDRESS(1,2,4,1,M$1),LEN(ADDRESS(1,2,4,1,M$1))-1)&amp;":B"),INDIRECT(LEFT(ADDRESS(1,1,4,1,M$1),LEN(ADDRESS(1,1,4,1,M$1))-1)&amp;":A"),عراق!$B7,INDIRECT(LEFT(ADDRESS(1,9,4,1,M$1),LEN(ADDRESS(1,9,4,1,M$1))-1)&amp;":i"),عراق!$A7),"")</f>
        <v>0</v>
      </c>
      <c r="N7" s="56">
        <f ca="1">IFERROR(SUMIFS(INDIRECT(LEFT(ADDRESS(1,2,4,1,N$1),LEN(ADDRESS(1,2,4,1,N$1))-1)&amp;":B"),INDIRECT(LEFT(ADDRESS(1,1,4,1,N$1),LEN(ADDRESS(1,1,4,1,N$1))-1)&amp;":A"),عراق!$B7,INDIRECT(LEFT(ADDRESS(1,9,4,1,N$1),LEN(ADDRESS(1,9,4,1,N$1))-1)&amp;":i"),عراق!$A7),"")</f>
        <v>0</v>
      </c>
      <c r="O7" s="56">
        <f ca="1">IFERROR(SUMIFS(INDIRECT(LEFT(ADDRESS(1,2,4,1,O$1),LEN(ADDRESS(1,2,4,1,O$1))-1)&amp;":B"),INDIRECT(LEFT(ADDRESS(1,1,4,1,O$1),LEN(ADDRESS(1,1,4,1,O$1))-1)&amp;":A"),عراق!$B7,INDIRECT(LEFT(ADDRESS(1,9,4,1,O$1),LEN(ADDRESS(1,9,4,1,O$1))-1)&amp;":i"),عراق!$A7),"")</f>
        <v>0</v>
      </c>
      <c r="P7" s="56">
        <f ca="1">IFERROR(SUMIFS(INDIRECT(LEFT(ADDRESS(1,2,4,1,P$1),LEN(ADDRESS(1,2,4,1,P$1))-1)&amp;":B"),INDIRECT(LEFT(ADDRESS(1,1,4,1,P$1),LEN(ADDRESS(1,1,4,1,P$1))-1)&amp;":A"),عراق!$B7,INDIRECT(LEFT(ADDRESS(1,9,4,1,P$1),LEN(ADDRESS(1,9,4,1,P$1))-1)&amp;":i"),عراق!$A7),"")</f>
        <v>0</v>
      </c>
      <c r="Q7" s="56">
        <f ca="1">IFERROR(SUMIFS(INDIRECT(LEFT(ADDRESS(1,2,4,1,Q$1),LEN(ADDRESS(1,2,4,1,Q$1))-1)&amp;":B"),INDIRECT(LEFT(ADDRESS(1,1,4,1,Q$1),LEN(ADDRESS(1,1,4,1,Q$1))-1)&amp;":A"),عراق!$B7,INDIRECT(LEFT(ADDRESS(1,9,4,1,Q$1),LEN(ADDRESS(1,9,4,1,Q$1))-1)&amp;":i"),عراق!$A7),"")</f>
        <v>0</v>
      </c>
      <c r="R7" s="56" t="str">
        <f ca="1">IFERROR(SUMIFS(INDIRECT(LEFT(ADDRESS(1,2,4,1,R$1),LEN(ADDRESS(1,2,4,1,R$1))-1)&amp;":B"),INDIRECT(LEFT(ADDRESS(1,1,4,1,R$1),LEN(ADDRESS(1,1,4,1,R$1))-1)&amp;":A"),عراق!$B7,INDIRECT(LEFT(ADDRESS(1,9,4,1,R$1),LEN(ADDRESS(1,9,4,1,R$1))-1)&amp;":i"),عراق!$A7),"")</f>
        <v/>
      </c>
      <c r="S7" s="56">
        <f ca="1">IFERROR(SUMIFS(INDIRECT(LEFT(ADDRESS(1,2,4,1,S$1),LEN(ADDRESS(1,2,4,1,S$1))-1)&amp;":B"),INDIRECT(LEFT(ADDRESS(1,1,4,1,S$1),LEN(ADDRESS(1,1,4,1,S$1))-1)&amp;":A"),عراق!$B7,INDIRECT(LEFT(ADDRESS(1,9,4,1,S$1),LEN(ADDRESS(1,9,4,1,S$1))-1)&amp;":i"),عراق!$A7),"")</f>
        <v>0</v>
      </c>
      <c r="T7" s="56">
        <f ca="1">IFERROR(SUMIFS(INDIRECT(LEFT(ADDRESS(1,2,4,1,T$1),LEN(ADDRESS(1,2,4,1,T$1))-1)&amp;":B"),INDIRECT(LEFT(ADDRESS(1,1,4,1,T$1),LEN(ADDRESS(1,1,4,1,T$1))-1)&amp;":A"),عراق!$B7,INDIRECT(LEFT(ADDRESS(1,9,4,1,T$1),LEN(ADDRESS(1,9,4,1,T$1))-1)&amp;":i"),عراق!$A7),"")</f>
        <v>0</v>
      </c>
      <c r="U7" s="56">
        <f ca="1">IFERROR(SUMIFS(INDIRECT(LEFT(ADDRESS(1,2,4,1,U$1),LEN(ADDRESS(1,2,4,1,U$1))-1)&amp;":B"),INDIRECT(LEFT(ADDRESS(1,1,4,1,U$1),LEN(ADDRESS(1,1,4,1,U$1))-1)&amp;":A"),عراق!$B7,INDIRECT(LEFT(ADDRESS(1,9,4,1,U$1),LEN(ADDRESS(1,9,4,1,U$1))-1)&amp;":i"),عراق!$A7),"")</f>
        <v>0</v>
      </c>
      <c r="V7" s="56">
        <f ca="1">IFERROR(SUMIFS(INDIRECT(LEFT(ADDRESS(1,2,4,1,V$1),LEN(ADDRESS(1,2,4,1,V$1))-1)&amp;":B"),INDIRECT(LEFT(ADDRESS(1,1,4,1,V$1),LEN(ADDRESS(1,1,4,1,V$1))-1)&amp;":A"),عراق!$B7,INDIRECT(LEFT(ADDRESS(1,9,4,1,V$1),LEN(ADDRESS(1,9,4,1,V$1))-1)&amp;":i"),عراق!$A7),"")</f>
        <v>0</v>
      </c>
      <c r="W7" s="56">
        <f ca="1">IFERROR(SUMIFS(INDIRECT(LEFT(ADDRESS(1,2,4,1,W$1),LEN(ADDRESS(1,2,4,1,W$1))-1)&amp;":B"),INDIRECT(LEFT(ADDRESS(1,1,4,1,W$1),LEN(ADDRESS(1,1,4,1,W$1))-1)&amp;":A"),عراق!$B7,INDIRECT(LEFT(ADDRESS(1,9,4,1,W$1),LEN(ADDRESS(1,9,4,1,W$1))-1)&amp;":i"),عراق!$A7),"")</f>
        <v>0</v>
      </c>
      <c r="X7" s="56">
        <f ca="1">IFERROR(SUMIFS(INDIRECT(LEFT(ADDRESS(1,2,4,1,X$1),LEN(ADDRESS(1,2,4,1,X$1))-1)&amp;":B"),INDIRECT(LEFT(ADDRESS(1,1,4,1,X$1),LEN(ADDRESS(1,1,4,1,X$1))-1)&amp;":A"),عراق!$B7,INDIRECT(LEFT(ADDRESS(1,9,4,1,X$1),LEN(ADDRESS(1,9,4,1,X$1))-1)&amp;":i"),عراق!$A7),"")</f>
        <v>0</v>
      </c>
      <c r="Y7" s="56" t="str">
        <f ca="1">IFERROR(SUMIFS(INDIRECT(LEFT(ADDRESS(1,2,4,1,Y$1),LEN(ADDRESS(1,2,4,1,Y$1))-1)&amp;":B"),INDIRECT(LEFT(ADDRESS(1,1,4,1,Y$1),LEN(ADDRESS(1,1,4,1,Y$1))-1)&amp;":A"),عراق!$B7,INDIRECT(LEFT(ADDRESS(1,9,4,1,Y$1),LEN(ADDRESS(1,9,4,1,Y$1))-1)&amp;":i"),عراق!$A7),"")</f>
        <v/>
      </c>
      <c r="Z7" s="56">
        <f ca="1">IFERROR(SUMIFS(INDIRECT(LEFT(ADDRESS(1,2,4,1,Z$1),LEN(ADDRESS(1,2,4,1,Z$1))-1)&amp;":B"),INDIRECT(LEFT(ADDRESS(1,1,4,1,Z$1),LEN(ADDRESS(1,1,4,1,Z$1))-1)&amp;":A"),عراق!$B7,INDIRECT(LEFT(ADDRESS(1,9,4,1,Z$1),LEN(ADDRESS(1,9,4,1,Z$1))-1)&amp;":i"),عراق!$A7),"")</f>
        <v>0</v>
      </c>
      <c r="AA7" s="56">
        <f ca="1">IFERROR(SUMIFS(INDIRECT(LEFT(ADDRESS(1,2,4,1,AA$1),LEN(ADDRESS(1,2,4,1,AA$1))-1)&amp;":B"),INDIRECT(LEFT(ADDRESS(1,1,4,1,AA$1),LEN(ADDRESS(1,1,4,1,AA$1))-1)&amp;":A"),عراق!$B7,INDIRECT(LEFT(ADDRESS(1,9,4,1,AA$1),LEN(ADDRESS(1,9,4,1,AA$1))-1)&amp;":i"),عراق!$A7),"")</f>
        <v>0</v>
      </c>
      <c r="AB7" s="56">
        <f ca="1">IFERROR(SUMIFS(INDIRECT(LEFT(ADDRESS(1,2,4,1,AB$1),LEN(ADDRESS(1,2,4,1,AB$1))-1)&amp;":B"),INDIRECT(LEFT(ADDRESS(1,1,4,1,AB$1),LEN(ADDRESS(1,1,4,1,AB$1))-1)&amp;":A"),عراق!$B7,INDIRECT(LEFT(ADDRESS(1,9,4,1,AB$1),LEN(ADDRESS(1,9,4,1,AB$1))-1)&amp;":i"),عراق!$A7),"")</f>
        <v>0</v>
      </c>
      <c r="AC7" s="56">
        <f ca="1">IFERROR(SUMIFS(INDIRECT(LEFT(ADDRESS(1,2,4,1,AC$1),LEN(ADDRESS(1,2,4,1,AC$1))-1)&amp;":B"),INDIRECT(LEFT(ADDRESS(1,1,4,1,AC$1),LEN(ADDRESS(1,1,4,1,AC$1))-1)&amp;":A"),عراق!$B7,INDIRECT(LEFT(ADDRESS(1,9,4,1,AC$1),LEN(ADDRESS(1,9,4,1,AC$1))-1)&amp;":i"),عراق!$A7),"")</f>
        <v>0</v>
      </c>
      <c r="AD7" s="56">
        <f ca="1">IFERROR(SUMIFS(INDIRECT(LEFT(ADDRESS(1,2,4,1,AD$1),LEN(ADDRESS(1,2,4,1,AD$1))-1)&amp;":B"),INDIRECT(LEFT(ADDRESS(1,1,4,1,AD$1),LEN(ADDRESS(1,1,4,1,AD$1))-1)&amp;":A"),عراق!$B7,INDIRECT(LEFT(ADDRESS(1,9,4,1,AD$1),LEN(ADDRESS(1,9,4,1,AD$1))-1)&amp;":i"),عراق!$A7),"")</f>
        <v>60</v>
      </c>
      <c r="AE7" s="56">
        <f ca="1">IFERROR(SUMIFS(INDIRECT(LEFT(ADDRESS(1,2,4,1,AE$1),LEN(ADDRESS(1,2,4,1,AE$1))-1)&amp;":B"),INDIRECT(LEFT(ADDRESS(1,1,4,1,AE$1),LEN(ADDRESS(1,1,4,1,AE$1))-1)&amp;":A"),عراق!$B7,INDIRECT(LEFT(ADDRESS(1,9,4,1,AE$1),LEN(ADDRESS(1,9,4,1,AE$1))-1)&amp;":i"),عراق!$A7),"")</f>
        <v>0</v>
      </c>
      <c r="AF7" s="56" t="str">
        <f ca="1">IFERROR(SUMIFS(INDIRECT(LEFT(ADDRESS(1,2,4,1,AF$1),LEN(ADDRESS(1,2,4,1,AF$1))-1)&amp;":B"),INDIRECT(LEFT(ADDRESS(1,1,4,1,AF$1),LEN(ADDRESS(1,1,4,1,AF$1))-1)&amp;":A"),عراق!$B7,INDIRECT(LEFT(ADDRESS(1,9,4,1,AF$1),LEN(ADDRESS(1,9,4,1,AF$1))-1)&amp;":i"),عراق!$A7),"")</f>
        <v/>
      </c>
      <c r="AG7" s="56">
        <f ca="1">IFERROR(SUMIFS(INDIRECT(LEFT(ADDRESS(1,2,4,1,AG$1),LEN(ADDRESS(1,2,4,1,AG$1))-1)&amp;":B"),INDIRECT(LEFT(ADDRESS(1,1,4,1,AG$1),LEN(ADDRESS(1,1,4,1,AG$1))-1)&amp;":A"),عراق!$B7,INDIRECT(LEFT(ADDRESS(1,9,4,1,AG$1),LEN(ADDRESS(1,9,4,1,AG$1))-1)&amp;":i"),عراق!$A7),"")</f>
        <v>0</v>
      </c>
      <c r="AH7" s="56">
        <f ca="1">IFERROR(SUMIFS(INDIRECT(LEFT(ADDRESS(1,2,4,1,AH$1),LEN(ADDRESS(1,2,4,1,AH$1))-1)&amp;":B"),INDIRECT(LEFT(ADDRESS(1,1,4,1,AH$1),LEN(ADDRESS(1,1,4,1,AH$1))-1)&amp;":A"),عراق!$B7,INDIRECT(LEFT(ADDRESS(1,9,4,1,AH$1),LEN(ADDRESS(1,9,4,1,AH$1))-1)&amp;":i"),عراق!$A7),"")</f>
        <v>0</v>
      </c>
      <c r="AI7" s="56">
        <f ca="1">IFERROR(SUMIFS(INDIRECT(LEFT(ADDRESS(1,2,4,1,AI$1),LEN(ADDRESS(1,2,4,1,AI$1))-1)&amp;":B"),INDIRECT(LEFT(ADDRESS(1,1,4,1,AI$1),LEN(ADDRESS(1,1,4,1,AI$1))-1)&amp;":A"),عراق!$B7,INDIRECT(LEFT(ADDRESS(1,9,4,1,AI$1),LEN(ADDRESS(1,9,4,1,AI$1))-1)&amp;":i"),عراق!$A7),"")</f>
        <v>0</v>
      </c>
    </row>
    <row r="8" spans="1:35">
      <c r="A8" s="53" t="s">
        <v>379</v>
      </c>
      <c r="B8" s="54">
        <v>15001125</v>
      </c>
      <c r="C8" s="53" t="str">
        <f>IF(ISERROR(LOOKUP(B8,محصولات!A:A,محصولات!B:B)),"",LOOKUP(B8,محصولات!A:A,محصولات!B:B))</f>
        <v xml:space="preserve">كمربند جلو چپ تيبا </v>
      </c>
      <c r="D8" s="53">
        <f t="shared" ca="1" si="0"/>
        <v>0</v>
      </c>
      <c r="E8" s="56">
        <f ca="1">IFERROR(SUMIFS(INDIRECT(LEFT(ADDRESS(1,2,4,1,E$1),LEN(ADDRESS(1,2,4,1,E$1))-1)&amp;":B"),INDIRECT(LEFT(ADDRESS(1,1,4,1,E$1),LEN(ADDRESS(1,1,4,1,E$1))-1)&amp;":A"),عراق!$B8,INDIRECT(LEFT(ADDRESS(1,9,4,1,E$1),LEN(ADDRESS(1,9,4,1,E$1))-1)&amp;":i"),عراق!$A8),"")</f>
        <v>0</v>
      </c>
      <c r="F8" s="56" t="str">
        <f ca="1">IFERROR(SUMIFS(INDIRECT(LEFT(ADDRESS(1,2,4,1,F$1),LEN(ADDRESS(1,2,4,1,F$1))-1)&amp;":B"),INDIRECT(LEFT(ADDRESS(1,1,4,1,F$1),LEN(ADDRESS(1,1,4,1,F$1))-1)&amp;":A"),عراق!$B8,INDIRECT(LEFT(ADDRESS(1,9,4,1,F$1),LEN(ADDRESS(1,9,4,1,F$1))-1)&amp;":i"),عراق!$A8),"")</f>
        <v/>
      </c>
      <c r="G8" s="56">
        <f ca="1">IFERROR(SUMIFS(INDIRECT(LEFT(ADDRESS(1,2,4,1,G$1),LEN(ADDRESS(1,2,4,1,G$1))-1)&amp;":B"),INDIRECT(LEFT(ADDRESS(1,1,4,1,G$1),LEN(ADDRESS(1,1,4,1,G$1))-1)&amp;":A"),عراق!$B8,INDIRECT(LEFT(ADDRESS(1,9,4,1,G$1),LEN(ADDRESS(1,9,4,1,G$1))-1)&amp;":i"),عراق!$A8),"")</f>
        <v>0</v>
      </c>
      <c r="H8" s="56">
        <f ca="1">IFERROR(SUMIFS(INDIRECT(LEFT(ADDRESS(1,2,4,1,H$1),LEN(ADDRESS(1,2,4,1,H$1))-1)&amp;":B"),INDIRECT(LEFT(ADDRESS(1,1,4,1,H$1),LEN(ADDRESS(1,1,4,1,H$1))-1)&amp;":A"),عراق!$B8,INDIRECT(LEFT(ADDRESS(1,9,4,1,H$1),LEN(ADDRESS(1,9,4,1,H$1))-1)&amp;":i"),عراق!$A8),"")</f>
        <v>0</v>
      </c>
      <c r="I8" s="56">
        <f ca="1">IFERROR(SUMIFS(INDIRECT(LEFT(ADDRESS(1,2,4,1,I$1),LEN(ADDRESS(1,2,4,1,I$1))-1)&amp;":B"),INDIRECT(LEFT(ADDRESS(1,1,4,1,I$1),LEN(ADDRESS(1,1,4,1,I$1))-1)&amp;":A"),عراق!$B8,INDIRECT(LEFT(ADDRESS(1,9,4,1,I$1),LEN(ADDRESS(1,9,4,1,I$1))-1)&amp;":i"),عراق!$A8),"")</f>
        <v>0</v>
      </c>
      <c r="J8" s="56">
        <f ca="1">IFERROR(SUMIFS(INDIRECT(LEFT(ADDRESS(1,2,4,1,J$1),LEN(ADDRESS(1,2,4,1,J$1))-1)&amp;":B"),INDIRECT(LEFT(ADDRESS(1,1,4,1,J$1),LEN(ADDRESS(1,1,4,1,J$1))-1)&amp;":A"),عراق!$B8,INDIRECT(LEFT(ADDRESS(1,9,4,1,J$1),LEN(ADDRESS(1,9,4,1,J$1))-1)&amp;":i"),عراق!$A8),"")</f>
        <v>0</v>
      </c>
      <c r="K8" s="56">
        <f ca="1">IFERROR(SUMIFS(INDIRECT(LEFT(ADDRESS(1,2,4,1,K$1),LEN(ADDRESS(1,2,4,1,K$1))-1)&amp;":B"),INDIRECT(LEFT(ADDRESS(1,1,4,1,K$1),LEN(ADDRESS(1,1,4,1,K$1))-1)&amp;":A"),عراق!$B8,INDIRECT(LEFT(ADDRESS(1,9,4,1,K$1),LEN(ADDRESS(1,9,4,1,K$1))-1)&amp;":i"),عراق!$A8),"")</f>
        <v>0</v>
      </c>
      <c r="L8" s="56">
        <f ca="1">IFERROR(SUMIFS(INDIRECT(LEFT(ADDRESS(1,2,4,1,L$1),LEN(ADDRESS(1,2,4,1,L$1))-1)&amp;":B"),INDIRECT(LEFT(ADDRESS(1,1,4,1,L$1),LEN(ADDRESS(1,1,4,1,L$1))-1)&amp;":A"),عراق!$B8,INDIRECT(LEFT(ADDRESS(1,9,4,1,L$1),LEN(ADDRESS(1,9,4,1,L$1))-1)&amp;":i"),عراق!$A8),"")</f>
        <v>0</v>
      </c>
      <c r="M8" s="56">
        <f ca="1">IFERROR(SUMIFS(INDIRECT(LEFT(ADDRESS(1,2,4,1,M$1),LEN(ADDRESS(1,2,4,1,M$1))-1)&amp;":B"),INDIRECT(LEFT(ADDRESS(1,1,4,1,M$1),LEN(ADDRESS(1,1,4,1,M$1))-1)&amp;":A"),عراق!$B8,INDIRECT(LEFT(ADDRESS(1,9,4,1,M$1),LEN(ADDRESS(1,9,4,1,M$1))-1)&amp;":i"),عراق!$A8),"")</f>
        <v>0</v>
      </c>
      <c r="N8" s="56">
        <f ca="1">IFERROR(SUMIFS(INDIRECT(LEFT(ADDRESS(1,2,4,1,N$1),LEN(ADDRESS(1,2,4,1,N$1))-1)&amp;":B"),INDIRECT(LEFT(ADDRESS(1,1,4,1,N$1),LEN(ADDRESS(1,1,4,1,N$1))-1)&amp;":A"),عراق!$B8,INDIRECT(LEFT(ADDRESS(1,9,4,1,N$1),LEN(ADDRESS(1,9,4,1,N$1))-1)&amp;":i"),عراق!$A8),"")</f>
        <v>0</v>
      </c>
      <c r="O8" s="56">
        <f ca="1">IFERROR(SUMIFS(INDIRECT(LEFT(ADDRESS(1,2,4,1,O$1),LEN(ADDRESS(1,2,4,1,O$1))-1)&amp;":B"),INDIRECT(LEFT(ADDRESS(1,1,4,1,O$1),LEN(ADDRESS(1,1,4,1,O$1))-1)&amp;":A"),عراق!$B8,INDIRECT(LEFT(ADDRESS(1,9,4,1,O$1),LEN(ADDRESS(1,9,4,1,O$1))-1)&amp;":i"),عراق!$A8),"")</f>
        <v>0</v>
      </c>
      <c r="P8" s="56">
        <f ca="1">IFERROR(SUMIFS(INDIRECT(LEFT(ADDRESS(1,2,4,1,P$1),LEN(ADDRESS(1,2,4,1,P$1))-1)&amp;":B"),INDIRECT(LEFT(ADDRESS(1,1,4,1,P$1),LEN(ADDRESS(1,1,4,1,P$1))-1)&amp;":A"),عراق!$B8,INDIRECT(LEFT(ADDRESS(1,9,4,1,P$1),LEN(ADDRESS(1,9,4,1,P$1))-1)&amp;":i"),عراق!$A8),"")</f>
        <v>0</v>
      </c>
      <c r="Q8" s="56">
        <f ca="1">IFERROR(SUMIFS(INDIRECT(LEFT(ADDRESS(1,2,4,1,Q$1),LEN(ADDRESS(1,2,4,1,Q$1))-1)&amp;":B"),INDIRECT(LEFT(ADDRESS(1,1,4,1,Q$1),LEN(ADDRESS(1,1,4,1,Q$1))-1)&amp;":A"),عراق!$B8,INDIRECT(LEFT(ADDRESS(1,9,4,1,Q$1),LEN(ADDRESS(1,9,4,1,Q$1))-1)&amp;":i"),عراق!$A8),"")</f>
        <v>0</v>
      </c>
      <c r="R8" s="56" t="str">
        <f ca="1">IFERROR(SUMIFS(INDIRECT(LEFT(ADDRESS(1,2,4,1,R$1),LEN(ADDRESS(1,2,4,1,R$1))-1)&amp;":B"),INDIRECT(LEFT(ADDRESS(1,1,4,1,R$1),LEN(ADDRESS(1,1,4,1,R$1))-1)&amp;":A"),عراق!$B8,INDIRECT(LEFT(ADDRESS(1,9,4,1,R$1),LEN(ADDRESS(1,9,4,1,R$1))-1)&amp;":i"),عراق!$A8),"")</f>
        <v/>
      </c>
      <c r="S8" s="56">
        <f ca="1">IFERROR(SUMIFS(INDIRECT(LEFT(ADDRESS(1,2,4,1,S$1),LEN(ADDRESS(1,2,4,1,S$1))-1)&amp;":B"),INDIRECT(LEFT(ADDRESS(1,1,4,1,S$1),LEN(ADDRESS(1,1,4,1,S$1))-1)&amp;":A"),عراق!$B8,INDIRECT(LEFT(ADDRESS(1,9,4,1,S$1),LEN(ADDRESS(1,9,4,1,S$1))-1)&amp;":i"),عراق!$A8),"")</f>
        <v>0</v>
      </c>
      <c r="T8" s="56">
        <f ca="1">IFERROR(SUMIFS(INDIRECT(LEFT(ADDRESS(1,2,4,1,T$1),LEN(ADDRESS(1,2,4,1,T$1))-1)&amp;":B"),INDIRECT(LEFT(ADDRESS(1,1,4,1,T$1),LEN(ADDRESS(1,1,4,1,T$1))-1)&amp;":A"),عراق!$B8,INDIRECT(LEFT(ADDRESS(1,9,4,1,T$1),LEN(ADDRESS(1,9,4,1,T$1))-1)&amp;":i"),عراق!$A8),"")</f>
        <v>0</v>
      </c>
      <c r="U8" s="56">
        <f ca="1">IFERROR(SUMIFS(INDIRECT(LEFT(ADDRESS(1,2,4,1,U$1),LEN(ADDRESS(1,2,4,1,U$1))-1)&amp;":B"),INDIRECT(LEFT(ADDRESS(1,1,4,1,U$1),LEN(ADDRESS(1,1,4,1,U$1))-1)&amp;":A"),عراق!$B8,INDIRECT(LEFT(ADDRESS(1,9,4,1,U$1),LEN(ADDRESS(1,9,4,1,U$1))-1)&amp;":i"),عراق!$A8),"")</f>
        <v>0</v>
      </c>
      <c r="V8" s="56">
        <f ca="1">IFERROR(SUMIFS(INDIRECT(LEFT(ADDRESS(1,2,4,1,V$1),LEN(ADDRESS(1,2,4,1,V$1))-1)&amp;":B"),INDIRECT(LEFT(ADDRESS(1,1,4,1,V$1),LEN(ADDRESS(1,1,4,1,V$1))-1)&amp;":A"),عراق!$B8,INDIRECT(LEFT(ADDRESS(1,9,4,1,V$1),LEN(ADDRESS(1,9,4,1,V$1))-1)&amp;":i"),عراق!$A8),"")</f>
        <v>0</v>
      </c>
      <c r="W8" s="56">
        <f ca="1">IFERROR(SUMIFS(INDIRECT(LEFT(ADDRESS(1,2,4,1,W$1),LEN(ADDRESS(1,2,4,1,W$1))-1)&amp;":B"),INDIRECT(LEFT(ADDRESS(1,1,4,1,W$1),LEN(ADDRESS(1,1,4,1,W$1))-1)&amp;":A"),عراق!$B8,INDIRECT(LEFT(ADDRESS(1,9,4,1,W$1),LEN(ADDRESS(1,9,4,1,W$1))-1)&amp;":i"),عراق!$A8),"")</f>
        <v>0</v>
      </c>
      <c r="X8" s="56">
        <f ca="1">IFERROR(SUMIFS(INDIRECT(LEFT(ADDRESS(1,2,4,1,X$1),LEN(ADDRESS(1,2,4,1,X$1))-1)&amp;":B"),INDIRECT(LEFT(ADDRESS(1,1,4,1,X$1),LEN(ADDRESS(1,1,4,1,X$1))-1)&amp;":A"),عراق!$B8,INDIRECT(LEFT(ADDRESS(1,9,4,1,X$1),LEN(ADDRESS(1,9,4,1,X$1))-1)&amp;":i"),عراق!$A8),"")</f>
        <v>0</v>
      </c>
      <c r="Y8" s="56" t="str">
        <f ca="1">IFERROR(SUMIFS(INDIRECT(LEFT(ADDRESS(1,2,4,1,Y$1),LEN(ADDRESS(1,2,4,1,Y$1))-1)&amp;":B"),INDIRECT(LEFT(ADDRESS(1,1,4,1,Y$1),LEN(ADDRESS(1,1,4,1,Y$1))-1)&amp;":A"),عراق!$B8,INDIRECT(LEFT(ADDRESS(1,9,4,1,Y$1),LEN(ADDRESS(1,9,4,1,Y$1))-1)&amp;":i"),عراق!$A8),"")</f>
        <v/>
      </c>
      <c r="Z8" s="56">
        <f ca="1">IFERROR(SUMIFS(INDIRECT(LEFT(ADDRESS(1,2,4,1,Z$1),LEN(ADDRESS(1,2,4,1,Z$1))-1)&amp;":B"),INDIRECT(LEFT(ADDRESS(1,1,4,1,Z$1),LEN(ADDRESS(1,1,4,1,Z$1))-1)&amp;":A"),عراق!$B8,INDIRECT(LEFT(ADDRESS(1,9,4,1,Z$1),LEN(ADDRESS(1,9,4,1,Z$1))-1)&amp;":i"),عراق!$A8),"")</f>
        <v>0</v>
      </c>
      <c r="AA8" s="56">
        <f ca="1">IFERROR(SUMIFS(INDIRECT(LEFT(ADDRESS(1,2,4,1,AA$1),LEN(ADDRESS(1,2,4,1,AA$1))-1)&amp;":B"),INDIRECT(LEFT(ADDRESS(1,1,4,1,AA$1),LEN(ADDRESS(1,1,4,1,AA$1))-1)&amp;":A"),عراق!$B8,INDIRECT(LEFT(ADDRESS(1,9,4,1,AA$1),LEN(ADDRESS(1,9,4,1,AA$1))-1)&amp;":i"),عراق!$A8),"")</f>
        <v>0</v>
      </c>
      <c r="AB8" s="56">
        <f ca="1">IFERROR(SUMIFS(INDIRECT(LEFT(ADDRESS(1,2,4,1,AB$1),LEN(ADDRESS(1,2,4,1,AB$1))-1)&amp;":B"),INDIRECT(LEFT(ADDRESS(1,1,4,1,AB$1),LEN(ADDRESS(1,1,4,1,AB$1))-1)&amp;":A"),عراق!$B8,INDIRECT(LEFT(ADDRESS(1,9,4,1,AB$1),LEN(ADDRESS(1,9,4,1,AB$1))-1)&amp;":i"),عراق!$A8),"")</f>
        <v>0</v>
      </c>
      <c r="AC8" s="56">
        <f ca="1">IFERROR(SUMIFS(INDIRECT(LEFT(ADDRESS(1,2,4,1,AC$1),LEN(ADDRESS(1,2,4,1,AC$1))-1)&amp;":B"),INDIRECT(LEFT(ADDRESS(1,1,4,1,AC$1),LEN(ADDRESS(1,1,4,1,AC$1))-1)&amp;":A"),عراق!$B8,INDIRECT(LEFT(ADDRESS(1,9,4,1,AC$1),LEN(ADDRESS(1,9,4,1,AC$1))-1)&amp;":i"),عراق!$A8),"")</f>
        <v>0</v>
      </c>
      <c r="AD8" s="56">
        <f ca="1">IFERROR(SUMIFS(INDIRECT(LEFT(ADDRESS(1,2,4,1,AD$1),LEN(ADDRESS(1,2,4,1,AD$1))-1)&amp;":B"),INDIRECT(LEFT(ADDRESS(1,1,4,1,AD$1),LEN(ADDRESS(1,1,4,1,AD$1))-1)&amp;":A"),عراق!$B8,INDIRECT(LEFT(ADDRESS(1,9,4,1,AD$1),LEN(ADDRESS(1,9,4,1,AD$1))-1)&amp;":i"),عراق!$A8),"")</f>
        <v>0</v>
      </c>
      <c r="AE8" s="56">
        <f ca="1">IFERROR(SUMIFS(INDIRECT(LEFT(ADDRESS(1,2,4,1,AE$1),LEN(ADDRESS(1,2,4,1,AE$1))-1)&amp;":B"),INDIRECT(LEFT(ADDRESS(1,1,4,1,AE$1),LEN(ADDRESS(1,1,4,1,AE$1))-1)&amp;":A"),عراق!$B8,INDIRECT(LEFT(ADDRESS(1,9,4,1,AE$1),LEN(ADDRESS(1,9,4,1,AE$1))-1)&amp;":i"),عراق!$A8),"")</f>
        <v>0</v>
      </c>
      <c r="AF8" s="56" t="str">
        <f ca="1">IFERROR(SUMIFS(INDIRECT(LEFT(ADDRESS(1,2,4,1,AF$1),LEN(ADDRESS(1,2,4,1,AF$1))-1)&amp;":B"),INDIRECT(LEFT(ADDRESS(1,1,4,1,AF$1),LEN(ADDRESS(1,1,4,1,AF$1))-1)&amp;":A"),عراق!$B8,INDIRECT(LEFT(ADDRESS(1,9,4,1,AF$1),LEN(ADDRESS(1,9,4,1,AF$1))-1)&amp;":i"),عراق!$A8),"")</f>
        <v/>
      </c>
      <c r="AG8" s="56">
        <f ca="1">IFERROR(SUMIFS(INDIRECT(LEFT(ADDRESS(1,2,4,1,AG$1),LEN(ADDRESS(1,2,4,1,AG$1))-1)&amp;":B"),INDIRECT(LEFT(ADDRESS(1,1,4,1,AG$1),LEN(ADDRESS(1,1,4,1,AG$1))-1)&amp;":A"),عراق!$B8,INDIRECT(LEFT(ADDRESS(1,9,4,1,AG$1),LEN(ADDRESS(1,9,4,1,AG$1))-1)&amp;":i"),عراق!$A8),"")</f>
        <v>0</v>
      </c>
      <c r="AH8" s="56">
        <f ca="1">IFERROR(SUMIFS(INDIRECT(LEFT(ADDRESS(1,2,4,1,AH$1),LEN(ADDRESS(1,2,4,1,AH$1))-1)&amp;":B"),INDIRECT(LEFT(ADDRESS(1,1,4,1,AH$1),LEN(ADDRESS(1,1,4,1,AH$1))-1)&amp;":A"),عراق!$B8,INDIRECT(LEFT(ADDRESS(1,9,4,1,AH$1),LEN(ADDRESS(1,9,4,1,AH$1))-1)&amp;":i"),عراق!$A8),"")</f>
        <v>0</v>
      </c>
      <c r="AI8" s="56">
        <f ca="1">IFERROR(SUMIFS(INDIRECT(LEFT(ADDRESS(1,2,4,1,AI$1),LEN(ADDRESS(1,2,4,1,AI$1))-1)&amp;":B"),INDIRECT(LEFT(ADDRESS(1,1,4,1,AI$1),LEN(ADDRESS(1,1,4,1,AI$1))-1)&amp;":A"),عراق!$B8,INDIRECT(LEFT(ADDRESS(1,9,4,1,AI$1),LEN(ADDRESS(1,9,4,1,AI$1))-1)&amp;":i"),عراق!$A8),"")</f>
        <v>0</v>
      </c>
    </row>
    <row r="9" spans="1:35">
      <c r="A9" s="53" t="s">
        <v>379</v>
      </c>
      <c r="B9" s="53">
        <v>15001124</v>
      </c>
      <c r="C9" s="53" t="str">
        <f>IF(ISERROR(LOOKUP(B9,محصولات!A:A,محصولات!B:B)),"",LOOKUP(B9,محصولات!A:A,محصولات!B:B))</f>
        <v>كمربند جلو راست تيبا</v>
      </c>
      <c r="D9" s="53">
        <f t="shared" ca="1" si="0"/>
        <v>0</v>
      </c>
      <c r="E9" s="56">
        <f ca="1">IFERROR(SUMIFS(INDIRECT(LEFT(ADDRESS(1,2,4,1,E$1),LEN(ADDRESS(1,2,4,1,E$1))-1)&amp;":B"),INDIRECT(LEFT(ADDRESS(1,1,4,1,E$1),LEN(ADDRESS(1,1,4,1,E$1))-1)&amp;":A"),عراق!$B9,INDIRECT(LEFT(ADDRESS(1,9,4,1,E$1),LEN(ADDRESS(1,9,4,1,E$1))-1)&amp;":i"),عراق!$A9),"")</f>
        <v>0</v>
      </c>
      <c r="F9" s="56" t="str">
        <f ca="1">IFERROR(SUMIFS(INDIRECT(LEFT(ADDRESS(1,2,4,1,F$1),LEN(ADDRESS(1,2,4,1,F$1))-1)&amp;":B"),INDIRECT(LEFT(ADDRESS(1,1,4,1,F$1),LEN(ADDRESS(1,1,4,1,F$1))-1)&amp;":A"),عراق!$B9,INDIRECT(LEFT(ADDRESS(1,9,4,1,F$1),LEN(ADDRESS(1,9,4,1,F$1))-1)&amp;":i"),عراق!$A9),"")</f>
        <v/>
      </c>
      <c r="G9" s="56">
        <f ca="1">IFERROR(SUMIFS(INDIRECT(LEFT(ADDRESS(1,2,4,1,G$1),LEN(ADDRESS(1,2,4,1,G$1))-1)&amp;":B"),INDIRECT(LEFT(ADDRESS(1,1,4,1,G$1),LEN(ADDRESS(1,1,4,1,G$1))-1)&amp;":A"),عراق!$B9,INDIRECT(LEFT(ADDRESS(1,9,4,1,G$1),LEN(ADDRESS(1,9,4,1,G$1))-1)&amp;":i"),عراق!$A9),"")</f>
        <v>0</v>
      </c>
      <c r="H9" s="56">
        <f ca="1">IFERROR(SUMIFS(INDIRECT(LEFT(ADDRESS(1,2,4,1,H$1),LEN(ADDRESS(1,2,4,1,H$1))-1)&amp;":B"),INDIRECT(LEFT(ADDRESS(1,1,4,1,H$1),LEN(ADDRESS(1,1,4,1,H$1))-1)&amp;":A"),عراق!$B9,INDIRECT(LEFT(ADDRESS(1,9,4,1,H$1),LEN(ADDRESS(1,9,4,1,H$1))-1)&amp;":i"),عراق!$A9),"")</f>
        <v>0</v>
      </c>
      <c r="I9" s="56">
        <f ca="1">IFERROR(SUMIFS(INDIRECT(LEFT(ADDRESS(1,2,4,1,I$1),LEN(ADDRESS(1,2,4,1,I$1))-1)&amp;":B"),INDIRECT(LEFT(ADDRESS(1,1,4,1,I$1),LEN(ADDRESS(1,1,4,1,I$1))-1)&amp;":A"),عراق!$B9,INDIRECT(LEFT(ADDRESS(1,9,4,1,I$1),LEN(ADDRESS(1,9,4,1,I$1))-1)&amp;":i"),عراق!$A9),"")</f>
        <v>0</v>
      </c>
      <c r="J9" s="56">
        <f ca="1">IFERROR(SUMIFS(INDIRECT(LEFT(ADDRESS(1,2,4,1,J$1),LEN(ADDRESS(1,2,4,1,J$1))-1)&amp;":B"),INDIRECT(LEFT(ADDRESS(1,1,4,1,J$1),LEN(ADDRESS(1,1,4,1,J$1))-1)&amp;":A"),عراق!$B9,INDIRECT(LEFT(ADDRESS(1,9,4,1,J$1),LEN(ADDRESS(1,9,4,1,J$1))-1)&amp;":i"),عراق!$A9),"")</f>
        <v>0</v>
      </c>
      <c r="K9" s="56">
        <f ca="1">IFERROR(SUMIFS(INDIRECT(LEFT(ADDRESS(1,2,4,1,K$1),LEN(ADDRESS(1,2,4,1,K$1))-1)&amp;":B"),INDIRECT(LEFT(ADDRESS(1,1,4,1,K$1),LEN(ADDRESS(1,1,4,1,K$1))-1)&amp;":A"),عراق!$B9,INDIRECT(LEFT(ADDRESS(1,9,4,1,K$1),LEN(ADDRESS(1,9,4,1,K$1))-1)&amp;":i"),عراق!$A9),"")</f>
        <v>0</v>
      </c>
      <c r="L9" s="56">
        <f ca="1">IFERROR(SUMIFS(INDIRECT(LEFT(ADDRESS(1,2,4,1,L$1),LEN(ADDRESS(1,2,4,1,L$1))-1)&amp;":B"),INDIRECT(LEFT(ADDRESS(1,1,4,1,L$1),LEN(ADDRESS(1,1,4,1,L$1))-1)&amp;":A"),عراق!$B9,INDIRECT(LEFT(ADDRESS(1,9,4,1,L$1),LEN(ADDRESS(1,9,4,1,L$1))-1)&amp;":i"),عراق!$A9),"")</f>
        <v>0</v>
      </c>
      <c r="M9" s="56">
        <f ca="1">IFERROR(SUMIFS(INDIRECT(LEFT(ADDRESS(1,2,4,1,M$1),LEN(ADDRESS(1,2,4,1,M$1))-1)&amp;":B"),INDIRECT(LEFT(ADDRESS(1,1,4,1,M$1),LEN(ADDRESS(1,1,4,1,M$1))-1)&amp;":A"),عراق!$B9,INDIRECT(LEFT(ADDRESS(1,9,4,1,M$1),LEN(ADDRESS(1,9,4,1,M$1))-1)&amp;":i"),عراق!$A9),"")</f>
        <v>0</v>
      </c>
      <c r="N9" s="56">
        <f ca="1">IFERROR(SUMIFS(INDIRECT(LEFT(ADDRESS(1,2,4,1,N$1),LEN(ADDRESS(1,2,4,1,N$1))-1)&amp;":B"),INDIRECT(LEFT(ADDRESS(1,1,4,1,N$1),LEN(ADDRESS(1,1,4,1,N$1))-1)&amp;":A"),عراق!$B9,INDIRECT(LEFT(ADDRESS(1,9,4,1,N$1),LEN(ADDRESS(1,9,4,1,N$1))-1)&amp;":i"),عراق!$A9),"")</f>
        <v>0</v>
      </c>
      <c r="O9" s="56">
        <f ca="1">IFERROR(SUMIFS(INDIRECT(LEFT(ADDRESS(1,2,4,1,O$1),LEN(ADDRESS(1,2,4,1,O$1))-1)&amp;":B"),INDIRECT(LEFT(ADDRESS(1,1,4,1,O$1),LEN(ADDRESS(1,1,4,1,O$1))-1)&amp;":A"),عراق!$B9,INDIRECT(LEFT(ADDRESS(1,9,4,1,O$1),LEN(ADDRESS(1,9,4,1,O$1))-1)&amp;":i"),عراق!$A9),"")</f>
        <v>0</v>
      </c>
      <c r="P9" s="56">
        <f ca="1">IFERROR(SUMIFS(INDIRECT(LEFT(ADDRESS(1,2,4,1,P$1),LEN(ADDRESS(1,2,4,1,P$1))-1)&amp;":B"),INDIRECT(LEFT(ADDRESS(1,1,4,1,P$1),LEN(ADDRESS(1,1,4,1,P$1))-1)&amp;":A"),عراق!$B9,INDIRECT(LEFT(ADDRESS(1,9,4,1,P$1),LEN(ADDRESS(1,9,4,1,P$1))-1)&amp;":i"),عراق!$A9),"")</f>
        <v>0</v>
      </c>
      <c r="Q9" s="56">
        <f ca="1">IFERROR(SUMIFS(INDIRECT(LEFT(ADDRESS(1,2,4,1,Q$1),LEN(ADDRESS(1,2,4,1,Q$1))-1)&amp;":B"),INDIRECT(LEFT(ADDRESS(1,1,4,1,Q$1),LEN(ADDRESS(1,1,4,1,Q$1))-1)&amp;":A"),عراق!$B9,INDIRECT(LEFT(ADDRESS(1,9,4,1,Q$1),LEN(ADDRESS(1,9,4,1,Q$1))-1)&amp;":i"),عراق!$A9),"")</f>
        <v>0</v>
      </c>
      <c r="R9" s="56" t="str">
        <f ca="1">IFERROR(SUMIFS(INDIRECT(LEFT(ADDRESS(1,2,4,1,R$1),LEN(ADDRESS(1,2,4,1,R$1))-1)&amp;":B"),INDIRECT(LEFT(ADDRESS(1,1,4,1,R$1),LEN(ADDRESS(1,1,4,1,R$1))-1)&amp;":A"),عراق!$B9,INDIRECT(LEFT(ADDRESS(1,9,4,1,R$1),LEN(ADDRESS(1,9,4,1,R$1))-1)&amp;":i"),عراق!$A9),"")</f>
        <v/>
      </c>
      <c r="S9" s="56">
        <f ca="1">IFERROR(SUMIFS(INDIRECT(LEFT(ADDRESS(1,2,4,1,S$1),LEN(ADDRESS(1,2,4,1,S$1))-1)&amp;":B"),INDIRECT(LEFT(ADDRESS(1,1,4,1,S$1),LEN(ADDRESS(1,1,4,1,S$1))-1)&amp;":A"),عراق!$B9,INDIRECT(LEFT(ADDRESS(1,9,4,1,S$1),LEN(ADDRESS(1,9,4,1,S$1))-1)&amp;":i"),عراق!$A9),"")</f>
        <v>0</v>
      </c>
      <c r="T9" s="56">
        <f ca="1">IFERROR(SUMIFS(INDIRECT(LEFT(ADDRESS(1,2,4,1,T$1),LEN(ADDRESS(1,2,4,1,T$1))-1)&amp;":B"),INDIRECT(LEFT(ADDRESS(1,1,4,1,T$1),LEN(ADDRESS(1,1,4,1,T$1))-1)&amp;":A"),عراق!$B9,INDIRECT(LEFT(ADDRESS(1,9,4,1,T$1),LEN(ADDRESS(1,9,4,1,T$1))-1)&amp;":i"),عراق!$A9),"")</f>
        <v>0</v>
      </c>
      <c r="U9" s="56">
        <f ca="1">IFERROR(SUMIFS(INDIRECT(LEFT(ADDRESS(1,2,4,1,U$1),LEN(ADDRESS(1,2,4,1,U$1))-1)&amp;":B"),INDIRECT(LEFT(ADDRESS(1,1,4,1,U$1),LEN(ADDRESS(1,1,4,1,U$1))-1)&amp;":A"),عراق!$B9,INDIRECT(LEFT(ADDRESS(1,9,4,1,U$1),LEN(ADDRESS(1,9,4,1,U$1))-1)&amp;":i"),عراق!$A9),"")</f>
        <v>0</v>
      </c>
      <c r="V9" s="56">
        <f ca="1">IFERROR(SUMIFS(INDIRECT(LEFT(ADDRESS(1,2,4,1,V$1),LEN(ADDRESS(1,2,4,1,V$1))-1)&amp;":B"),INDIRECT(LEFT(ADDRESS(1,1,4,1,V$1),LEN(ADDRESS(1,1,4,1,V$1))-1)&amp;":A"),عراق!$B9,INDIRECT(LEFT(ADDRESS(1,9,4,1,V$1),LEN(ADDRESS(1,9,4,1,V$1))-1)&amp;":i"),عراق!$A9),"")</f>
        <v>0</v>
      </c>
      <c r="W9" s="56">
        <f ca="1">IFERROR(SUMIFS(INDIRECT(LEFT(ADDRESS(1,2,4,1,W$1),LEN(ADDRESS(1,2,4,1,W$1))-1)&amp;":B"),INDIRECT(LEFT(ADDRESS(1,1,4,1,W$1),LEN(ADDRESS(1,1,4,1,W$1))-1)&amp;":A"),عراق!$B9,INDIRECT(LEFT(ADDRESS(1,9,4,1,W$1),LEN(ADDRESS(1,9,4,1,W$1))-1)&amp;":i"),عراق!$A9),"")</f>
        <v>0</v>
      </c>
      <c r="X9" s="56">
        <f ca="1">IFERROR(SUMIFS(INDIRECT(LEFT(ADDRESS(1,2,4,1,X$1),LEN(ADDRESS(1,2,4,1,X$1))-1)&amp;":B"),INDIRECT(LEFT(ADDRESS(1,1,4,1,X$1),LEN(ADDRESS(1,1,4,1,X$1))-1)&amp;":A"),عراق!$B9,INDIRECT(LEFT(ADDRESS(1,9,4,1,X$1),LEN(ADDRESS(1,9,4,1,X$1))-1)&amp;":i"),عراق!$A9),"")</f>
        <v>0</v>
      </c>
      <c r="Y9" s="56" t="str">
        <f ca="1">IFERROR(SUMIFS(INDIRECT(LEFT(ADDRESS(1,2,4,1,Y$1),LEN(ADDRESS(1,2,4,1,Y$1))-1)&amp;":B"),INDIRECT(LEFT(ADDRESS(1,1,4,1,Y$1),LEN(ADDRESS(1,1,4,1,Y$1))-1)&amp;":A"),عراق!$B9,INDIRECT(LEFT(ADDRESS(1,9,4,1,Y$1),LEN(ADDRESS(1,9,4,1,Y$1))-1)&amp;":i"),عراق!$A9),"")</f>
        <v/>
      </c>
      <c r="Z9" s="56">
        <f ca="1">IFERROR(SUMIFS(INDIRECT(LEFT(ADDRESS(1,2,4,1,Z$1),LEN(ADDRESS(1,2,4,1,Z$1))-1)&amp;":B"),INDIRECT(LEFT(ADDRESS(1,1,4,1,Z$1),LEN(ADDRESS(1,1,4,1,Z$1))-1)&amp;":A"),عراق!$B9,INDIRECT(LEFT(ADDRESS(1,9,4,1,Z$1),LEN(ADDRESS(1,9,4,1,Z$1))-1)&amp;":i"),عراق!$A9),"")</f>
        <v>0</v>
      </c>
      <c r="AA9" s="56">
        <f ca="1">IFERROR(SUMIFS(INDIRECT(LEFT(ADDRESS(1,2,4,1,AA$1),LEN(ADDRESS(1,2,4,1,AA$1))-1)&amp;":B"),INDIRECT(LEFT(ADDRESS(1,1,4,1,AA$1),LEN(ADDRESS(1,1,4,1,AA$1))-1)&amp;":A"),عراق!$B9,INDIRECT(LEFT(ADDRESS(1,9,4,1,AA$1),LEN(ADDRESS(1,9,4,1,AA$1))-1)&amp;":i"),عراق!$A9),"")</f>
        <v>0</v>
      </c>
      <c r="AB9" s="56">
        <f ca="1">IFERROR(SUMIFS(INDIRECT(LEFT(ADDRESS(1,2,4,1,AB$1),LEN(ADDRESS(1,2,4,1,AB$1))-1)&amp;":B"),INDIRECT(LEFT(ADDRESS(1,1,4,1,AB$1),LEN(ADDRESS(1,1,4,1,AB$1))-1)&amp;":A"),عراق!$B9,INDIRECT(LEFT(ADDRESS(1,9,4,1,AB$1),LEN(ADDRESS(1,9,4,1,AB$1))-1)&amp;":i"),عراق!$A9),"")</f>
        <v>0</v>
      </c>
      <c r="AC9" s="56">
        <f ca="1">IFERROR(SUMIFS(INDIRECT(LEFT(ADDRESS(1,2,4,1,AC$1),LEN(ADDRESS(1,2,4,1,AC$1))-1)&amp;":B"),INDIRECT(LEFT(ADDRESS(1,1,4,1,AC$1),LEN(ADDRESS(1,1,4,1,AC$1))-1)&amp;":A"),عراق!$B9,INDIRECT(LEFT(ADDRESS(1,9,4,1,AC$1),LEN(ADDRESS(1,9,4,1,AC$1))-1)&amp;":i"),عراق!$A9),"")</f>
        <v>0</v>
      </c>
      <c r="AD9" s="56">
        <f ca="1">IFERROR(SUMIFS(INDIRECT(LEFT(ADDRESS(1,2,4,1,AD$1),LEN(ADDRESS(1,2,4,1,AD$1))-1)&amp;":B"),INDIRECT(LEFT(ADDRESS(1,1,4,1,AD$1),LEN(ADDRESS(1,1,4,1,AD$1))-1)&amp;":A"),عراق!$B9,INDIRECT(LEFT(ADDRESS(1,9,4,1,AD$1),LEN(ADDRESS(1,9,4,1,AD$1))-1)&amp;":i"),عراق!$A9),"")</f>
        <v>0</v>
      </c>
      <c r="AE9" s="56">
        <f ca="1">IFERROR(SUMIFS(INDIRECT(LEFT(ADDRESS(1,2,4,1,AE$1),LEN(ADDRESS(1,2,4,1,AE$1))-1)&amp;":B"),INDIRECT(LEFT(ADDRESS(1,1,4,1,AE$1),LEN(ADDRESS(1,1,4,1,AE$1))-1)&amp;":A"),عراق!$B9,INDIRECT(LEFT(ADDRESS(1,9,4,1,AE$1),LEN(ADDRESS(1,9,4,1,AE$1))-1)&amp;":i"),عراق!$A9),"")</f>
        <v>0</v>
      </c>
      <c r="AF9" s="56" t="str">
        <f ca="1">IFERROR(SUMIFS(INDIRECT(LEFT(ADDRESS(1,2,4,1,AF$1),LEN(ADDRESS(1,2,4,1,AF$1))-1)&amp;":B"),INDIRECT(LEFT(ADDRESS(1,1,4,1,AF$1),LEN(ADDRESS(1,1,4,1,AF$1))-1)&amp;":A"),عراق!$B9,INDIRECT(LEFT(ADDRESS(1,9,4,1,AF$1),LEN(ADDRESS(1,9,4,1,AF$1))-1)&amp;":i"),عراق!$A9),"")</f>
        <v/>
      </c>
      <c r="AG9" s="56">
        <f ca="1">IFERROR(SUMIFS(INDIRECT(LEFT(ADDRESS(1,2,4,1,AG$1),LEN(ADDRESS(1,2,4,1,AG$1))-1)&amp;":B"),INDIRECT(LEFT(ADDRESS(1,1,4,1,AG$1),LEN(ADDRESS(1,1,4,1,AG$1))-1)&amp;":A"),عراق!$B9,INDIRECT(LEFT(ADDRESS(1,9,4,1,AG$1),LEN(ADDRESS(1,9,4,1,AG$1))-1)&amp;":i"),عراق!$A9),"")</f>
        <v>0</v>
      </c>
      <c r="AH9" s="56">
        <f ca="1">IFERROR(SUMIFS(INDIRECT(LEFT(ADDRESS(1,2,4,1,AH$1),LEN(ADDRESS(1,2,4,1,AH$1))-1)&amp;":B"),INDIRECT(LEFT(ADDRESS(1,1,4,1,AH$1),LEN(ADDRESS(1,1,4,1,AH$1))-1)&amp;":A"),عراق!$B9,INDIRECT(LEFT(ADDRESS(1,9,4,1,AH$1),LEN(ADDRESS(1,9,4,1,AH$1))-1)&amp;":i"),عراق!$A9),"")</f>
        <v>0</v>
      </c>
      <c r="AI9" s="56">
        <f ca="1">IFERROR(SUMIFS(INDIRECT(LEFT(ADDRESS(1,2,4,1,AI$1),LEN(ADDRESS(1,2,4,1,AI$1))-1)&amp;":B"),INDIRECT(LEFT(ADDRESS(1,1,4,1,AI$1),LEN(ADDRESS(1,1,4,1,AI$1))-1)&amp;":A"),عراق!$B9,INDIRECT(LEFT(ADDRESS(1,9,4,1,AI$1),LEN(ADDRESS(1,9,4,1,AI$1))-1)&amp;":i"),عراق!$A9),"")</f>
        <v>0</v>
      </c>
    </row>
    <row r="10" spans="1:35">
      <c r="A10" s="53" t="s">
        <v>157</v>
      </c>
      <c r="B10" s="54">
        <v>15001151</v>
      </c>
      <c r="C10" s="53" t="str">
        <f>IF(ISERROR(LOOKUP(B10,محصولات!A:A,محصولات!B:B)),"",LOOKUP(B10,محصولات!A:A,محصولات!B:B))</f>
        <v>كمربند عقب پژو بژ</v>
      </c>
      <c r="D10" s="53">
        <f t="shared" ca="1" si="0"/>
        <v>192</v>
      </c>
      <c r="E10" s="56">
        <f ca="1">IFERROR(SUMIFS(INDIRECT(LEFT(ADDRESS(1,2,4,1,E$1),LEN(ADDRESS(1,2,4,1,E$1))-1)&amp;":B"),INDIRECT(LEFT(ADDRESS(1,1,4,1,E$1),LEN(ADDRESS(1,1,4,1,E$1))-1)&amp;":A"),عراق!$B10,INDIRECT(LEFT(ADDRESS(1,9,4,1,E$1),LEN(ADDRESS(1,9,4,1,E$1))-1)&amp;":i"),عراق!$A10),"")</f>
        <v>0</v>
      </c>
      <c r="F10" s="56" t="str">
        <f ca="1">IFERROR(SUMIFS(INDIRECT(LEFT(ADDRESS(1,2,4,1,F$1),LEN(ADDRESS(1,2,4,1,F$1))-1)&amp;":B"),INDIRECT(LEFT(ADDRESS(1,1,4,1,F$1),LEN(ADDRESS(1,1,4,1,F$1))-1)&amp;":A"),عراق!$B10,INDIRECT(LEFT(ADDRESS(1,9,4,1,F$1),LEN(ADDRESS(1,9,4,1,F$1))-1)&amp;":i"),عراق!$A10),"")</f>
        <v/>
      </c>
      <c r="G10" s="56">
        <f ca="1">IFERROR(SUMIFS(INDIRECT(LEFT(ADDRESS(1,2,4,1,G$1),LEN(ADDRESS(1,2,4,1,G$1))-1)&amp;":B"),INDIRECT(LEFT(ADDRESS(1,1,4,1,G$1),LEN(ADDRESS(1,1,4,1,G$1))-1)&amp;":A"),عراق!$B10,INDIRECT(LEFT(ADDRESS(1,9,4,1,G$1),LEN(ADDRESS(1,9,4,1,G$1))-1)&amp;":i"),عراق!$A10),"")</f>
        <v>0</v>
      </c>
      <c r="H10" s="56">
        <f ca="1">IFERROR(SUMIFS(INDIRECT(LEFT(ADDRESS(1,2,4,1,H$1),LEN(ADDRESS(1,2,4,1,H$1))-1)&amp;":B"),INDIRECT(LEFT(ADDRESS(1,1,4,1,H$1),LEN(ADDRESS(1,1,4,1,H$1))-1)&amp;":A"),عراق!$B10,INDIRECT(LEFT(ADDRESS(1,9,4,1,H$1),LEN(ADDRESS(1,9,4,1,H$1))-1)&amp;":i"),عراق!$A10),"")</f>
        <v>0</v>
      </c>
      <c r="I10" s="56">
        <f ca="1">IFERROR(SUMIFS(INDIRECT(LEFT(ADDRESS(1,2,4,1,I$1),LEN(ADDRESS(1,2,4,1,I$1))-1)&amp;":B"),INDIRECT(LEFT(ADDRESS(1,1,4,1,I$1),LEN(ADDRESS(1,1,4,1,I$1))-1)&amp;":A"),عراق!$B10,INDIRECT(LEFT(ADDRESS(1,9,4,1,I$1),LEN(ADDRESS(1,9,4,1,I$1))-1)&amp;":i"),عراق!$A10),"")</f>
        <v>0</v>
      </c>
      <c r="J10" s="56">
        <f ca="1">IFERROR(SUMIFS(INDIRECT(LEFT(ADDRESS(1,2,4,1,J$1),LEN(ADDRESS(1,2,4,1,J$1))-1)&amp;":B"),INDIRECT(LEFT(ADDRESS(1,1,4,1,J$1),LEN(ADDRESS(1,1,4,1,J$1))-1)&amp;":A"),عراق!$B10,INDIRECT(LEFT(ADDRESS(1,9,4,1,J$1),LEN(ADDRESS(1,9,4,1,J$1))-1)&amp;":i"),عراق!$A10),"")</f>
        <v>0</v>
      </c>
      <c r="K10" s="56">
        <f ca="1">IFERROR(SUMIFS(INDIRECT(LEFT(ADDRESS(1,2,4,1,K$1),LEN(ADDRESS(1,2,4,1,K$1))-1)&amp;":B"),INDIRECT(LEFT(ADDRESS(1,1,4,1,K$1),LEN(ADDRESS(1,1,4,1,K$1))-1)&amp;":A"),عراق!$B10,INDIRECT(LEFT(ADDRESS(1,9,4,1,K$1),LEN(ADDRESS(1,9,4,1,K$1))-1)&amp;":i"),عراق!$A10),"")</f>
        <v>0</v>
      </c>
      <c r="L10" s="56">
        <f ca="1">IFERROR(SUMIFS(INDIRECT(LEFT(ADDRESS(1,2,4,1,L$1),LEN(ADDRESS(1,2,4,1,L$1))-1)&amp;":B"),INDIRECT(LEFT(ADDRESS(1,1,4,1,L$1),LEN(ADDRESS(1,1,4,1,L$1))-1)&amp;":A"),عراق!$B10,INDIRECT(LEFT(ADDRESS(1,9,4,1,L$1),LEN(ADDRESS(1,9,4,1,L$1))-1)&amp;":i"),عراق!$A10),"")</f>
        <v>0</v>
      </c>
      <c r="M10" s="56">
        <f ca="1">IFERROR(SUMIFS(INDIRECT(LEFT(ADDRESS(1,2,4,1,M$1),LEN(ADDRESS(1,2,4,1,M$1))-1)&amp;":B"),INDIRECT(LEFT(ADDRESS(1,1,4,1,M$1),LEN(ADDRESS(1,1,4,1,M$1))-1)&amp;":A"),عراق!$B10,INDIRECT(LEFT(ADDRESS(1,9,4,1,M$1),LEN(ADDRESS(1,9,4,1,M$1))-1)&amp;":i"),عراق!$A10),"")</f>
        <v>0</v>
      </c>
      <c r="N10" s="56">
        <f ca="1">IFERROR(SUMIFS(INDIRECT(LEFT(ADDRESS(1,2,4,1,N$1),LEN(ADDRESS(1,2,4,1,N$1))-1)&amp;":B"),INDIRECT(LEFT(ADDRESS(1,1,4,1,N$1),LEN(ADDRESS(1,1,4,1,N$1))-1)&amp;":A"),عراق!$B10,INDIRECT(LEFT(ADDRESS(1,9,4,1,N$1),LEN(ADDRESS(1,9,4,1,N$1))-1)&amp;":i"),عراق!$A10),"")</f>
        <v>0</v>
      </c>
      <c r="O10" s="56">
        <f ca="1">IFERROR(SUMIFS(INDIRECT(LEFT(ADDRESS(1,2,4,1,O$1),LEN(ADDRESS(1,2,4,1,O$1))-1)&amp;":B"),INDIRECT(LEFT(ADDRESS(1,1,4,1,O$1),LEN(ADDRESS(1,1,4,1,O$1))-1)&amp;":A"),عراق!$B10,INDIRECT(LEFT(ADDRESS(1,9,4,1,O$1),LEN(ADDRESS(1,9,4,1,O$1))-1)&amp;":i"),عراق!$A10),"")</f>
        <v>0</v>
      </c>
      <c r="P10" s="56">
        <f ca="1">IFERROR(SUMIFS(INDIRECT(LEFT(ADDRESS(1,2,4,1,P$1),LEN(ADDRESS(1,2,4,1,P$1))-1)&amp;":B"),INDIRECT(LEFT(ADDRESS(1,1,4,1,P$1),LEN(ADDRESS(1,1,4,1,P$1))-1)&amp;":A"),عراق!$B10,INDIRECT(LEFT(ADDRESS(1,9,4,1,P$1),LEN(ADDRESS(1,9,4,1,P$1))-1)&amp;":i"),عراق!$A10),"")</f>
        <v>0</v>
      </c>
      <c r="Q10" s="56">
        <f ca="1">IFERROR(SUMIFS(INDIRECT(LEFT(ADDRESS(1,2,4,1,Q$1),LEN(ADDRESS(1,2,4,1,Q$1))-1)&amp;":B"),INDIRECT(LEFT(ADDRESS(1,1,4,1,Q$1),LEN(ADDRESS(1,1,4,1,Q$1))-1)&amp;":A"),عراق!$B10,INDIRECT(LEFT(ADDRESS(1,9,4,1,Q$1),LEN(ADDRESS(1,9,4,1,Q$1))-1)&amp;":i"),عراق!$A10),"")</f>
        <v>0</v>
      </c>
      <c r="R10" s="56" t="str">
        <f ca="1">IFERROR(SUMIFS(INDIRECT(LEFT(ADDRESS(1,2,4,1,R$1),LEN(ADDRESS(1,2,4,1,R$1))-1)&amp;":B"),INDIRECT(LEFT(ADDRESS(1,1,4,1,R$1),LEN(ADDRESS(1,1,4,1,R$1))-1)&amp;":A"),عراق!$B10,INDIRECT(LEFT(ADDRESS(1,9,4,1,R$1),LEN(ADDRESS(1,9,4,1,R$1))-1)&amp;":i"),عراق!$A10),"")</f>
        <v/>
      </c>
      <c r="S10" s="56">
        <f ca="1">IFERROR(SUMIFS(INDIRECT(LEFT(ADDRESS(1,2,4,1,S$1),LEN(ADDRESS(1,2,4,1,S$1))-1)&amp;":B"),INDIRECT(LEFT(ADDRESS(1,1,4,1,S$1),LEN(ADDRESS(1,1,4,1,S$1))-1)&amp;":A"),عراق!$B10,INDIRECT(LEFT(ADDRESS(1,9,4,1,S$1),LEN(ADDRESS(1,9,4,1,S$1))-1)&amp;":i"),عراق!$A10),"")</f>
        <v>0</v>
      </c>
      <c r="T10" s="56">
        <f ca="1">IFERROR(SUMIFS(INDIRECT(LEFT(ADDRESS(1,2,4,1,T$1),LEN(ADDRESS(1,2,4,1,T$1))-1)&amp;":B"),INDIRECT(LEFT(ADDRESS(1,1,4,1,T$1),LEN(ADDRESS(1,1,4,1,T$1))-1)&amp;":A"),عراق!$B10,INDIRECT(LEFT(ADDRESS(1,9,4,1,T$1),LEN(ADDRESS(1,9,4,1,T$1))-1)&amp;":i"),عراق!$A10),"")</f>
        <v>96</v>
      </c>
      <c r="U10" s="56">
        <f ca="1">IFERROR(SUMIFS(INDIRECT(LEFT(ADDRESS(1,2,4,1,U$1),LEN(ADDRESS(1,2,4,1,U$1))-1)&amp;":B"),INDIRECT(LEFT(ADDRESS(1,1,4,1,U$1),LEN(ADDRESS(1,1,4,1,U$1))-1)&amp;":A"),عراق!$B10,INDIRECT(LEFT(ADDRESS(1,9,4,1,U$1),LEN(ADDRESS(1,9,4,1,U$1))-1)&amp;":i"),عراق!$A10),"")</f>
        <v>96</v>
      </c>
      <c r="V10" s="56">
        <f ca="1">IFERROR(SUMIFS(INDIRECT(LEFT(ADDRESS(1,2,4,1,V$1),LEN(ADDRESS(1,2,4,1,V$1))-1)&amp;":B"),INDIRECT(LEFT(ADDRESS(1,1,4,1,V$1),LEN(ADDRESS(1,1,4,1,V$1))-1)&amp;":A"),عراق!$B10,INDIRECT(LEFT(ADDRESS(1,9,4,1,V$1),LEN(ADDRESS(1,9,4,1,V$1))-1)&amp;":i"),عراق!$A10),"")</f>
        <v>0</v>
      </c>
      <c r="W10" s="56">
        <f ca="1">IFERROR(SUMIFS(INDIRECT(LEFT(ADDRESS(1,2,4,1,W$1),LEN(ADDRESS(1,2,4,1,W$1))-1)&amp;":B"),INDIRECT(LEFT(ADDRESS(1,1,4,1,W$1),LEN(ADDRESS(1,1,4,1,W$1))-1)&amp;":A"),عراق!$B10,INDIRECT(LEFT(ADDRESS(1,9,4,1,W$1),LEN(ADDRESS(1,9,4,1,W$1))-1)&amp;":i"),عراق!$A10),"")</f>
        <v>0</v>
      </c>
      <c r="X10" s="56">
        <f ca="1">IFERROR(SUMIFS(INDIRECT(LEFT(ADDRESS(1,2,4,1,X$1),LEN(ADDRESS(1,2,4,1,X$1))-1)&amp;":B"),INDIRECT(LEFT(ADDRESS(1,1,4,1,X$1),LEN(ADDRESS(1,1,4,1,X$1))-1)&amp;":A"),عراق!$B10,INDIRECT(LEFT(ADDRESS(1,9,4,1,X$1),LEN(ADDRESS(1,9,4,1,X$1))-1)&amp;":i"),عراق!$A10),"")</f>
        <v>0</v>
      </c>
      <c r="Y10" s="56" t="str">
        <f ca="1">IFERROR(SUMIFS(INDIRECT(LEFT(ADDRESS(1,2,4,1,Y$1),LEN(ADDRESS(1,2,4,1,Y$1))-1)&amp;":B"),INDIRECT(LEFT(ADDRESS(1,1,4,1,Y$1),LEN(ADDRESS(1,1,4,1,Y$1))-1)&amp;":A"),عراق!$B10,INDIRECT(LEFT(ADDRESS(1,9,4,1,Y$1),LEN(ADDRESS(1,9,4,1,Y$1))-1)&amp;":i"),عراق!$A10),"")</f>
        <v/>
      </c>
      <c r="Z10" s="56">
        <f ca="1">IFERROR(SUMIFS(INDIRECT(LEFT(ADDRESS(1,2,4,1,Z$1),LEN(ADDRESS(1,2,4,1,Z$1))-1)&amp;":B"),INDIRECT(LEFT(ADDRESS(1,1,4,1,Z$1),LEN(ADDRESS(1,1,4,1,Z$1))-1)&amp;":A"),عراق!$B10,INDIRECT(LEFT(ADDRESS(1,9,4,1,Z$1),LEN(ADDRESS(1,9,4,1,Z$1))-1)&amp;":i"),عراق!$A10),"")</f>
        <v>0</v>
      </c>
      <c r="AA10" s="56">
        <f ca="1">IFERROR(SUMIFS(INDIRECT(LEFT(ADDRESS(1,2,4,1,AA$1),LEN(ADDRESS(1,2,4,1,AA$1))-1)&amp;":B"),INDIRECT(LEFT(ADDRESS(1,1,4,1,AA$1),LEN(ADDRESS(1,1,4,1,AA$1))-1)&amp;":A"),عراق!$B10,INDIRECT(LEFT(ADDRESS(1,9,4,1,AA$1),LEN(ADDRESS(1,9,4,1,AA$1))-1)&amp;":i"),عراق!$A10),"")</f>
        <v>0</v>
      </c>
      <c r="AB10" s="56">
        <f ca="1">IFERROR(SUMIFS(INDIRECT(LEFT(ADDRESS(1,2,4,1,AB$1),LEN(ADDRESS(1,2,4,1,AB$1))-1)&amp;":B"),INDIRECT(LEFT(ADDRESS(1,1,4,1,AB$1),LEN(ADDRESS(1,1,4,1,AB$1))-1)&amp;":A"),عراق!$B10,INDIRECT(LEFT(ADDRESS(1,9,4,1,AB$1),LEN(ADDRESS(1,9,4,1,AB$1))-1)&amp;":i"),عراق!$A10),"")</f>
        <v>0</v>
      </c>
      <c r="AC10" s="56">
        <f ca="1">IFERROR(SUMIFS(INDIRECT(LEFT(ADDRESS(1,2,4,1,AC$1),LEN(ADDRESS(1,2,4,1,AC$1))-1)&amp;":B"),INDIRECT(LEFT(ADDRESS(1,1,4,1,AC$1),LEN(ADDRESS(1,1,4,1,AC$1))-1)&amp;":A"),عراق!$B10,INDIRECT(LEFT(ADDRESS(1,9,4,1,AC$1),LEN(ADDRESS(1,9,4,1,AC$1))-1)&amp;":i"),عراق!$A10),"")</f>
        <v>0</v>
      </c>
      <c r="AD10" s="56">
        <f ca="1">IFERROR(SUMIFS(INDIRECT(LEFT(ADDRESS(1,2,4,1,AD$1),LEN(ADDRESS(1,2,4,1,AD$1))-1)&amp;":B"),INDIRECT(LEFT(ADDRESS(1,1,4,1,AD$1),LEN(ADDRESS(1,1,4,1,AD$1))-1)&amp;":A"),عراق!$B10,INDIRECT(LEFT(ADDRESS(1,9,4,1,AD$1),LEN(ADDRESS(1,9,4,1,AD$1))-1)&amp;":i"),عراق!$A10),"")</f>
        <v>0</v>
      </c>
      <c r="AE10" s="56">
        <f ca="1">IFERROR(SUMIFS(INDIRECT(LEFT(ADDRESS(1,2,4,1,AE$1),LEN(ADDRESS(1,2,4,1,AE$1))-1)&amp;":B"),INDIRECT(LEFT(ADDRESS(1,1,4,1,AE$1),LEN(ADDRESS(1,1,4,1,AE$1))-1)&amp;":A"),عراق!$B10,INDIRECT(LEFT(ADDRESS(1,9,4,1,AE$1),LEN(ADDRESS(1,9,4,1,AE$1))-1)&amp;":i"),عراق!$A10),"")</f>
        <v>0</v>
      </c>
      <c r="AF10" s="56" t="str">
        <f ca="1">IFERROR(SUMIFS(INDIRECT(LEFT(ADDRESS(1,2,4,1,AF$1),LEN(ADDRESS(1,2,4,1,AF$1))-1)&amp;":B"),INDIRECT(LEFT(ADDRESS(1,1,4,1,AF$1),LEN(ADDRESS(1,1,4,1,AF$1))-1)&amp;":A"),عراق!$B10,INDIRECT(LEFT(ADDRESS(1,9,4,1,AF$1),LEN(ADDRESS(1,9,4,1,AF$1))-1)&amp;":i"),عراق!$A10),"")</f>
        <v/>
      </c>
      <c r="AG10" s="56">
        <f ca="1">IFERROR(SUMIFS(INDIRECT(LEFT(ADDRESS(1,2,4,1,AG$1),LEN(ADDRESS(1,2,4,1,AG$1))-1)&amp;":B"),INDIRECT(LEFT(ADDRESS(1,1,4,1,AG$1),LEN(ADDRESS(1,1,4,1,AG$1))-1)&amp;":A"),عراق!$B10,INDIRECT(LEFT(ADDRESS(1,9,4,1,AG$1),LEN(ADDRESS(1,9,4,1,AG$1))-1)&amp;":i"),عراق!$A10),"")</f>
        <v>0</v>
      </c>
      <c r="AH10" s="56">
        <f ca="1">IFERROR(SUMIFS(INDIRECT(LEFT(ADDRESS(1,2,4,1,AH$1),LEN(ADDRESS(1,2,4,1,AH$1))-1)&amp;":B"),INDIRECT(LEFT(ADDRESS(1,1,4,1,AH$1),LEN(ADDRESS(1,1,4,1,AH$1))-1)&amp;":A"),عراق!$B10,INDIRECT(LEFT(ADDRESS(1,9,4,1,AH$1),LEN(ADDRESS(1,9,4,1,AH$1))-1)&amp;":i"),عراق!$A10),"")</f>
        <v>0</v>
      </c>
      <c r="AI10" s="56">
        <f ca="1">IFERROR(SUMIFS(INDIRECT(LEFT(ADDRESS(1,2,4,1,AI$1),LEN(ADDRESS(1,2,4,1,AI$1))-1)&amp;":B"),INDIRECT(LEFT(ADDRESS(1,1,4,1,AI$1),LEN(ADDRESS(1,1,4,1,AI$1))-1)&amp;":A"),عراق!$B10,INDIRECT(LEFT(ADDRESS(1,9,4,1,AI$1),LEN(ADDRESS(1,9,4,1,AI$1))-1)&amp;":i"),عراق!$A10),"")</f>
        <v>0</v>
      </c>
    </row>
    <row r="11" spans="1:35">
      <c r="A11" s="53" t="s">
        <v>157</v>
      </c>
      <c r="B11" s="54">
        <v>15001164</v>
      </c>
      <c r="C11" s="53" t="str">
        <f>IF(ISERROR(LOOKUP(B11,محصولات!A:A,محصولات!B:B)),"",LOOKUP(B11,محصولات!A:A,محصولات!B:B))</f>
        <v>کمربند لودليميتر</v>
      </c>
      <c r="D11" s="53">
        <f t="shared" ca="1" si="0"/>
        <v>2496</v>
      </c>
      <c r="E11" s="56">
        <f ca="1">IFERROR(SUMIFS(INDIRECT(LEFT(ADDRESS(1,2,4,1,E$1),LEN(ADDRESS(1,2,4,1,E$1))-1)&amp;":B"),INDIRECT(LEFT(ADDRESS(1,1,4,1,E$1),LEN(ADDRESS(1,1,4,1,E$1))-1)&amp;":A"),عراق!$B11,INDIRECT(LEFT(ADDRESS(1,9,4,1,E$1),LEN(ADDRESS(1,9,4,1,E$1))-1)&amp;":i"),عراق!$A11),"")</f>
        <v>0</v>
      </c>
      <c r="F11" s="56" t="str">
        <f ca="1">IFERROR(SUMIFS(INDIRECT(LEFT(ADDRESS(1,2,4,1,F$1),LEN(ADDRESS(1,2,4,1,F$1))-1)&amp;":B"),INDIRECT(LEFT(ADDRESS(1,1,4,1,F$1),LEN(ADDRESS(1,1,4,1,F$1))-1)&amp;":A"),عراق!$B11,INDIRECT(LEFT(ADDRESS(1,9,4,1,F$1),LEN(ADDRESS(1,9,4,1,F$1))-1)&amp;":i"),عراق!$A11),"")</f>
        <v/>
      </c>
      <c r="G11" s="56">
        <f ca="1">IFERROR(SUMIFS(INDIRECT(LEFT(ADDRESS(1,2,4,1,G$1),LEN(ADDRESS(1,2,4,1,G$1))-1)&amp;":B"),INDIRECT(LEFT(ADDRESS(1,1,4,1,G$1),LEN(ADDRESS(1,1,4,1,G$1))-1)&amp;":A"),عراق!$B11,INDIRECT(LEFT(ADDRESS(1,9,4,1,G$1),LEN(ADDRESS(1,9,4,1,G$1))-1)&amp;":i"),عراق!$A11),"")</f>
        <v>0</v>
      </c>
      <c r="H11" s="56">
        <f ca="1">IFERROR(SUMIFS(INDIRECT(LEFT(ADDRESS(1,2,4,1,H$1),LEN(ADDRESS(1,2,4,1,H$1))-1)&amp;":B"),INDIRECT(LEFT(ADDRESS(1,1,4,1,H$1),LEN(ADDRESS(1,1,4,1,H$1))-1)&amp;":A"),عراق!$B11,INDIRECT(LEFT(ADDRESS(1,9,4,1,H$1),LEN(ADDRESS(1,9,4,1,H$1))-1)&amp;":i"),عراق!$A11),"")</f>
        <v>192</v>
      </c>
      <c r="I11" s="56">
        <f ca="1">IFERROR(SUMIFS(INDIRECT(LEFT(ADDRESS(1,2,4,1,I$1),LEN(ADDRESS(1,2,4,1,I$1))-1)&amp;":B"),INDIRECT(LEFT(ADDRESS(1,1,4,1,I$1),LEN(ADDRESS(1,1,4,1,I$1))-1)&amp;":A"),عراق!$B11,INDIRECT(LEFT(ADDRESS(1,9,4,1,I$1),LEN(ADDRESS(1,9,4,1,I$1))-1)&amp;":i"),عراق!$A11),"")</f>
        <v>384</v>
      </c>
      <c r="J11" s="56">
        <f ca="1">IFERROR(SUMIFS(INDIRECT(LEFT(ADDRESS(1,2,4,1,J$1),LEN(ADDRESS(1,2,4,1,J$1))-1)&amp;":B"),INDIRECT(LEFT(ADDRESS(1,1,4,1,J$1),LEN(ADDRESS(1,1,4,1,J$1))-1)&amp;":A"),عراق!$B11,INDIRECT(LEFT(ADDRESS(1,9,4,1,J$1),LEN(ADDRESS(1,9,4,1,J$1))-1)&amp;":i"),عراق!$A11),"")</f>
        <v>0</v>
      </c>
      <c r="K11" s="56">
        <f ca="1">IFERROR(SUMIFS(INDIRECT(LEFT(ADDRESS(1,2,4,1,K$1),LEN(ADDRESS(1,2,4,1,K$1))-1)&amp;":B"),INDIRECT(LEFT(ADDRESS(1,1,4,1,K$1),LEN(ADDRESS(1,1,4,1,K$1))-1)&amp;":A"),عراق!$B11,INDIRECT(LEFT(ADDRESS(1,9,4,1,K$1),LEN(ADDRESS(1,9,4,1,K$1))-1)&amp;":i"),عراق!$A11),"")</f>
        <v>0</v>
      </c>
      <c r="L11" s="56">
        <f ca="1">IFERROR(SUMIFS(INDIRECT(LEFT(ADDRESS(1,2,4,1,L$1),LEN(ADDRESS(1,2,4,1,L$1))-1)&amp;":B"),INDIRECT(LEFT(ADDRESS(1,1,4,1,L$1),LEN(ADDRESS(1,1,4,1,L$1))-1)&amp;":A"),عراق!$B11,INDIRECT(LEFT(ADDRESS(1,9,4,1,L$1),LEN(ADDRESS(1,9,4,1,L$1))-1)&amp;":i"),عراق!$A11),"")</f>
        <v>0</v>
      </c>
      <c r="M11" s="56">
        <f ca="1">IFERROR(SUMIFS(INDIRECT(LEFT(ADDRESS(1,2,4,1,M$1),LEN(ADDRESS(1,2,4,1,M$1))-1)&amp;":B"),INDIRECT(LEFT(ADDRESS(1,1,4,1,M$1),LEN(ADDRESS(1,1,4,1,M$1))-1)&amp;":A"),عراق!$B11,INDIRECT(LEFT(ADDRESS(1,9,4,1,M$1),LEN(ADDRESS(1,9,4,1,M$1))-1)&amp;":i"),عراق!$A11),"")</f>
        <v>0</v>
      </c>
      <c r="N11" s="56">
        <f ca="1">IFERROR(SUMIFS(INDIRECT(LEFT(ADDRESS(1,2,4,1,N$1),LEN(ADDRESS(1,2,4,1,N$1))-1)&amp;":B"),INDIRECT(LEFT(ADDRESS(1,1,4,1,N$1),LEN(ADDRESS(1,1,4,1,N$1))-1)&amp;":A"),عراق!$B11,INDIRECT(LEFT(ADDRESS(1,9,4,1,N$1),LEN(ADDRESS(1,9,4,1,N$1))-1)&amp;":i"),عراق!$A11),"")</f>
        <v>192</v>
      </c>
      <c r="O11" s="56">
        <f ca="1">IFERROR(SUMIFS(INDIRECT(LEFT(ADDRESS(1,2,4,1,O$1),LEN(ADDRESS(1,2,4,1,O$1))-1)&amp;":B"),INDIRECT(LEFT(ADDRESS(1,1,4,1,O$1),LEN(ADDRESS(1,1,4,1,O$1))-1)&amp;":A"),عراق!$B11,INDIRECT(LEFT(ADDRESS(1,9,4,1,O$1),LEN(ADDRESS(1,9,4,1,O$1))-1)&amp;":i"),عراق!$A11),"")</f>
        <v>384</v>
      </c>
      <c r="P11" s="56">
        <f ca="1">IFERROR(SUMIFS(INDIRECT(LEFT(ADDRESS(1,2,4,1,P$1),LEN(ADDRESS(1,2,4,1,P$1))-1)&amp;":B"),INDIRECT(LEFT(ADDRESS(1,1,4,1,P$1),LEN(ADDRESS(1,1,4,1,P$1))-1)&amp;":A"),عراق!$B11,INDIRECT(LEFT(ADDRESS(1,9,4,1,P$1),LEN(ADDRESS(1,9,4,1,P$1))-1)&amp;":i"),عراق!$A11),"")</f>
        <v>0</v>
      </c>
      <c r="Q11" s="56">
        <f ca="1">IFERROR(SUMIFS(INDIRECT(LEFT(ADDRESS(1,2,4,1,Q$1),LEN(ADDRESS(1,2,4,1,Q$1))-1)&amp;":B"),INDIRECT(LEFT(ADDRESS(1,1,4,1,Q$1),LEN(ADDRESS(1,1,4,1,Q$1))-1)&amp;":A"),عراق!$B11,INDIRECT(LEFT(ADDRESS(1,9,4,1,Q$1),LEN(ADDRESS(1,9,4,1,Q$1))-1)&amp;":i"),عراق!$A11),"")</f>
        <v>0</v>
      </c>
      <c r="R11" s="56" t="str">
        <f ca="1">IFERROR(SUMIFS(INDIRECT(LEFT(ADDRESS(1,2,4,1,R$1),LEN(ADDRESS(1,2,4,1,R$1))-1)&amp;":B"),INDIRECT(LEFT(ADDRESS(1,1,4,1,R$1),LEN(ADDRESS(1,1,4,1,R$1))-1)&amp;":A"),عراق!$B11,INDIRECT(LEFT(ADDRESS(1,9,4,1,R$1),LEN(ADDRESS(1,9,4,1,R$1))-1)&amp;":i"),عراق!$A11),"")</f>
        <v/>
      </c>
      <c r="S11" s="56">
        <f ca="1">IFERROR(SUMIFS(INDIRECT(LEFT(ADDRESS(1,2,4,1,S$1),LEN(ADDRESS(1,2,4,1,S$1))-1)&amp;":B"),INDIRECT(LEFT(ADDRESS(1,1,4,1,S$1),LEN(ADDRESS(1,1,4,1,S$1))-1)&amp;":A"),عراق!$B11,INDIRECT(LEFT(ADDRESS(1,9,4,1,S$1),LEN(ADDRESS(1,9,4,1,S$1))-1)&amp;":i"),عراق!$A11),"")</f>
        <v>0</v>
      </c>
      <c r="T11" s="56">
        <f ca="1">IFERROR(SUMIFS(INDIRECT(LEFT(ADDRESS(1,2,4,1,T$1),LEN(ADDRESS(1,2,4,1,T$1))-1)&amp;":B"),INDIRECT(LEFT(ADDRESS(1,1,4,1,T$1),LEN(ADDRESS(1,1,4,1,T$1))-1)&amp;":A"),عراق!$B11,INDIRECT(LEFT(ADDRESS(1,9,4,1,T$1),LEN(ADDRESS(1,9,4,1,T$1))-1)&amp;":i"),عراق!$A11),"")</f>
        <v>192</v>
      </c>
      <c r="U11" s="56">
        <f ca="1">IFERROR(SUMIFS(INDIRECT(LEFT(ADDRESS(1,2,4,1,U$1),LEN(ADDRESS(1,2,4,1,U$1))-1)&amp;":B"),INDIRECT(LEFT(ADDRESS(1,1,4,1,U$1),LEN(ADDRESS(1,1,4,1,U$1))-1)&amp;":A"),عراق!$B11,INDIRECT(LEFT(ADDRESS(1,9,4,1,U$1),LEN(ADDRESS(1,9,4,1,U$1))-1)&amp;":i"),عراق!$A11),"")</f>
        <v>0</v>
      </c>
      <c r="V11" s="56">
        <f ca="1">IFERROR(SUMIFS(INDIRECT(LEFT(ADDRESS(1,2,4,1,V$1),LEN(ADDRESS(1,2,4,1,V$1))-1)&amp;":B"),INDIRECT(LEFT(ADDRESS(1,1,4,1,V$1),LEN(ADDRESS(1,1,4,1,V$1))-1)&amp;":A"),عراق!$B11,INDIRECT(LEFT(ADDRESS(1,9,4,1,V$1),LEN(ADDRESS(1,9,4,1,V$1))-1)&amp;":i"),عراق!$A11),"")</f>
        <v>192</v>
      </c>
      <c r="W11" s="56">
        <f ca="1">IFERROR(SUMIFS(INDIRECT(LEFT(ADDRESS(1,2,4,1,W$1),LEN(ADDRESS(1,2,4,1,W$1))-1)&amp;":B"),INDIRECT(LEFT(ADDRESS(1,1,4,1,W$1),LEN(ADDRESS(1,1,4,1,W$1))-1)&amp;":A"),عراق!$B11,INDIRECT(LEFT(ADDRESS(1,9,4,1,W$1),LEN(ADDRESS(1,9,4,1,W$1))-1)&amp;":i"),عراق!$A11),"")</f>
        <v>0</v>
      </c>
      <c r="X11" s="56">
        <f ca="1">IFERROR(SUMIFS(INDIRECT(LEFT(ADDRESS(1,2,4,1,X$1),LEN(ADDRESS(1,2,4,1,X$1))-1)&amp;":B"),INDIRECT(LEFT(ADDRESS(1,1,4,1,X$1),LEN(ADDRESS(1,1,4,1,X$1))-1)&amp;":A"),عراق!$B11,INDIRECT(LEFT(ADDRESS(1,9,4,1,X$1),LEN(ADDRESS(1,9,4,1,X$1))-1)&amp;":i"),عراق!$A11),"")</f>
        <v>0</v>
      </c>
      <c r="Y11" s="56" t="str">
        <f ca="1">IFERROR(SUMIFS(INDIRECT(LEFT(ADDRESS(1,2,4,1,Y$1),LEN(ADDRESS(1,2,4,1,Y$1))-1)&amp;":B"),INDIRECT(LEFT(ADDRESS(1,1,4,1,Y$1),LEN(ADDRESS(1,1,4,1,Y$1))-1)&amp;":A"),عراق!$B11,INDIRECT(LEFT(ADDRESS(1,9,4,1,Y$1),LEN(ADDRESS(1,9,4,1,Y$1))-1)&amp;":i"),عراق!$A11),"")</f>
        <v/>
      </c>
      <c r="Z11" s="56">
        <f ca="1">IFERROR(SUMIFS(INDIRECT(LEFT(ADDRESS(1,2,4,1,Z$1),LEN(ADDRESS(1,2,4,1,Z$1))-1)&amp;":B"),INDIRECT(LEFT(ADDRESS(1,1,4,1,Z$1),LEN(ADDRESS(1,1,4,1,Z$1))-1)&amp;":A"),عراق!$B11,INDIRECT(LEFT(ADDRESS(1,9,4,1,Z$1),LEN(ADDRESS(1,9,4,1,Z$1))-1)&amp;":i"),عراق!$A11),"")</f>
        <v>192</v>
      </c>
      <c r="AA11" s="56">
        <f ca="1">IFERROR(SUMIFS(INDIRECT(LEFT(ADDRESS(1,2,4,1,AA$1),LEN(ADDRESS(1,2,4,1,AA$1))-1)&amp;":B"),INDIRECT(LEFT(ADDRESS(1,1,4,1,AA$1),LEN(ADDRESS(1,1,4,1,AA$1))-1)&amp;":A"),عراق!$B11,INDIRECT(LEFT(ADDRESS(1,9,4,1,AA$1),LEN(ADDRESS(1,9,4,1,AA$1))-1)&amp;":i"),عراق!$A11),"")</f>
        <v>0</v>
      </c>
      <c r="AB11" s="56">
        <f ca="1">IFERROR(SUMIFS(INDIRECT(LEFT(ADDRESS(1,2,4,1,AB$1),LEN(ADDRESS(1,2,4,1,AB$1))-1)&amp;":B"),INDIRECT(LEFT(ADDRESS(1,1,4,1,AB$1),LEN(ADDRESS(1,1,4,1,AB$1))-1)&amp;":A"),عراق!$B11,INDIRECT(LEFT(ADDRESS(1,9,4,1,AB$1),LEN(ADDRESS(1,9,4,1,AB$1))-1)&amp;":i"),عراق!$A11),"")</f>
        <v>192</v>
      </c>
      <c r="AC11" s="56">
        <f ca="1">IFERROR(SUMIFS(INDIRECT(LEFT(ADDRESS(1,2,4,1,AC$1),LEN(ADDRESS(1,2,4,1,AC$1))-1)&amp;":B"),INDIRECT(LEFT(ADDRESS(1,1,4,1,AC$1),LEN(ADDRESS(1,1,4,1,AC$1))-1)&amp;":A"),عراق!$B11,INDIRECT(LEFT(ADDRESS(1,9,4,1,AC$1),LEN(ADDRESS(1,9,4,1,AC$1))-1)&amp;":i"),عراق!$A11),"")</f>
        <v>384</v>
      </c>
      <c r="AD11" s="56">
        <f ca="1">IFERROR(SUMIFS(INDIRECT(LEFT(ADDRESS(1,2,4,1,AD$1),LEN(ADDRESS(1,2,4,1,AD$1))-1)&amp;":B"),INDIRECT(LEFT(ADDRESS(1,1,4,1,AD$1),LEN(ADDRESS(1,1,4,1,AD$1))-1)&amp;":A"),عراق!$B11,INDIRECT(LEFT(ADDRESS(1,9,4,1,AD$1),LEN(ADDRESS(1,9,4,1,AD$1))-1)&amp;":i"),عراق!$A11),"")</f>
        <v>0</v>
      </c>
      <c r="AE11" s="56">
        <f ca="1">IFERROR(SUMIFS(INDIRECT(LEFT(ADDRESS(1,2,4,1,AE$1),LEN(ADDRESS(1,2,4,1,AE$1))-1)&amp;":B"),INDIRECT(LEFT(ADDRESS(1,1,4,1,AE$1),LEN(ADDRESS(1,1,4,1,AE$1))-1)&amp;":A"),عراق!$B11,INDIRECT(LEFT(ADDRESS(1,9,4,1,AE$1),LEN(ADDRESS(1,9,4,1,AE$1))-1)&amp;":i"),عراق!$A11),"")</f>
        <v>0</v>
      </c>
      <c r="AF11" s="56" t="str">
        <f ca="1">IFERROR(SUMIFS(INDIRECT(LEFT(ADDRESS(1,2,4,1,AF$1),LEN(ADDRESS(1,2,4,1,AF$1))-1)&amp;":B"),INDIRECT(LEFT(ADDRESS(1,1,4,1,AF$1),LEN(ADDRESS(1,1,4,1,AF$1))-1)&amp;":A"),عراق!$B11,INDIRECT(LEFT(ADDRESS(1,9,4,1,AF$1),LEN(ADDRESS(1,9,4,1,AF$1))-1)&amp;":i"),عراق!$A11),"")</f>
        <v/>
      </c>
      <c r="AG11" s="56">
        <f ca="1">IFERROR(SUMIFS(INDIRECT(LEFT(ADDRESS(1,2,4,1,AG$1),LEN(ADDRESS(1,2,4,1,AG$1))-1)&amp;":B"),INDIRECT(LEFT(ADDRESS(1,1,4,1,AG$1),LEN(ADDRESS(1,1,4,1,AG$1))-1)&amp;":A"),عراق!$B11,INDIRECT(LEFT(ADDRESS(1,9,4,1,AG$1),LEN(ADDRESS(1,9,4,1,AG$1))-1)&amp;":i"),عراق!$A11),"")</f>
        <v>192</v>
      </c>
      <c r="AH11" s="56">
        <f ca="1">IFERROR(SUMIFS(INDIRECT(LEFT(ADDRESS(1,2,4,1,AH$1),LEN(ADDRESS(1,2,4,1,AH$1))-1)&amp;":B"),INDIRECT(LEFT(ADDRESS(1,1,4,1,AH$1),LEN(ADDRESS(1,1,4,1,AH$1))-1)&amp;":A"),عراق!$B11,INDIRECT(LEFT(ADDRESS(1,9,4,1,AH$1),LEN(ADDRESS(1,9,4,1,AH$1))-1)&amp;":i"),عراق!$A11),"")</f>
        <v>0</v>
      </c>
      <c r="AI11" s="56">
        <f ca="1">IFERROR(SUMIFS(INDIRECT(LEFT(ADDRESS(1,2,4,1,AI$1),LEN(ADDRESS(1,2,4,1,AI$1))-1)&amp;":B"),INDIRECT(LEFT(ADDRESS(1,1,4,1,AI$1),LEN(ADDRESS(1,1,4,1,AI$1))-1)&amp;":A"),عراق!$B11,INDIRECT(LEFT(ADDRESS(1,9,4,1,AI$1),LEN(ADDRESS(1,9,4,1,AI$1))-1)&amp;":i"),عراق!$A11),"")</f>
        <v>0</v>
      </c>
    </row>
    <row r="12" spans="1:35">
      <c r="A12" s="53"/>
      <c r="B12" s="54"/>
      <c r="C12" s="53" t="str">
        <f>IF(ISERROR(LOOKUP(B12,محصولات!A:A,محصولات!B:B)),"",LOOKUP(B12,محصولات!A:A,محصولات!B:B))</f>
        <v/>
      </c>
      <c r="D12" s="53">
        <f t="shared" ca="1" si="0"/>
        <v>0</v>
      </c>
      <c r="E12" s="56">
        <f ca="1">IFERROR(SUMIFS(INDIRECT(LEFT(ADDRESS(1,2,4,1,E$1),LEN(ADDRESS(1,2,4,1,E$1))-1)&amp;":B"),INDIRECT(LEFT(ADDRESS(1,1,4,1,E$1),LEN(ADDRESS(1,1,4,1,E$1))-1)&amp;":A"),عراق!$B12,INDIRECT(LEFT(ADDRESS(1,9,4,1,E$1),LEN(ADDRESS(1,9,4,1,E$1))-1)&amp;":i"),عراق!$A12),"")</f>
        <v>0</v>
      </c>
      <c r="F12" s="56" t="str">
        <f ca="1">IFERROR(SUMIFS(INDIRECT(LEFT(ADDRESS(1,2,4,1,F$1),LEN(ADDRESS(1,2,4,1,F$1))-1)&amp;":B"),INDIRECT(LEFT(ADDRESS(1,1,4,1,F$1),LEN(ADDRESS(1,1,4,1,F$1))-1)&amp;":A"),عراق!$B12,INDIRECT(LEFT(ADDRESS(1,9,4,1,F$1),LEN(ADDRESS(1,9,4,1,F$1))-1)&amp;":i"),عراق!$A12),"")</f>
        <v/>
      </c>
      <c r="G12" s="56">
        <f ca="1">IFERROR(SUMIFS(INDIRECT(LEFT(ADDRESS(1,2,4,1,G$1),LEN(ADDRESS(1,2,4,1,G$1))-1)&amp;":B"),INDIRECT(LEFT(ADDRESS(1,1,4,1,G$1),LEN(ADDRESS(1,1,4,1,G$1))-1)&amp;":A"),عراق!$B12,INDIRECT(LEFT(ADDRESS(1,9,4,1,G$1),LEN(ADDRESS(1,9,4,1,G$1))-1)&amp;":i"),عراق!$A12),"")</f>
        <v>0</v>
      </c>
      <c r="H12" s="56">
        <f ca="1">IFERROR(SUMIFS(INDIRECT(LEFT(ADDRESS(1,2,4,1,H$1),LEN(ADDRESS(1,2,4,1,H$1))-1)&amp;":B"),INDIRECT(LEFT(ADDRESS(1,1,4,1,H$1),LEN(ADDRESS(1,1,4,1,H$1))-1)&amp;":A"),عراق!$B12,INDIRECT(LEFT(ADDRESS(1,9,4,1,H$1),LEN(ADDRESS(1,9,4,1,H$1))-1)&amp;":i"),عراق!$A12),"")</f>
        <v>0</v>
      </c>
      <c r="I12" s="56">
        <f ca="1">IFERROR(SUMIFS(INDIRECT(LEFT(ADDRESS(1,2,4,1,I$1),LEN(ADDRESS(1,2,4,1,I$1))-1)&amp;":B"),INDIRECT(LEFT(ADDRESS(1,1,4,1,I$1),LEN(ADDRESS(1,1,4,1,I$1))-1)&amp;":A"),عراق!$B12,INDIRECT(LEFT(ADDRESS(1,9,4,1,I$1),LEN(ADDRESS(1,9,4,1,I$1))-1)&amp;":i"),عراق!$A12),"")</f>
        <v>0</v>
      </c>
      <c r="J12" s="56">
        <f ca="1">IFERROR(SUMIFS(INDIRECT(LEFT(ADDRESS(1,2,4,1,J$1),LEN(ADDRESS(1,2,4,1,J$1))-1)&amp;":B"),INDIRECT(LEFT(ADDRESS(1,1,4,1,J$1),LEN(ADDRESS(1,1,4,1,J$1))-1)&amp;":A"),عراق!$B12,INDIRECT(LEFT(ADDRESS(1,9,4,1,J$1),LEN(ADDRESS(1,9,4,1,J$1))-1)&amp;":i"),عراق!$A12),"")</f>
        <v>0</v>
      </c>
      <c r="K12" s="56">
        <f ca="1">IFERROR(SUMIFS(INDIRECT(LEFT(ADDRESS(1,2,4,1,K$1),LEN(ADDRESS(1,2,4,1,K$1))-1)&amp;":B"),INDIRECT(LEFT(ADDRESS(1,1,4,1,K$1),LEN(ADDRESS(1,1,4,1,K$1))-1)&amp;":A"),عراق!$B12,INDIRECT(LEFT(ADDRESS(1,9,4,1,K$1),LEN(ADDRESS(1,9,4,1,K$1))-1)&amp;":i"),عراق!$A12),"")</f>
        <v>0</v>
      </c>
      <c r="L12" s="56">
        <f ca="1">IFERROR(SUMIFS(INDIRECT(LEFT(ADDRESS(1,2,4,1,L$1),LEN(ADDRESS(1,2,4,1,L$1))-1)&amp;":B"),INDIRECT(LEFT(ADDRESS(1,1,4,1,L$1),LEN(ADDRESS(1,1,4,1,L$1))-1)&amp;":A"),عراق!$B12,INDIRECT(LEFT(ADDRESS(1,9,4,1,L$1),LEN(ADDRESS(1,9,4,1,L$1))-1)&amp;":i"),عراق!$A12),"")</f>
        <v>0</v>
      </c>
      <c r="M12" s="56">
        <f ca="1">IFERROR(SUMIFS(INDIRECT(LEFT(ADDRESS(1,2,4,1,M$1),LEN(ADDRESS(1,2,4,1,M$1))-1)&amp;":B"),INDIRECT(LEFT(ADDRESS(1,1,4,1,M$1),LEN(ADDRESS(1,1,4,1,M$1))-1)&amp;":A"),عراق!$B12,INDIRECT(LEFT(ADDRESS(1,9,4,1,M$1),LEN(ADDRESS(1,9,4,1,M$1))-1)&amp;":i"),عراق!$A12),"")</f>
        <v>0</v>
      </c>
      <c r="N12" s="56">
        <f ca="1">IFERROR(SUMIFS(INDIRECT(LEFT(ADDRESS(1,2,4,1,N$1),LEN(ADDRESS(1,2,4,1,N$1))-1)&amp;":B"),INDIRECT(LEFT(ADDRESS(1,1,4,1,N$1),LEN(ADDRESS(1,1,4,1,N$1))-1)&amp;":A"),عراق!$B12,INDIRECT(LEFT(ADDRESS(1,9,4,1,N$1),LEN(ADDRESS(1,9,4,1,N$1))-1)&amp;":i"),عراق!$A12),"")</f>
        <v>0</v>
      </c>
      <c r="O12" s="56">
        <f ca="1">IFERROR(SUMIFS(INDIRECT(LEFT(ADDRESS(1,2,4,1,O$1),LEN(ADDRESS(1,2,4,1,O$1))-1)&amp;":B"),INDIRECT(LEFT(ADDRESS(1,1,4,1,O$1),LEN(ADDRESS(1,1,4,1,O$1))-1)&amp;":A"),عراق!$B12,INDIRECT(LEFT(ADDRESS(1,9,4,1,O$1),LEN(ADDRESS(1,9,4,1,O$1))-1)&amp;":i"),عراق!$A12),"")</f>
        <v>0</v>
      </c>
      <c r="P12" s="56">
        <f ca="1">IFERROR(SUMIFS(INDIRECT(LEFT(ADDRESS(1,2,4,1,P$1),LEN(ADDRESS(1,2,4,1,P$1))-1)&amp;":B"),INDIRECT(LEFT(ADDRESS(1,1,4,1,P$1),LEN(ADDRESS(1,1,4,1,P$1))-1)&amp;":A"),عراق!$B12,INDIRECT(LEFT(ADDRESS(1,9,4,1,P$1),LEN(ADDRESS(1,9,4,1,P$1))-1)&amp;":i"),عراق!$A12),"")</f>
        <v>0</v>
      </c>
      <c r="Q12" s="56">
        <f ca="1">IFERROR(SUMIFS(INDIRECT(LEFT(ADDRESS(1,2,4,1,Q$1),LEN(ADDRESS(1,2,4,1,Q$1))-1)&amp;":B"),INDIRECT(LEFT(ADDRESS(1,1,4,1,Q$1),LEN(ADDRESS(1,1,4,1,Q$1))-1)&amp;":A"),عراق!$B12,INDIRECT(LEFT(ADDRESS(1,9,4,1,Q$1),LEN(ADDRESS(1,9,4,1,Q$1))-1)&amp;":i"),عراق!$A12),"")</f>
        <v>0</v>
      </c>
      <c r="R12" s="56" t="str">
        <f ca="1">IFERROR(SUMIFS(INDIRECT(LEFT(ADDRESS(1,2,4,1,R$1),LEN(ADDRESS(1,2,4,1,R$1))-1)&amp;":B"),INDIRECT(LEFT(ADDRESS(1,1,4,1,R$1),LEN(ADDRESS(1,1,4,1,R$1))-1)&amp;":A"),عراق!$B12,INDIRECT(LEFT(ADDRESS(1,9,4,1,R$1),LEN(ADDRESS(1,9,4,1,R$1))-1)&amp;":i"),عراق!$A12),"")</f>
        <v/>
      </c>
      <c r="S12" s="56">
        <f ca="1">IFERROR(SUMIFS(INDIRECT(LEFT(ADDRESS(1,2,4,1,S$1),LEN(ADDRESS(1,2,4,1,S$1))-1)&amp;":B"),INDIRECT(LEFT(ADDRESS(1,1,4,1,S$1),LEN(ADDRESS(1,1,4,1,S$1))-1)&amp;":A"),عراق!$B12,INDIRECT(LEFT(ADDRESS(1,9,4,1,S$1),LEN(ADDRESS(1,9,4,1,S$1))-1)&amp;":i"),عراق!$A12),"")</f>
        <v>0</v>
      </c>
      <c r="T12" s="56">
        <f ca="1">IFERROR(SUMIFS(INDIRECT(LEFT(ADDRESS(1,2,4,1,T$1),LEN(ADDRESS(1,2,4,1,T$1))-1)&amp;":B"),INDIRECT(LEFT(ADDRESS(1,1,4,1,T$1),LEN(ADDRESS(1,1,4,1,T$1))-1)&amp;":A"),عراق!$B12,INDIRECT(LEFT(ADDRESS(1,9,4,1,T$1),LEN(ADDRESS(1,9,4,1,T$1))-1)&amp;":i"),عراق!$A12),"")</f>
        <v>0</v>
      </c>
      <c r="U12" s="56">
        <f ca="1">IFERROR(SUMIFS(INDIRECT(LEFT(ADDRESS(1,2,4,1,U$1),LEN(ADDRESS(1,2,4,1,U$1))-1)&amp;":B"),INDIRECT(LEFT(ADDRESS(1,1,4,1,U$1),LEN(ADDRESS(1,1,4,1,U$1))-1)&amp;":A"),عراق!$B12,INDIRECT(LEFT(ADDRESS(1,9,4,1,U$1),LEN(ADDRESS(1,9,4,1,U$1))-1)&amp;":i"),عراق!$A12),"")</f>
        <v>0</v>
      </c>
      <c r="V12" s="56">
        <f ca="1">IFERROR(SUMIFS(INDIRECT(LEFT(ADDRESS(1,2,4,1,V$1),LEN(ADDRESS(1,2,4,1,V$1))-1)&amp;":B"),INDIRECT(LEFT(ADDRESS(1,1,4,1,V$1),LEN(ADDRESS(1,1,4,1,V$1))-1)&amp;":A"),عراق!$B12,INDIRECT(LEFT(ADDRESS(1,9,4,1,V$1),LEN(ADDRESS(1,9,4,1,V$1))-1)&amp;":i"),عراق!$A12),"")</f>
        <v>0</v>
      </c>
      <c r="W12" s="56">
        <f ca="1">IFERROR(SUMIFS(INDIRECT(LEFT(ADDRESS(1,2,4,1,W$1),LEN(ADDRESS(1,2,4,1,W$1))-1)&amp;":B"),INDIRECT(LEFT(ADDRESS(1,1,4,1,W$1),LEN(ADDRESS(1,1,4,1,W$1))-1)&amp;":A"),عراق!$B12,INDIRECT(LEFT(ADDRESS(1,9,4,1,W$1),LEN(ADDRESS(1,9,4,1,W$1))-1)&amp;":i"),عراق!$A12),"")</f>
        <v>0</v>
      </c>
      <c r="X12" s="56">
        <f ca="1">IFERROR(SUMIFS(INDIRECT(LEFT(ADDRESS(1,2,4,1,X$1),LEN(ADDRESS(1,2,4,1,X$1))-1)&amp;":B"),INDIRECT(LEFT(ADDRESS(1,1,4,1,X$1),LEN(ADDRESS(1,1,4,1,X$1))-1)&amp;":A"),عراق!$B12,INDIRECT(LEFT(ADDRESS(1,9,4,1,X$1),LEN(ADDRESS(1,9,4,1,X$1))-1)&amp;":i"),عراق!$A12),"")</f>
        <v>0</v>
      </c>
      <c r="Y12" s="56" t="str">
        <f ca="1">IFERROR(SUMIFS(INDIRECT(LEFT(ADDRESS(1,2,4,1,Y$1),LEN(ADDRESS(1,2,4,1,Y$1))-1)&amp;":B"),INDIRECT(LEFT(ADDRESS(1,1,4,1,Y$1),LEN(ADDRESS(1,1,4,1,Y$1))-1)&amp;":A"),عراق!$B12,INDIRECT(LEFT(ADDRESS(1,9,4,1,Y$1),LEN(ADDRESS(1,9,4,1,Y$1))-1)&amp;":i"),عراق!$A12),"")</f>
        <v/>
      </c>
      <c r="Z12" s="56">
        <f ca="1">IFERROR(SUMIFS(INDIRECT(LEFT(ADDRESS(1,2,4,1,Z$1),LEN(ADDRESS(1,2,4,1,Z$1))-1)&amp;":B"),INDIRECT(LEFT(ADDRESS(1,1,4,1,Z$1),LEN(ADDRESS(1,1,4,1,Z$1))-1)&amp;":A"),عراق!$B12,INDIRECT(LEFT(ADDRESS(1,9,4,1,Z$1),LEN(ADDRESS(1,9,4,1,Z$1))-1)&amp;":i"),عراق!$A12),"")</f>
        <v>0</v>
      </c>
      <c r="AA12" s="56">
        <f ca="1">IFERROR(SUMIFS(INDIRECT(LEFT(ADDRESS(1,2,4,1,AA$1),LEN(ADDRESS(1,2,4,1,AA$1))-1)&amp;":B"),INDIRECT(LEFT(ADDRESS(1,1,4,1,AA$1),LEN(ADDRESS(1,1,4,1,AA$1))-1)&amp;":A"),عراق!$B12,INDIRECT(LEFT(ADDRESS(1,9,4,1,AA$1),LEN(ADDRESS(1,9,4,1,AA$1))-1)&amp;":i"),عراق!$A12),"")</f>
        <v>0</v>
      </c>
      <c r="AB12" s="56">
        <f ca="1">IFERROR(SUMIFS(INDIRECT(LEFT(ADDRESS(1,2,4,1,AB$1),LEN(ADDRESS(1,2,4,1,AB$1))-1)&amp;":B"),INDIRECT(LEFT(ADDRESS(1,1,4,1,AB$1),LEN(ADDRESS(1,1,4,1,AB$1))-1)&amp;":A"),عراق!$B12,INDIRECT(LEFT(ADDRESS(1,9,4,1,AB$1),LEN(ADDRESS(1,9,4,1,AB$1))-1)&amp;":i"),عراق!$A12),"")</f>
        <v>0</v>
      </c>
      <c r="AC12" s="56">
        <f ca="1">IFERROR(SUMIFS(INDIRECT(LEFT(ADDRESS(1,2,4,1,AC$1),LEN(ADDRESS(1,2,4,1,AC$1))-1)&amp;":B"),INDIRECT(LEFT(ADDRESS(1,1,4,1,AC$1),LEN(ADDRESS(1,1,4,1,AC$1))-1)&amp;":A"),عراق!$B12,INDIRECT(LEFT(ADDRESS(1,9,4,1,AC$1),LEN(ADDRESS(1,9,4,1,AC$1))-1)&amp;":i"),عراق!$A12),"")</f>
        <v>0</v>
      </c>
      <c r="AD12" s="56">
        <f ca="1">IFERROR(SUMIFS(INDIRECT(LEFT(ADDRESS(1,2,4,1,AD$1),LEN(ADDRESS(1,2,4,1,AD$1))-1)&amp;":B"),INDIRECT(LEFT(ADDRESS(1,1,4,1,AD$1),LEN(ADDRESS(1,1,4,1,AD$1))-1)&amp;":A"),عراق!$B12,INDIRECT(LEFT(ADDRESS(1,9,4,1,AD$1),LEN(ADDRESS(1,9,4,1,AD$1))-1)&amp;":i"),عراق!$A12),"")</f>
        <v>0</v>
      </c>
      <c r="AE12" s="56">
        <f ca="1">IFERROR(SUMIFS(INDIRECT(LEFT(ADDRESS(1,2,4,1,AE$1),LEN(ADDRESS(1,2,4,1,AE$1))-1)&amp;":B"),INDIRECT(LEFT(ADDRESS(1,1,4,1,AE$1),LEN(ADDRESS(1,1,4,1,AE$1))-1)&amp;":A"),عراق!$B12,INDIRECT(LEFT(ADDRESS(1,9,4,1,AE$1),LEN(ADDRESS(1,9,4,1,AE$1))-1)&amp;":i"),عراق!$A12),"")</f>
        <v>0</v>
      </c>
      <c r="AF12" s="56" t="str">
        <f ca="1">IFERROR(SUMIFS(INDIRECT(LEFT(ADDRESS(1,2,4,1,AF$1),LEN(ADDRESS(1,2,4,1,AF$1))-1)&amp;":B"),INDIRECT(LEFT(ADDRESS(1,1,4,1,AF$1),LEN(ADDRESS(1,1,4,1,AF$1))-1)&amp;":A"),عراق!$B12,INDIRECT(LEFT(ADDRESS(1,9,4,1,AF$1),LEN(ADDRESS(1,9,4,1,AF$1))-1)&amp;":i"),عراق!$A12),"")</f>
        <v/>
      </c>
      <c r="AG12" s="56">
        <f ca="1">IFERROR(SUMIFS(INDIRECT(LEFT(ADDRESS(1,2,4,1,AG$1),LEN(ADDRESS(1,2,4,1,AG$1))-1)&amp;":B"),INDIRECT(LEFT(ADDRESS(1,1,4,1,AG$1),LEN(ADDRESS(1,1,4,1,AG$1))-1)&amp;":A"),عراق!$B12,INDIRECT(LEFT(ADDRESS(1,9,4,1,AG$1),LEN(ADDRESS(1,9,4,1,AG$1))-1)&amp;":i"),عراق!$A12),"")</f>
        <v>0</v>
      </c>
      <c r="AH12" s="56">
        <f ca="1">IFERROR(SUMIFS(INDIRECT(LEFT(ADDRESS(1,2,4,1,AH$1),LEN(ADDRESS(1,2,4,1,AH$1))-1)&amp;":B"),INDIRECT(LEFT(ADDRESS(1,1,4,1,AH$1),LEN(ADDRESS(1,1,4,1,AH$1))-1)&amp;":A"),عراق!$B12,INDIRECT(LEFT(ADDRESS(1,9,4,1,AH$1),LEN(ADDRESS(1,9,4,1,AH$1))-1)&amp;":i"),عراق!$A12),"")</f>
        <v>0</v>
      </c>
      <c r="AI12" s="56">
        <f ca="1">IFERROR(SUMIFS(INDIRECT(LEFT(ADDRESS(1,2,4,1,AI$1),LEN(ADDRESS(1,2,4,1,AI$1))-1)&amp;":B"),INDIRECT(LEFT(ADDRESS(1,1,4,1,AI$1),LEN(ADDRESS(1,1,4,1,AI$1))-1)&amp;":A"),عراق!$B12,INDIRECT(LEFT(ADDRESS(1,9,4,1,AI$1),LEN(ADDRESS(1,9,4,1,AI$1))-1)&amp;":i"),عراق!$A12),"")</f>
        <v>0</v>
      </c>
    </row>
    <row r="13" spans="1:35">
      <c r="A13" s="53"/>
      <c r="B13" s="53"/>
      <c r="C13" s="53" t="str">
        <f>IF(ISERROR(LOOKUP(B13,محصولات!A:A,محصولات!B:B)),"",LOOKUP(B13,محصولات!A:A,محصولات!B:B))</f>
        <v/>
      </c>
      <c r="D13" s="53">
        <f t="shared" ca="1" si="0"/>
        <v>0</v>
      </c>
      <c r="E13" s="56">
        <f ca="1">IFERROR(SUMIFS(INDIRECT(LEFT(ADDRESS(1,2,4,1,E$1),LEN(ADDRESS(1,2,4,1,E$1))-1)&amp;":B"),INDIRECT(LEFT(ADDRESS(1,1,4,1,E$1),LEN(ADDRESS(1,1,4,1,E$1))-1)&amp;":A"),عراق!$B13,INDIRECT(LEFT(ADDRESS(1,9,4,1,E$1),LEN(ADDRESS(1,9,4,1,E$1))-1)&amp;":i"),عراق!$A13),"")</f>
        <v>0</v>
      </c>
      <c r="F13" s="56" t="str">
        <f ca="1">IFERROR(SUMIFS(INDIRECT(LEFT(ADDRESS(1,2,4,1,F$1),LEN(ADDRESS(1,2,4,1,F$1))-1)&amp;":B"),INDIRECT(LEFT(ADDRESS(1,1,4,1,F$1),LEN(ADDRESS(1,1,4,1,F$1))-1)&amp;":A"),عراق!$B13,INDIRECT(LEFT(ADDRESS(1,9,4,1,F$1),LEN(ADDRESS(1,9,4,1,F$1))-1)&amp;":i"),عراق!$A13),"")</f>
        <v/>
      </c>
      <c r="G13" s="56">
        <f ca="1">IFERROR(SUMIFS(INDIRECT(LEFT(ADDRESS(1,2,4,1,G$1),LEN(ADDRESS(1,2,4,1,G$1))-1)&amp;":B"),INDIRECT(LEFT(ADDRESS(1,1,4,1,G$1),LEN(ADDRESS(1,1,4,1,G$1))-1)&amp;":A"),عراق!$B13,INDIRECT(LEFT(ADDRESS(1,9,4,1,G$1),LEN(ADDRESS(1,9,4,1,G$1))-1)&amp;":i"),عراق!$A13),"")</f>
        <v>0</v>
      </c>
      <c r="H13" s="56">
        <f ca="1">IFERROR(SUMIFS(INDIRECT(LEFT(ADDRESS(1,2,4,1,H$1),LEN(ADDRESS(1,2,4,1,H$1))-1)&amp;":B"),INDIRECT(LEFT(ADDRESS(1,1,4,1,H$1),LEN(ADDRESS(1,1,4,1,H$1))-1)&amp;":A"),عراق!$B13,INDIRECT(LEFT(ADDRESS(1,9,4,1,H$1),LEN(ADDRESS(1,9,4,1,H$1))-1)&amp;":i"),عراق!$A13),"")</f>
        <v>0</v>
      </c>
      <c r="I13" s="56">
        <f ca="1">IFERROR(SUMIFS(INDIRECT(LEFT(ADDRESS(1,2,4,1,I$1),LEN(ADDRESS(1,2,4,1,I$1))-1)&amp;":B"),INDIRECT(LEFT(ADDRESS(1,1,4,1,I$1),LEN(ADDRESS(1,1,4,1,I$1))-1)&amp;":A"),عراق!$B13,INDIRECT(LEFT(ADDRESS(1,9,4,1,I$1),LEN(ADDRESS(1,9,4,1,I$1))-1)&amp;":i"),عراق!$A13),"")</f>
        <v>0</v>
      </c>
      <c r="J13" s="56">
        <f ca="1">IFERROR(SUMIFS(INDIRECT(LEFT(ADDRESS(1,2,4,1,J$1),LEN(ADDRESS(1,2,4,1,J$1))-1)&amp;":B"),INDIRECT(LEFT(ADDRESS(1,1,4,1,J$1),LEN(ADDRESS(1,1,4,1,J$1))-1)&amp;":A"),عراق!$B13,INDIRECT(LEFT(ADDRESS(1,9,4,1,J$1),LEN(ADDRESS(1,9,4,1,J$1))-1)&amp;":i"),عراق!$A13),"")</f>
        <v>0</v>
      </c>
      <c r="K13" s="56">
        <f ca="1">IFERROR(SUMIFS(INDIRECT(LEFT(ADDRESS(1,2,4,1,K$1),LEN(ADDRESS(1,2,4,1,K$1))-1)&amp;":B"),INDIRECT(LEFT(ADDRESS(1,1,4,1,K$1),LEN(ADDRESS(1,1,4,1,K$1))-1)&amp;":A"),عراق!$B13,INDIRECT(LEFT(ADDRESS(1,9,4,1,K$1),LEN(ADDRESS(1,9,4,1,K$1))-1)&amp;":i"),عراق!$A13),"")</f>
        <v>0</v>
      </c>
      <c r="L13" s="56">
        <f ca="1">IFERROR(SUMIFS(INDIRECT(LEFT(ADDRESS(1,2,4,1,L$1),LEN(ADDRESS(1,2,4,1,L$1))-1)&amp;":B"),INDIRECT(LEFT(ADDRESS(1,1,4,1,L$1),LEN(ADDRESS(1,1,4,1,L$1))-1)&amp;":A"),عراق!$B13,INDIRECT(LEFT(ADDRESS(1,9,4,1,L$1),LEN(ADDRESS(1,9,4,1,L$1))-1)&amp;":i"),عراق!$A13),"")</f>
        <v>0</v>
      </c>
      <c r="M13" s="56">
        <f ca="1">IFERROR(SUMIFS(INDIRECT(LEFT(ADDRESS(1,2,4,1,M$1),LEN(ADDRESS(1,2,4,1,M$1))-1)&amp;":B"),INDIRECT(LEFT(ADDRESS(1,1,4,1,M$1),LEN(ADDRESS(1,1,4,1,M$1))-1)&amp;":A"),عراق!$B13,INDIRECT(LEFT(ADDRESS(1,9,4,1,M$1),LEN(ADDRESS(1,9,4,1,M$1))-1)&amp;":i"),عراق!$A13),"")</f>
        <v>0</v>
      </c>
      <c r="N13" s="56">
        <f ca="1">IFERROR(SUMIFS(INDIRECT(LEFT(ADDRESS(1,2,4,1,N$1),LEN(ADDRESS(1,2,4,1,N$1))-1)&amp;":B"),INDIRECT(LEFT(ADDRESS(1,1,4,1,N$1),LEN(ADDRESS(1,1,4,1,N$1))-1)&amp;":A"),عراق!$B13,INDIRECT(LEFT(ADDRESS(1,9,4,1,N$1),LEN(ADDRESS(1,9,4,1,N$1))-1)&amp;":i"),عراق!$A13),"")</f>
        <v>0</v>
      </c>
      <c r="O13" s="56">
        <f ca="1">IFERROR(SUMIFS(INDIRECT(LEFT(ADDRESS(1,2,4,1,O$1),LEN(ADDRESS(1,2,4,1,O$1))-1)&amp;":B"),INDIRECT(LEFT(ADDRESS(1,1,4,1,O$1),LEN(ADDRESS(1,1,4,1,O$1))-1)&amp;":A"),عراق!$B13,INDIRECT(LEFT(ADDRESS(1,9,4,1,O$1),LEN(ADDRESS(1,9,4,1,O$1))-1)&amp;":i"),عراق!$A13),"")</f>
        <v>0</v>
      </c>
      <c r="P13" s="56">
        <f ca="1">IFERROR(SUMIFS(INDIRECT(LEFT(ADDRESS(1,2,4,1,P$1),LEN(ADDRESS(1,2,4,1,P$1))-1)&amp;":B"),INDIRECT(LEFT(ADDRESS(1,1,4,1,P$1),LEN(ADDRESS(1,1,4,1,P$1))-1)&amp;":A"),عراق!$B13,INDIRECT(LEFT(ADDRESS(1,9,4,1,P$1),LEN(ADDRESS(1,9,4,1,P$1))-1)&amp;":i"),عراق!$A13),"")</f>
        <v>0</v>
      </c>
      <c r="Q13" s="56">
        <f ca="1">IFERROR(SUMIFS(INDIRECT(LEFT(ADDRESS(1,2,4,1,Q$1),LEN(ADDRESS(1,2,4,1,Q$1))-1)&amp;":B"),INDIRECT(LEFT(ADDRESS(1,1,4,1,Q$1),LEN(ADDRESS(1,1,4,1,Q$1))-1)&amp;":A"),عراق!$B13,INDIRECT(LEFT(ADDRESS(1,9,4,1,Q$1),LEN(ADDRESS(1,9,4,1,Q$1))-1)&amp;":i"),عراق!$A13),"")</f>
        <v>0</v>
      </c>
      <c r="R13" s="56" t="str">
        <f ca="1">IFERROR(SUMIFS(INDIRECT(LEFT(ADDRESS(1,2,4,1,R$1),LEN(ADDRESS(1,2,4,1,R$1))-1)&amp;":B"),INDIRECT(LEFT(ADDRESS(1,1,4,1,R$1),LEN(ADDRESS(1,1,4,1,R$1))-1)&amp;":A"),عراق!$B13,INDIRECT(LEFT(ADDRESS(1,9,4,1,R$1),LEN(ADDRESS(1,9,4,1,R$1))-1)&amp;":i"),عراق!$A13),"")</f>
        <v/>
      </c>
      <c r="S13" s="56">
        <f ca="1">IFERROR(SUMIFS(INDIRECT(LEFT(ADDRESS(1,2,4,1,S$1),LEN(ADDRESS(1,2,4,1,S$1))-1)&amp;":B"),INDIRECT(LEFT(ADDRESS(1,1,4,1,S$1),LEN(ADDRESS(1,1,4,1,S$1))-1)&amp;":A"),عراق!$B13,INDIRECT(LEFT(ADDRESS(1,9,4,1,S$1),LEN(ADDRESS(1,9,4,1,S$1))-1)&amp;":i"),عراق!$A13),"")</f>
        <v>0</v>
      </c>
      <c r="T13" s="56">
        <f ca="1">IFERROR(SUMIFS(INDIRECT(LEFT(ADDRESS(1,2,4,1,T$1),LEN(ADDRESS(1,2,4,1,T$1))-1)&amp;":B"),INDIRECT(LEFT(ADDRESS(1,1,4,1,T$1),LEN(ADDRESS(1,1,4,1,T$1))-1)&amp;":A"),عراق!$B13,INDIRECT(LEFT(ADDRESS(1,9,4,1,T$1),LEN(ADDRESS(1,9,4,1,T$1))-1)&amp;":i"),عراق!$A13),"")</f>
        <v>0</v>
      </c>
      <c r="U13" s="56">
        <f ca="1">IFERROR(SUMIFS(INDIRECT(LEFT(ADDRESS(1,2,4,1,U$1),LEN(ADDRESS(1,2,4,1,U$1))-1)&amp;":B"),INDIRECT(LEFT(ADDRESS(1,1,4,1,U$1),LEN(ADDRESS(1,1,4,1,U$1))-1)&amp;":A"),عراق!$B13,INDIRECT(LEFT(ADDRESS(1,9,4,1,U$1),LEN(ADDRESS(1,9,4,1,U$1))-1)&amp;":i"),عراق!$A13),"")</f>
        <v>0</v>
      </c>
      <c r="V13" s="56">
        <f ca="1">IFERROR(SUMIFS(INDIRECT(LEFT(ADDRESS(1,2,4,1,V$1),LEN(ADDRESS(1,2,4,1,V$1))-1)&amp;":B"),INDIRECT(LEFT(ADDRESS(1,1,4,1,V$1),LEN(ADDRESS(1,1,4,1,V$1))-1)&amp;":A"),عراق!$B13,INDIRECT(LEFT(ADDRESS(1,9,4,1,V$1),LEN(ADDRESS(1,9,4,1,V$1))-1)&amp;":i"),عراق!$A13),"")</f>
        <v>0</v>
      </c>
      <c r="W13" s="56">
        <f ca="1">IFERROR(SUMIFS(INDIRECT(LEFT(ADDRESS(1,2,4,1,W$1),LEN(ADDRESS(1,2,4,1,W$1))-1)&amp;":B"),INDIRECT(LEFT(ADDRESS(1,1,4,1,W$1),LEN(ADDRESS(1,1,4,1,W$1))-1)&amp;":A"),عراق!$B13,INDIRECT(LEFT(ADDRESS(1,9,4,1,W$1),LEN(ADDRESS(1,9,4,1,W$1))-1)&amp;":i"),عراق!$A13),"")</f>
        <v>0</v>
      </c>
      <c r="X13" s="56">
        <f ca="1">IFERROR(SUMIFS(INDIRECT(LEFT(ADDRESS(1,2,4,1,X$1),LEN(ADDRESS(1,2,4,1,X$1))-1)&amp;":B"),INDIRECT(LEFT(ADDRESS(1,1,4,1,X$1),LEN(ADDRESS(1,1,4,1,X$1))-1)&amp;":A"),عراق!$B13,INDIRECT(LEFT(ADDRESS(1,9,4,1,X$1),LEN(ADDRESS(1,9,4,1,X$1))-1)&amp;":i"),عراق!$A13),"")</f>
        <v>0</v>
      </c>
      <c r="Y13" s="56" t="str">
        <f ca="1">IFERROR(SUMIFS(INDIRECT(LEFT(ADDRESS(1,2,4,1,Y$1),LEN(ADDRESS(1,2,4,1,Y$1))-1)&amp;":B"),INDIRECT(LEFT(ADDRESS(1,1,4,1,Y$1),LEN(ADDRESS(1,1,4,1,Y$1))-1)&amp;":A"),عراق!$B13,INDIRECT(LEFT(ADDRESS(1,9,4,1,Y$1),LEN(ADDRESS(1,9,4,1,Y$1))-1)&amp;":i"),عراق!$A13),"")</f>
        <v/>
      </c>
      <c r="Z13" s="56">
        <f ca="1">IFERROR(SUMIFS(INDIRECT(LEFT(ADDRESS(1,2,4,1,Z$1),LEN(ADDRESS(1,2,4,1,Z$1))-1)&amp;":B"),INDIRECT(LEFT(ADDRESS(1,1,4,1,Z$1),LEN(ADDRESS(1,1,4,1,Z$1))-1)&amp;":A"),عراق!$B13,INDIRECT(LEFT(ADDRESS(1,9,4,1,Z$1),LEN(ADDRESS(1,9,4,1,Z$1))-1)&amp;":i"),عراق!$A13),"")</f>
        <v>0</v>
      </c>
      <c r="AA13" s="56">
        <f ca="1">IFERROR(SUMIFS(INDIRECT(LEFT(ADDRESS(1,2,4,1,AA$1),LEN(ADDRESS(1,2,4,1,AA$1))-1)&amp;":B"),INDIRECT(LEFT(ADDRESS(1,1,4,1,AA$1),LEN(ADDRESS(1,1,4,1,AA$1))-1)&amp;":A"),عراق!$B13,INDIRECT(LEFT(ADDRESS(1,9,4,1,AA$1),LEN(ADDRESS(1,9,4,1,AA$1))-1)&amp;":i"),عراق!$A13),"")</f>
        <v>0</v>
      </c>
      <c r="AB13" s="56">
        <f ca="1">IFERROR(SUMIFS(INDIRECT(LEFT(ADDRESS(1,2,4,1,AB$1),LEN(ADDRESS(1,2,4,1,AB$1))-1)&amp;":B"),INDIRECT(LEFT(ADDRESS(1,1,4,1,AB$1),LEN(ADDRESS(1,1,4,1,AB$1))-1)&amp;":A"),عراق!$B13,INDIRECT(LEFT(ADDRESS(1,9,4,1,AB$1),LEN(ADDRESS(1,9,4,1,AB$1))-1)&amp;":i"),عراق!$A13),"")</f>
        <v>0</v>
      </c>
      <c r="AC13" s="56">
        <f ca="1">IFERROR(SUMIFS(INDIRECT(LEFT(ADDRESS(1,2,4,1,AC$1),LEN(ADDRESS(1,2,4,1,AC$1))-1)&amp;":B"),INDIRECT(LEFT(ADDRESS(1,1,4,1,AC$1),LEN(ADDRESS(1,1,4,1,AC$1))-1)&amp;":A"),عراق!$B13,INDIRECT(LEFT(ADDRESS(1,9,4,1,AC$1),LEN(ADDRESS(1,9,4,1,AC$1))-1)&amp;":i"),عراق!$A13),"")</f>
        <v>0</v>
      </c>
      <c r="AD13" s="56">
        <f ca="1">IFERROR(SUMIFS(INDIRECT(LEFT(ADDRESS(1,2,4,1,AD$1),LEN(ADDRESS(1,2,4,1,AD$1))-1)&amp;":B"),INDIRECT(LEFT(ADDRESS(1,1,4,1,AD$1),LEN(ADDRESS(1,1,4,1,AD$1))-1)&amp;":A"),عراق!$B13,INDIRECT(LEFT(ADDRESS(1,9,4,1,AD$1),LEN(ADDRESS(1,9,4,1,AD$1))-1)&amp;":i"),عراق!$A13),"")</f>
        <v>0</v>
      </c>
      <c r="AE13" s="56">
        <f ca="1">IFERROR(SUMIFS(INDIRECT(LEFT(ADDRESS(1,2,4,1,AE$1),LEN(ADDRESS(1,2,4,1,AE$1))-1)&amp;":B"),INDIRECT(LEFT(ADDRESS(1,1,4,1,AE$1),LEN(ADDRESS(1,1,4,1,AE$1))-1)&amp;":A"),عراق!$B13,INDIRECT(LEFT(ADDRESS(1,9,4,1,AE$1),LEN(ADDRESS(1,9,4,1,AE$1))-1)&amp;":i"),عراق!$A13),"")</f>
        <v>0</v>
      </c>
      <c r="AF13" s="56" t="str">
        <f ca="1">IFERROR(SUMIFS(INDIRECT(LEFT(ADDRESS(1,2,4,1,AF$1),LEN(ADDRESS(1,2,4,1,AF$1))-1)&amp;":B"),INDIRECT(LEFT(ADDRESS(1,1,4,1,AF$1),LEN(ADDRESS(1,1,4,1,AF$1))-1)&amp;":A"),عراق!$B13,INDIRECT(LEFT(ADDRESS(1,9,4,1,AF$1),LEN(ADDRESS(1,9,4,1,AF$1))-1)&amp;":i"),عراق!$A13),"")</f>
        <v/>
      </c>
      <c r="AG13" s="56">
        <f ca="1">IFERROR(SUMIFS(INDIRECT(LEFT(ADDRESS(1,2,4,1,AG$1),LEN(ADDRESS(1,2,4,1,AG$1))-1)&amp;":B"),INDIRECT(LEFT(ADDRESS(1,1,4,1,AG$1),LEN(ADDRESS(1,1,4,1,AG$1))-1)&amp;":A"),عراق!$B13,INDIRECT(LEFT(ADDRESS(1,9,4,1,AG$1),LEN(ADDRESS(1,9,4,1,AG$1))-1)&amp;":i"),عراق!$A13),"")</f>
        <v>0</v>
      </c>
      <c r="AH13" s="56">
        <f ca="1">IFERROR(SUMIFS(INDIRECT(LEFT(ADDRESS(1,2,4,1,AH$1),LEN(ADDRESS(1,2,4,1,AH$1))-1)&amp;":B"),INDIRECT(LEFT(ADDRESS(1,1,4,1,AH$1),LEN(ADDRESS(1,1,4,1,AH$1))-1)&amp;":A"),عراق!$B13,INDIRECT(LEFT(ADDRESS(1,9,4,1,AH$1),LEN(ADDRESS(1,9,4,1,AH$1))-1)&amp;":i"),عراق!$A13),"")</f>
        <v>0</v>
      </c>
      <c r="AI13" s="56">
        <f ca="1">IFERROR(SUMIFS(INDIRECT(LEFT(ADDRESS(1,2,4,1,AI$1),LEN(ADDRESS(1,2,4,1,AI$1))-1)&amp;":B"),INDIRECT(LEFT(ADDRESS(1,1,4,1,AI$1),LEN(ADDRESS(1,1,4,1,AI$1))-1)&amp;":A"),عراق!$B13,INDIRECT(LEFT(ADDRESS(1,9,4,1,AI$1),LEN(ADDRESS(1,9,4,1,AI$1))-1)&amp;":i"),عراق!$A13),"")</f>
        <v>0</v>
      </c>
    </row>
    <row r="14" spans="1:35">
      <c r="A14" s="53"/>
      <c r="B14" s="53"/>
      <c r="C14" s="53" t="str">
        <f>IF(ISERROR(LOOKUP(B14,محصولات!A:A,محصولات!B:B)),"",LOOKUP(B14,محصولات!A:A,محصولات!B:B))</f>
        <v/>
      </c>
      <c r="D14" s="53">
        <f t="shared" ca="1" si="0"/>
        <v>0</v>
      </c>
      <c r="E14" s="56">
        <f ca="1">IFERROR(SUMIFS(INDIRECT(LEFT(ADDRESS(1,2,4,1,E$1),LEN(ADDRESS(1,2,4,1,E$1))-1)&amp;":B"),INDIRECT(LEFT(ADDRESS(1,1,4,1,E$1),LEN(ADDRESS(1,1,4,1,E$1))-1)&amp;":A"),عراق!$B14,INDIRECT(LEFT(ADDRESS(1,9,4,1,E$1),LEN(ADDRESS(1,9,4,1,E$1))-1)&amp;":i"),عراق!$A14),"")</f>
        <v>0</v>
      </c>
      <c r="F14" s="56" t="str">
        <f ca="1">IFERROR(SUMIFS(INDIRECT(LEFT(ADDRESS(1,2,4,1,F$1),LEN(ADDRESS(1,2,4,1,F$1))-1)&amp;":B"),INDIRECT(LEFT(ADDRESS(1,1,4,1,F$1),LEN(ADDRESS(1,1,4,1,F$1))-1)&amp;":A"),عراق!$B14,INDIRECT(LEFT(ADDRESS(1,9,4,1,F$1),LEN(ADDRESS(1,9,4,1,F$1))-1)&amp;":i"),عراق!$A14),"")</f>
        <v/>
      </c>
      <c r="G14" s="56">
        <f ca="1">IFERROR(SUMIFS(INDIRECT(LEFT(ADDRESS(1,2,4,1,G$1),LEN(ADDRESS(1,2,4,1,G$1))-1)&amp;":B"),INDIRECT(LEFT(ADDRESS(1,1,4,1,G$1),LEN(ADDRESS(1,1,4,1,G$1))-1)&amp;":A"),عراق!$B14,INDIRECT(LEFT(ADDRESS(1,9,4,1,G$1),LEN(ADDRESS(1,9,4,1,G$1))-1)&amp;":i"),عراق!$A14),"")</f>
        <v>0</v>
      </c>
      <c r="H14" s="56">
        <f ca="1">IFERROR(SUMIFS(INDIRECT(LEFT(ADDRESS(1,2,4,1,H$1),LEN(ADDRESS(1,2,4,1,H$1))-1)&amp;":B"),INDIRECT(LEFT(ADDRESS(1,1,4,1,H$1),LEN(ADDRESS(1,1,4,1,H$1))-1)&amp;":A"),عراق!$B14,INDIRECT(LEFT(ADDRESS(1,9,4,1,H$1),LEN(ADDRESS(1,9,4,1,H$1))-1)&amp;":i"),عراق!$A14),"")</f>
        <v>0</v>
      </c>
      <c r="I14" s="56">
        <f ca="1">IFERROR(SUMIFS(INDIRECT(LEFT(ADDRESS(1,2,4,1,I$1),LEN(ADDRESS(1,2,4,1,I$1))-1)&amp;":B"),INDIRECT(LEFT(ADDRESS(1,1,4,1,I$1),LEN(ADDRESS(1,1,4,1,I$1))-1)&amp;":A"),عراق!$B14,INDIRECT(LEFT(ADDRESS(1,9,4,1,I$1),LEN(ADDRESS(1,9,4,1,I$1))-1)&amp;":i"),عراق!$A14),"")</f>
        <v>0</v>
      </c>
      <c r="J14" s="56">
        <f ca="1">IFERROR(SUMIFS(INDIRECT(LEFT(ADDRESS(1,2,4,1,J$1),LEN(ADDRESS(1,2,4,1,J$1))-1)&amp;":B"),INDIRECT(LEFT(ADDRESS(1,1,4,1,J$1),LEN(ADDRESS(1,1,4,1,J$1))-1)&amp;":A"),عراق!$B14,INDIRECT(LEFT(ADDRESS(1,9,4,1,J$1),LEN(ADDRESS(1,9,4,1,J$1))-1)&amp;":i"),عراق!$A14),"")</f>
        <v>0</v>
      </c>
      <c r="K14" s="56">
        <f ca="1">IFERROR(SUMIFS(INDIRECT(LEFT(ADDRESS(1,2,4,1,K$1),LEN(ADDRESS(1,2,4,1,K$1))-1)&amp;":B"),INDIRECT(LEFT(ADDRESS(1,1,4,1,K$1),LEN(ADDRESS(1,1,4,1,K$1))-1)&amp;":A"),عراق!$B14,INDIRECT(LEFT(ADDRESS(1,9,4,1,K$1),LEN(ADDRESS(1,9,4,1,K$1))-1)&amp;":i"),عراق!$A14),"")</f>
        <v>0</v>
      </c>
      <c r="L14" s="56">
        <f ca="1">IFERROR(SUMIFS(INDIRECT(LEFT(ADDRESS(1,2,4,1,L$1),LEN(ADDRESS(1,2,4,1,L$1))-1)&amp;":B"),INDIRECT(LEFT(ADDRESS(1,1,4,1,L$1),LEN(ADDRESS(1,1,4,1,L$1))-1)&amp;":A"),عراق!$B14,INDIRECT(LEFT(ADDRESS(1,9,4,1,L$1),LEN(ADDRESS(1,9,4,1,L$1))-1)&amp;":i"),عراق!$A14),"")</f>
        <v>0</v>
      </c>
      <c r="M14" s="56">
        <f ca="1">IFERROR(SUMIFS(INDIRECT(LEFT(ADDRESS(1,2,4,1,M$1),LEN(ADDRESS(1,2,4,1,M$1))-1)&amp;":B"),INDIRECT(LEFT(ADDRESS(1,1,4,1,M$1),LEN(ADDRESS(1,1,4,1,M$1))-1)&amp;":A"),عراق!$B14,INDIRECT(LEFT(ADDRESS(1,9,4,1,M$1),LEN(ADDRESS(1,9,4,1,M$1))-1)&amp;":i"),عراق!$A14),"")</f>
        <v>0</v>
      </c>
      <c r="N14" s="56">
        <f ca="1">IFERROR(SUMIFS(INDIRECT(LEFT(ADDRESS(1,2,4,1,N$1),LEN(ADDRESS(1,2,4,1,N$1))-1)&amp;":B"),INDIRECT(LEFT(ADDRESS(1,1,4,1,N$1),LEN(ADDRESS(1,1,4,1,N$1))-1)&amp;":A"),عراق!$B14,INDIRECT(LEFT(ADDRESS(1,9,4,1,N$1),LEN(ADDRESS(1,9,4,1,N$1))-1)&amp;":i"),عراق!$A14),"")</f>
        <v>0</v>
      </c>
      <c r="O14" s="56">
        <f ca="1">IFERROR(SUMIFS(INDIRECT(LEFT(ADDRESS(1,2,4,1,O$1),LEN(ADDRESS(1,2,4,1,O$1))-1)&amp;":B"),INDIRECT(LEFT(ADDRESS(1,1,4,1,O$1),LEN(ADDRESS(1,1,4,1,O$1))-1)&amp;":A"),عراق!$B14,INDIRECT(LEFT(ADDRESS(1,9,4,1,O$1),LEN(ADDRESS(1,9,4,1,O$1))-1)&amp;":i"),عراق!$A14),"")</f>
        <v>0</v>
      </c>
      <c r="P14" s="56">
        <f ca="1">IFERROR(SUMIFS(INDIRECT(LEFT(ADDRESS(1,2,4,1,P$1),LEN(ADDRESS(1,2,4,1,P$1))-1)&amp;":B"),INDIRECT(LEFT(ADDRESS(1,1,4,1,P$1),LEN(ADDRESS(1,1,4,1,P$1))-1)&amp;":A"),عراق!$B14,INDIRECT(LEFT(ADDRESS(1,9,4,1,P$1),LEN(ADDRESS(1,9,4,1,P$1))-1)&amp;":i"),عراق!$A14),"")</f>
        <v>0</v>
      </c>
      <c r="Q14" s="56">
        <f ca="1">IFERROR(SUMIFS(INDIRECT(LEFT(ADDRESS(1,2,4,1,Q$1),LEN(ADDRESS(1,2,4,1,Q$1))-1)&amp;":B"),INDIRECT(LEFT(ADDRESS(1,1,4,1,Q$1),LEN(ADDRESS(1,1,4,1,Q$1))-1)&amp;":A"),عراق!$B14,INDIRECT(LEFT(ADDRESS(1,9,4,1,Q$1),LEN(ADDRESS(1,9,4,1,Q$1))-1)&amp;":i"),عراق!$A14),"")</f>
        <v>0</v>
      </c>
      <c r="R14" s="56" t="str">
        <f ca="1">IFERROR(SUMIFS(INDIRECT(LEFT(ADDRESS(1,2,4,1,R$1),LEN(ADDRESS(1,2,4,1,R$1))-1)&amp;":B"),INDIRECT(LEFT(ADDRESS(1,1,4,1,R$1),LEN(ADDRESS(1,1,4,1,R$1))-1)&amp;":A"),عراق!$B14,INDIRECT(LEFT(ADDRESS(1,9,4,1,R$1),LEN(ADDRESS(1,9,4,1,R$1))-1)&amp;":i"),عراق!$A14),"")</f>
        <v/>
      </c>
      <c r="S14" s="56">
        <f ca="1">IFERROR(SUMIFS(INDIRECT(LEFT(ADDRESS(1,2,4,1,S$1),LEN(ADDRESS(1,2,4,1,S$1))-1)&amp;":B"),INDIRECT(LEFT(ADDRESS(1,1,4,1,S$1),LEN(ADDRESS(1,1,4,1,S$1))-1)&amp;":A"),عراق!$B14,INDIRECT(LEFT(ADDRESS(1,9,4,1,S$1),LEN(ADDRESS(1,9,4,1,S$1))-1)&amp;":i"),عراق!$A14),"")</f>
        <v>0</v>
      </c>
      <c r="T14" s="56">
        <f ca="1">IFERROR(SUMIFS(INDIRECT(LEFT(ADDRESS(1,2,4,1,T$1),LEN(ADDRESS(1,2,4,1,T$1))-1)&amp;":B"),INDIRECT(LEFT(ADDRESS(1,1,4,1,T$1),LEN(ADDRESS(1,1,4,1,T$1))-1)&amp;":A"),عراق!$B14,INDIRECT(LEFT(ADDRESS(1,9,4,1,T$1),LEN(ADDRESS(1,9,4,1,T$1))-1)&amp;":i"),عراق!$A14),"")</f>
        <v>0</v>
      </c>
      <c r="U14" s="56">
        <f ca="1">IFERROR(SUMIFS(INDIRECT(LEFT(ADDRESS(1,2,4,1,U$1),LEN(ADDRESS(1,2,4,1,U$1))-1)&amp;":B"),INDIRECT(LEFT(ADDRESS(1,1,4,1,U$1),LEN(ADDRESS(1,1,4,1,U$1))-1)&amp;":A"),عراق!$B14,INDIRECT(LEFT(ADDRESS(1,9,4,1,U$1),LEN(ADDRESS(1,9,4,1,U$1))-1)&amp;":i"),عراق!$A14),"")</f>
        <v>0</v>
      </c>
      <c r="V14" s="56">
        <f ca="1">IFERROR(SUMIFS(INDIRECT(LEFT(ADDRESS(1,2,4,1,V$1),LEN(ADDRESS(1,2,4,1,V$1))-1)&amp;":B"),INDIRECT(LEFT(ADDRESS(1,1,4,1,V$1),LEN(ADDRESS(1,1,4,1,V$1))-1)&amp;":A"),عراق!$B14,INDIRECT(LEFT(ADDRESS(1,9,4,1,V$1),LEN(ADDRESS(1,9,4,1,V$1))-1)&amp;":i"),عراق!$A14),"")</f>
        <v>0</v>
      </c>
      <c r="W14" s="56">
        <f ca="1">IFERROR(SUMIFS(INDIRECT(LEFT(ADDRESS(1,2,4,1,W$1),LEN(ADDRESS(1,2,4,1,W$1))-1)&amp;":B"),INDIRECT(LEFT(ADDRESS(1,1,4,1,W$1),LEN(ADDRESS(1,1,4,1,W$1))-1)&amp;":A"),عراق!$B14,INDIRECT(LEFT(ADDRESS(1,9,4,1,W$1),LEN(ADDRESS(1,9,4,1,W$1))-1)&amp;":i"),عراق!$A14),"")</f>
        <v>0</v>
      </c>
      <c r="X14" s="56">
        <f ca="1">IFERROR(SUMIFS(INDIRECT(LEFT(ADDRESS(1,2,4,1,X$1),LEN(ADDRESS(1,2,4,1,X$1))-1)&amp;":B"),INDIRECT(LEFT(ADDRESS(1,1,4,1,X$1),LEN(ADDRESS(1,1,4,1,X$1))-1)&amp;":A"),عراق!$B14,INDIRECT(LEFT(ADDRESS(1,9,4,1,X$1),LEN(ADDRESS(1,9,4,1,X$1))-1)&amp;":i"),عراق!$A14),"")</f>
        <v>0</v>
      </c>
      <c r="Y14" s="56" t="str">
        <f ca="1">IFERROR(SUMIFS(INDIRECT(LEFT(ADDRESS(1,2,4,1,Y$1),LEN(ADDRESS(1,2,4,1,Y$1))-1)&amp;":B"),INDIRECT(LEFT(ADDRESS(1,1,4,1,Y$1),LEN(ADDRESS(1,1,4,1,Y$1))-1)&amp;":A"),عراق!$B14,INDIRECT(LEFT(ADDRESS(1,9,4,1,Y$1),LEN(ADDRESS(1,9,4,1,Y$1))-1)&amp;":i"),عراق!$A14),"")</f>
        <v/>
      </c>
      <c r="Z14" s="56">
        <f ca="1">IFERROR(SUMIFS(INDIRECT(LEFT(ADDRESS(1,2,4,1,Z$1),LEN(ADDRESS(1,2,4,1,Z$1))-1)&amp;":B"),INDIRECT(LEFT(ADDRESS(1,1,4,1,Z$1),LEN(ADDRESS(1,1,4,1,Z$1))-1)&amp;":A"),عراق!$B14,INDIRECT(LEFT(ADDRESS(1,9,4,1,Z$1),LEN(ADDRESS(1,9,4,1,Z$1))-1)&amp;":i"),عراق!$A14),"")</f>
        <v>0</v>
      </c>
      <c r="AA14" s="56">
        <f ca="1">IFERROR(SUMIFS(INDIRECT(LEFT(ADDRESS(1,2,4,1,AA$1),LEN(ADDRESS(1,2,4,1,AA$1))-1)&amp;":B"),INDIRECT(LEFT(ADDRESS(1,1,4,1,AA$1),LEN(ADDRESS(1,1,4,1,AA$1))-1)&amp;":A"),عراق!$B14,INDIRECT(LEFT(ADDRESS(1,9,4,1,AA$1),LEN(ADDRESS(1,9,4,1,AA$1))-1)&amp;":i"),عراق!$A14),"")</f>
        <v>0</v>
      </c>
      <c r="AB14" s="56">
        <f ca="1">IFERROR(SUMIFS(INDIRECT(LEFT(ADDRESS(1,2,4,1,AB$1),LEN(ADDRESS(1,2,4,1,AB$1))-1)&amp;":B"),INDIRECT(LEFT(ADDRESS(1,1,4,1,AB$1),LEN(ADDRESS(1,1,4,1,AB$1))-1)&amp;":A"),عراق!$B14,INDIRECT(LEFT(ADDRESS(1,9,4,1,AB$1),LEN(ADDRESS(1,9,4,1,AB$1))-1)&amp;":i"),عراق!$A14),"")</f>
        <v>0</v>
      </c>
      <c r="AC14" s="56">
        <f ca="1">IFERROR(SUMIFS(INDIRECT(LEFT(ADDRESS(1,2,4,1,AC$1),LEN(ADDRESS(1,2,4,1,AC$1))-1)&amp;":B"),INDIRECT(LEFT(ADDRESS(1,1,4,1,AC$1),LEN(ADDRESS(1,1,4,1,AC$1))-1)&amp;":A"),عراق!$B14,INDIRECT(LEFT(ADDRESS(1,9,4,1,AC$1),LEN(ADDRESS(1,9,4,1,AC$1))-1)&amp;":i"),عراق!$A14),"")</f>
        <v>0</v>
      </c>
      <c r="AD14" s="56">
        <f ca="1">IFERROR(SUMIFS(INDIRECT(LEFT(ADDRESS(1,2,4,1,AD$1),LEN(ADDRESS(1,2,4,1,AD$1))-1)&amp;":B"),INDIRECT(LEFT(ADDRESS(1,1,4,1,AD$1),LEN(ADDRESS(1,1,4,1,AD$1))-1)&amp;":A"),عراق!$B14,INDIRECT(LEFT(ADDRESS(1,9,4,1,AD$1),LEN(ADDRESS(1,9,4,1,AD$1))-1)&amp;":i"),عراق!$A14),"")</f>
        <v>0</v>
      </c>
      <c r="AE14" s="56">
        <f ca="1">IFERROR(SUMIFS(INDIRECT(LEFT(ADDRESS(1,2,4,1,AE$1),LEN(ADDRESS(1,2,4,1,AE$1))-1)&amp;":B"),INDIRECT(LEFT(ADDRESS(1,1,4,1,AE$1),LEN(ADDRESS(1,1,4,1,AE$1))-1)&amp;":A"),عراق!$B14,INDIRECT(LEFT(ADDRESS(1,9,4,1,AE$1),LEN(ADDRESS(1,9,4,1,AE$1))-1)&amp;":i"),عراق!$A14),"")</f>
        <v>0</v>
      </c>
      <c r="AF14" s="56" t="str">
        <f ca="1">IFERROR(SUMIFS(INDIRECT(LEFT(ADDRESS(1,2,4,1,AF$1),LEN(ADDRESS(1,2,4,1,AF$1))-1)&amp;":B"),INDIRECT(LEFT(ADDRESS(1,1,4,1,AF$1),LEN(ADDRESS(1,1,4,1,AF$1))-1)&amp;":A"),عراق!$B14,INDIRECT(LEFT(ADDRESS(1,9,4,1,AF$1),LEN(ADDRESS(1,9,4,1,AF$1))-1)&amp;":i"),عراق!$A14),"")</f>
        <v/>
      </c>
      <c r="AG14" s="56">
        <f ca="1">IFERROR(SUMIFS(INDIRECT(LEFT(ADDRESS(1,2,4,1,AG$1),LEN(ADDRESS(1,2,4,1,AG$1))-1)&amp;":B"),INDIRECT(LEFT(ADDRESS(1,1,4,1,AG$1),LEN(ADDRESS(1,1,4,1,AG$1))-1)&amp;":A"),عراق!$B14,INDIRECT(LEFT(ADDRESS(1,9,4,1,AG$1),LEN(ADDRESS(1,9,4,1,AG$1))-1)&amp;":i"),عراق!$A14),"")</f>
        <v>0</v>
      </c>
      <c r="AH14" s="56">
        <f ca="1">IFERROR(SUMIFS(INDIRECT(LEFT(ADDRESS(1,2,4,1,AH$1),LEN(ADDRESS(1,2,4,1,AH$1))-1)&amp;":B"),INDIRECT(LEFT(ADDRESS(1,1,4,1,AH$1),LEN(ADDRESS(1,1,4,1,AH$1))-1)&amp;":A"),عراق!$B14,INDIRECT(LEFT(ADDRESS(1,9,4,1,AH$1),LEN(ADDRESS(1,9,4,1,AH$1))-1)&amp;":i"),عراق!$A14),"")</f>
        <v>0</v>
      </c>
      <c r="AI14" s="56">
        <f ca="1">IFERROR(SUMIFS(INDIRECT(LEFT(ADDRESS(1,2,4,1,AI$1),LEN(ADDRESS(1,2,4,1,AI$1))-1)&amp;":B"),INDIRECT(LEFT(ADDRESS(1,1,4,1,AI$1),LEN(ADDRESS(1,1,4,1,AI$1))-1)&amp;":A"),عراق!$B14,INDIRECT(LEFT(ADDRESS(1,9,4,1,AI$1),LEN(ADDRESS(1,9,4,1,AI$1))-1)&amp;":i"),عراق!$A14),"")</f>
        <v>0</v>
      </c>
    </row>
    <row r="15" spans="1:35">
      <c r="A15" s="53"/>
      <c r="B15" s="53"/>
      <c r="C15" s="53" t="str">
        <f>IF(ISERROR(LOOKUP(B15,محصولات!A:A,محصولات!B:B)),"",LOOKUP(B15,محصولات!A:A,محصولات!B:B))</f>
        <v/>
      </c>
      <c r="D15" s="53">
        <f t="shared" ca="1" si="0"/>
        <v>0</v>
      </c>
      <c r="E15" s="56">
        <f ca="1">IFERROR(SUMIFS(INDIRECT(LEFT(ADDRESS(1,2,4,1,E$1),LEN(ADDRESS(1,2,4,1,E$1))-1)&amp;":B"),INDIRECT(LEFT(ADDRESS(1,1,4,1,E$1),LEN(ADDRESS(1,1,4,1,E$1))-1)&amp;":A"),عراق!$B15,INDIRECT(LEFT(ADDRESS(1,9,4,1,E$1),LEN(ADDRESS(1,9,4,1,E$1))-1)&amp;":i"),عراق!$A15),"")</f>
        <v>0</v>
      </c>
      <c r="F15" s="56" t="str">
        <f ca="1">IFERROR(SUMIFS(INDIRECT(LEFT(ADDRESS(1,2,4,1,F$1),LEN(ADDRESS(1,2,4,1,F$1))-1)&amp;":B"),INDIRECT(LEFT(ADDRESS(1,1,4,1,F$1),LEN(ADDRESS(1,1,4,1,F$1))-1)&amp;":A"),عراق!$B15,INDIRECT(LEFT(ADDRESS(1,9,4,1,F$1),LEN(ADDRESS(1,9,4,1,F$1))-1)&amp;":i"),عراق!$A15),"")</f>
        <v/>
      </c>
      <c r="G15" s="56">
        <f ca="1">IFERROR(SUMIFS(INDIRECT(LEFT(ADDRESS(1,2,4,1,G$1),LEN(ADDRESS(1,2,4,1,G$1))-1)&amp;":B"),INDIRECT(LEFT(ADDRESS(1,1,4,1,G$1),LEN(ADDRESS(1,1,4,1,G$1))-1)&amp;":A"),عراق!$B15,INDIRECT(LEFT(ADDRESS(1,9,4,1,G$1),LEN(ADDRESS(1,9,4,1,G$1))-1)&amp;":i"),عراق!$A15),"")</f>
        <v>0</v>
      </c>
      <c r="H15" s="56">
        <f ca="1">IFERROR(SUMIFS(INDIRECT(LEFT(ADDRESS(1,2,4,1,H$1),LEN(ADDRESS(1,2,4,1,H$1))-1)&amp;":B"),INDIRECT(LEFT(ADDRESS(1,1,4,1,H$1),LEN(ADDRESS(1,1,4,1,H$1))-1)&amp;":A"),عراق!$B15,INDIRECT(LEFT(ADDRESS(1,9,4,1,H$1),LEN(ADDRESS(1,9,4,1,H$1))-1)&amp;":i"),عراق!$A15),"")</f>
        <v>0</v>
      </c>
      <c r="I15" s="56">
        <f ca="1">IFERROR(SUMIFS(INDIRECT(LEFT(ADDRESS(1,2,4,1,I$1),LEN(ADDRESS(1,2,4,1,I$1))-1)&amp;":B"),INDIRECT(LEFT(ADDRESS(1,1,4,1,I$1),LEN(ADDRESS(1,1,4,1,I$1))-1)&amp;":A"),عراق!$B15,INDIRECT(LEFT(ADDRESS(1,9,4,1,I$1),LEN(ADDRESS(1,9,4,1,I$1))-1)&amp;":i"),عراق!$A15),"")</f>
        <v>0</v>
      </c>
      <c r="J15" s="56">
        <f ca="1">IFERROR(SUMIFS(INDIRECT(LEFT(ADDRESS(1,2,4,1,J$1),LEN(ADDRESS(1,2,4,1,J$1))-1)&amp;":B"),INDIRECT(LEFT(ADDRESS(1,1,4,1,J$1),LEN(ADDRESS(1,1,4,1,J$1))-1)&amp;":A"),عراق!$B15,INDIRECT(LEFT(ADDRESS(1,9,4,1,J$1),LEN(ADDRESS(1,9,4,1,J$1))-1)&amp;":i"),عراق!$A15),"")</f>
        <v>0</v>
      </c>
      <c r="K15" s="56">
        <f ca="1">IFERROR(SUMIFS(INDIRECT(LEFT(ADDRESS(1,2,4,1,K$1),LEN(ADDRESS(1,2,4,1,K$1))-1)&amp;":B"),INDIRECT(LEFT(ADDRESS(1,1,4,1,K$1),LEN(ADDRESS(1,1,4,1,K$1))-1)&amp;":A"),عراق!$B15,INDIRECT(LEFT(ADDRESS(1,9,4,1,K$1),LEN(ADDRESS(1,9,4,1,K$1))-1)&amp;":i"),عراق!$A15),"")</f>
        <v>0</v>
      </c>
      <c r="L15" s="56">
        <f ca="1">IFERROR(SUMIFS(INDIRECT(LEFT(ADDRESS(1,2,4,1,L$1),LEN(ADDRESS(1,2,4,1,L$1))-1)&amp;":B"),INDIRECT(LEFT(ADDRESS(1,1,4,1,L$1),LEN(ADDRESS(1,1,4,1,L$1))-1)&amp;":A"),عراق!$B15,INDIRECT(LEFT(ADDRESS(1,9,4,1,L$1),LEN(ADDRESS(1,9,4,1,L$1))-1)&amp;":i"),عراق!$A15),"")</f>
        <v>0</v>
      </c>
      <c r="M15" s="56">
        <f ca="1">IFERROR(SUMIFS(INDIRECT(LEFT(ADDRESS(1,2,4,1,M$1),LEN(ADDRESS(1,2,4,1,M$1))-1)&amp;":B"),INDIRECT(LEFT(ADDRESS(1,1,4,1,M$1),LEN(ADDRESS(1,1,4,1,M$1))-1)&amp;":A"),عراق!$B15,INDIRECT(LEFT(ADDRESS(1,9,4,1,M$1),LEN(ADDRESS(1,9,4,1,M$1))-1)&amp;":i"),عراق!$A15),"")</f>
        <v>0</v>
      </c>
      <c r="N15" s="56">
        <f ca="1">IFERROR(SUMIFS(INDIRECT(LEFT(ADDRESS(1,2,4,1,N$1),LEN(ADDRESS(1,2,4,1,N$1))-1)&amp;":B"),INDIRECT(LEFT(ADDRESS(1,1,4,1,N$1),LEN(ADDRESS(1,1,4,1,N$1))-1)&amp;":A"),عراق!$B15,INDIRECT(LEFT(ADDRESS(1,9,4,1,N$1),LEN(ADDRESS(1,9,4,1,N$1))-1)&amp;":i"),عراق!$A15),"")</f>
        <v>0</v>
      </c>
      <c r="O15" s="56">
        <f ca="1">IFERROR(SUMIFS(INDIRECT(LEFT(ADDRESS(1,2,4,1,O$1),LEN(ADDRESS(1,2,4,1,O$1))-1)&amp;":B"),INDIRECT(LEFT(ADDRESS(1,1,4,1,O$1),LEN(ADDRESS(1,1,4,1,O$1))-1)&amp;":A"),عراق!$B15,INDIRECT(LEFT(ADDRESS(1,9,4,1,O$1),LEN(ADDRESS(1,9,4,1,O$1))-1)&amp;":i"),عراق!$A15),"")</f>
        <v>0</v>
      </c>
      <c r="P15" s="56">
        <f ca="1">IFERROR(SUMIFS(INDIRECT(LEFT(ADDRESS(1,2,4,1,P$1),LEN(ADDRESS(1,2,4,1,P$1))-1)&amp;":B"),INDIRECT(LEFT(ADDRESS(1,1,4,1,P$1),LEN(ADDRESS(1,1,4,1,P$1))-1)&amp;":A"),عراق!$B15,INDIRECT(LEFT(ADDRESS(1,9,4,1,P$1),LEN(ADDRESS(1,9,4,1,P$1))-1)&amp;":i"),عراق!$A15),"")</f>
        <v>0</v>
      </c>
      <c r="Q15" s="56">
        <f ca="1">IFERROR(SUMIFS(INDIRECT(LEFT(ADDRESS(1,2,4,1,Q$1),LEN(ADDRESS(1,2,4,1,Q$1))-1)&amp;":B"),INDIRECT(LEFT(ADDRESS(1,1,4,1,Q$1),LEN(ADDRESS(1,1,4,1,Q$1))-1)&amp;":A"),عراق!$B15,INDIRECT(LEFT(ADDRESS(1,9,4,1,Q$1),LEN(ADDRESS(1,9,4,1,Q$1))-1)&amp;":i"),عراق!$A15),"")</f>
        <v>0</v>
      </c>
      <c r="R15" s="56" t="str">
        <f ca="1">IFERROR(SUMIFS(INDIRECT(LEFT(ADDRESS(1,2,4,1,R$1),LEN(ADDRESS(1,2,4,1,R$1))-1)&amp;":B"),INDIRECT(LEFT(ADDRESS(1,1,4,1,R$1),LEN(ADDRESS(1,1,4,1,R$1))-1)&amp;":A"),عراق!$B15,INDIRECT(LEFT(ADDRESS(1,9,4,1,R$1),LEN(ADDRESS(1,9,4,1,R$1))-1)&amp;":i"),عراق!$A15),"")</f>
        <v/>
      </c>
      <c r="S15" s="56">
        <f ca="1">IFERROR(SUMIFS(INDIRECT(LEFT(ADDRESS(1,2,4,1,S$1),LEN(ADDRESS(1,2,4,1,S$1))-1)&amp;":B"),INDIRECT(LEFT(ADDRESS(1,1,4,1,S$1),LEN(ADDRESS(1,1,4,1,S$1))-1)&amp;":A"),عراق!$B15,INDIRECT(LEFT(ADDRESS(1,9,4,1,S$1),LEN(ADDRESS(1,9,4,1,S$1))-1)&amp;":i"),عراق!$A15),"")</f>
        <v>0</v>
      </c>
      <c r="T15" s="56">
        <f ca="1">IFERROR(SUMIFS(INDIRECT(LEFT(ADDRESS(1,2,4,1,T$1),LEN(ADDRESS(1,2,4,1,T$1))-1)&amp;":B"),INDIRECT(LEFT(ADDRESS(1,1,4,1,T$1),LEN(ADDRESS(1,1,4,1,T$1))-1)&amp;":A"),عراق!$B15,INDIRECT(LEFT(ADDRESS(1,9,4,1,T$1),LEN(ADDRESS(1,9,4,1,T$1))-1)&amp;":i"),عراق!$A15),"")</f>
        <v>0</v>
      </c>
      <c r="U15" s="56">
        <f ca="1">IFERROR(SUMIFS(INDIRECT(LEFT(ADDRESS(1,2,4,1,U$1),LEN(ADDRESS(1,2,4,1,U$1))-1)&amp;":B"),INDIRECT(LEFT(ADDRESS(1,1,4,1,U$1),LEN(ADDRESS(1,1,4,1,U$1))-1)&amp;":A"),عراق!$B15,INDIRECT(LEFT(ADDRESS(1,9,4,1,U$1),LEN(ADDRESS(1,9,4,1,U$1))-1)&amp;":i"),عراق!$A15),"")</f>
        <v>0</v>
      </c>
      <c r="V15" s="56">
        <f ca="1">IFERROR(SUMIFS(INDIRECT(LEFT(ADDRESS(1,2,4,1,V$1),LEN(ADDRESS(1,2,4,1,V$1))-1)&amp;":B"),INDIRECT(LEFT(ADDRESS(1,1,4,1,V$1),LEN(ADDRESS(1,1,4,1,V$1))-1)&amp;":A"),عراق!$B15,INDIRECT(LEFT(ADDRESS(1,9,4,1,V$1),LEN(ADDRESS(1,9,4,1,V$1))-1)&amp;":i"),عراق!$A15),"")</f>
        <v>0</v>
      </c>
      <c r="W15" s="56">
        <f ca="1">IFERROR(SUMIFS(INDIRECT(LEFT(ADDRESS(1,2,4,1,W$1),LEN(ADDRESS(1,2,4,1,W$1))-1)&amp;":B"),INDIRECT(LEFT(ADDRESS(1,1,4,1,W$1),LEN(ADDRESS(1,1,4,1,W$1))-1)&amp;":A"),عراق!$B15,INDIRECT(LEFT(ADDRESS(1,9,4,1,W$1),LEN(ADDRESS(1,9,4,1,W$1))-1)&amp;":i"),عراق!$A15),"")</f>
        <v>0</v>
      </c>
      <c r="X15" s="56">
        <f ca="1">IFERROR(SUMIFS(INDIRECT(LEFT(ADDRESS(1,2,4,1,X$1),LEN(ADDRESS(1,2,4,1,X$1))-1)&amp;":B"),INDIRECT(LEFT(ADDRESS(1,1,4,1,X$1),LEN(ADDRESS(1,1,4,1,X$1))-1)&amp;":A"),عراق!$B15,INDIRECT(LEFT(ADDRESS(1,9,4,1,X$1),LEN(ADDRESS(1,9,4,1,X$1))-1)&amp;":i"),عراق!$A15),"")</f>
        <v>0</v>
      </c>
      <c r="Y15" s="56" t="str">
        <f ca="1">IFERROR(SUMIFS(INDIRECT(LEFT(ADDRESS(1,2,4,1,Y$1),LEN(ADDRESS(1,2,4,1,Y$1))-1)&amp;":B"),INDIRECT(LEFT(ADDRESS(1,1,4,1,Y$1),LEN(ADDRESS(1,1,4,1,Y$1))-1)&amp;":A"),عراق!$B15,INDIRECT(LEFT(ADDRESS(1,9,4,1,Y$1),LEN(ADDRESS(1,9,4,1,Y$1))-1)&amp;":i"),عراق!$A15),"")</f>
        <v/>
      </c>
      <c r="Z15" s="56">
        <f ca="1">IFERROR(SUMIFS(INDIRECT(LEFT(ADDRESS(1,2,4,1,Z$1),LEN(ADDRESS(1,2,4,1,Z$1))-1)&amp;":B"),INDIRECT(LEFT(ADDRESS(1,1,4,1,Z$1),LEN(ADDRESS(1,1,4,1,Z$1))-1)&amp;":A"),عراق!$B15,INDIRECT(LEFT(ADDRESS(1,9,4,1,Z$1),LEN(ADDRESS(1,9,4,1,Z$1))-1)&amp;":i"),عراق!$A15),"")</f>
        <v>0</v>
      </c>
      <c r="AA15" s="56">
        <f ca="1">IFERROR(SUMIFS(INDIRECT(LEFT(ADDRESS(1,2,4,1,AA$1),LEN(ADDRESS(1,2,4,1,AA$1))-1)&amp;":B"),INDIRECT(LEFT(ADDRESS(1,1,4,1,AA$1),LEN(ADDRESS(1,1,4,1,AA$1))-1)&amp;":A"),عراق!$B15,INDIRECT(LEFT(ADDRESS(1,9,4,1,AA$1),LEN(ADDRESS(1,9,4,1,AA$1))-1)&amp;":i"),عراق!$A15),"")</f>
        <v>0</v>
      </c>
      <c r="AB15" s="56">
        <f ca="1">IFERROR(SUMIFS(INDIRECT(LEFT(ADDRESS(1,2,4,1,AB$1),LEN(ADDRESS(1,2,4,1,AB$1))-1)&amp;":B"),INDIRECT(LEFT(ADDRESS(1,1,4,1,AB$1),LEN(ADDRESS(1,1,4,1,AB$1))-1)&amp;":A"),عراق!$B15,INDIRECT(LEFT(ADDRESS(1,9,4,1,AB$1),LEN(ADDRESS(1,9,4,1,AB$1))-1)&amp;":i"),عراق!$A15),"")</f>
        <v>0</v>
      </c>
      <c r="AC15" s="56">
        <f ca="1">IFERROR(SUMIFS(INDIRECT(LEFT(ADDRESS(1,2,4,1,AC$1),LEN(ADDRESS(1,2,4,1,AC$1))-1)&amp;":B"),INDIRECT(LEFT(ADDRESS(1,1,4,1,AC$1),LEN(ADDRESS(1,1,4,1,AC$1))-1)&amp;":A"),عراق!$B15,INDIRECT(LEFT(ADDRESS(1,9,4,1,AC$1),LEN(ADDRESS(1,9,4,1,AC$1))-1)&amp;":i"),عراق!$A15),"")</f>
        <v>0</v>
      </c>
      <c r="AD15" s="56">
        <f ca="1">IFERROR(SUMIFS(INDIRECT(LEFT(ADDRESS(1,2,4,1,AD$1),LEN(ADDRESS(1,2,4,1,AD$1))-1)&amp;":B"),INDIRECT(LEFT(ADDRESS(1,1,4,1,AD$1),LEN(ADDRESS(1,1,4,1,AD$1))-1)&amp;":A"),عراق!$B15,INDIRECT(LEFT(ADDRESS(1,9,4,1,AD$1),LEN(ADDRESS(1,9,4,1,AD$1))-1)&amp;":i"),عراق!$A15),"")</f>
        <v>0</v>
      </c>
      <c r="AE15" s="56">
        <f ca="1">IFERROR(SUMIFS(INDIRECT(LEFT(ADDRESS(1,2,4,1,AE$1),LEN(ADDRESS(1,2,4,1,AE$1))-1)&amp;":B"),INDIRECT(LEFT(ADDRESS(1,1,4,1,AE$1),LEN(ADDRESS(1,1,4,1,AE$1))-1)&amp;":A"),عراق!$B15,INDIRECT(LEFT(ADDRESS(1,9,4,1,AE$1),LEN(ADDRESS(1,9,4,1,AE$1))-1)&amp;":i"),عراق!$A15),"")</f>
        <v>0</v>
      </c>
      <c r="AF15" s="56" t="str">
        <f ca="1">IFERROR(SUMIFS(INDIRECT(LEFT(ADDRESS(1,2,4,1,AF$1),LEN(ADDRESS(1,2,4,1,AF$1))-1)&amp;":B"),INDIRECT(LEFT(ADDRESS(1,1,4,1,AF$1),LEN(ADDRESS(1,1,4,1,AF$1))-1)&amp;":A"),عراق!$B15,INDIRECT(LEFT(ADDRESS(1,9,4,1,AF$1),LEN(ADDRESS(1,9,4,1,AF$1))-1)&amp;":i"),عراق!$A15),"")</f>
        <v/>
      </c>
      <c r="AG15" s="56">
        <f ca="1">IFERROR(SUMIFS(INDIRECT(LEFT(ADDRESS(1,2,4,1,AG$1),LEN(ADDRESS(1,2,4,1,AG$1))-1)&amp;":B"),INDIRECT(LEFT(ADDRESS(1,1,4,1,AG$1),LEN(ADDRESS(1,1,4,1,AG$1))-1)&amp;":A"),عراق!$B15,INDIRECT(LEFT(ADDRESS(1,9,4,1,AG$1),LEN(ADDRESS(1,9,4,1,AG$1))-1)&amp;":i"),عراق!$A15),"")</f>
        <v>0</v>
      </c>
      <c r="AH15" s="56">
        <f ca="1">IFERROR(SUMIFS(INDIRECT(LEFT(ADDRESS(1,2,4,1,AH$1),LEN(ADDRESS(1,2,4,1,AH$1))-1)&amp;":B"),INDIRECT(LEFT(ADDRESS(1,1,4,1,AH$1),LEN(ADDRESS(1,1,4,1,AH$1))-1)&amp;":A"),عراق!$B15,INDIRECT(LEFT(ADDRESS(1,9,4,1,AH$1),LEN(ADDRESS(1,9,4,1,AH$1))-1)&amp;":i"),عراق!$A15),"")</f>
        <v>0</v>
      </c>
      <c r="AI15" s="56">
        <f ca="1">IFERROR(SUMIFS(INDIRECT(LEFT(ADDRESS(1,2,4,1,AI$1),LEN(ADDRESS(1,2,4,1,AI$1))-1)&amp;":B"),INDIRECT(LEFT(ADDRESS(1,1,4,1,AI$1),LEN(ADDRESS(1,1,4,1,AI$1))-1)&amp;":A"),عراق!$B15,INDIRECT(LEFT(ADDRESS(1,9,4,1,AI$1),LEN(ADDRESS(1,9,4,1,AI$1))-1)&amp;":i"),عراق!$A15),"")</f>
        <v>0</v>
      </c>
    </row>
    <row r="16" spans="1:35">
      <c r="A16" s="53"/>
      <c r="B16" s="53"/>
      <c r="C16" s="53" t="str">
        <f>IF(ISERROR(LOOKUP(B16,محصولات!A:A,محصولات!B:B)),"",LOOKUP(B16,محصولات!A:A,محصولات!B:B))</f>
        <v/>
      </c>
      <c r="D16" s="53">
        <f t="shared" ca="1" si="0"/>
        <v>0</v>
      </c>
      <c r="E16" s="56">
        <f ca="1">IFERROR(SUMIFS(INDIRECT(LEFT(ADDRESS(1,2,4,1,E$1),LEN(ADDRESS(1,2,4,1,E$1))-1)&amp;":B"),INDIRECT(LEFT(ADDRESS(1,1,4,1,E$1),LEN(ADDRESS(1,1,4,1,E$1))-1)&amp;":A"),عراق!$B16,INDIRECT(LEFT(ADDRESS(1,9,4,1,E$1),LEN(ADDRESS(1,9,4,1,E$1))-1)&amp;":i"),عراق!$A16),"")</f>
        <v>0</v>
      </c>
      <c r="F16" s="56" t="str">
        <f ca="1">IFERROR(SUMIFS(INDIRECT(LEFT(ADDRESS(1,2,4,1,F$1),LEN(ADDRESS(1,2,4,1,F$1))-1)&amp;":B"),INDIRECT(LEFT(ADDRESS(1,1,4,1,F$1),LEN(ADDRESS(1,1,4,1,F$1))-1)&amp;":A"),عراق!$B16,INDIRECT(LEFT(ADDRESS(1,9,4,1,F$1),LEN(ADDRESS(1,9,4,1,F$1))-1)&amp;":i"),عراق!$A16),"")</f>
        <v/>
      </c>
      <c r="G16" s="56">
        <f ca="1">IFERROR(SUMIFS(INDIRECT(LEFT(ADDRESS(1,2,4,1,G$1),LEN(ADDRESS(1,2,4,1,G$1))-1)&amp;":B"),INDIRECT(LEFT(ADDRESS(1,1,4,1,G$1),LEN(ADDRESS(1,1,4,1,G$1))-1)&amp;":A"),عراق!$B16,INDIRECT(LEFT(ADDRESS(1,9,4,1,G$1),LEN(ADDRESS(1,9,4,1,G$1))-1)&amp;":i"),عراق!$A16),"")</f>
        <v>0</v>
      </c>
      <c r="H16" s="56">
        <f ca="1">IFERROR(SUMIFS(INDIRECT(LEFT(ADDRESS(1,2,4,1,H$1),LEN(ADDRESS(1,2,4,1,H$1))-1)&amp;":B"),INDIRECT(LEFT(ADDRESS(1,1,4,1,H$1),LEN(ADDRESS(1,1,4,1,H$1))-1)&amp;":A"),عراق!$B16,INDIRECT(LEFT(ADDRESS(1,9,4,1,H$1),LEN(ADDRESS(1,9,4,1,H$1))-1)&amp;":i"),عراق!$A16),"")</f>
        <v>0</v>
      </c>
      <c r="I16" s="56">
        <f ca="1">IFERROR(SUMIFS(INDIRECT(LEFT(ADDRESS(1,2,4,1,I$1),LEN(ADDRESS(1,2,4,1,I$1))-1)&amp;":B"),INDIRECT(LEFT(ADDRESS(1,1,4,1,I$1),LEN(ADDRESS(1,1,4,1,I$1))-1)&amp;":A"),عراق!$B16,INDIRECT(LEFT(ADDRESS(1,9,4,1,I$1),LEN(ADDRESS(1,9,4,1,I$1))-1)&amp;":i"),عراق!$A16),"")</f>
        <v>0</v>
      </c>
      <c r="J16" s="56">
        <f ca="1">IFERROR(SUMIFS(INDIRECT(LEFT(ADDRESS(1,2,4,1,J$1),LEN(ADDRESS(1,2,4,1,J$1))-1)&amp;":B"),INDIRECT(LEFT(ADDRESS(1,1,4,1,J$1),LEN(ADDRESS(1,1,4,1,J$1))-1)&amp;":A"),عراق!$B16,INDIRECT(LEFT(ADDRESS(1,9,4,1,J$1),LEN(ADDRESS(1,9,4,1,J$1))-1)&amp;":i"),عراق!$A16),"")</f>
        <v>0</v>
      </c>
      <c r="K16" s="56">
        <f ca="1">IFERROR(SUMIFS(INDIRECT(LEFT(ADDRESS(1,2,4,1,K$1),LEN(ADDRESS(1,2,4,1,K$1))-1)&amp;":B"),INDIRECT(LEFT(ADDRESS(1,1,4,1,K$1),LEN(ADDRESS(1,1,4,1,K$1))-1)&amp;":A"),عراق!$B16,INDIRECT(LEFT(ADDRESS(1,9,4,1,K$1),LEN(ADDRESS(1,9,4,1,K$1))-1)&amp;":i"),عراق!$A16),"")</f>
        <v>0</v>
      </c>
      <c r="L16" s="56">
        <f ca="1">IFERROR(SUMIFS(INDIRECT(LEFT(ADDRESS(1,2,4,1,L$1),LEN(ADDRESS(1,2,4,1,L$1))-1)&amp;":B"),INDIRECT(LEFT(ADDRESS(1,1,4,1,L$1),LEN(ADDRESS(1,1,4,1,L$1))-1)&amp;":A"),عراق!$B16,INDIRECT(LEFT(ADDRESS(1,9,4,1,L$1),LEN(ADDRESS(1,9,4,1,L$1))-1)&amp;":i"),عراق!$A16),"")</f>
        <v>0</v>
      </c>
      <c r="M16" s="56">
        <f ca="1">IFERROR(SUMIFS(INDIRECT(LEFT(ADDRESS(1,2,4,1,M$1),LEN(ADDRESS(1,2,4,1,M$1))-1)&amp;":B"),INDIRECT(LEFT(ADDRESS(1,1,4,1,M$1),LEN(ADDRESS(1,1,4,1,M$1))-1)&amp;":A"),عراق!$B16,INDIRECT(LEFT(ADDRESS(1,9,4,1,M$1),LEN(ADDRESS(1,9,4,1,M$1))-1)&amp;":i"),عراق!$A16),"")</f>
        <v>0</v>
      </c>
      <c r="N16" s="56">
        <f ca="1">IFERROR(SUMIFS(INDIRECT(LEFT(ADDRESS(1,2,4,1,N$1),LEN(ADDRESS(1,2,4,1,N$1))-1)&amp;":B"),INDIRECT(LEFT(ADDRESS(1,1,4,1,N$1),LEN(ADDRESS(1,1,4,1,N$1))-1)&amp;":A"),عراق!$B16,INDIRECT(LEFT(ADDRESS(1,9,4,1,N$1),LEN(ADDRESS(1,9,4,1,N$1))-1)&amp;":i"),عراق!$A16),"")</f>
        <v>0</v>
      </c>
      <c r="O16" s="56">
        <f ca="1">IFERROR(SUMIFS(INDIRECT(LEFT(ADDRESS(1,2,4,1,O$1),LEN(ADDRESS(1,2,4,1,O$1))-1)&amp;":B"),INDIRECT(LEFT(ADDRESS(1,1,4,1,O$1),LEN(ADDRESS(1,1,4,1,O$1))-1)&amp;":A"),عراق!$B16,INDIRECT(LEFT(ADDRESS(1,9,4,1,O$1),LEN(ADDRESS(1,9,4,1,O$1))-1)&amp;":i"),عراق!$A16),"")</f>
        <v>0</v>
      </c>
      <c r="P16" s="56">
        <f ca="1">IFERROR(SUMIFS(INDIRECT(LEFT(ADDRESS(1,2,4,1,P$1),LEN(ADDRESS(1,2,4,1,P$1))-1)&amp;":B"),INDIRECT(LEFT(ADDRESS(1,1,4,1,P$1),LEN(ADDRESS(1,1,4,1,P$1))-1)&amp;":A"),عراق!$B16,INDIRECT(LEFT(ADDRESS(1,9,4,1,P$1),LEN(ADDRESS(1,9,4,1,P$1))-1)&amp;":i"),عراق!$A16),"")</f>
        <v>0</v>
      </c>
      <c r="Q16" s="56">
        <f ca="1">IFERROR(SUMIFS(INDIRECT(LEFT(ADDRESS(1,2,4,1,Q$1),LEN(ADDRESS(1,2,4,1,Q$1))-1)&amp;":B"),INDIRECT(LEFT(ADDRESS(1,1,4,1,Q$1),LEN(ADDRESS(1,1,4,1,Q$1))-1)&amp;":A"),عراق!$B16,INDIRECT(LEFT(ADDRESS(1,9,4,1,Q$1),LEN(ADDRESS(1,9,4,1,Q$1))-1)&amp;":i"),عراق!$A16),"")</f>
        <v>0</v>
      </c>
      <c r="R16" s="56" t="str">
        <f ca="1">IFERROR(SUMIFS(INDIRECT(LEFT(ADDRESS(1,2,4,1,R$1),LEN(ADDRESS(1,2,4,1,R$1))-1)&amp;":B"),INDIRECT(LEFT(ADDRESS(1,1,4,1,R$1),LEN(ADDRESS(1,1,4,1,R$1))-1)&amp;":A"),عراق!$B16,INDIRECT(LEFT(ADDRESS(1,9,4,1,R$1),LEN(ADDRESS(1,9,4,1,R$1))-1)&amp;":i"),عراق!$A16),"")</f>
        <v/>
      </c>
      <c r="S16" s="56">
        <f ca="1">IFERROR(SUMIFS(INDIRECT(LEFT(ADDRESS(1,2,4,1,S$1),LEN(ADDRESS(1,2,4,1,S$1))-1)&amp;":B"),INDIRECT(LEFT(ADDRESS(1,1,4,1,S$1),LEN(ADDRESS(1,1,4,1,S$1))-1)&amp;":A"),عراق!$B16,INDIRECT(LEFT(ADDRESS(1,9,4,1,S$1),LEN(ADDRESS(1,9,4,1,S$1))-1)&amp;":i"),عراق!$A16),"")</f>
        <v>0</v>
      </c>
      <c r="T16" s="56">
        <f ca="1">IFERROR(SUMIFS(INDIRECT(LEFT(ADDRESS(1,2,4,1,T$1),LEN(ADDRESS(1,2,4,1,T$1))-1)&amp;":B"),INDIRECT(LEFT(ADDRESS(1,1,4,1,T$1),LEN(ADDRESS(1,1,4,1,T$1))-1)&amp;":A"),عراق!$B16,INDIRECT(LEFT(ADDRESS(1,9,4,1,T$1),LEN(ADDRESS(1,9,4,1,T$1))-1)&amp;":i"),عراق!$A16),"")</f>
        <v>0</v>
      </c>
      <c r="U16" s="56">
        <f ca="1">IFERROR(SUMIFS(INDIRECT(LEFT(ADDRESS(1,2,4,1,U$1),LEN(ADDRESS(1,2,4,1,U$1))-1)&amp;":B"),INDIRECT(LEFT(ADDRESS(1,1,4,1,U$1),LEN(ADDRESS(1,1,4,1,U$1))-1)&amp;":A"),عراق!$B16,INDIRECT(LEFT(ADDRESS(1,9,4,1,U$1),LEN(ADDRESS(1,9,4,1,U$1))-1)&amp;":i"),عراق!$A16),"")</f>
        <v>0</v>
      </c>
      <c r="V16" s="56">
        <f ca="1">IFERROR(SUMIFS(INDIRECT(LEFT(ADDRESS(1,2,4,1,V$1),LEN(ADDRESS(1,2,4,1,V$1))-1)&amp;":B"),INDIRECT(LEFT(ADDRESS(1,1,4,1,V$1),LEN(ADDRESS(1,1,4,1,V$1))-1)&amp;":A"),عراق!$B16,INDIRECT(LEFT(ADDRESS(1,9,4,1,V$1),LEN(ADDRESS(1,9,4,1,V$1))-1)&amp;":i"),عراق!$A16),"")</f>
        <v>0</v>
      </c>
      <c r="W16" s="56">
        <f ca="1">IFERROR(SUMIFS(INDIRECT(LEFT(ADDRESS(1,2,4,1,W$1),LEN(ADDRESS(1,2,4,1,W$1))-1)&amp;":B"),INDIRECT(LEFT(ADDRESS(1,1,4,1,W$1),LEN(ADDRESS(1,1,4,1,W$1))-1)&amp;":A"),عراق!$B16,INDIRECT(LEFT(ADDRESS(1,9,4,1,W$1),LEN(ADDRESS(1,9,4,1,W$1))-1)&amp;":i"),عراق!$A16),"")</f>
        <v>0</v>
      </c>
      <c r="X16" s="56">
        <f ca="1">IFERROR(SUMIFS(INDIRECT(LEFT(ADDRESS(1,2,4,1,X$1),LEN(ADDRESS(1,2,4,1,X$1))-1)&amp;":B"),INDIRECT(LEFT(ADDRESS(1,1,4,1,X$1),LEN(ADDRESS(1,1,4,1,X$1))-1)&amp;":A"),عراق!$B16,INDIRECT(LEFT(ADDRESS(1,9,4,1,X$1),LEN(ADDRESS(1,9,4,1,X$1))-1)&amp;":i"),عراق!$A16),"")</f>
        <v>0</v>
      </c>
      <c r="Y16" s="56" t="str">
        <f ca="1">IFERROR(SUMIFS(INDIRECT(LEFT(ADDRESS(1,2,4,1,Y$1),LEN(ADDRESS(1,2,4,1,Y$1))-1)&amp;":B"),INDIRECT(LEFT(ADDRESS(1,1,4,1,Y$1),LEN(ADDRESS(1,1,4,1,Y$1))-1)&amp;":A"),عراق!$B16,INDIRECT(LEFT(ADDRESS(1,9,4,1,Y$1),LEN(ADDRESS(1,9,4,1,Y$1))-1)&amp;":i"),عراق!$A16),"")</f>
        <v/>
      </c>
      <c r="Z16" s="56">
        <f ca="1">IFERROR(SUMIFS(INDIRECT(LEFT(ADDRESS(1,2,4,1,Z$1),LEN(ADDRESS(1,2,4,1,Z$1))-1)&amp;":B"),INDIRECT(LEFT(ADDRESS(1,1,4,1,Z$1),LEN(ADDRESS(1,1,4,1,Z$1))-1)&amp;":A"),عراق!$B16,INDIRECT(LEFT(ADDRESS(1,9,4,1,Z$1),LEN(ADDRESS(1,9,4,1,Z$1))-1)&amp;":i"),عراق!$A16),"")</f>
        <v>0</v>
      </c>
      <c r="AA16" s="56">
        <f ca="1">IFERROR(SUMIFS(INDIRECT(LEFT(ADDRESS(1,2,4,1,AA$1),LEN(ADDRESS(1,2,4,1,AA$1))-1)&amp;":B"),INDIRECT(LEFT(ADDRESS(1,1,4,1,AA$1),LEN(ADDRESS(1,1,4,1,AA$1))-1)&amp;":A"),عراق!$B16,INDIRECT(LEFT(ADDRESS(1,9,4,1,AA$1),LEN(ADDRESS(1,9,4,1,AA$1))-1)&amp;":i"),عراق!$A16),"")</f>
        <v>0</v>
      </c>
      <c r="AB16" s="56">
        <f ca="1">IFERROR(SUMIFS(INDIRECT(LEFT(ADDRESS(1,2,4,1,AB$1),LEN(ADDRESS(1,2,4,1,AB$1))-1)&amp;":B"),INDIRECT(LEFT(ADDRESS(1,1,4,1,AB$1),LEN(ADDRESS(1,1,4,1,AB$1))-1)&amp;":A"),عراق!$B16,INDIRECT(LEFT(ADDRESS(1,9,4,1,AB$1),LEN(ADDRESS(1,9,4,1,AB$1))-1)&amp;":i"),عراق!$A16),"")</f>
        <v>0</v>
      </c>
      <c r="AC16" s="56">
        <f ca="1">IFERROR(SUMIFS(INDIRECT(LEFT(ADDRESS(1,2,4,1,AC$1),LEN(ADDRESS(1,2,4,1,AC$1))-1)&amp;":B"),INDIRECT(LEFT(ADDRESS(1,1,4,1,AC$1),LEN(ADDRESS(1,1,4,1,AC$1))-1)&amp;":A"),عراق!$B16,INDIRECT(LEFT(ADDRESS(1,9,4,1,AC$1),LEN(ADDRESS(1,9,4,1,AC$1))-1)&amp;":i"),عراق!$A16),"")</f>
        <v>0</v>
      </c>
      <c r="AD16" s="56">
        <f ca="1">IFERROR(SUMIFS(INDIRECT(LEFT(ADDRESS(1,2,4,1,AD$1),LEN(ADDRESS(1,2,4,1,AD$1))-1)&amp;":B"),INDIRECT(LEFT(ADDRESS(1,1,4,1,AD$1),LEN(ADDRESS(1,1,4,1,AD$1))-1)&amp;":A"),عراق!$B16,INDIRECT(LEFT(ADDRESS(1,9,4,1,AD$1),LEN(ADDRESS(1,9,4,1,AD$1))-1)&amp;":i"),عراق!$A16),"")</f>
        <v>0</v>
      </c>
      <c r="AE16" s="56">
        <f ca="1">IFERROR(SUMIFS(INDIRECT(LEFT(ADDRESS(1,2,4,1,AE$1),LEN(ADDRESS(1,2,4,1,AE$1))-1)&amp;":B"),INDIRECT(LEFT(ADDRESS(1,1,4,1,AE$1),LEN(ADDRESS(1,1,4,1,AE$1))-1)&amp;":A"),عراق!$B16,INDIRECT(LEFT(ADDRESS(1,9,4,1,AE$1),LEN(ADDRESS(1,9,4,1,AE$1))-1)&amp;":i"),عراق!$A16),"")</f>
        <v>0</v>
      </c>
      <c r="AF16" s="56" t="str">
        <f ca="1">IFERROR(SUMIFS(INDIRECT(LEFT(ADDRESS(1,2,4,1,AF$1),LEN(ADDRESS(1,2,4,1,AF$1))-1)&amp;":B"),INDIRECT(LEFT(ADDRESS(1,1,4,1,AF$1),LEN(ADDRESS(1,1,4,1,AF$1))-1)&amp;":A"),عراق!$B16,INDIRECT(LEFT(ADDRESS(1,9,4,1,AF$1),LEN(ADDRESS(1,9,4,1,AF$1))-1)&amp;":i"),عراق!$A16),"")</f>
        <v/>
      </c>
      <c r="AG16" s="56">
        <f ca="1">IFERROR(SUMIFS(INDIRECT(LEFT(ADDRESS(1,2,4,1,AG$1),LEN(ADDRESS(1,2,4,1,AG$1))-1)&amp;":B"),INDIRECT(LEFT(ADDRESS(1,1,4,1,AG$1),LEN(ADDRESS(1,1,4,1,AG$1))-1)&amp;":A"),عراق!$B16,INDIRECT(LEFT(ADDRESS(1,9,4,1,AG$1),LEN(ADDRESS(1,9,4,1,AG$1))-1)&amp;":i"),عراق!$A16),"")</f>
        <v>0</v>
      </c>
      <c r="AH16" s="56">
        <f ca="1">IFERROR(SUMIFS(INDIRECT(LEFT(ADDRESS(1,2,4,1,AH$1),LEN(ADDRESS(1,2,4,1,AH$1))-1)&amp;":B"),INDIRECT(LEFT(ADDRESS(1,1,4,1,AH$1),LEN(ADDRESS(1,1,4,1,AH$1))-1)&amp;":A"),عراق!$B16,INDIRECT(LEFT(ADDRESS(1,9,4,1,AH$1),LEN(ADDRESS(1,9,4,1,AH$1))-1)&amp;":i"),عراق!$A16),"")</f>
        <v>0</v>
      </c>
      <c r="AI16" s="56">
        <f ca="1">IFERROR(SUMIFS(INDIRECT(LEFT(ADDRESS(1,2,4,1,AI$1),LEN(ADDRESS(1,2,4,1,AI$1))-1)&amp;":B"),INDIRECT(LEFT(ADDRESS(1,1,4,1,AI$1),LEN(ADDRESS(1,1,4,1,AI$1))-1)&amp;":A"),عراق!$B16,INDIRECT(LEFT(ADDRESS(1,9,4,1,AI$1),LEN(ADDRESS(1,9,4,1,AI$1))-1)&amp;":i"),عراق!$A16),"")</f>
        <v>0</v>
      </c>
    </row>
    <row r="17" spans="1:35">
      <c r="A17" s="53"/>
      <c r="B17" s="53"/>
      <c r="C17" s="53" t="str">
        <f>IF(ISERROR(LOOKUP(B17,محصولات!A:A,محصولات!B:B)),"",LOOKUP(B17,محصولات!A:A,محصولات!B:B))</f>
        <v/>
      </c>
      <c r="D17" s="53">
        <f t="shared" ca="1" si="0"/>
        <v>0</v>
      </c>
      <c r="E17" s="56">
        <f ca="1">IFERROR(SUMIFS(INDIRECT(LEFT(ADDRESS(1,2,4,1,E$1),LEN(ADDRESS(1,2,4,1,E$1))-1)&amp;":B"),INDIRECT(LEFT(ADDRESS(1,1,4,1,E$1),LEN(ADDRESS(1,1,4,1,E$1))-1)&amp;":A"),عراق!$B17,INDIRECT(LEFT(ADDRESS(1,9,4,1,E$1),LEN(ADDRESS(1,9,4,1,E$1))-1)&amp;":i"),عراق!$A17),"")</f>
        <v>0</v>
      </c>
      <c r="F17" s="56" t="str">
        <f ca="1">IFERROR(SUMIFS(INDIRECT(LEFT(ADDRESS(1,2,4,1,F$1),LEN(ADDRESS(1,2,4,1,F$1))-1)&amp;":B"),INDIRECT(LEFT(ADDRESS(1,1,4,1,F$1),LEN(ADDRESS(1,1,4,1,F$1))-1)&amp;":A"),عراق!$B17,INDIRECT(LEFT(ADDRESS(1,9,4,1,F$1),LEN(ADDRESS(1,9,4,1,F$1))-1)&amp;":i"),عراق!$A17),"")</f>
        <v/>
      </c>
      <c r="G17" s="56">
        <f ca="1">IFERROR(SUMIFS(INDIRECT(LEFT(ADDRESS(1,2,4,1,G$1),LEN(ADDRESS(1,2,4,1,G$1))-1)&amp;":B"),INDIRECT(LEFT(ADDRESS(1,1,4,1,G$1),LEN(ADDRESS(1,1,4,1,G$1))-1)&amp;":A"),عراق!$B17,INDIRECT(LEFT(ADDRESS(1,9,4,1,G$1),LEN(ADDRESS(1,9,4,1,G$1))-1)&amp;":i"),عراق!$A17),"")</f>
        <v>0</v>
      </c>
      <c r="H17" s="56">
        <f ca="1">IFERROR(SUMIFS(INDIRECT(LEFT(ADDRESS(1,2,4,1,H$1),LEN(ADDRESS(1,2,4,1,H$1))-1)&amp;":B"),INDIRECT(LEFT(ADDRESS(1,1,4,1,H$1),LEN(ADDRESS(1,1,4,1,H$1))-1)&amp;":A"),عراق!$B17,INDIRECT(LEFT(ADDRESS(1,9,4,1,H$1),LEN(ADDRESS(1,9,4,1,H$1))-1)&amp;":i"),عراق!$A17),"")</f>
        <v>0</v>
      </c>
      <c r="I17" s="56">
        <f ca="1">IFERROR(SUMIFS(INDIRECT(LEFT(ADDRESS(1,2,4,1,I$1),LEN(ADDRESS(1,2,4,1,I$1))-1)&amp;":B"),INDIRECT(LEFT(ADDRESS(1,1,4,1,I$1),LEN(ADDRESS(1,1,4,1,I$1))-1)&amp;":A"),عراق!$B17,INDIRECT(LEFT(ADDRESS(1,9,4,1,I$1),LEN(ADDRESS(1,9,4,1,I$1))-1)&amp;":i"),عراق!$A17),"")</f>
        <v>0</v>
      </c>
      <c r="J17" s="56">
        <f ca="1">IFERROR(SUMIFS(INDIRECT(LEFT(ADDRESS(1,2,4,1,J$1),LEN(ADDRESS(1,2,4,1,J$1))-1)&amp;":B"),INDIRECT(LEFT(ADDRESS(1,1,4,1,J$1),LEN(ADDRESS(1,1,4,1,J$1))-1)&amp;":A"),عراق!$B17,INDIRECT(LEFT(ADDRESS(1,9,4,1,J$1),LEN(ADDRESS(1,9,4,1,J$1))-1)&amp;":i"),عراق!$A17),"")</f>
        <v>0</v>
      </c>
      <c r="K17" s="56">
        <f ca="1">IFERROR(SUMIFS(INDIRECT(LEFT(ADDRESS(1,2,4,1,K$1),LEN(ADDRESS(1,2,4,1,K$1))-1)&amp;":B"),INDIRECT(LEFT(ADDRESS(1,1,4,1,K$1),LEN(ADDRESS(1,1,4,1,K$1))-1)&amp;":A"),عراق!$B17,INDIRECT(LEFT(ADDRESS(1,9,4,1,K$1),LEN(ADDRESS(1,9,4,1,K$1))-1)&amp;":i"),عراق!$A17),"")</f>
        <v>0</v>
      </c>
      <c r="L17" s="56">
        <f ca="1">IFERROR(SUMIFS(INDIRECT(LEFT(ADDRESS(1,2,4,1,L$1),LEN(ADDRESS(1,2,4,1,L$1))-1)&amp;":B"),INDIRECT(LEFT(ADDRESS(1,1,4,1,L$1),LEN(ADDRESS(1,1,4,1,L$1))-1)&amp;":A"),عراق!$B17,INDIRECT(LEFT(ADDRESS(1,9,4,1,L$1),LEN(ADDRESS(1,9,4,1,L$1))-1)&amp;":i"),عراق!$A17),"")</f>
        <v>0</v>
      </c>
      <c r="M17" s="56">
        <f ca="1">IFERROR(SUMIFS(INDIRECT(LEFT(ADDRESS(1,2,4,1,M$1),LEN(ADDRESS(1,2,4,1,M$1))-1)&amp;":B"),INDIRECT(LEFT(ADDRESS(1,1,4,1,M$1),LEN(ADDRESS(1,1,4,1,M$1))-1)&amp;":A"),عراق!$B17,INDIRECT(LEFT(ADDRESS(1,9,4,1,M$1),LEN(ADDRESS(1,9,4,1,M$1))-1)&amp;":i"),عراق!$A17),"")</f>
        <v>0</v>
      </c>
      <c r="N17" s="56">
        <f ca="1">IFERROR(SUMIFS(INDIRECT(LEFT(ADDRESS(1,2,4,1,N$1),LEN(ADDRESS(1,2,4,1,N$1))-1)&amp;":B"),INDIRECT(LEFT(ADDRESS(1,1,4,1,N$1),LEN(ADDRESS(1,1,4,1,N$1))-1)&amp;":A"),عراق!$B17,INDIRECT(LEFT(ADDRESS(1,9,4,1,N$1),LEN(ADDRESS(1,9,4,1,N$1))-1)&amp;":i"),عراق!$A17),"")</f>
        <v>0</v>
      </c>
      <c r="O17" s="56">
        <f ca="1">IFERROR(SUMIFS(INDIRECT(LEFT(ADDRESS(1,2,4,1,O$1),LEN(ADDRESS(1,2,4,1,O$1))-1)&amp;":B"),INDIRECT(LEFT(ADDRESS(1,1,4,1,O$1),LEN(ADDRESS(1,1,4,1,O$1))-1)&amp;":A"),عراق!$B17,INDIRECT(LEFT(ADDRESS(1,9,4,1,O$1),LEN(ADDRESS(1,9,4,1,O$1))-1)&amp;":i"),عراق!$A17),"")</f>
        <v>0</v>
      </c>
      <c r="P17" s="56">
        <f ca="1">IFERROR(SUMIFS(INDIRECT(LEFT(ADDRESS(1,2,4,1,P$1),LEN(ADDRESS(1,2,4,1,P$1))-1)&amp;":B"),INDIRECT(LEFT(ADDRESS(1,1,4,1,P$1),LEN(ADDRESS(1,1,4,1,P$1))-1)&amp;":A"),عراق!$B17,INDIRECT(LEFT(ADDRESS(1,9,4,1,P$1),LEN(ADDRESS(1,9,4,1,P$1))-1)&amp;":i"),عراق!$A17),"")</f>
        <v>0</v>
      </c>
      <c r="Q17" s="56">
        <f ca="1">IFERROR(SUMIFS(INDIRECT(LEFT(ADDRESS(1,2,4,1,Q$1),LEN(ADDRESS(1,2,4,1,Q$1))-1)&amp;":B"),INDIRECT(LEFT(ADDRESS(1,1,4,1,Q$1),LEN(ADDRESS(1,1,4,1,Q$1))-1)&amp;":A"),عراق!$B17,INDIRECT(LEFT(ADDRESS(1,9,4,1,Q$1),LEN(ADDRESS(1,9,4,1,Q$1))-1)&amp;":i"),عراق!$A17),"")</f>
        <v>0</v>
      </c>
      <c r="R17" s="56" t="str">
        <f ca="1">IFERROR(SUMIFS(INDIRECT(LEFT(ADDRESS(1,2,4,1,R$1),LEN(ADDRESS(1,2,4,1,R$1))-1)&amp;":B"),INDIRECT(LEFT(ADDRESS(1,1,4,1,R$1),LEN(ADDRESS(1,1,4,1,R$1))-1)&amp;":A"),عراق!$B17,INDIRECT(LEFT(ADDRESS(1,9,4,1,R$1),LEN(ADDRESS(1,9,4,1,R$1))-1)&amp;":i"),عراق!$A17),"")</f>
        <v/>
      </c>
      <c r="S17" s="56">
        <f ca="1">IFERROR(SUMIFS(INDIRECT(LEFT(ADDRESS(1,2,4,1,S$1),LEN(ADDRESS(1,2,4,1,S$1))-1)&amp;":B"),INDIRECT(LEFT(ADDRESS(1,1,4,1,S$1),LEN(ADDRESS(1,1,4,1,S$1))-1)&amp;":A"),عراق!$B17,INDIRECT(LEFT(ADDRESS(1,9,4,1,S$1),LEN(ADDRESS(1,9,4,1,S$1))-1)&amp;":i"),عراق!$A17),"")</f>
        <v>0</v>
      </c>
      <c r="T17" s="56">
        <f ca="1">IFERROR(SUMIFS(INDIRECT(LEFT(ADDRESS(1,2,4,1,T$1),LEN(ADDRESS(1,2,4,1,T$1))-1)&amp;":B"),INDIRECT(LEFT(ADDRESS(1,1,4,1,T$1),LEN(ADDRESS(1,1,4,1,T$1))-1)&amp;":A"),عراق!$B17,INDIRECT(LEFT(ADDRESS(1,9,4,1,T$1),LEN(ADDRESS(1,9,4,1,T$1))-1)&amp;":i"),عراق!$A17),"")</f>
        <v>0</v>
      </c>
      <c r="U17" s="56">
        <f ca="1">IFERROR(SUMIFS(INDIRECT(LEFT(ADDRESS(1,2,4,1,U$1),LEN(ADDRESS(1,2,4,1,U$1))-1)&amp;":B"),INDIRECT(LEFT(ADDRESS(1,1,4,1,U$1),LEN(ADDRESS(1,1,4,1,U$1))-1)&amp;":A"),عراق!$B17,INDIRECT(LEFT(ADDRESS(1,9,4,1,U$1),LEN(ADDRESS(1,9,4,1,U$1))-1)&amp;":i"),عراق!$A17),"")</f>
        <v>0</v>
      </c>
      <c r="V17" s="56">
        <f ca="1">IFERROR(SUMIFS(INDIRECT(LEFT(ADDRESS(1,2,4,1,V$1),LEN(ADDRESS(1,2,4,1,V$1))-1)&amp;":B"),INDIRECT(LEFT(ADDRESS(1,1,4,1,V$1),LEN(ADDRESS(1,1,4,1,V$1))-1)&amp;":A"),عراق!$B17,INDIRECT(LEFT(ADDRESS(1,9,4,1,V$1),LEN(ADDRESS(1,9,4,1,V$1))-1)&amp;":i"),عراق!$A17),"")</f>
        <v>0</v>
      </c>
      <c r="W17" s="56">
        <f ca="1">IFERROR(SUMIFS(INDIRECT(LEFT(ADDRESS(1,2,4,1,W$1),LEN(ADDRESS(1,2,4,1,W$1))-1)&amp;":B"),INDIRECT(LEFT(ADDRESS(1,1,4,1,W$1),LEN(ADDRESS(1,1,4,1,W$1))-1)&amp;":A"),عراق!$B17,INDIRECT(LEFT(ADDRESS(1,9,4,1,W$1),LEN(ADDRESS(1,9,4,1,W$1))-1)&amp;":i"),عراق!$A17),"")</f>
        <v>0</v>
      </c>
      <c r="X17" s="56">
        <f ca="1">IFERROR(SUMIFS(INDIRECT(LEFT(ADDRESS(1,2,4,1,X$1),LEN(ADDRESS(1,2,4,1,X$1))-1)&amp;":B"),INDIRECT(LEFT(ADDRESS(1,1,4,1,X$1),LEN(ADDRESS(1,1,4,1,X$1))-1)&amp;":A"),عراق!$B17,INDIRECT(LEFT(ADDRESS(1,9,4,1,X$1),LEN(ADDRESS(1,9,4,1,X$1))-1)&amp;":i"),عراق!$A17),"")</f>
        <v>0</v>
      </c>
      <c r="Y17" s="56" t="str">
        <f ca="1">IFERROR(SUMIFS(INDIRECT(LEFT(ADDRESS(1,2,4,1,Y$1),LEN(ADDRESS(1,2,4,1,Y$1))-1)&amp;":B"),INDIRECT(LEFT(ADDRESS(1,1,4,1,Y$1),LEN(ADDRESS(1,1,4,1,Y$1))-1)&amp;":A"),عراق!$B17,INDIRECT(LEFT(ADDRESS(1,9,4,1,Y$1),LEN(ADDRESS(1,9,4,1,Y$1))-1)&amp;":i"),عراق!$A17),"")</f>
        <v/>
      </c>
      <c r="Z17" s="56">
        <f ca="1">IFERROR(SUMIFS(INDIRECT(LEFT(ADDRESS(1,2,4,1,Z$1),LEN(ADDRESS(1,2,4,1,Z$1))-1)&amp;":B"),INDIRECT(LEFT(ADDRESS(1,1,4,1,Z$1),LEN(ADDRESS(1,1,4,1,Z$1))-1)&amp;":A"),عراق!$B17,INDIRECT(LEFT(ADDRESS(1,9,4,1,Z$1),LEN(ADDRESS(1,9,4,1,Z$1))-1)&amp;":i"),عراق!$A17),"")</f>
        <v>0</v>
      </c>
      <c r="AA17" s="56">
        <f ca="1">IFERROR(SUMIFS(INDIRECT(LEFT(ADDRESS(1,2,4,1,AA$1),LEN(ADDRESS(1,2,4,1,AA$1))-1)&amp;":B"),INDIRECT(LEFT(ADDRESS(1,1,4,1,AA$1),LEN(ADDRESS(1,1,4,1,AA$1))-1)&amp;":A"),عراق!$B17,INDIRECT(LEFT(ADDRESS(1,9,4,1,AA$1),LEN(ADDRESS(1,9,4,1,AA$1))-1)&amp;":i"),عراق!$A17),"")</f>
        <v>0</v>
      </c>
      <c r="AB17" s="56">
        <f ca="1">IFERROR(SUMIFS(INDIRECT(LEFT(ADDRESS(1,2,4,1,AB$1),LEN(ADDRESS(1,2,4,1,AB$1))-1)&amp;":B"),INDIRECT(LEFT(ADDRESS(1,1,4,1,AB$1),LEN(ADDRESS(1,1,4,1,AB$1))-1)&amp;":A"),عراق!$B17,INDIRECT(LEFT(ADDRESS(1,9,4,1,AB$1),LEN(ADDRESS(1,9,4,1,AB$1))-1)&amp;":i"),عراق!$A17),"")</f>
        <v>0</v>
      </c>
      <c r="AC17" s="56">
        <f ca="1">IFERROR(SUMIFS(INDIRECT(LEFT(ADDRESS(1,2,4,1,AC$1),LEN(ADDRESS(1,2,4,1,AC$1))-1)&amp;":B"),INDIRECT(LEFT(ADDRESS(1,1,4,1,AC$1),LEN(ADDRESS(1,1,4,1,AC$1))-1)&amp;":A"),عراق!$B17,INDIRECT(LEFT(ADDRESS(1,9,4,1,AC$1),LEN(ADDRESS(1,9,4,1,AC$1))-1)&amp;":i"),عراق!$A17),"")</f>
        <v>0</v>
      </c>
      <c r="AD17" s="56">
        <f ca="1">IFERROR(SUMIFS(INDIRECT(LEFT(ADDRESS(1,2,4,1,AD$1),LEN(ADDRESS(1,2,4,1,AD$1))-1)&amp;":B"),INDIRECT(LEFT(ADDRESS(1,1,4,1,AD$1),LEN(ADDRESS(1,1,4,1,AD$1))-1)&amp;":A"),عراق!$B17,INDIRECT(LEFT(ADDRESS(1,9,4,1,AD$1),LEN(ADDRESS(1,9,4,1,AD$1))-1)&amp;":i"),عراق!$A17),"")</f>
        <v>0</v>
      </c>
      <c r="AE17" s="56">
        <f ca="1">IFERROR(SUMIFS(INDIRECT(LEFT(ADDRESS(1,2,4,1,AE$1),LEN(ADDRESS(1,2,4,1,AE$1))-1)&amp;":B"),INDIRECT(LEFT(ADDRESS(1,1,4,1,AE$1),LEN(ADDRESS(1,1,4,1,AE$1))-1)&amp;":A"),عراق!$B17,INDIRECT(LEFT(ADDRESS(1,9,4,1,AE$1),LEN(ADDRESS(1,9,4,1,AE$1))-1)&amp;":i"),عراق!$A17),"")</f>
        <v>0</v>
      </c>
      <c r="AF17" s="56" t="str">
        <f ca="1">IFERROR(SUMIFS(INDIRECT(LEFT(ADDRESS(1,2,4,1,AF$1),LEN(ADDRESS(1,2,4,1,AF$1))-1)&amp;":B"),INDIRECT(LEFT(ADDRESS(1,1,4,1,AF$1),LEN(ADDRESS(1,1,4,1,AF$1))-1)&amp;":A"),عراق!$B17,INDIRECT(LEFT(ADDRESS(1,9,4,1,AF$1),LEN(ADDRESS(1,9,4,1,AF$1))-1)&amp;":i"),عراق!$A17),"")</f>
        <v/>
      </c>
      <c r="AG17" s="56">
        <f ca="1">IFERROR(SUMIFS(INDIRECT(LEFT(ADDRESS(1,2,4,1,AG$1),LEN(ADDRESS(1,2,4,1,AG$1))-1)&amp;":B"),INDIRECT(LEFT(ADDRESS(1,1,4,1,AG$1),LEN(ADDRESS(1,1,4,1,AG$1))-1)&amp;":A"),عراق!$B17,INDIRECT(LEFT(ADDRESS(1,9,4,1,AG$1),LEN(ADDRESS(1,9,4,1,AG$1))-1)&amp;":i"),عراق!$A17),"")</f>
        <v>0</v>
      </c>
      <c r="AH17" s="56">
        <f ca="1">IFERROR(SUMIFS(INDIRECT(LEFT(ADDRESS(1,2,4,1,AH$1),LEN(ADDRESS(1,2,4,1,AH$1))-1)&amp;":B"),INDIRECT(LEFT(ADDRESS(1,1,4,1,AH$1),LEN(ADDRESS(1,1,4,1,AH$1))-1)&amp;":A"),عراق!$B17,INDIRECT(LEFT(ADDRESS(1,9,4,1,AH$1),LEN(ADDRESS(1,9,4,1,AH$1))-1)&amp;":i"),عراق!$A17),"")</f>
        <v>0</v>
      </c>
      <c r="AI17" s="56">
        <f ca="1">IFERROR(SUMIFS(INDIRECT(LEFT(ADDRESS(1,2,4,1,AI$1),LEN(ADDRESS(1,2,4,1,AI$1))-1)&amp;":B"),INDIRECT(LEFT(ADDRESS(1,1,4,1,AI$1),LEN(ADDRESS(1,1,4,1,AI$1))-1)&amp;":A"),عراق!$B17,INDIRECT(LEFT(ADDRESS(1,9,4,1,AI$1),LEN(ADDRESS(1,9,4,1,AI$1))-1)&amp;":i"),عراق!$A17),"")</f>
        <v>0</v>
      </c>
    </row>
    <row r="18" spans="1:35">
      <c r="A18" s="53"/>
      <c r="B18" s="53"/>
      <c r="C18" s="53" t="str">
        <f>IF(ISERROR(LOOKUP(B18,محصولات!A:A,محصولات!B:B)),"",LOOKUP(B18,محصولات!A:A,محصولات!B:B))</f>
        <v/>
      </c>
      <c r="D18" s="53">
        <f t="shared" ca="1" si="0"/>
        <v>0</v>
      </c>
      <c r="E18" s="56">
        <f ca="1">IFERROR(SUMIFS(INDIRECT(LEFT(ADDRESS(1,2,4,1,E$1),LEN(ADDRESS(1,2,4,1,E$1))-1)&amp;":B"),INDIRECT(LEFT(ADDRESS(1,1,4,1,E$1),LEN(ADDRESS(1,1,4,1,E$1))-1)&amp;":A"),عراق!$B18,INDIRECT(LEFT(ADDRESS(1,9,4,1,E$1),LEN(ADDRESS(1,9,4,1,E$1))-1)&amp;":i"),عراق!$A18),"")</f>
        <v>0</v>
      </c>
      <c r="F18" s="56" t="str">
        <f ca="1">IFERROR(SUMIFS(INDIRECT(LEFT(ADDRESS(1,2,4,1,F$1),LEN(ADDRESS(1,2,4,1,F$1))-1)&amp;":B"),INDIRECT(LEFT(ADDRESS(1,1,4,1,F$1),LEN(ADDRESS(1,1,4,1,F$1))-1)&amp;":A"),عراق!$B18,INDIRECT(LEFT(ADDRESS(1,9,4,1,F$1),LEN(ADDRESS(1,9,4,1,F$1))-1)&amp;":i"),عراق!$A18),"")</f>
        <v/>
      </c>
      <c r="G18" s="56">
        <f ca="1">IFERROR(SUMIFS(INDIRECT(LEFT(ADDRESS(1,2,4,1,G$1),LEN(ADDRESS(1,2,4,1,G$1))-1)&amp;":B"),INDIRECT(LEFT(ADDRESS(1,1,4,1,G$1),LEN(ADDRESS(1,1,4,1,G$1))-1)&amp;":A"),عراق!$B18,INDIRECT(LEFT(ADDRESS(1,9,4,1,G$1),LEN(ADDRESS(1,9,4,1,G$1))-1)&amp;":i"),عراق!$A18),"")</f>
        <v>0</v>
      </c>
      <c r="H18" s="56">
        <f ca="1">IFERROR(SUMIFS(INDIRECT(LEFT(ADDRESS(1,2,4,1,H$1),LEN(ADDRESS(1,2,4,1,H$1))-1)&amp;":B"),INDIRECT(LEFT(ADDRESS(1,1,4,1,H$1),LEN(ADDRESS(1,1,4,1,H$1))-1)&amp;":A"),عراق!$B18,INDIRECT(LEFT(ADDRESS(1,9,4,1,H$1),LEN(ADDRESS(1,9,4,1,H$1))-1)&amp;":i"),عراق!$A18),"")</f>
        <v>0</v>
      </c>
      <c r="I18" s="56">
        <f ca="1">IFERROR(SUMIFS(INDIRECT(LEFT(ADDRESS(1,2,4,1,I$1),LEN(ADDRESS(1,2,4,1,I$1))-1)&amp;":B"),INDIRECT(LEFT(ADDRESS(1,1,4,1,I$1),LEN(ADDRESS(1,1,4,1,I$1))-1)&amp;":A"),عراق!$B18,INDIRECT(LEFT(ADDRESS(1,9,4,1,I$1),LEN(ADDRESS(1,9,4,1,I$1))-1)&amp;":i"),عراق!$A18),"")</f>
        <v>0</v>
      </c>
      <c r="J18" s="56">
        <f ca="1">IFERROR(SUMIFS(INDIRECT(LEFT(ADDRESS(1,2,4,1,J$1),LEN(ADDRESS(1,2,4,1,J$1))-1)&amp;":B"),INDIRECT(LEFT(ADDRESS(1,1,4,1,J$1),LEN(ADDRESS(1,1,4,1,J$1))-1)&amp;":A"),عراق!$B18,INDIRECT(LEFT(ADDRESS(1,9,4,1,J$1),LEN(ADDRESS(1,9,4,1,J$1))-1)&amp;":i"),عراق!$A18),"")</f>
        <v>0</v>
      </c>
      <c r="K18" s="56">
        <f ca="1">IFERROR(SUMIFS(INDIRECT(LEFT(ADDRESS(1,2,4,1,K$1),LEN(ADDRESS(1,2,4,1,K$1))-1)&amp;":B"),INDIRECT(LEFT(ADDRESS(1,1,4,1,K$1),LEN(ADDRESS(1,1,4,1,K$1))-1)&amp;":A"),عراق!$B18,INDIRECT(LEFT(ADDRESS(1,9,4,1,K$1),LEN(ADDRESS(1,9,4,1,K$1))-1)&amp;":i"),عراق!$A18),"")</f>
        <v>0</v>
      </c>
      <c r="L18" s="56">
        <f ca="1">IFERROR(SUMIFS(INDIRECT(LEFT(ADDRESS(1,2,4,1,L$1),LEN(ADDRESS(1,2,4,1,L$1))-1)&amp;":B"),INDIRECT(LEFT(ADDRESS(1,1,4,1,L$1),LEN(ADDRESS(1,1,4,1,L$1))-1)&amp;":A"),عراق!$B18,INDIRECT(LEFT(ADDRESS(1,9,4,1,L$1),LEN(ADDRESS(1,9,4,1,L$1))-1)&amp;":i"),عراق!$A18),"")</f>
        <v>0</v>
      </c>
      <c r="M18" s="56">
        <f ca="1">IFERROR(SUMIFS(INDIRECT(LEFT(ADDRESS(1,2,4,1,M$1),LEN(ADDRESS(1,2,4,1,M$1))-1)&amp;":B"),INDIRECT(LEFT(ADDRESS(1,1,4,1,M$1),LEN(ADDRESS(1,1,4,1,M$1))-1)&amp;":A"),عراق!$B18,INDIRECT(LEFT(ADDRESS(1,9,4,1,M$1),LEN(ADDRESS(1,9,4,1,M$1))-1)&amp;":i"),عراق!$A18),"")</f>
        <v>0</v>
      </c>
      <c r="N18" s="56">
        <f ca="1">IFERROR(SUMIFS(INDIRECT(LEFT(ADDRESS(1,2,4,1,N$1),LEN(ADDRESS(1,2,4,1,N$1))-1)&amp;":B"),INDIRECT(LEFT(ADDRESS(1,1,4,1,N$1),LEN(ADDRESS(1,1,4,1,N$1))-1)&amp;":A"),عراق!$B18,INDIRECT(LEFT(ADDRESS(1,9,4,1,N$1),LEN(ADDRESS(1,9,4,1,N$1))-1)&amp;":i"),عراق!$A18),"")</f>
        <v>0</v>
      </c>
      <c r="O18" s="56">
        <f ca="1">IFERROR(SUMIFS(INDIRECT(LEFT(ADDRESS(1,2,4,1,O$1),LEN(ADDRESS(1,2,4,1,O$1))-1)&amp;":B"),INDIRECT(LEFT(ADDRESS(1,1,4,1,O$1),LEN(ADDRESS(1,1,4,1,O$1))-1)&amp;":A"),عراق!$B18,INDIRECT(LEFT(ADDRESS(1,9,4,1,O$1),LEN(ADDRESS(1,9,4,1,O$1))-1)&amp;":i"),عراق!$A18),"")</f>
        <v>0</v>
      </c>
      <c r="P18" s="56">
        <f ca="1">IFERROR(SUMIFS(INDIRECT(LEFT(ADDRESS(1,2,4,1,P$1),LEN(ADDRESS(1,2,4,1,P$1))-1)&amp;":B"),INDIRECT(LEFT(ADDRESS(1,1,4,1,P$1),LEN(ADDRESS(1,1,4,1,P$1))-1)&amp;":A"),عراق!$B18,INDIRECT(LEFT(ADDRESS(1,9,4,1,P$1),LEN(ADDRESS(1,9,4,1,P$1))-1)&amp;":i"),عراق!$A18),"")</f>
        <v>0</v>
      </c>
      <c r="Q18" s="56">
        <f ca="1">IFERROR(SUMIFS(INDIRECT(LEFT(ADDRESS(1,2,4,1,Q$1),LEN(ADDRESS(1,2,4,1,Q$1))-1)&amp;":B"),INDIRECT(LEFT(ADDRESS(1,1,4,1,Q$1),LEN(ADDRESS(1,1,4,1,Q$1))-1)&amp;":A"),عراق!$B18,INDIRECT(LEFT(ADDRESS(1,9,4,1,Q$1),LEN(ADDRESS(1,9,4,1,Q$1))-1)&amp;":i"),عراق!$A18),"")</f>
        <v>0</v>
      </c>
      <c r="R18" s="56" t="str">
        <f ca="1">IFERROR(SUMIFS(INDIRECT(LEFT(ADDRESS(1,2,4,1,R$1),LEN(ADDRESS(1,2,4,1,R$1))-1)&amp;":B"),INDIRECT(LEFT(ADDRESS(1,1,4,1,R$1),LEN(ADDRESS(1,1,4,1,R$1))-1)&amp;":A"),عراق!$B18,INDIRECT(LEFT(ADDRESS(1,9,4,1,R$1),LEN(ADDRESS(1,9,4,1,R$1))-1)&amp;":i"),عراق!$A18),"")</f>
        <v/>
      </c>
      <c r="S18" s="56">
        <f ca="1">IFERROR(SUMIFS(INDIRECT(LEFT(ADDRESS(1,2,4,1,S$1),LEN(ADDRESS(1,2,4,1,S$1))-1)&amp;":B"),INDIRECT(LEFT(ADDRESS(1,1,4,1,S$1),LEN(ADDRESS(1,1,4,1,S$1))-1)&amp;":A"),عراق!$B18,INDIRECT(LEFT(ADDRESS(1,9,4,1,S$1),LEN(ADDRESS(1,9,4,1,S$1))-1)&amp;":i"),عراق!$A18),"")</f>
        <v>0</v>
      </c>
      <c r="T18" s="56">
        <f ca="1">IFERROR(SUMIFS(INDIRECT(LEFT(ADDRESS(1,2,4,1,T$1),LEN(ADDRESS(1,2,4,1,T$1))-1)&amp;":B"),INDIRECT(LEFT(ADDRESS(1,1,4,1,T$1),LEN(ADDRESS(1,1,4,1,T$1))-1)&amp;":A"),عراق!$B18,INDIRECT(LEFT(ADDRESS(1,9,4,1,T$1),LEN(ADDRESS(1,9,4,1,T$1))-1)&amp;":i"),عراق!$A18),"")</f>
        <v>0</v>
      </c>
      <c r="U18" s="56">
        <f ca="1">IFERROR(SUMIFS(INDIRECT(LEFT(ADDRESS(1,2,4,1,U$1),LEN(ADDRESS(1,2,4,1,U$1))-1)&amp;":B"),INDIRECT(LEFT(ADDRESS(1,1,4,1,U$1),LEN(ADDRESS(1,1,4,1,U$1))-1)&amp;":A"),عراق!$B18,INDIRECT(LEFT(ADDRESS(1,9,4,1,U$1),LEN(ADDRESS(1,9,4,1,U$1))-1)&amp;":i"),عراق!$A18),"")</f>
        <v>0</v>
      </c>
      <c r="V18" s="56">
        <f ca="1">IFERROR(SUMIFS(INDIRECT(LEFT(ADDRESS(1,2,4,1,V$1),LEN(ADDRESS(1,2,4,1,V$1))-1)&amp;":B"),INDIRECT(LEFT(ADDRESS(1,1,4,1,V$1),LEN(ADDRESS(1,1,4,1,V$1))-1)&amp;":A"),عراق!$B18,INDIRECT(LEFT(ADDRESS(1,9,4,1,V$1),LEN(ADDRESS(1,9,4,1,V$1))-1)&amp;":i"),عراق!$A18),"")</f>
        <v>0</v>
      </c>
      <c r="W18" s="56">
        <f ca="1">IFERROR(SUMIFS(INDIRECT(LEFT(ADDRESS(1,2,4,1,W$1),LEN(ADDRESS(1,2,4,1,W$1))-1)&amp;":B"),INDIRECT(LEFT(ADDRESS(1,1,4,1,W$1),LEN(ADDRESS(1,1,4,1,W$1))-1)&amp;":A"),عراق!$B18,INDIRECT(LEFT(ADDRESS(1,9,4,1,W$1),LEN(ADDRESS(1,9,4,1,W$1))-1)&amp;":i"),عراق!$A18),"")</f>
        <v>0</v>
      </c>
      <c r="X18" s="56">
        <f ca="1">IFERROR(SUMIFS(INDIRECT(LEFT(ADDRESS(1,2,4,1,X$1),LEN(ADDRESS(1,2,4,1,X$1))-1)&amp;":B"),INDIRECT(LEFT(ADDRESS(1,1,4,1,X$1),LEN(ADDRESS(1,1,4,1,X$1))-1)&amp;":A"),عراق!$B18,INDIRECT(LEFT(ADDRESS(1,9,4,1,X$1),LEN(ADDRESS(1,9,4,1,X$1))-1)&amp;":i"),عراق!$A18),"")</f>
        <v>0</v>
      </c>
      <c r="Y18" s="56" t="str">
        <f ca="1">IFERROR(SUMIFS(INDIRECT(LEFT(ADDRESS(1,2,4,1,Y$1),LEN(ADDRESS(1,2,4,1,Y$1))-1)&amp;":B"),INDIRECT(LEFT(ADDRESS(1,1,4,1,Y$1),LEN(ADDRESS(1,1,4,1,Y$1))-1)&amp;":A"),عراق!$B18,INDIRECT(LEFT(ADDRESS(1,9,4,1,Y$1),LEN(ADDRESS(1,9,4,1,Y$1))-1)&amp;":i"),عراق!$A18),"")</f>
        <v/>
      </c>
      <c r="Z18" s="56">
        <f ca="1">IFERROR(SUMIFS(INDIRECT(LEFT(ADDRESS(1,2,4,1,Z$1),LEN(ADDRESS(1,2,4,1,Z$1))-1)&amp;":B"),INDIRECT(LEFT(ADDRESS(1,1,4,1,Z$1),LEN(ADDRESS(1,1,4,1,Z$1))-1)&amp;":A"),عراق!$B18,INDIRECT(LEFT(ADDRESS(1,9,4,1,Z$1),LEN(ADDRESS(1,9,4,1,Z$1))-1)&amp;":i"),عراق!$A18),"")</f>
        <v>0</v>
      </c>
      <c r="AA18" s="56">
        <f ca="1">IFERROR(SUMIFS(INDIRECT(LEFT(ADDRESS(1,2,4,1,AA$1),LEN(ADDRESS(1,2,4,1,AA$1))-1)&amp;":B"),INDIRECT(LEFT(ADDRESS(1,1,4,1,AA$1),LEN(ADDRESS(1,1,4,1,AA$1))-1)&amp;":A"),عراق!$B18,INDIRECT(LEFT(ADDRESS(1,9,4,1,AA$1),LEN(ADDRESS(1,9,4,1,AA$1))-1)&amp;":i"),عراق!$A18),"")</f>
        <v>0</v>
      </c>
      <c r="AB18" s="56">
        <f ca="1">IFERROR(SUMIFS(INDIRECT(LEFT(ADDRESS(1,2,4,1,AB$1),LEN(ADDRESS(1,2,4,1,AB$1))-1)&amp;":B"),INDIRECT(LEFT(ADDRESS(1,1,4,1,AB$1),LEN(ADDRESS(1,1,4,1,AB$1))-1)&amp;":A"),عراق!$B18,INDIRECT(LEFT(ADDRESS(1,9,4,1,AB$1),LEN(ADDRESS(1,9,4,1,AB$1))-1)&amp;":i"),عراق!$A18),"")</f>
        <v>0</v>
      </c>
      <c r="AC18" s="56">
        <f ca="1">IFERROR(SUMIFS(INDIRECT(LEFT(ADDRESS(1,2,4,1,AC$1),LEN(ADDRESS(1,2,4,1,AC$1))-1)&amp;":B"),INDIRECT(LEFT(ADDRESS(1,1,4,1,AC$1),LEN(ADDRESS(1,1,4,1,AC$1))-1)&amp;":A"),عراق!$B18,INDIRECT(LEFT(ADDRESS(1,9,4,1,AC$1),LEN(ADDRESS(1,9,4,1,AC$1))-1)&amp;":i"),عراق!$A18),"")</f>
        <v>0</v>
      </c>
      <c r="AD18" s="56">
        <f ca="1">IFERROR(SUMIFS(INDIRECT(LEFT(ADDRESS(1,2,4,1,AD$1),LEN(ADDRESS(1,2,4,1,AD$1))-1)&amp;":B"),INDIRECT(LEFT(ADDRESS(1,1,4,1,AD$1),LEN(ADDRESS(1,1,4,1,AD$1))-1)&amp;":A"),عراق!$B18,INDIRECT(LEFT(ADDRESS(1,9,4,1,AD$1),LEN(ADDRESS(1,9,4,1,AD$1))-1)&amp;":i"),عراق!$A18),"")</f>
        <v>0</v>
      </c>
      <c r="AE18" s="56">
        <f ca="1">IFERROR(SUMIFS(INDIRECT(LEFT(ADDRESS(1,2,4,1,AE$1),LEN(ADDRESS(1,2,4,1,AE$1))-1)&amp;":B"),INDIRECT(LEFT(ADDRESS(1,1,4,1,AE$1),LEN(ADDRESS(1,1,4,1,AE$1))-1)&amp;":A"),عراق!$B18,INDIRECT(LEFT(ADDRESS(1,9,4,1,AE$1),LEN(ADDRESS(1,9,4,1,AE$1))-1)&amp;":i"),عراق!$A18),"")</f>
        <v>0</v>
      </c>
      <c r="AF18" s="56" t="str">
        <f ca="1">IFERROR(SUMIFS(INDIRECT(LEFT(ADDRESS(1,2,4,1,AF$1),LEN(ADDRESS(1,2,4,1,AF$1))-1)&amp;":B"),INDIRECT(LEFT(ADDRESS(1,1,4,1,AF$1),LEN(ADDRESS(1,1,4,1,AF$1))-1)&amp;":A"),عراق!$B18,INDIRECT(LEFT(ADDRESS(1,9,4,1,AF$1),LEN(ADDRESS(1,9,4,1,AF$1))-1)&amp;":i"),عراق!$A18),"")</f>
        <v/>
      </c>
      <c r="AG18" s="56">
        <f ca="1">IFERROR(SUMIFS(INDIRECT(LEFT(ADDRESS(1,2,4,1,AG$1),LEN(ADDRESS(1,2,4,1,AG$1))-1)&amp;":B"),INDIRECT(LEFT(ADDRESS(1,1,4,1,AG$1),LEN(ADDRESS(1,1,4,1,AG$1))-1)&amp;":A"),عراق!$B18,INDIRECT(LEFT(ADDRESS(1,9,4,1,AG$1),LEN(ADDRESS(1,9,4,1,AG$1))-1)&amp;":i"),عراق!$A18),"")</f>
        <v>0</v>
      </c>
      <c r="AH18" s="56">
        <f ca="1">IFERROR(SUMIFS(INDIRECT(LEFT(ADDRESS(1,2,4,1,AH$1),LEN(ADDRESS(1,2,4,1,AH$1))-1)&amp;":B"),INDIRECT(LEFT(ADDRESS(1,1,4,1,AH$1),LEN(ADDRESS(1,1,4,1,AH$1))-1)&amp;":A"),عراق!$B18,INDIRECT(LEFT(ADDRESS(1,9,4,1,AH$1),LEN(ADDRESS(1,9,4,1,AH$1))-1)&amp;":i"),عراق!$A18),"")</f>
        <v>0</v>
      </c>
      <c r="AI18" s="56">
        <f ca="1">IFERROR(SUMIFS(INDIRECT(LEFT(ADDRESS(1,2,4,1,AI$1),LEN(ADDRESS(1,2,4,1,AI$1))-1)&amp;":B"),INDIRECT(LEFT(ADDRESS(1,1,4,1,AI$1),LEN(ADDRESS(1,1,4,1,AI$1))-1)&amp;":A"),عراق!$B18,INDIRECT(LEFT(ADDRESS(1,9,4,1,AI$1),LEN(ADDRESS(1,9,4,1,AI$1))-1)&amp;":i"),عراق!$A18),"")</f>
        <v>0</v>
      </c>
    </row>
    <row r="19" spans="1:35">
      <c r="A19" s="53"/>
      <c r="B19" s="53"/>
      <c r="C19" s="53" t="str">
        <f>IF(ISERROR(LOOKUP(B19,محصولات!A:A,محصولات!B:B)),"",LOOKUP(B19,محصولات!A:A,محصولات!B:B))</f>
        <v/>
      </c>
      <c r="D19" s="53">
        <f t="shared" ca="1" si="0"/>
        <v>0</v>
      </c>
      <c r="E19" s="56">
        <f ca="1">IFERROR(SUMIFS(INDIRECT(LEFT(ADDRESS(1,2,4,1,E$1),LEN(ADDRESS(1,2,4,1,E$1))-1)&amp;":B"),INDIRECT(LEFT(ADDRESS(1,1,4,1,E$1),LEN(ADDRESS(1,1,4,1,E$1))-1)&amp;":A"),عراق!$B19,INDIRECT(LEFT(ADDRESS(1,9,4,1,E$1),LEN(ADDRESS(1,9,4,1,E$1))-1)&amp;":i"),عراق!$A19),"")</f>
        <v>0</v>
      </c>
      <c r="F19" s="56" t="str">
        <f ca="1">IFERROR(SUMIFS(INDIRECT(LEFT(ADDRESS(1,2,4,1,F$1),LEN(ADDRESS(1,2,4,1,F$1))-1)&amp;":B"),INDIRECT(LEFT(ADDRESS(1,1,4,1,F$1),LEN(ADDRESS(1,1,4,1,F$1))-1)&amp;":A"),عراق!$B19,INDIRECT(LEFT(ADDRESS(1,9,4,1,F$1),LEN(ADDRESS(1,9,4,1,F$1))-1)&amp;":i"),عراق!$A19),"")</f>
        <v/>
      </c>
      <c r="G19" s="56">
        <f ca="1">IFERROR(SUMIFS(INDIRECT(LEFT(ADDRESS(1,2,4,1,G$1),LEN(ADDRESS(1,2,4,1,G$1))-1)&amp;":B"),INDIRECT(LEFT(ADDRESS(1,1,4,1,G$1),LEN(ADDRESS(1,1,4,1,G$1))-1)&amp;":A"),عراق!$B19,INDIRECT(LEFT(ADDRESS(1,9,4,1,G$1),LEN(ADDRESS(1,9,4,1,G$1))-1)&amp;":i"),عراق!$A19),"")</f>
        <v>0</v>
      </c>
      <c r="H19" s="56">
        <f ca="1">IFERROR(SUMIFS(INDIRECT(LEFT(ADDRESS(1,2,4,1,H$1),LEN(ADDRESS(1,2,4,1,H$1))-1)&amp;":B"),INDIRECT(LEFT(ADDRESS(1,1,4,1,H$1),LEN(ADDRESS(1,1,4,1,H$1))-1)&amp;":A"),عراق!$B19,INDIRECT(LEFT(ADDRESS(1,9,4,1,H$1),LEN(ADDRESS(1,9,4,1,H$1))-1)&amp;":i"),عراق!$A19),"")</f>
        <v>0</v>
      </c>
      <c r="I19" s="56">
        <f ca="1">IFERROR(SUMIFS(INDIRECT(LEFT(ADDRESS(1,2,4,1,I$1),LEN(ADDRESS(1,2,4,1,I$1))-1)&amp;":B"),INDIRECT(LEFT(ADDRESS(1,1,4,1,I$1),LEN(ADDRESS(1,1,4,1,I$1))-1)&amp;":A"),عراق!$B19,INDIRECT(LEFT(ADDRESS(1,9,4,1,I$1),LEN(ADDRESS(1,9,4,1,I$1))-1)&amp;":i"),عراق!$A19),"")</f>
        <v>0</v>
      </c>
      <c r="J19" s="56">
        <f ca="1">IFERROR(SUMIFS(INDIRECT(LEFT(ADDRESS(1,2,4,1,J$1),LEN(ADDRESS(1,2,4,1,J$1))-1)&amp;":B"),INDIRECT(LEFT(ADDRESS(1,1,4,1,J$1),LEN(ADDRESS(1,1,4,1,J$1))-1)&amp;":A"),عراق!$B19,INDIRECT(LEFT(ADDRESS(1,9,4,1,J$1),LEN(ADDRESS(1,9,4,1,J$1))-1)&amp;":i"),عراق!$A19),"")</f>
        <v>0</v>
      </c>
      <c r="K19" s="56">
        <f ca="1">IFERROR(SUMIFS(INDIRECT(LEFT(ADDRESS(1,2,4,1,K$1),LEN(ADDRESS(1,2,4,1,K$1))-1)&amp;":B"),INDIRECT(LEFT(ADDRESS(1,1,4,1,K$1),LEN(ADDRESS(1,1,4,1,K$1))-1)&amp;":A"),عراق!$B19,INDIRECT(LEFT(ADDRESS(1,9,4,1,K$1),LEN(ADDRESS(1,9,4,1,K$1))-1)&amp;":i"),عراق!$A19),"")</f>
        <v>0</v>
      </c>
      <c r="L19" s="56">
        <f ca="1">IFERROR(SUMIFS(INDIRECT(LEFT(ADDRESS(1,2,4,1,L$1),LEN(ADDRESS(1,2,4,1,L$1))-1)&amp;":B"),INDIRECT(LEFT(ADDRESS(1,1,4,1,L$1),LEN(ADDRESS(1,1,4,1,L$1))-1)&amp;":A"),عراق!$B19,INDIRECT(LEFT(ADDRESS(1,9,4,1,L$1),LEN(ADDRESS(1,9,4,1,L$1))-1)&amp;":i"),عراق!$A19),"")</f>
        <v>0</v>
      </c>
      <c r="M19" s="56">
        <f ca="1">IFERROR(SUMIFS(INDIRECT(LEFT(ADDRESS(1,2,4,1,M$1),LEN(ADDRESS(1,2,4,1,M$1))-1)&amp;":B"),INDIRECT(LEFT(ADDRESS(1,1,4,1,M$1),LEN(ADDRESS(1,1,4,1,M$1))-1)&amp;":A"),عراق!$B19,INDIRECT(LEFT(ADDRESS(1,9,4,1,M$1),LEN(ADDRESS(1,9,4,1,M$1))-1)&amp;":i"),عراق!$A19),"")</f>
        <v>0</v>
      </c>
      <c r="N19" s="56">
        <f ca="1">IFERROR(SUMIFS(INDIRECT(LEFT(ADDRESS(1,2,4,1,N$1),LEN(ADDRESS(1,2,4,1,N$1))-1)&amp;":B"),INDIRECT(LEFT(ADDRESS(1,1,4,1,N$1),LEN(ADDRESS(1,1,4,1,N$1))-1)&amp;":A"),عراق!$B19,INDIRECT(LEFT(ADDRESS(1,9,4,1,N$1),LEN(ADDRESS(1,9,4,1,N$1))-1)&amp;":i"),عراق!$A19),"")</f>
        <v>0</v>
      </c>
      <c r="O19" s="56">
        <f ca="1">IFERROR(SUMIFS(INDIRECT(LEFT(ADDRESS(1,2,4,1,O$1),LEN(ADDRESS(1,2,4,1,O$1))-1)&amp;":B"),INDIRECT(LEFT(ADDRESS(1,1,4,1,O$1),LEN(ADDRESS(1,1,4,1,O$1))-1)&amp;":A"),عراق!$B19,INDIRECT(LEFT(ADDRESS(1,9,4,1,O$1),LEN(ADDRESS(1,9,4,1,O$1))-1)&amp;":i"),عراق!$A19),"")</f>
        <v>0</v>
      </c>
      <c r="P19" s="56">
        <f ca="1">IFERROR(SUMIFS(INDIRECT(LEFT(ADDRESS(1,2,4,1,P$1),LEN(ADDRESS(1,2,4,1,P$1))-1)&amp;":B"),INDIRECT(LEFT(ADDRESS(1,1,4,1,P$1),LEN(ADDRESS(1,1,4,1,P$1))-1)&amp;":A"),عراق!$B19,INDIRECT(LEFT(ADDRESS(1,9,4,1,P$1),LEN(ADDRESS(1,9,4,1,P$1))-1)&amp;":i"),عراق!$A19),"")</f>
        <v>0</v>
      </c>
      <c r="Q19" s="56">
        <f ca="1">IFERROR(SUMIFS(INDIRECT(LEFT(ADDRESS(1,2,4,1,Q$1),LEN(ADDRESS(1,2,4,1,Q$1))-1)&amp;":B"),INDIRECT(LEFT(ADDRESS(1,1,4,1,Q$1),LEN(ADDRESS(1,1,4,1,Q$1))-1)&amp;":A"),عراق!$B19,INDIRECT(LEFT(ADDRESS(1,9,4,1,Q$1),LEN(ADDRESS(1,9,4,1,Q$1))-1)&amp;":i"),عراق!$A19),"")</f>
        <v>0</v>
      </c>
      <c r="R19" s="56" t="str">
        <f ca="1">IFERROR(SUMIFS(INDIRECT(LEFT(ADDRESS(1,2,4,1,R$1),LEN(ADDRESS(1,2,4,1,R$1))-1)&amp;":B"),INDIRECT(LEFT(ADDRESS(1,1,4,1,R$1),LEN(ADDRESS(1,1,4,1,R$1))-1)&amp;":A"),عراق!$B19,INDIRECT(LEFT(ADDRESS(1,9,4,1,R$1),LEN(ADDRESS(1,9,4,1,R$1))-1)&amp;":i"),عراق!$A19),"")</f>
        <v/>
      </c>
      <c r="S19" s="56">
        <f ca="1">IFERROR(SUMIFS(INDIRECT(LEFT(ADDRESS(1,2,4,1,S$1),LEN(ADDRESS(1,2,4,1,S$1))-1)&amp;":B"),INDIRECT(LEFT(ADDRESS(1,1,4,1,S$1),LEN(ADDRESS(1,1,4,1,S$1))-1)&amp;":A"),عراق!$B19,INDIRECT(LEFT(ADDRESS(1,9,4,1,S$1),LEN(ADDRESS(1,9,4,1,S$1))-1)&amp;":i"),عراق!$A19),"")</f>
        <v>0</v>
      </c>
      <c r="T19" s="56">
        <f ca="1">IFERROR(SUMIFS(INDIRECT(LEFT(ADDRESS(1,2,4,1,T$1),LEN(ADDRESS(1,2,4,1,T$1))-1)&amp;":B"),INDIRECT(LEFT(ADDRESS(1,1,4,1,T$1),LEN(ADDRESS(1,1,4,1,T$1))-1)&amp;":A"),عراق!$B19,INDIRECT(LEFT(ADDRESS(1,9,4,1,T$1),LEN(ADDRESS(1,9,4,1,T$1))-1)&amp;":i"),عراق!$A19),"")</f>
        <v>0</v>
      </c>
      <c r="U19" s="56">
        <f ca="1">IFERROR(SUMIFS(INDIRECT(LEFT(ADDRESS(1,2,4,1,U$1),LEN(ADDRESS(1,2,4,1,U$1))-1)&amp;":B"),INDIRECT(LEFT(ADDRESS(1,1,4,1,U$1),LEN(ADDRESS(1,1,4,1,U$1))-1)&amp;":A"),عراق!$B19,INDIRECT(LEFT(ADDRESS(1,9,4,1,U$1),LEN(ADDRESS(1,9,4,1,U$1))-1)&amp;":i"),عراق!$A19),"")</f>
        <v>0</v>
      </c>
      <c r="V19" s="56">
        <f ca="1">IFERROR(SUMIFS(INDIRECT(LEFT(ADDRESS(1,2,4,1,V$1),LEN(ADDRESS(1,2,4,1,V$1))-1)&amp;":B"),INDIRECT(LEFT(ADDRESS(1,1,4,1,V$1),LEN(ADDRESS(1,1,4,1,V$1))-1)&amp;":A"),عراق!$B19,INDIRECT(LEFT(ADDRESS(1,9,4,1,V$1),LEN(ADDRESS(1,9,4,1,V$1))-1)&amp;":i"),عراق!$A19),"")</f>
        <v>0</v>
      </c>
      <c r="W19" s="56">
        <f ca="1">IFERROR(SUMIFS(INDIRECT(LEFT(ADDRESS(1,2,4,1,W$1),LEN(ADDRESS(1,2,4,1,W$1))-1)&amp;":B"),INDIRECT(LEFT(ADDRESS(1,1,4,1,W$1),LEN(ADDRESS(1,1,4,1,W$1))-1)&amp;":A"),عراق!$B19,INDIRECT(LEFT(ADDRESS(1,9,4,1,W$1),LEN(ADDRESS(1,9,4,1,W$1))-1)&amp;":i"),عراق!$A19),"")</f>
        <v>0</v>
      </c>
      <c r="X19" s="56">
        <f ca="1">IFERROR(SUMIFS(INDIRECT(LEFT(ADDRESS(1,2,4,1,X$1),LEN(ADDRESS(1,2,4,1,X$1))-1)&amp;":B"),INDIRECT(LEFT(ADDRESS(1,1,4,1,X$1),LEN(ADDRESS(1,1,4,1,X$1))-1)&amp;":A"),عراق!$B19,INDIRECT(LEFT(ADDRESS(1,9,4,1,X$1),LEN(ADDRESS(1,9,4,1,X$1))-1)&amp;":i"),عراق!$A19),"")</f>
        <v>0</v>
      </c>
      <c r="Y19" s="56" t="str">
        <f ca="1">IFERROR(SUMIFS(INDIRECT(LEFT(ADDRESS(1,2,4,1,Y$1),LEN(ADDRESS(1,2,4,1,Y$1))-1)&amp;":B"),INDIRECT(LEFT(ADDRESS(1,1,4,1,Y$1),LEN(ADDRESS(1,1,4,1,Y$1))-1)&amp;":A"),عراق!$B19,INDIRECT(LEFT(ADDRESS(1,9,4,1,Y$1),LEN(ADDRESS(1,9,4,1,Y$1))-1)&amp;":i"),عراق!$A19),"")</f>
        <v/>
      </c>
      <c r="Z19" s="56">
        <f ca="1">IFERROR(SUMIFS(INDIRECT(LEFT(ADDRESS(1,2,4,1,Z$1),LEN(ADDRESS(1,2,4,1,Z$1))-1)&amp;":B"),INDIRECT(LEFT(ADDRESS(1,1,4,1,Z$1),LEN(ADDRESS(1,1,4,1,Z$1))-1)&amp;":A"),عراق!$B19,INDIRECT(LEFT(ADDRESS(1,9,4,1,Z$1),LEN(ADDRESS(1,9,4,1,Z$1))-1)&amp;":i"),عراق!$A19),"")</f>
        <v>0</v>
      </c>
      <c r="AA19" s="56">
        <f ca="1">IFERROR(SUMIFS(INDIRECT(LEFT(ADDRESS(1,2,4,1,AA$1),LEN(ADDRESS(1,2,4,1,AA$1))-1)&amp;":B"),INDIRECT(LEFT(ADDRESS(1,1,4,1,AA$1),LEN(ADDRESS(1,1,4,1,AA$1))-1)&amp;":A"),عراق!$B19,INDIRECT(LEFT(ADDRESS(1,9,4,1,AA$1),LEN(ADDRESS(1,9,4,1,AA$1))-1)&amp;":i"),عراق!$A19),"")</f>
        <v>0</v>
      </c>
      <c r="AB19" s="56">
        <f ca="1">IFERROR(SUMIFS(INDIRECT(LEFT(ADDRESS(1,2,4,1,AB$1),LEN(ADDRESS(1,2,4,1,AB$1))-1)&amp;":B"),INDIRECT(LEFT(ADDRESS(1,1,4,1,AB$1),LEN(ADDRESS(1,1,4,1,AB$1))-1)&amp;":A"),عراق!$B19,INDIRECT(LEFT(ADDRESS(1,9,4,1,AB$1),LEN(ADDRESS(1,9,4,1,AB$1))-1)&amp;":i"),عراق!$A19),"")</f>
        <v>0</v>
      </c>
      <c r="AC19" s="56">
        <f ca="1">IFERROR(SUMIFS(INDIRECT(LEFT(ADDRESS(1,2,4,1,AC$1),LEN(ADDRESS(1,2,4,1,AC$1))-1)&amp;":B"),INDIRECT(LEFT(ADDRESS(1,1,4,1,AC$1),LEN(ADDRESS(1,1,4,1,AC$1))-1)&amp;":A"),عراق!$B19,INDIRECT(LEFT(ADDRESS(1,9,4,1,AC$1),LEN(ADDRESS(1,9,4,1,AC$1))-1)&amp;":i"),عراق!$A19),"")</f>
        <v>0</v>
      </c>
      <c r="AD19" s="56">
        <f ca="1">IFERROR(SUMIFS(INDIRECT(LEFT(ADDRESS(1,2,4,1,AD$1),LEN(ADDRESS(1,2,4,1,AD$1))-1)&amp;":B"),INDIRECT(LEFT(ADDRESS(1,1,4,1,AD$1),LEN(ADDRESS(1,1,4,1,AD$1))-1)&amp;":A"),عراق!$B19,INDIRECT(LEFT(ADDRESS(1,9,4,1,AD$1),LEN(ADDRESS(1,9,4,1,AD$1))-1)&amp;":i"),عراق!$A19),"")</f>
        <v>0</v>
      </c>
      <c r="AE19" s="56">
        <f ca="1">IFERROR(SUMIFS(INDIRECT(LEFT(ADDRESS(1,2,4,1,AE$1),LEN(ADDRESS(1,2,4,1,AE$1))-1)&amp;":B"),INDIRECT(LEFT(ADDRESS(1,1,4,1,AE$1),LEN(ADDRESS(1,1,4,1,AE$1))-1)&amp;":A"),عراق!$B19,INDIRECT(LEFT(ADDRESS(1,9,4,1,AE$1),LEN(ADDRESS(1,9,4,1,AE$1))-1)&amp;":i"),عراق!$A19),"")</f>
        <v>0</v>
      </c>
      <c r="AF19" s="56" t="str">
        <f ca="1">IFERROR(SUMIFS(INDIRECT(LEFT(ADDRESS(1,2,4,1,AF$1),LEN(ADDRESS(1,2,4,1,AF$1))-1)&amp;":B"),INDIRECT(LEFT(ADDRESS(1,1,4,1,AF$1),LEN(ADDRESS(1,1,4,1,AF$1))-1)&amp;":A"),عراق!$B19,INDIRECT(LEFT(ADDRESS(1,9,4,1,AF$1),LEN(ADDRESS(1,9,4,1,AF$1))-1)&amp;":i"),عراق!$A19),"")</f>
        <v/>
      </c>
      <c r="AG19" s="56">
        <f ca="1">IFERROR(SUMIFS(INDIRECT(LEFT(ADDRESS(1,2,4,1,AG$1),LEN(ADDRESS(1,2,4,1,AG$1))-1)&amp;":B"),INDIRECT(LEFT(ADDRESS(1,1,4,1,AG$1),LEN(ADDRESS(1,1,4,1,AG$1))-1)&amp;":A"),عراق!$B19,INDIRECT(LEFT(ADDRESS(1,9,4,1,AG$1),LEN(ADDRESS(1,9,4,1,AG$1))-1)&amp;":i"),عراق!$A19),"")</f>
        <v>0</v>
      </c>
      <c r="AH19" s="56">
        <f ca="1">IFERROR(SUMIFS(INDIRECT(LEFT(ADDRESS(1,2,4,1,AH$1),LEN(ADDRESS(1,2,4,1,AH$1))-1)&amp;":B"),INDIRECT(LEFT(ADDRESS(1,1,4,1,AH$1),LEN(ADDRESS(1,1,4,1,AH$1))-1)&amp;":A"),عراق!$B19,INDIRECT(LEFT(ADDRESS(1,9,4,1,AH$1),LEN(ADDRESS(1,9,4,1,AH$1))-1)&amp;":i"),عراق!$A19),"")</f>
        <v>0</v>
      </c>
      <c r="AI19" s="56">
        <f ca="1">IFERROR(SUMIFS(INDIRECT(LEFT(ADDRESS(1,2,4,1,AI$1),LEN(ADDRESS(1,2,4,1,AI$1))-1)&amp;":B"),INDIRECT(LEFT(ADDRESS(1,1,4,1,AI$1),LEN(ADDRESS(1,1,4,1,AI$1))-1)&amp;":A"),عراق!$B19,INDIRECT(LEFT(ADDRESS(1,9,4,1,AI$1),LEN(ADDRESS(1,9,4,1,AI$1))-1)&amp;":i"),عراق!$A19),"")</f>
        <v>0</v>
      </c>
    </row>
    <row r="20" spans="1:35">
      <c r="A20" s="53"/>
      <c r="B20" s="53"/>
      <c r="C20" s="53" t="str">
        <f>IF(ISERROR(LOOKUP(B20,محصولات!A:A,محصولات!B:B)),"",LOOKUP(B20,محصولات!A:A,محصولات!B:B))</f>
        <v/>
      </c>
      <c r="D20" s="53">
        <f t="shared" ca="1" si="0"/>
        <v>0</v>
      </c>
      <c r="E20" s="56">
        <f ca="1">IFERROR(SUMIFS(INDIRECT(LEFT(ADDRESS(1,2,4,1,E$1),LEN(ADDRESS(1,2,4,1,E$1))-1)&amp;":B"),INDIRECT(LEFT(ADDRESS(1,1,4,1,E$1),LEN(ADDRESS(1,1,4,1,E$1))-1)&amp;":A"),عراق!$B20,INDIRECT(LEFT(ADDRESS(1,9,4,1,E$1),LEN(ADDRESS(1,9,4,1,E$1))-1)&amp;":i"),عراق!$A20),"")</f>
        <v>0</v>
      </c>
      <c r="F20" s="56" t="str">
        <f ca="1">IFERROR(SUMIFS(INDIRECT(LEFT(ADDRESS(1,2,4,1,F$1),LEN(ADDRESS(1,2,4,1,F$1))-1)&amp;":B"),INDIRECT(LEFT(ADDRESS(1,1,4,1,F$1),LEN(ADDRESS(1,1,4,1,F$1))-1)&amp;":A"),عراق!$B20,INDIRECT(LEFT(ADDRESS(1,9,4,1,F$1),LEN(ADDRESS(1,9,4,1,F$1))-1)&amp;":i"),عراق!$A20),"")</f>
        <v/>
      </c>
      <c r="G20" s="56">
        <f ca="1">IFERROR(SUMIFS(INDIRECT(LEFT(ADDRESS(1,2,4,1,G$1),LEN(ADDRESS(1,2,4,1,G$1))-1)&amp;":B"),INDIRECT(LEFT(ADDRESS(1,1,4,1,G$1),LEN(ADDRESS(1,1,4,1,G$1))-1)&amp;":A"),عراق!$B20,INDIRECT(LEFT(ADDRESS(1,9,4,1,G$1),LEN(ADDRESS(1,9,4,1,G$1))-1)&amp;":i"),عراق!$A20),"")</f>
        <v>0</v>
      </c>
      <c r="H20" s="56">
        <f ca="1">IFERROR(SUMIFS(INDIRECT(LEFT(ADDRESS(1,2,4,1,H$1),LEN(ADDRESS(1,2,4,1,H$1))-1)&amp;":B"),INDIRECT(LEFT(ADDRESS(1,1,4,1,H$1),LEN(ADDRESS(1,1,4,1,H$1))-1)&amp;":A"),عراق!$B20,INDIRECT(LEFT(ADDRESS(1,9,4,1,H$1),LEN(ADDRESS(1,9,4,1,H$1))-1)&amp;":i"),عراق!$A20),"")</f>
        <v>0</v>
      </c>
      <c r="I20" s="56">
        <f ca="1">IFERROR(SUMIFS(INDIRECT(LEFT(ADDRESS(1,2,4,1,I$1),LEN(ADDRESS(1,2,4,1,I$1))-1)&amp;":B"),INDIRECT(LEFT(ADDRESS(1,1,4,1,I$1),LEN(ADDRESS(1,1,4,1,I$1))-1)&amp;":A"),عراق!$B20,INDIRECT(LEFT(ADDRESS(1,9,4,1,I$1),LEN(ADDRESS(1,9,4,1,I$1))-1)&amp;":i"),عراق!$A20),"")</f>
        <v>0</v>
      </c>
      <c r="J20" s="56">
        <f ca="1">IFERROR(SUMIFS(INDIRECT(LEFT(ADDRESS(1,2,4,1,J$1),LEN(ADDRESS(1,2,4,1,J$1))-1)&amp;":B"),INDIRECT(LEFT(ADDRESS(1,1,4,1,J$1),LEN(ADDRESS(1,1,4,1,J$1))-1)&amp;":A"),عراق!$B20,INDIRECT(LEFT(ADDRESS(1,9,4,1,J$1),LEN(ADDRESS(1,9,4,1,J$1))-1)&amp;":i"),عراق!$A20),"")</f>
        <v>0</v>
      </c>
      <c r="K20" s="56">
        <f ca="1">IFERROR(SUMIFS(INDIRECT(LEFT(ADDRESS(1,2,4,1,K$1),LEN(ADDRESS(1,2,4,1,K$1))-1)&amp;":B"),INDIRECT(LEFT(ADDRESS(1,1,4,1,K$1),LEN(ADDRESS(1,1,4,1,K$1))-1)&amp;":A"),عراق!$B20,INDIRECT(LEFT(ADDRESS(1,9,4,1,K$1),LEN(ADDRESS(1,9,4,1,K$1))-1)&amp;":i"),عراق!$A20),"")</f>
        <v>0</v>
      </c>
      <c r="L20" s="56">
        <f ca="1">IFERROR(SUMIFS(INDIRECT(LEFT(ADDRESS(1,2,4,1,L$1),LEN(ADDRESS(1,2,4,1,L$1))-1)&amp;":B"),INDIRECT(LEFT(ADDRESS(1,1,4,1,L$1),LEN(ADDRESS(1,1,4,1,L$1))-1)&amp;":A"),عراق!$B20,INDIRECT(LEFT(ADDRESS(1,9,4,1,L$1),LEN(ADDRESS(1,9,4,1,L$1))-1)&amp;":i"),عراق!$A20),"")</f>
        <v>0</v>
      </c>
      <c r="M20" s="56">
        <f ca="1">IFERROR(SUMIFS(INDIRECT(LEFT(ADDRESS(1,2,4,1,M$1),LEN(ADDRESS(1,2,4,1,M$1))-1)&amp;":B"),INDIRECT(LEFT(ADDRESS(1,1,4,1,M$1),LEN(ADDRESS(1,1,4,1,M$1))-1)&amp;":A"),عراق!$B20,INDIRECT(LEFT(ADDRESS(1,9,4,1,M$1),LEN(ADDRESS(1,9,4,1,M$1))-1)&amp;":i"),عراق!$A20),"")</f>
        <v>0</v>
      </c>
      <c r="N20" s="56">
        <f ca="1">IFERROR(SUMIFS(INDIRECT(LEFT(ADDRESS(1,2,4,1,N$1),LEN(ADDRESS(1,2,4,1,N$1))-1)&amp;":B"),INDIRECT(LEFT(ADDRESS(1,1,4,1,N$1),LEN(ADDRESS(1,1,4,1,N$1))-1)&amp;":A"),عراق!$B20,INDIRECT(LEFT(ADDRESS(1,9,4,1,N$1),LEN(ADDRESS(1,9,4,1,N$1))-1)&amp;":i"),عراق!$A20),"")</f>
        <v>0</v>
      </c>
      <c r="O20" s="56">
        <f ca="1">IFERROR(SUMIFS(INDIRECT(LEFT(ADDRESS(1,2,4,1,O$1),LEN(ADDRESS(1,2,4,1,O$1))-1)&amp;":B"),INDIRECT(LEFT(ADDRESS(1,1,4,1,O$1),LEN(ADDRESS(1,1,4,1,O$1))-1)&amp;":A"),عراق!$B20,INDIRECT(LEFT(ADDRESS(1,9,4,1,O$1),LEN(ADDRESS(1,9,4,1,O$1))-1)&amp;":i"),عراق!$A20),"")</f>
        <v>0</v>
      </c>
      <c r="P20" s="56">
        <f ca="1">IFERROR(SUMIFS(INDIRECT(LEFT(ADDRESS(1,2,4,1,P$1),LEN(ADDRESS(1,2,4,1,P$1))-1)&amp;":B"),INDIRECT(LEFT(ADDRESS(1,1,4,1,P$1),LEN(ADDRESS(1,1,4,1,P$1))-1)&amp;":A"),عراق!$B20,INDIRECT(LEFT(ADDRESS(1,9,4,1,P$1),LEN(ADDRESS(1,9,4,1,P$1))-1)&amp;":i"),عراق!$A20),"")</f>
        <v>0</v>
      </c>
      <c r="Q20" s="56">
        <f ca="1">IFERROR(SUMIFS(INDIRECT(LEFT(ADDRESS(1,2,4,1,Q$1),LEN(ADDRESS(1,2,4,1,Q$1))-1)&amp;":B"),INDIRECT(LEFT(ADDRESS(1,1,4,1,Q$1),LEN(ADDRESS(1,1,4,1,Q$1))-1)&amp;":A"),عراق!$B20,INDIRECT(LEFT(ADDRESS(1,9,4,1,Q$1),LEN(ADDRESS(1,9,4,1,Q$1))-1)&amp;":i"),عراق!$A20),"")</f>
        <v>0</v>
      </c>
      <c r="R20" s="56" t="str">
        <f ca="1">IFERROR(SUMIFS(INDIRECT(LEFT(ADDRESS(1,2,4,1,R$1),LEN(ADDRESS(1,2,4,1,R$1))-1)&amp;":B"),INDIRECT(LEFT(ADDRESS(1,1,4,1,R$1),LEN(ADDRESS(1,1,4,1,R$1))-1)&amp;":A"),عراق!$B20,INDIRECT(LEFT(ADDRESS(1,9,4,1,R$1),LEN(ADDRESS(1,9,4,1,R$1))-1)&amp;":i"),عراق!$A20),"")</f>
        <v/>
      </c>
      <c r="S20" s="56">
        <f ca="1">IFERROR(SUMIFS(INDIRECT(LEFT(ADDRESS(1,2,4,1,S$1),LEN(ADDRESS(1,2,4,1,S$1))-1)&amp;":B"),INDIRECT(LEFT(ADDRESS(1,1,4,1,S$1),LEN(ADDRESS(1,1,4,1,S$1))-1)&amp;":A"),عراق!$B20,INDIRECT(LEFT(ADDRESS(1,9,4,1,S$1),LEN(ADDRESS(1,9,4,1,S$1))-1)&amp;":i"),عراق!$A20),"")</f>
        <v>0</v>
      </c>
      <c r="T20" s="56">
        <f ca="1">IFERROR(SUMIFS(INDIRECT(LEFT(ADDRESS(1,2,4,1,T$1),LEN(ADDRESS(1,2,4,1,T$1))-1)&amp;":B"),INDIRECT(LEFT(ADDRESS(1,1,4,1,T$1),LEN(ADDRESS(1,1,4,1,T$1))-1)&amp;":A"),عراق!$B20,INDIRECT(LEFT(ADDRESS(1,9,4,1,T$1),LEN(ADDRESS(1,9,4,1,T$1))-1)&amp;":i"),عراق!$A20),"")</f>
        <v>0</v>
      </c>
      <c r="U20" s="56">
        <f ca="1">IFERROR(SUMIFS(INDIRECT(LEFT(ADDRESS(1,2,4,1,U$1),LEN(ADDRESS(1,2,4,1,U$1))-1)&amp;":B"),INDIRECT(LEFT(ADDRESS(1,1,4,1,U$1),LEN(ADDRESS(1,1,4,1,U$1))-1)&amp;":A"),عراق!$B20,INDIRECT(LEFT(ADDRESS(1,9,4,1,U$1),LEN(ADDRESS(1,9,4,1,U$1))-1)&amp;":i"),عراق!$A20),"")</f>
        <v>0</v>
      </c>
      <c r="V20" s="56">
        <f ca="1">IFERROR(SUMIFS(INDIRECT(LEFT(ADDRESS(1,2,4,1,V$1),LEN(ADDRESS(1,2,4,1,V$1))-1)&amp;":B"),INDIRECT(LEFT(ADDRESS(1,1,4,1,V$1),LEN(ADDRESS(1,1,4,1,V$1))-1)&amp;":A"),عراق!$B20,INDIRECT(LEFT(ADDRESS(1,9,4,1,V$1),LEN(ADDRESS(1,9,4,1,V$1))-1)&amp;":i"),عراق!$A20),"")</f>
        <v>0</v>
      </c>
      <c r="W20" s="56">
        <f ca="1">IFERROR(SUMIFS(INDIRECT(LEFT(ADDRESS(1,2,4,1,W$1),LEN(ADDRESS(1,2,4,1,W$1))-1)&amp;":B"),INDIRECT(LEFT(ADDRESS(1,1,4,1,W$1),LEN(ADDRESS(1,1,4,1,W$1))-1)&amp;":A"),عراق!$B20,INDIRECT(LEFT(ADDRESS(1,9,4,1,W$1),LEN(ADDRESS(1,9,4,1,W$1))-1)&amp;":i"),عراق!$A20),"")</f>
        <v>0</v>
      </c>
      <c r="X20" s="56">
        <f ca="1">IFERROR(SUMIFS(INDIRECT(LEFT(ADDRESS(1,2,4,1,X$1),LEN(ADDRESS(1,2,4,1,X$1))-1)&amp;":B"),INDIRECT(LEFT(ADDRESS(1,1,4,1,X$1),LEN(ADDRESS(1,1,4,1,X$1))-1)&amp;":A"),عراق!$B20,INDIRECT(LEFT(ADDRESS(1,9,4,1,X$1),LEN(ADDRESS(1,9,4,1,X$1))-1)&amp;":i"),عراق!$A20),"")</f>
        <v>0</v>
      </c>
      <c r="Y20" s="56" t="str">
        <f ca="1">IFERROR(SUMIFS(INDIRECT(LEFT(ADDRESS(1,2,4,1,Y$1),LEN(ADDRESS(1,2,4,1,Y$1))-1)&amp;":B"),INDIRECT(LEFT(ADDRESS(1,1,4,1,Y$1),LEN(ADDRESS(1,1,4,1,Y$1))-1)&amp;":A"),عراق!$B20,INDIRECT(LEFT(ADDRESS(1,9,4,1,Y$1),LEN(ADDRESS(1,9,4,1,Y$1))-1)&amp;":i"),عراق!$A20),"")</f>
        <v/>
      </c>
      <c r="Z20" s="56">
        <f ca="1">IFERROR(SUMIFS(INDIRECT(LEFT(ADDRESS(1,2,4,1,Z$1),LEN(ADDRESS(1,2,4,1,Z$1))-1)&amp;":B"),INDIRECT(LEFT(ADDRESS(1,1,4,1,Z$1),LEN(ADDRESS(1,1,4,1,Z$1))-1)&amp;":A"),عراق!$B20,INDIRECT(LEFT(ADDRESS(1,9,4,1,Z$1),LEN(ADDRESS(1,9,4,1,Z$1))-1)&amp;":i"),عراق!$A20),"")</f>
        <v>0</v>
      </c>
      <c r="AA20" s="56">
        <f ca="1">IFERROR(SUMIFS(INDIRECT(LEFT(ADDRESS(1,2,4,1,AA$1),LEN(ADDRESS(1,2,4,1,AA$1))-1)&amp;":B"),INDIRECT(LEFT(ADDRESS(1,1,4,1,AA$1),LEN(ADDRESS(1,1,4,1,AA$1))-1)&amp;":A"),عراق!$B20,INDIRECT(LEFT(ADDRESS(1,9,4,1,AA$1),LEN(ADDRESS(1,9,4,1,AA$1))-1)&amp;":i"),عراق!$A20),"")</f>
        <v>0</v>
      </c>
      <c r="AB20" s="56">
        <f ca="1">IFERROR(SUMIFS(INDIRECT(LEFT(ADDRESS(1,2,4,1,AB$1),LEN(ADDRESS(1,2,4,1,AB$1))-1)&amp;":B"),INDIRECT(LEFT(ADDRESS(1,1,4,1,AB$1),LEN(ADDRESS(1,1,4,1,AB$1))-1)&amp;":A"),عراق!$B20,INDIRECT(LEFT(ADDRESS(1,9,4,1,AB$1),LEN(ADDRESS(1,9,4,1,AB$1))-1)&amp;":i"),عراق!$A20),"")</f>
        <v>0</v>
      </c>
      <c r="AC20" s="56">
        <f ca="1">IFERROR(SUMIFS(INDIRECT(LEFT(ADDRESS(1,2,4,1,AC$1),LEN(ADDRESS(1,2,4,1,AC$1))-1)&amp;":B"),INDIRECT(LEFT(ADDRESS(1,1,4,1,AC$1),LEN(ADDRESS(1,1,4,1,AC$1))-1)&amp;":A"),عراق!$B20,INDIRECT(LEFT(ADDRESS(1,9,4,1,AC$1),LEN(ADDRESS(1,9,4,1,AC$1))-1)&amp;":i"),عراق!$A20),"")</f>
        <v>0</v>
      </c>
      <c r="AD20" s="56">
        <f ca="1">IFERROR(SUMIFS(INDIRECT(LEFT(ADDRESS(1,2,4,1,AD$1),LEN(ADDRESS(1,2,4,1,AD$1))-1)&amp;":B"),INDIRECT(LEFT(ADDRESS(1,1,4,1,AD$1),LEN(ADDRESS(1,1,4,1,AD$1))-1)&amp;":A"),عراق!$B20,INDIRECT(LEFT(ADDRESS(1,9,4,1,AD$1),LEN(ADDRESS(1,9,4,1,AD$1))-1)&amp;":i"),عراق!$A20),"")</f>
        <v>0</v>
      </c>
      <c r="AE20" s="56">
        <f ca="1">IFERROR(SUMIFS(INDIRECT(LEFT(ADDRESS(1,2,4,1,AE$1),LEN(ADDRESS(1,2,4,1,AE$1))-1)&amp;":B"),INDIRECT(LEFT(ADDRESS(1,1,4,1,AE$1),LEN(ADDRESS(1,1,4,1,AE$1))-1)&amp;":A"),عراق!$B20,INDIRECT(LEFT(ADDRESS(1,9,4,1,AE$1),LEN(ADDRESS(1,9,4,1,AE$1))-1)&amp;":i"),عراق!$A20),"")</f>
        <v>0</v>
      </c>
      <c r="AF20" s="56" t="str">
        <f ca="1">IFERROR(SUMIFS(INDIRECT(LEFT(ADDRESS(1,2,4,1,AF$1),LEN(ADDRESS(1,2,4,1,AF$1))-1)&amp;":B"),INDIRECT(LEFT(ADDRESS(1,1,4,1,AF$1),LEN(ADDRESS(1,1,4,1,AF$1))-1)&amp;":A"),عراق!$B20,INDIRECT(LEFT(ADDRESS(1,9,4,1,AF$1),LEN(ADDRESS(1,9,4,1,AF$1))-1)&amp;":i"),عراق!$A20),"")</f>
        <v/>
      </c>
      <c r="AG20" s="56">
        <f ca="1">IFERROR(SUMIFS(INDIRECT(LEFT(ADDRESS(1,2,4,1,AG$1),LEN(ADDRESS(1,2,4,1,AG$1))-1)&amp;":B"),INDIRECT(LEFT(ADDRESS(1,1,4,1,AG$1),LEN(ADDRESS(1,1,4,1,AG$1))-1)&amp;":A"),عراق!$B20,INDIRECT(LEFT(ADDRESS(1,9,4,1,AG$1),LEN(ADDRESS(1,9,4,1,AG$1))-1)&amp;":i"),عراق!$A20),"")</f>
        <v>0</v>
      </c>
      <c r="AH20" s="56">
        <f ca="1">IFERROR(SUMIFS(INDIRECT(LEFT(ADDRESS(1,2,4,1,AH$1),LEN(ADDRESS(1,2,4,1,AH$1))-1)&amp;":B"),INDIRECT(LEFT(ADDRESS(1,1,4,1,AH$1),LEN(ADDRESS(1,1,4,1,AH$1))-1)&amp;":A"),عراق!$B20,INDIRECT(LEFT(ADDRESS(1,9,4,1,AH$1),LEN(ADDRESS(1,9,4,1,AH$1))-1)&amp;":i"),عراق!$A20),"")</f>
        <v>0</v>
      </c>
      <c r="AI20" s="56">
        <f ca="1">IFERROR(SUMIFS(INDIRECT(LEFT(ADDRESS(1,2,4,1,AI$1),LEN(ADDRESS(1,2,4,1,AI$1))-1)&amp;":B"),INDIRECT(LEFT(ADDRESS(1,1,4,1,AI$1),LEN(ADDRESS(1,1,4,1,AI$1))-1)&amp;":A"),عراق!$B20,INDIRECT(LEFT(ADDRESS(1,9,4,1,AI$1),LEN(ADDRESS(1,9,4,1,AI$1))-1)&amp;":i"),عراق!$A20),"")</f>
        <v>0</v>
      </c>
    </row>
    <row r="21" spans="1:35">
      <c r="A21" s="53"/>
      <c r="B21" s="53"/>
      <c r="C21" s="53" t="str">
        <f>IF(ISERROR(LOOKUP(B21,محصولات!A:A,محصولات!B:B)),"",LOOKUP(B21,محصولات!A:A,محصولات!B:B))</f>
        <v/>
      </c>
      <c r="D21" s="53">
        <f t="shared" ca="1" si="0"/>
        <v>0</v>
      </c>
      <c r="E21" s="56">
        <f ca="1">IFERROR(SUMIFS(INDIRECT(LEFT(ADDRESS(1,2,4,1,E$1),LEN(ADDRESS(1,2,4,1,E$1))-1)&amp;":B"),INDIRECT(LEFT(ADDRESS(1,1,4,1,E$1),LEN(ADDRESS(1,1,4,1,E$1))-1)&amp;":A"),عراق!$B21,INDIRECT(LEFT(ADDRESS(1,9,4,1,E$1),LEN(ADDRESS(1,9,4,1,E$1))-1)&amp;":i"),عراق!$A21),"")</f>
        <v>0</v>
      </c>
      <c r="F21" s="56" t="str">
        <f ca="1">IFERROR(SUMIFS(INDIRECT(LEFT(ADDRESS(1,2,4,1,F$1),LEN(ADDRESS(1,2,4,1,F$1))-1)&amp;":B"),INDIRECT(LEFT(ADDRESS(1,1,4,1,F$1),LEN(ADDRESS(1,1,4,1,F$1))-1)&amp;":A"),عراق!$B21,INDIRECT(LEFT(ADDRESS(1,9,4,1,F$1),LEN(ADDRESS(1,9,4,1,F$1))-1)&amp;":i"),عراق!$A21),"")</f>
        <v/>
      </c>
      <c r="G21" s="56">
        <f ca="1">IFERROR(SUMIFS(INDIRECT(LEFT(ADDRESS(1,2,4,1,G$1),LEN(ADDRESS(1,2,4,1,G$1))-1)&amp;":B"),INDIRECT(LEFT(ADDRESS(1,1,4,1,G$1),LEN(ADDRESS(1,1,4,1,G$1))-1)&amp;":A"),عراق!$B21,INDIRECT(LEFT(ADDRESS(1,9,4,1,G$1),LEN(ADDRESS(1,9,4,1,G$1))-1)&amp;":i"),عراق!$A21),"")</f>
        <v>0</v>
      </c>
      <c r="H21" s="56">
        <f ca="1">IFERROR(SUMIFS(INDIRECT(LEFT(ADDRESS(1,2,4,1,H$1),LEN(ADDRESS(1,2,4,1,H$1))-1)&amp;":B"),INDIRECT(LEFT(ADDRESS(1,1,4,1,H$1),LEN(ADDRESS(1,1,4,1,H$1))-1)&amp;":A"),عراق!$B21,INDIRECT(LEFT(ADDRESS(1,9,4,1,H$1),LEN(ADDRESS(1,9,4,1,H$1))-1)&amp;":i"),عراق!$A21),"")</f>
        <v>0</v>
      </c>
      <c r="I21" s="56">
        <f ca="1">IFERROR(SUMIFS(INDIRECT(LEFT(ADDRESS(1,2,4,1,I$1),LEN(ADDRESS(1,2,4,1,I$1))-1)&amp;":B"),INDIRECT(LEFT(ADDRESS(1,1,4,1,I$1),LEN(ADDRESS(1,1,4,1,I$1))-1)&amp;":A"),عراق!$B21,INDIRECT(LEFT(ADDRESS(1,9,4,1,I$1),LEN(ADDRESS(1,9,4,1,I$1))-1)&amp;":i"),عراق!$A21),"")</f>
        <v>0</v>
      </c>
      <c r="J21" s="56">
        <f ca="1">IFERROR(SUMIFS(INDIRECT(LEFT(ADDRESS(1,2,4,1,J$1),LEN(ADDRESS(1,2,4,1,J$1))-1)&amp;":B"),INDIRECT(LEFT(ADDRESS(1,1,4,1,J$1),LEN(ADDRESS(1,1,4,1,J$1))-1)&amp;":A"),عراق!$B21,INDIRECT(LEFT(ADDRESS(1,9,4,1,J$1),LEN(ADDRESS(1,9,4,1,J$1))-1)&amp;":i"),عراق!$A21),"")</f>
        <v>0</v>
      </c>
      <c r="K21" s="56">
        <f ca="1">IFERROR(SUMIFS(INDIRECT(LEFT(ADDRESS(1,2,4,1,K$1),LEN(ADDRESS(1,2,4,1,K$1))-1)&amp;":B"),INDIRECT(LEFT(ADDRESS(1,1,4,1,K$1),LEN(ADDRESS(1,1,4,1,K$1))-1)&amp;":A"),عراق!$B21,INDIRECT(LEFT(ADDRESS(1,9,4,1,K$1),LEN(ADDRESS(1,9,4,1,K$1))-1)&amp;":i"),عراق!$A21),"")</f>
        <v>0</v>
      </c>
      <c r="L21" s="56">
        <f ca="1">IFERROR(SUMIFS(INDIRECT(LEFT(ADDRESS(1,2,4,1,L$1),LEN(ADDRESS(1,2,4,1,L$1))-1)&amp;":B"),INDIRECT(LEFT(ADDRESS(1,1,4,1,L$1),LEN(ADDRESS(1,1,4,1,L$1))-1)&amp;":A"),عراق!$B21,INDIRECT(LEFT(ADDRESS(1,9,4,1,L$1),LEN(ADDRESS(1,9,4,1,L$1))-1)&amp;":i"),عراق!$A21),"")</f>
        <v>0</v>
      </c>
      <c r="M21" s="56">
        <f ca="1">IFERROR(SUMIFS(INDIRECT(LEFT(ADDRESS(1,2,4,1,M$1),LEN(ADDRESS(1,2,4,1,M$1))-1)&amp;":B"),INDIRECT(LEFT(ADDRESS(1,1,4,1,M$1),LEN(ADDRESS(1,1,4,1,M$1))-1)&amp;":A"),عراق!$B21,INDIRECT(LEFT(ADDRESS(1,9,4,1,M$1),LEN(ADDRESS(1,9,4,1,M$1))-1)&amp;":i"),عراق!$A21),"")</f>
        <v>0</v>
      </c>
      <c r="N21" s="56">
        <f ca="1">IFERROR(SUMIFS(INDIRECT(LEFT(ADDRESS(1,2,4,1,N$1),LEN(ADDRESS(1,2,4,1,N$1))-1)&amp;":B"),INDIRECT(LEFT(ADDRESS(1,1,4,1,N$1),LEN(ADDRESS(1,1,4,1,N$1))-1)&amp;":A"),عراق!$B21,INDIRECT(LEFT(ADDRESS(1,9,4,1,N$1),LEN(ADDRESS(1,9,4,1,N$1))-1)&amp;":i"),عراق!$A21),"")</f>
        <v>0</v>
      </c>
      <c r="O21" s="56">
        <f ca="1">IFERROR(SUMIFS(INDIRECT(LEFT(ADDRESS(1,2,4,1,O$1),LEN(ADDRESS(1,2,4,1,O$1))-1)&amp;":B"),INDIRECT(LEFT(ADDRESS(1,1,4,1,O$1),LEN(ADDRESS(1,1,4,1,O$1))-1)&amp;":A"),عراق!$B21,INDIRECT(LEFT(ADDRESS(1,9,4,1,O$1),LEN(ADDRESS(1,9,4,1,O$1))-1)&amp;":i"),عراق!$A21),"")</f>
        <v>0</v>
      </c>
      <c r="P21" s="56">
        <f ca="1">IFERROR(SUMIFS(INDIRECT(LEFT(ADDRESS(1,2,4,1,P$1),LEN(ADDRESS(1,2,4,1,P$1))-1)&amp;":B"),INDIRECT(LEFT(ADDRESS(1,1,4,1,P$1),LEN(ADDRESS(1,1,4,1,P$1))-1)&amp;":A"),عراق!$B21,INDIRECT(LEFT(ADDRESS(1,9,4,1,P$1),LEN(ADDRESS(1,9,4,1,P$1))-1)&amp;":i"),عراق!$A21),"")</f>
        <v>0</v>
      </c>
      <c r="Q21" s="56">
        <f ca="1">IFERROR(SUMIFS(INDIRECT(LEFT(ADDRESS(1,2,4,1,Q$1),LEN(ADDRESS(1,2,4,1,Q$1))-1)&amp;":B"),INDIRECT(LEFT(ADDRESS(1,1,4,1,Q$1),LEN(ADDRESS(1,1,4,1,Q$1))-1)&amp;":A"),عراق!$B21,INDIRECT(LEFT(ADDRESS(1,9,4,1,Q$1),LEN(ADDRESS(1,9,4,1,Q$1))-1)&amp;":i"),عراق!$A21),"")</f>
        <v>0</v>
      </c>
      <c r="R21" s="56" t="str">
        <f ca="1">IFERROR(SUMIFS(INDIRECT(LEFT(ADDRESS(1,2,4,1,R$1),LEN(ADDRESS(1,2,4,1,R$1))-1)&amp;":B"),INDIRECT(LEFT(ADDRESS(1,1,4,1,R$1),LEN(ADDRESS(1,1,4,1,R$1))-1)&amp;":A"),عراق!$B21,INDIRECT(LEFT(ADDRESS(1,9,4,1,R$1),LEN(ADDRESS(1,9,4,1,R$1))-1)&amp;":i"),عراق!$A21),"")</f>
        <v/>
      </c>
      <c r="S21" s="56">
        <f ca="1">IFERROR(SUMIFS(INDIRECT(LEFT(ADDRESS(1,2,4,1,S$1),LEN(ADDRESS(1,2,4,1,S$1))-1)&amp;":B"),INDIRECT(LEFT(ADDRESS(1,1,4,1,S$1),LEN(ADDRESS(1,1,4,1,S$1))-1)&amp;":A"),عراق!$B21,INDIRECT(LEFT(ADDRESS(1,9,4,1,S$1),LEN(ADDRESS(1,9,4,1,S$1))-1)&amp;":i"),عراق!$A21),"")</f>
        <v>0</v>
      </c>
      <c r="T21" s="56">
        <f ca="1">IFERROR(SUMIFS(INDIRECT(LEFT(ADDRESS(1,2,4,1,T$1),LEN(ADDRESS(1,2,4,1,T$1))-1)&amp;":B"),INDIRECT(LEFT(ADDRESS(1,1,4,1,T$1),LEN(ADDRESS(1,1,4,1,T$1))-1)&amp;":A"),عراق!$B21,INDIRECT(LEFT(ADDRESS(1,9,4,1,T$1),LEN(ADDRESS(1,9,4,1,T$1))-1)&amp;":i"),عراق!$A21),"")</f>
        <v>0</v>
      </c>
      <c r="U21" s="56">
        <f ca="1">IFERROR(SUMIFS(INDIRECT(LEFT(ADDRESS(1,2,4,1,U$1),LEN(ADDRESS(1,2,4,1,U$1))-1)&amp;":B"),INDIRECT(LEFT(ADDRESS(1,1,4,1,U$1),LEN(ADDRESS(1,1,4,1,U$1))-1)&amp;":A"),عراق!$B21,INDIRECT(LEFT(ADDRESS(1,9,4,1,U$1),LEN(ADDRESS(1,9,4,1,U$1))-1)&amp;":i"),عراق!$A21),"")</f>
        <v>0</v>
      </c>
      <c r="V21" s="56">
        <f ca="1">IFERROR(SUMIFS(INDIRECT(LEFT(ADDRESS(1,2,4,1,V$1),LEN(ADDRESS(1,2,4,1,V$1))-1)&amp;":B"),INDIRECT(LEFT(ADDRESS(1,1,4,1,V$1),LEN(ADDRESS(1,1,4,1,V$1))-1)&amp;":A"),عراق!$B21,INDIRECT(LEFT(ADDRESS(1,9,4,1,V$1),LEN(ADDRESS(1,9,4,1,V$1))-1)&amp;":i"),عراق!$A21),"")</f>
        <v>0</v>
      </c>
      <c r="W21" s="56">
        <f ca="1">IFERROR(SUMIFS(INDIRECT(LEFT(ADDRESS(1,2,4,1,W$1),LEN(ADDRESS(1,2,4,1,W$1))-1)&amp;":B"),INDIRECT(LEFT(ADDRESS(1,1,4,1,W$1),LEN(ADDRESS(1,1,4,1,W$1))-1)&amp;":A"),عراق!$B21,INDIRECT(LEFT(ADDRESS(1,9,4,1,W$1),LEN(ADDRESS(1,9,4,1,W$1))-1)&amp;":i"),عراق!$A21),"")</f>
        <v>0</v>
      </c>
      <c r="X21" s="56">
        <f ca="1">IFERROR(SUMIFS(INDIRECT(LEFT(ADDRESS(1,2,4,1,X$1),LEN(ADDRESS(1,2,4,1,X$1))-1)&amp;":B"),INDIRECT(LEFT(ADDRESS(1,1,4,1,X$1),LEN(ADDRESS(1,1,4,1,X$1))-1)&amp;":A"),عراق!$B21,INDIRECT(LEFT(ADDRESS(1,9,4,1,X$1),LEN(ADDRESS(1,9,4,1,X$1))-1)&amp;":i"),عراق!$A21),"")</f>
        <v>0</v>
      </c>
      <c r="Y21" s="56" t="str">
        <f ca="1">IFERROR(SUMIFS(INDIRECT(LEFT(ADDRESS(1,2,4,1,Y$1),LEN(ADDRESS(1,2,4,1,Y$1))-1)&amp;":B"),INDIRECT(LEFT(ADDRESS(1,1,4,1,Y$1),LEN(ADDRESS(1,1,4,1,Y$1))-1)&amp;":A"),عراق!$B21,INDIRECT(LEFT(ADDRESS(1,9,4,1,Y$1),LEN(ADDRESS(1,9,4,1,Y$1))-1)&amp;":i"),عراق!$A21),"")</f>
        <v/>
      </c>
      <c r="Z21" s="56">
        <f ca="1">IFERROR(SUMIFS(INDIRECT(LEFT(ADDRESS(1,2,4,1,Z$1),LEN(ADDRESS(1,2,4,1,Z$1))-1)&amp;":B"),INDIRECT(LEFT(ADDRESS(1,1,4,1,Z$1),LEN(ADDRESS(1,1,4,1,Z$1))-1)&amp;":A"),عراق!$B21,INDIRECT(LEFT(ADDRESS(1,9,4,1,Z$1),LEN(ADDRESS(1,9,4,1,Z$1))-1)&amp;":i"),عراق!$A21),"")</f>
        <v>0</v>
      </c>
      <c r="AA21" s="56">
        <f ca="1">IFERROR(SUMIFS(INDIRECT(LEFT(ADDRESS(1,2,4,1,AA$1),LEN(ADDRESS(1,2,4,1,AA$1))-1)&amp;":B"),INDIRECT(LEFT(ADDRESS(1,1,4,1,AA$1),LEN(ADDRESS(1,1,4,1,AA$1))-1)&amp;":A"),عراق!$B21,INDIRECT(LEFT(ADDRESS(1,9,4,1,AA$1),LEN(ADDRESS(1,9,4,1,AA$1))-1)&amp;":i"),عراق!$A21),"")</f>
        <v>0</v>
      </c>
      <c r="AB21" s="56">
        <f ca="1">IFERROR(SUMIFS(INDIRECT(LEFT(ADDRESS(1,2,4,1,AB$1),LEN(ADDRESS(1,2,4,1,AB$1))-1)&amp;":B"),INDIRECT(LEFT(ADDRESS(1,1,4,1,AB$1),LEN(ADDRESS(1,1,4,1,AB$1))-1)&amp;":A"),عراق!$B21,INDIRECT(LEFT(ADDRESS(1,9,4,1,AB$1),LEN(ADDRESS(1,9,4,1,AB$1))-1)&amp;":i"),عراق!$A21),"")</f>
        <v>0</v>
      </c>
      <c r="AC21" s="56">
        <f ca="1">IFERROR(SUMIFS(INDIRECT(LEFT(ADDRESS(1,2,4,1,AC$1),LEN(ADDRESS(1,2,4,1,AC$1))-1)&amp;":B"),INDIRECT(LEFT(ADDRESS(1,1,4,1,AC$1),LEN(ADDRESS(1,1,4,1,AC$1))-1)&amp;":A"),عراق!$B21,INDIRECT(LEFT(ADDRESS(1,9,4,1,AC$1),LEN(ADDRESS(1,9,4,1,AC$1))-1)&amp;":i"),عراق!$A21),"")</f>
        <v>0</v>
      </c>
      <c r="AD21" s="56">
        <f ca="1">IFERROR(SUMIFS(INDIRECT(LEFT(ADDRESS(1,2,4,1,AD$1),LEN(ADDRESS(1,2,4,1,AD$1))-1)&amp;":B"),INDIRECT(LEFT(ADDRESS(1,1,4,1,AD$1),LEN(ADDRESS(1,1,4,1,AD$1))-1)&amp;":A"),عراق!$B21,INDIRECT(LEFT(ADDRESS(1,9,4,1,AD$1),LEN(ADDRESS(1,9,4,1,AD$1))-1)&amp;":i"),عراق!$A21),"")</f>
        <v>0</v>
      </c>
      <c r="AE21" s="56">
        <f ca="1">IFERROR(SUMIFS(INDIRECT(LEFT(ADDRESS(1,2,4,1,AE$1),LEN(ADDRESS(1,2,4,1,AE$1))-1)&amp;":B"),INDIRECT(LEFT(ADDRESS(1,1,4,1,AE$1),LEN(ADDRESS(1,1,4,1,AE$1))-1)&amp;":A"),عراق!$B21,INDIRECT(LEFT(ADDRESS(1,9,4,1,AE$1),LEN(ADDRESS(1,9,4,1,AE$1))-1)&amp;":i"),عراق!$A21),"")</f>
        <v>0</v>
      </c>
      <c r="AF21" s="56" t="str">
        <f ca="1">IFERROR(SUMIFS(INDIRECT(LEFT(ADDRESS(1,2,4,1,AF$1),LEN(ADDRESS(1,2,4,1,AF$1))-1)&amp;":B"),INDIRECT(LEFT(ADDRESS(1,1,4,1,AF$1),LEN(ADDRESS(1,1,4,1,AF$1))-1)&amp;":A"),عراق!$B21,INDIRECT(LEFT(ADDRESS(1,9,4,1,AF$1),LEN(ADDRESS(1,9,4,1,AF$1))-1)&amp;":i"),عراق!$A21),"")</f>
        <v/>
      </c>
      <c r="AG21" s="56">
        <f ca="1">IFERROR(SUMIFS(INDIRECT(LEFT(ADDRESS(1,2,4,1,AG$1),LEN(ADDRESS(1,2,4,1,AG$1))-1)&amp;":B"),INDIRECT(LEFT(ADDRESS(1,1,4,1,AG$1),LEN(ADDRESS(1,1,4,1,AG$1))-1)&amp;":A"),عراق!$B21,INDIRECT(LEFT(ADDRESS(1,9,4,1,AG$1),LEN(ADDRESS(1,9,4,1,AG$1))-1)&amp;":i"),عراق!$A21),"")</f>
        <v>0</v>
      </c>
      <c r="AH21" s="56">
        <f ca="1">IFERROR(SUMIFS(INDIRECT(LEFT(ADDRESS(1,2,4,1,AH$1),LEN(ADDRESS(1,2,4,1,AH$1))-1)&amp;":B"),INDIRECT(LEFT(ADDRESS(1,1,4,1,AH$1),LEN(ADDRESS(1,1,4,1,AH$1))-1)&amp;":A"),عراق!$B21,INDIRECT(LEFT(ADDRESS(1,9,4,1,AH$1),LEN(ADDRESS(1,9,4,1,AH$1))-1)&amp;":i"),عراق!$A21),"")</f>
        <v>0</v>
      </c>
      <c r="AI21" s="56">
        <f ca="1">IFERROR(SUMIFS(INDIRECT(LEFT(ADDRESS(1,2,4,1,AI$1),LEN(ADDRESS(1,2,4,1,AI$1))-1)&amp;":B"),INDIRECT(LEFT(ADDRESS(1,1,4,1,AI$1),LEN(ADDRESS(1,1,4,1,AI$1))-1)&amp;":A"),عراق!$B21,INDIRECT(LEFT(ADDRESS(1,9,4,1,AI$1),LEN(ADDRESS(1,9,4,1,AI$1))-1)&amp;":i"),عراق!$A21),"")</f>
        <v>0</v>
      </c>
    </row>
    <row r="22" spans="1:35">
      <c r="A22" s="53"/>
      <c r="B22" s="53"/>
      <c r="C22" s="53" t="str">
        <f>IF(ISERROR(LOOKUP(B22,محصولات!A:A,محصولات!B:B)),"",LOOKUP(B22,محصولات!A:A,محصولات!B:B))</f>
        <v/>
      </c>
      <c r="D22" s="53">
        <f t="shared" ca="1" si="0"/>
        <v>0</v>
      </c>
      <c r="E22" s="56">
        <f ca="1">IFERROR(SUMIFS(INDIRECT(LEFT(ADDRESS(1,2,4,1,E$1),LEN(ADDRESS(1,2,4,1,E$1))-1)&amp;":B"),INDIRECT(LEFT(ADDRESS(1,1,4,1,E$1),LEN(ADDRESS(1,1,4,1,E$1))-1)&amp;":A"),عراق!$B22,INDIRECT(LEFT(ADDRESS(1,9,4,1,E$1),LEN(ADDRESS(1,9,4,1,E$1))-1)&amp;":i"),عراق!$A22),"")</f>
        <v>0</v>
      </c>
      <c r="F22" s="56" t="str">
        <f ca="1">IFERROR(SUMIFS(INDIRECT(LEFT(ADDRESS(1,2,4,1,F$1),LEN(ADDRESS(1,2,4,1,F$1))-1)&amp;":B"),INDIRECT(LEFT(ADDRESS(1,1,4,1,F$1),LEN(ADDRESS(1,1,4,1,F$1))-1)&amp;":A"),عراق!$B22,INDIRECT(LEFT(ADDRESS(1,9,4,1,F$1),LEN(ADDRESS(1,9,4,1,F$1))-1)&amp;":i"),عراق!$A22),"")</f>
        <v/>
      </c>
      <c r="G22" s="56">
        <f ca="1">IFERROR(SUMIFS(INDIRECT(LEFT(ADDRESS(1,2,4,1,G$1),LEN(ADDRESS(1,2,4,1,G$1))-1)&amp;":B"),INDIRECT(LEFT(ADDRESS(1,1,4,1,G$1),LEN(ADDRESS(1,1,4,1,G$1))-1)&amp;":A"),عراق!$B22,INDIRECT(LEFT(ADDRESS(1,9,4,1,G$1),LEN(ADDRESS(1,9,4,1,G$1))-1)&amp;":i"),عراق!$A22),"")</f>
        <v>0</v>
      </c>
      <c r="H22" s="56">
        <f ca="1">IFERROR(SUMIFS(INDIRECT(LEFT(ADDRESS(1,2,4,1,H$1),LEN(ADDRESS(1,2,4,1,H$1))-1)&amp;":B"),INDIRECT(LEFT(ADDRESS(1,1,4,1,H$1),LEN(ADDRESS(1,1,4,1,H$1))-1)&amp;":A"),عراق!$B22,INDIRECT(LEFT(ADDRESS(1,9,4,1,H$1),LEN(ADDRESS(1,9,4,1,H$1))-1)&amp;":i"),عراق!$A22),"")</f>
        <v>0</v>
      </c>
      <c r="I22" s="56">
        <f ca="1">IFERROR(SUMIFS(INDIRECT(LEFT(ADDRESS(1,2,4,1,I$1),LEN(ADDRESS(1,2,4,1,I$1))-1)&amp;":B"),INDIRECT(LEFT(ADDRESS(1,1,4,1,I$1),LEN(ADDRESS(1,1,4,1,I$1))-1)&amp;":A"),عراق!$B22,INDIRECT(LEFT(ADDRESS(1,9,4,1,I$1),LEN(ADDRESS(1,9,4,1,I$1))-1)&amp;":i"),عراق!$A22),"")</f>
        <v>0</v>
      </c>
      <c r="J22" s="56">
        <f ca="1">IFERROR(SUMIFS(INDIRECT(LEFT(ADDRESS(1,2,4,1,J$1),LEN(ADDRESS(1,2,4,1,J$1))-1)&amp;":B"),INDIRECT(LEFT(ADDRESS(1,1,4,1,J$1),LEN(ADDRESS(1,1,4,1,J$1))-1)&amp;":A"),عراق!$B22,INDIRECT(LEFT(ADDRESS(1,9,4,1,J$1),LEN(ADDRESS(1,9,4,1,J$1))-1)&amp;":i"),عراق!$A22),"")</f>
        <v>0</v>
      </c>
      <c r="K22" s="56">
        <f ca="1">IFERROR(SUMIFS(INDIRECT(LEFT(ADDRESS(1,2,4,1,K$1),LEN(ADDRESS(1,2,4,1,K$1))-1)&amp;":B"),INDIRECT(LEFT(ADDRESS(1,1,4,1,K$1),LEN(ADDRESS(1,1,4,1,K$1))-1)&amp;":A"),عراق!$B22,INDIRECT(LEFT(ADDRESS(1,9,4,1,K$1),LEN(ADDRESS(1,9,4,1,K$1))-1)&amp;":i"),عراق!$A22),"")</f>
        <v>0</v>
      </c>
      <c r="L22" s="56">
        <f ca="1">IFERROR(SUMIFS(INDIRECT(LEFT(ADDRESS(1,2,4,1,L$1),LEN(ADDRESS(1,2,4,1,L$1))-1)&amp;":B"),INDIRECT(LEFT(ADDRESS(1,1,4,1,L$1),LEN(ADDRESS(1,1,4,1,L$1))-1)&amp;":A"),عراق!$B22,INDIRECT(LEFT(ADDRESS(1,9,4,1,L$1),LEN(ADDRESS(1,9,4,1,L$1))-1)&amp;":i"),عراق!$A22),"")</f>
        <v>0</v>
      </c>
      <c r="M22" s="56">
        <f ca="1">IFERROR(SUMIFS(INDIRECT(LEFT(ADDRESS(1,2,4,1,M$1),LEN(ADDRESS(1,2,4,1,M$1))-1)&amp;":B"),INDIRECT(LEFT(ADDRESS(1,1,4,1,M$1),LEN(ADDRESS(1,1,4,1,M$1))-1)&amp;":A"),عراق!$B22,INDIRECT(LEFT(ADDRESS(1,9,4,1,M$1),LEN(ADDRESS(1,9,4,1,M$1))-1)&amp;":i"),عراق!$A22),"")</f>
        <v>0</v>
      </c>
      <c r="N22" s="56">
        <f ca="1">IFERROR(SUMIFS(INDIRECT(LEFT(ADDRESS(1,2,4,1,N$1),LEN(ADDRESS(1,2,4,1,N$1))-1)&amp;":B"),INDIRECT(LEFT(ADDRESS(1,1,4,1,N$1),LEN(ADDRESS(1,1,4,1,N$1))-1)&amp;":A"),عراق!$B22,INDIRECT(LEFT(ADDRESS(1,9,4,1,N$1),LEN(ADDRESS(1,9,4,1,N$1))-1)&amp;":i"),عراق!$A22),"")</f>
        <v>0</v>
      </c>
      <c r="O22" s="56">
        <f ca="1">IFERROR(SUMIFS(INDIRECT(LEFT(ADDRESS(1,2,4,1,O$1),LEN(ADDRESS(1,2,4,1,O$1))-1)&amp;":B"),INDIRECT(LEFT(ADDRESS(1,1,4,1,O$1),LEN(ADDRESS(1,1,4,1,O$1))-1)&amp;":A"),عراق!$B22,INDIRECT(LEFT(ADDRESS(1,9,4,1,O$1),LEN(ADDRESS(1,9,4,1,O$1))-1)&amp;":i"),عراق!$A22),"")</f>
        <v>0</v>
      </c>
      <c r="P22" s="56">
        <f ca="1">IFERROR(SUMIFS(INDIRECT(LEFT(ADDRESS(1,2,4,1,P$1),LEN(ADDRESS(1,2,4,1,P$1))-1)&amp;":B"),INDIRECT(LEFT(ADDRESS(1,1,4,1,P$1),LEN(ADDRESS(1,1,4,1,P$1))-1)&amp;":A"),عراق!$B22,INDIRECT(LEFT(ADDRESS(1,9,4,1,P$1),LEN(ADDRESS(1,9,4,1,P$1))-1)&amp;":i"),عراق!$A22),"")</f>
        <v>0</v>
      </c>
      <c r="Q22" s="56">
        <f ca="1">IFERROR(SUMIFS(INDIRECT(LEFT(ADDRESS(1,2,4,1,Q$1),LEN(ADDRESS(1,2,4,1,Q$1))-1)&amp;":B"),INDIRECT(LEFT(ADDRESS(1,1,4,1,Q$1),LEN(ADDRESS(1,1,4,1,Q$1))-1)&amp;":A"),عراق!$B22,INDIRECT(LEFT(ADDRESS(1,9,4,1,Q$1),LEN(ADDRESS(1,9,4,1,Q$1))-1)&amp;":i"),عراق!$A22),"")</f>
        <v>0</v>
      </c>
      <c r="R22" s="56" t="str">
        <f ca="1">IFERROR(SUMIFS(INDIRECT(LEFT(ADDRESS(1,2,4,1,R$1),LEN(ADDRESS(1,2,4,1,R$1))-1)&amp;":B"),INDIRECT(LEFT(ADDRESS(1,1,4,1,R$1),LEN(ADDRESS(1,1,4,1,R$1))-1)&amp;":A"),عراق!$B22,INDIRECT(LEFT(ADDRESS(1,9,4,1,R$1),LEN(ADDRESS(1,9,4,1,R$1))-1)&amp;":i"),عراق!$A22),"")</f>
        <v/>
      </c>
      <c r="S22" s="56">
        <f ca="1">IFERROR(SUMIFS(INDIRECT(LEFT(ADDRESS(1,2,4,1,S$1),LEN(ADDRESS(1,2,4,1,S$1))-1)&amp;":B"),INDIRECT(LEFT(ADDRESS(1,1,4,1,S$1),LEN(ADDRESS(1,1,4,1,S$1))-1)&amp;":A"),عراق!$B22,INDIRECT(LEFT(ADDRESS(1,9,4,1,S$1),LEN(ADDRESS(1,9,4,1,S$1))-1)&amp;":i"),عراق!$A22),"")</f>
        <v>0</v>
      </c>
      <c r="T22" s="56">
        <f ca="1">IFERROR(SUMIFS(INDIRECT(LEFT(ADDRESS(1,2,4,1,T$1),LEN(ADDRESS(1,2,4,1,T$1))-1)&amp;":B"),INDIRECT(LEFT(ADDRESS(1,1,4,1,T$1),LEN(ADDRESS(1,1,4,1,T$1))-1)&amp;":A"),عراق!$B22,INDIRECT(LEFT(ADDRESS(1,9,4,1,T$1),LEN(ADDRESS(1,9,4,1,T$1))-1)&amp;":i"),عراق!$A22),"")</f>
        <v>0</v>
      </c>
      <c r="U22" s="56">
        <f ca="1">IFERROR(SUMIFS(INDIRECT(LEFT(ADDRESS(1,2,4,1,U$1),LEN(ADDRESS(1,2,4,1,U$1))-1)&amp;":B"),INDIRECT(LEFT(ADDRESS(1,1,4,1,U$1),LEN(ADDRESS(1,1,4,1,U$1))-1)&amp;":A"),عراق!$B22,INDIRECT(LEFT(ADDRESS(1,9,4,1,U$1),LEN(ADDRESS(1,9,4,1,U$1))-1)&amp;":i"),عراق!$A22),"")</f>
        <v>0</v>
      </c>
      <c r="V22" s="56">
        <f ca="1">IFERROR(SUMIFS(INDIRECT(LEFT(ADDRESS(1,2,4,1,V$1),LEN(ADDRESS(1,2,4,1,V$1))-1)&amp;":B"),INDIRECT(LEFT(ADDRESS(1,1,4,1,V$1),LEN(ADDRESS(1,1,4,1,V$1))-1)&amp;":A"),عراق!$B22,INDIRECT(LEFT(ADDRESS(1,9,4,1,V$1),LEN(ADDRESS(1,9,4,1,V$1))-1)&amp;":i"),عراق!$A22),"")</f>
        <v>0</v>
      </c>
      <c r="W22" s="56">
        <f ca="1">IFERROR(SUMIFS(INDIRECT(LEFT(ADDRESS(1,2,4,1,W$1),LEN(ADDRESS(1,2,4,1,W$1))-1)&amp;":B"),INDIRECT(LEFT(ADDRESS(1,1,4,1,W$1),LEN(ADDRESS(1,1,4,1,W$1))-1)&amp;":A"),عراق!$B22,INDIRECT(LEFT(ADDRESS(1,9,4,1,W$1),LEN(ADDRESS(1,9,4,1,W$1))-1)&amp;":i"),عراق!$A22),"")</f>
        <v>0</v>
      </c>
      <c r="X22" s="56">
        <f ca="1">IFERROR(SUMIFS(INDIRECT(LEFT(ADDRESS(1,2,4,1,X$1),LEN(ADDRESS(1,2,4,1,X$1))-1)&amp;":B"),INDIRECT(LEFT(ADDRESS(1,1,4,1,X$1),LEN(ADDRESS(1,1,4,1,X$1))-1)&amp;":A"),عراق!$B22,INDIRECT(LEFT(ADDRESS(1,9,4,1,X$1),LEN(ADDRESS(1,9,4,1,X$1))-1)&amp;":i"),عراق!$A22),"")</f>
        <v>0</v>
      </c>
      <c r="Y22" s="56" t="str">
        <f ca="1">IFERROR(SUMIFS(INDIRECT(LEFT(ADDRESS(1,2,4,1,Y$1),LEN(ADDRESS(1,2,4,1,Y$1))-1)&amp;":B"),INDIRECT(LEFT(ADDRESS(1,1,4,1,Y$1),LEN(ADDRESS(1,1,4,1,Y$1))-1)&amp;":A"),عراق!$B22,INDIRECT(LEFT(ADDRESS(1,9,4,1,Y$1),LEN(ADDRESS(1,9,4,1,Y$1))-1)&amp;":i"),عراق!$A22),"")</f>
        <v/>
      </c>
      <c r="Z22" s="56">
        <f ca="1">IFERROR(SUMIFS(INDIRECT(LEFT(ADDRESS(1,2,4,1,Z$1),LEN(ADDRESS(1,2,4,1,Z$1))-1)&amp;":B"),INDIRECT(LEFT(ADDRESS(1,1,4,1,Z$1),LEN(ADDRESS(1,1,4,1,Z$1))-1)&amp;":A"),عراق!$B22,INDIRECT(LEFT(ADDRESS(1,9,4,1,Z$1),LEN(ADDRESS(1,9,4,1,Z$1))-1)&amp;":i"),عراق!$A22),"")</f>
        <v>0</v>
      </c>
      <c r="AA22" s="56">
        <f ca="1">IFERROR(SUMIFS(INDIRECT(LEFT(ADDRESS(1,2,4,1,AA$1),LEN(ADDRESS(1,2,4,1,AA$1))-1)&amp;":B"),INDIRECT(LEFT(ADDRESS(1,1,4,1,AA$1),LEN(ADDRESS(1,1,4,1,AA$1))-1)&amp;":A"),عراق!$B22,INDIRECT(LEFT(ADDRESS(1,9,4,1,AA$1),LEN(ADDRESS(1,9,4,1,AA$1))-1)&amp;":i"),عراق!$A22),"")</f>
        <v>0</v>
      </c>
      <c r="AB22" s="56">
        <f ca="1">IFERROR(SUMIFS(INDIRECT(LEFT(ADDRESS(1,2,4,1,AB$1),LEN(ADDRESS(1,2,4,1,AB$1))-1)&amp;":B"),INDIRECT(LEFT(ADDRESS(1,1,4,1,AB$1),LEN(ADDRESS(1,1,4,1,AB$1))-1)&amp;":A"),عراق!$B22,INDIRECT(LEFT(ADDRESS(1,9,4,1,AB$1),LEN(ADDRESS(1,9,4,1,AB$1))-1)&amp;":i"),عراق!$A22),"")</f>
        <v>0</v>
      </c>
      <c r="AC22" s="56">
        <f ca="1">IFERROR(SUMIFS(INDIRECT(LEFT(ADDRESS(1,2,4,1,AC$1),LEN(ADDRESS(1,2,4,1,AC$1))-1)&amp;":B"),INDIRECT(LEFT(ADDRESS(1,1,4,1,AC$1),LEN(ADDRESS(1,1,4,1,AC$1))-1)&amp;":A"),عراق!$B22,INDIRECT(LEFT(ADDRESS(1,9,4,1,AC$1),LEN(ADDRESS(1,9,4,1,AC$1))-1)&amp;":i"),عراق!$A22),"")</f>
        <v>0</v>
      </c>
      <c r="AD22" s="56">
        <f ca="1">IFERROR(SUMIFS(INDIRECT(LEFT(ADDRESS(1,2,4,1,AD$1),LEN(ADDRESS(1,2,4,1,AD$1))-1)&amp;":B"),INDIRECT(LEFT(ADDRESS(1,1,4,1,AD$1),LEN(ADDRESS(1,1,4,1,AD$1))-1)&amp;":A"),عراق!$B22,INDIRECT(LEFT(ADDRESS(1,9,4,1,AD$1),LEN(ADDRESS(1,9,4,1,AD$1))-1)&amp;":i"),عراق!$A22),"")</f>
        <v>0</v>
      </c>
      <c r="AE22" s="56">
        <f ca="1">IFERROR(SUMIFS(INDIRECT(LEFT(ADDRESS(1,2,4,1,AE$1),LEN(ADDRESS(1,2,4,1,AE$1))-1)&amp;":B"),INDIRECT(LEFT(ADDRESS(1,1,4,1,AE$1),LEN(ADDRESS(1,1,4,1,AE$1))-1)&amp;":A"),عراق!$B22,INDIRECT(LEFT(ADDRESS(1,9,4,1,AE$1),LEN(ADDRESS(1,9,4,1,AE$1))-1)&amp;":i"),عراق!$A22),"")</f>
        <v>0</v>
      </c>
      <c r="AF22" s="56" t="str">
        <f ca="1">IFERROR(SUMIFS(INDIRECT(LEFT(ADDRESS(1,2,4,1,AF$1),LEN(ADDRESS(1,2,4,1,AF$1))-1)&amp;":B"),INDIRECT(LEFT(ADDRESS(1,1,4,1,AF$1),LEN(ADDRESS(1,1,4,1,AF$1))-1)&amp;":A"),عراق!$B22,INDIRECT(LEFT(ADDRESS(1,9,4,1,AF$1),LEN(ADDRESS(1,9,4,1,AF$1))-1)&amp;":i"),عراق!$A22),"")</f>
        <v/>
      </c>
      <c r="AG22" s="56">
        <f ca="1">IFERROR(SUMIFS(INDIRECT(LEFT(ADDRESS(1,2,4,1,AG$1),LEN(ADDRESS(1,2,4,1,AG$1))-1)&amp;":B"),INDIRECT(LEFT(ADDRESS(1,1,4,1,AG$1),LEN(ADDRESS(1,1,4,1,AG$1))-1)&amp;":A"),عراق!$B22,INDIRECT(LEFT(ADDRESS(1,9,4,1,AG$1),LEN(ADDRESS(1,9,4,1,AG$1))-1)&amp;":i"),عراق!$A22),"")</f>
        <v>0</v>
      </c>
      <c r="AH22" s="56">
        <f ca="1">IFERROR(SUMIFS(INDIRECT(LEFT(ADDRESS(1,2,4,1,AH$1),LEN(ADDRESS(1,2,4,1,AH$1))-1)&amp;":B"),INDIRECT(LEFT(ADDRESS(1,1,4,1,AH$1),LEN(ADDRESS(1,1,4,1,AH$1))-1)&amp;":A"),عراق!$B22,INDIRECT(LEFT(ADDRESS(1,9,4,1,AH$1),LEN(ADDRESS(1,9,4,1,AH$1))-1)&amp;":i"),عراق!$A22),"")</f>
        <v>0</v>
      </c>
      <c r="AI22" s="56">
        <f ca="1">IFERROR(SUMIFS(INDIRECT(LEFT(ADDRESS(1,2,4,1,AI$1),LEN(ADDRESS(1,2,4,1,AI$1))-1)&amp;":B"),INDIRECT(LEFT(ADDRESS(1,1,4,1,AI$1),LEN(ADDRESS(1,1,4,1,AI$1))-1)&amp;":A"),عراق!$B22,INDIRECT(LEFT(ADDRESS(1,9,4,1,AI$1),LEN(ADDRESS(1,9,4,1,AI$1))-1)&amp;":i"),عراق!$A22),"")</f>
        <v>0</v>
      </c>
    </row>
  </sheetData>
  <customSheetViews>
    <customSheetView guid="{889FFCA4-7EFC-471B-8ECE-D4688929F392}" state="hidden">
      <pane xSplit="4" ySplit="1" topLeftCell="E2" activePane="bottomRight" state="frozen"/>
      <selection pane="bottomRight" activeCell="A3" sqref="A3"/>
      <pageMargins left="0.7" right="0.7" top="0.75" bottom="0.75" header="0.3" footer="0.3"/>
      <pageSetup orientation="portrait" r:id="rId1"/>
    </customSheetView>
  </customSheetViews>
  <conditionalFormatting sqref="B2:B5">
    <cfRule type="duplicateValues" dxfId="37" priority="9"/>
  </conditionalFormatting>
  <conditionalFormatting sqref="B6">
    <cfRule type="duplicateValues" dxfId="36" priority="8"/>
  </conditionalFormatting>
  <conditionalFormatting sqref="B7:B9">
    <cfRule type="duplicateValues" dxfId="35" priority="7"/>
  </conditionalFormatting>
  <conditionalFormatting sqref="B10:B14">
    <cfRule type="duplicateValues" dxfId="34" priority="6"/>
  </conditionalFormatting>
  <conditionalFormatting sqref="B15:B18">
    <cfRule type="duplicateValues" dxfId="33" priority="5"/>
  </conditionalFormatting>
  <conditionalFormatting sqref="B19">
    <cfRule type="duplicateValues" dxfId="32" priority="4"/>
  </conditionalFormatting>
  <conditionalFormatting sqref="B20:B21">
    <cfRule type="duplicateValues" dxfId="31" priority="3"/>
  </conditionalFormatting>
  <conditionalFormatting sqref="B22">
    <cfRule type="duplicateValues" dxfId="30" priority="2"/>
  </conditionalFormatting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[1]مقاصد!#REF!</xm:f>
          </x14:formula1>
          <xm:sqref>A23:A24</xm:sqref>
        </x14:dataValidation>
        <x14:dataValidation type="list" allowBlank="1" showInputMessage="1" showErrorMessage="1">
          <x14:formula1>
            <xm:f>مقاصد!$A$2:$A$25</xm:f>
          </x14:formula1>
          <xm:sqref>A2:A22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A1:AH98"/>
  <sheetViews>
    <sheetView rightToLeft="1" tabSelected="1" zoomScaleNormal="100" workbookViewId="0">
      <pane xSplit="3" ySplit="1" topLeftCell="H86" activePane="bottomRight" state="frozen"/>
      <selection activeCell="G24" sqref="G24"/>
      <selection pane="topRight" activeCell="G24" sqref="G24"/>
      <selection pane="bottomLeft" activeCell="G24" sqref="G24"/>
      <selection pane="bottomRight" activeCell="AG95" sqref="AG95"/>
    </sheetView>
  </sheetViews>
  <sheetFormatPr defaultRowHeight="15"/>
  <cols>
    <col min="1" max="1" width="9" style="9" customWidth="1"/>
    <col min="2" max="2" width="32.85546875" style="52" customWidth="1"/>
    <col min="3" max="3" width="8" style="9" customWidth="1"/>
    <col min="4" max="4" width="5" style="49" bestFit="1" customWidth="1"/>
    <col min="5" max="5" width="3.42578125" style="49" customWidth="1"/>
    <col min="6" max="16" width="5" style="49" bestFit="1" customWidth="1"/>
    <col min="17" max="17" width="6" style="49" bestFit="1" customWidth="1"/>
    <col min="18" max="24" width="5" style="49" bestFit="1" customWidth="1"/>
    <col min="25" max="29" width="5" style="50" bestFit="1" customWidth="1"/>
    <col min="30" max="30" width="4.5703125" style="50" customWidth="1"/>
    <col min="31" max="31" width="3.28515625" style="50" bestFit="1" customWidth="1"/>
    <col min="32" max="32" width="7.85546875" style="50" bestFit="1" customWidth="1"/>
    <col min="33" max="33" width="5" style="50" bestFit="1" customWidth="1"/>
    <col min="34" max="34" width="3.28515625" style="50" bestFit="1" customWidth="1"/>
  </cols>
  <sheetData>
    <row r="1" spans="1:34">
      <c r="A1" s="5" t="s">
        <v>0</v>
      </c>
      <c r="B1" s="10" t="s">
        <v>1</v>
      </c>
      <c r="C1" s="5" t="s">
        <v>179</v>
      </c>
      <c r="D1" s="48">
        <v>1</v>
      </c>
      <c r="E1" s="48">
        <v>2</v>
      </c>
      <c r="F1" s="48">
        <v>3</v>
      </c>
      <c r="G1" s="48">
        <v>4</v>
      </c>
      <c r="H1" s="48">
        <v>5</v>
      </c>
      <c r="I1" s="48">
        <v>6</v>
      </c>
      <c r="J1" s="48">
        <v>7</v>
      </c>
      <c r="K1" s="48">
        <v>8</v>
      </c>
      <c r="L1" s="48">
        <v>9</v>
      </c>
      <c r="M1" s="48">
        <v>10</v>
      </c>
      <c r="N1" s="48">
        <v>11</v>
      </c>
      <c r="O1" s="48">
        <v>12</v>
      </c>
      <c r="P1" s="48">
        <v>13</v>
      </c>
      <c r="Q1" s="48">
        <v>14</v>
      </c>
      <c r="R1" s="48">
        <v>15</v>
      </c>
      <c r="S1" s="48">
        <v>16</v>
      </c>
      <c r="T1" s="48">
        <v>17</v>
      </c>
      <c r="U1" s="48">
        <v>18</v>
      </c>
      <c r="V1" s="48">
        <v>19</v>
      </c>
      <c r="W1" s="48">
        <v>20</v>
      </c>
      <c r="X1" s="48">
        <v>21</v>
      </c>
      <c r="Y1" s="48">
        <v>22</v>
      </c>
      <c r="Z1" s="48">
        <v>23</v>
      </c>
      <c r="AA1" s="48">
        <v>24</v>
      </c>
      <c r="AB1" s="48">
        <v>25</v>
      </c>
      <c r="AC1" s="48">
        <v>26</v>
      </c>
      <c r="AD1" s="48">
        <v>27</v>
      </c>
      <c r="AE1" s="48">
        <v>28</v>
      </c>
      <c r="AF1" s="48">
        <v>29</v>
      </c>
      <c r="AG1" s="48">
        <v>30</v>
      </c>
      <c r="AH1" s="48">
        <v>31</v>
      </c>
    </row>
    <row r="2" spans="1:34">
      <c r="A2" s="6">
        <v>15000000</v>
      </c>
      <c r="B2" s="11" t="s">
        <v>466</v>
      </c>
      <c r="C2" s="53">
        <f t="shared" ref="C2:C33" ca="1" si="0">SUM(D2:AH2)</f>
        <v>0</v>
      </c>
      <c r="D2" s="63">
        <f t="shared" ref="D2:N17" ca="1" si="1">IFERROR(SUMIF(INDIRECT(LEFT(ADDRESS(1,1,4,1,D$1),LEN(ADDRESS(1,1,4,1,D$1))-1)&amp;":A"),$A2,INDIRECT(LEFT(ADDRESS(1,2,4,1,D$1),LEN(ADDRESS(1,2,4,1,D$1))-1)&amp;":B")),"")</f>
        <v>0</v>
      </c>
      <c r="E2" s="63" t="str">
        <f t="shared" ca="1" si="1"/>
        <v/>
      </c>
      <c r="F2" s="63">
        <f t="shared" ca="1" si="1"/>
        <v>0</v>
      </c>
      <c r="G2" s="63">
        <f t="shared" ca="1" si="1"/>
        <v>0</v>
      </c>
      <c r="H2" s="63">
        <f t="shared" ca="1" si="1"/>
        <v>0</v>
      </c>
      <c r="I2" s="63">
        <f t="shared" ca="1" si="1"/>
        <v>0</v>
      </c>
      <c r="J2" s="63">
        <f t="shared" ca="1" si="1"/>
        <v>0</v>
      </c>
      <c r="K2" s="63">
        <f t="shared" ca="1" si="1"/>
        <v>0</v>
      </c>
      <c r="L2" s="63">
        <f t="shared" ca="1" si="1"/>
        <v>0</v>
      </c>
      <c r="M2" s="63">
        <f t="shared" ca="1" si="1"/>
        <v>0</v>
      </c>
      <c r="N2" s="63">
        <f t="shared" ca="1" si="1"/>
        <v>0</v>
      </c>
      <c r="O2" s="63">
        <f t="shared" ref="O2:W11" ca="1" si="2">IFERROR(SUMIF(INDIRECT(LEFT(ADDRESS(1,1,4,1,O$1),LEN(ADDRESS(1,1,4,1,O$1))-1)&amp;":A"),$A2,INDIRECT(LEFT(ADDRESS(1,2,4,1,O$1),LEN(ADDRESS(1,2,4,1,O$1))-1)&amp;":B")),"")</f>
        <v>0</v>
      </c>
      <c r="P2" s="63">
        <f t="shared" ca="1" si="2"/>
        <v>0</v>
      </c>
      <c r="Q2" s="63" t="str">
        <f t="shared" ca="1" si="2"/>
        <v/>
      </c>
      <c r="R2" s="63">
        <f t="shared" ca="1" si="2"/>
        <v>0</v>
      </c>
      <c r="S2" s="63">
        <f t="shared" ca="1" si="2"/>
        <v>0</v>
      </c>
      <c r="T2" s="63">
        <f t="shared" ca="1" si="2"/>
        <v>0</v>
      </c>
      <c r="U2" s="63">
        <f t="shared" ca="1" si="2"/>
        <v>0</v>
      </c>
      <c r="V2" s="63">
        <f t="shared" ca="1" si="2"/>
        <v>0</v>
      </c>
      <c r="W2" s="63">
        <f t="shared" ca="1" si="2"/>
        <v>0</v>
      </c>
      <c r="X2" s="63" t="str">
        <f t="shared" ref="X2:AH11" ca="1" si="3">IFERROR(SUMIF(INDIRECT(LEFT(ADDRESS(1,1,4,1,X$1),LEN(ADDRESS(1,1,4,1,X$1))-1)&amp;":A"),$A2,INDIRECT(LEFT(ADDRESS(1,2,4,1,X$1),LEN(ADDRESS(1,2,4,1,X$1))-1)&amp;":B")),"")</f>
        <v/>
      </c>
      <c r="Y2" s="63">
        <f t="shared" ca="1" si="3"/>
        <v>0</v>
      </c>
      <c r="Z2" s="63">
        <f t="shared" ca="1" si="3"/>
        <v>0</v>
      </c>
      <c r="AA2" s="63">
        <f t="shared" ca="1" si="3"/>
        <v>0</v>
      </c>
      <c r="AB2" s="63">
        <f t="shared" ca="1" si="3"/>
        <v>0</v>
      </c>
      <c r="AC2" s="63">
        <f t="shared" ca="1" si="3"/>
        <v>0</v>
      </c>
      <c r="AD2" s="63">
        <f t="shared" ca="1" si="3"/>
        <v>0</v>
      </c>
      <c r="AE2" s="63" t="str">
        <f t="shared" ca="1" si="3"/>
        <v/>
      </c>
      <c r="AF2" s="63">
        <f t="shared" ca="1" si="3"/>
        <v>0</v>
      </c>
      <c r="AG2" s="63">
        <f t="shared" ca="1" si="3"/>
        <v>0</v>
      </c>
      <c r="AH2" s="63">
        <f t="shared" ca="1" si="3"/>
        <v>0</v>
      </c>
    </row>
    <row r="3" spans="1:34">
      <c r="A3" s="6">
        <v>15001005</v>
      </c>
      <c r="B3" s="11" t="s">
        <v>476</v>
      </c>
      <c r="C3" s="53">
        <f t="shared" ca="1" si="0"/>
        <v>0</v>
      </c>
      <c r="D3" s="63">
        <f t="shared" ca="1" si="1"/>
        <v>0</v>
      </c>
      <c r="E3" s="63" t="str">
        <f t="shared" ca="1" si="1"/>
        <v/>
      </c>
      <c r="F3" s="63">
        <f t="shared" ca="1" si="1"/>
        <v>0</v>
      </c>
      <c r="G3" s="63">
        <f t="shared" ca="1" si="1"/>
        <v>0</v>
      </c>
      <c r="H3" s="63">
        <f t="shared" ca="1" si="1"/>
        <v>0</v>
      </c>
      <c r="I3" s="63">
        <f t="shared" ca="1" si="1"/>
        <v>0</v>
      </c>
      <c r="J3" s="63">
        <f t="shared" ca="1" si="1"/>
        <v>0</v>
      </c>
      <c r="K3" s="63">
        <f t="shared" ca="1" si="1"/>
        <v>0</v>
      </c>
      <c r="L3" s="63">
        <f t="shared" ca="1" si="1"/>
        <v>0</v>
      </c>
      <c r="M3" s="63">
        <f t="shared" ca="1" si="1"/>
        <v>0</v>
      </c>
      <c r="N3" s="63">
        <f t="shared" ca="1" si="1"/>
        <v>0</v>
      </c>
      <c r="O3" s="63">
        <f t="shared" ca="1" si="2"/>
        <v>0</v>
      </c>
      <c r="P3" s="63">
        <f t="shared" ca="1" si="2"/>
        <v>0</v>
      </c>
      <c r="Q3" s="63" t="str">
        <f t="shared" ca="1" si="2"/>
        <v/>
      </c>
      <c r="R3" s="63">
        <f t="shared" ca="1" si="2"/>
        <v>0</v>
      </c>
      <c r="S3" s="63">
        <f t="shared" ca="1" si="2"/>
        <v>0</v>
      </c>
      <c r="T3" s="63">
        <f t="shared" ca="1" si="2"/>
        <v>0</v>
      </c>
      <c r="U3" s="63">
        <f t="shared" ca="1" si="2"/>
        <v>0</v>
      </c>
      <c r="V3" s="63">
        <f t="shared" ca="1" si="2"/>
        <v>0</v>
      </c>
      <c r="W3" s="63">
        <f t="shared" ca="1" si="2"/>
        <v>0</v>
      </c>
      <c r="X3" s="63" t="str">
        <f t="shared" ca="1" si="3"/>
        <v/>
      </c>
      <c r="Y3" s="63">
        <f t="shared" ca="1" si="3"/>
        <v>0</v>
      </c>
      <c r="Z3" s="63">
        <f t="shared" ca="1" si="3"/>
        <v>0</v>
      </c>
      <c r="AA3" s="63">
        <f t="shared" ca="1" si="3"/>
        <v>0</v>
      </c>
      <c r="AB3" s="63">
        <f t="shared" ca="1" si="3"/>
        <v>0</v>
      </c>
      <c r="AC3" s="63">
        <f t="shared" ca="1" si="3"/>
        <v>0</v>
      </c>
      <c r="AD3" s="63">
        <f t="shared" ca="1" si="3"/>
        <v>0</v>
      </c>
      <c r="AE3" s="63" t="str">
        <f t="shared" ca="1" si="3"/>
        <v/>
      </c>
      <c r="AF3" s="63">
        <f t="shared" ca="1" si="3"/>
        <v>0</v>
      </c>
      <c r="AG3" s="63">
        <f t="shared" ca="1" si="3"/>
        <v>0</v>
      </c>
      <c r="AH3" s="63">
        <f t="shared" ca="1" si="3"/>
        <v>0</v>
      </c>
    </row>
    <row r="4" spans="1:34">
      <c r="A4" s="6">
        <v>15001008</v>
      </c>
      <c r="B4" s="11" t="s">
        <v>38</v>
      </c>
      <c r="C4" s="53">
        <f t="shared" ca="1" si="0"/>
        <v>0</v>
      </c>
      <c r="D4" s="63">
        <f t="shared" ca="1" si="1"/>
        <v>0</v>
      </c>
      <c r="E4" s="63" t="str">
        <f t="shared" ca="1" si="1"/>
        <v/>
      </c>
      <c r="F4" s="63">
        <f t="shared" ca="1" si="1"/>
        <v>0</v>
      </c>
      <c r="G4" s="63">
        <f t="shared" ca="1" si="1"/>
        <v>0</v>
      </c>
      <c r="H4" s="63">
        <f t="shared" ca="1" si="1"/>
        <v>0</v>
      </c>
      <c r="I4" s="63">
        <f t="shared" ca="1" si="1"/>
        <v>0</v>
      </c>
      <c r="J4" s="63">
        <f t="shared" ca="1" si="1"/>
        <v>0</v>
      </c>
      <c r="K4" s="63">
        <f t="shared" ca="1" si="1"/>
        <v>0</v>
      </c>
      <c r="L4" s="63">
        <f t="shared" ca="1" si="1"/>
        <v>0</v>
      </c>
      <c r="M4" s="63">
        <f t="shared" ca="1" si="1"/>
        <v>0</v>
      </c>
      <c r="N4" s="63">
        <f t="shared" ca="1" si="1"/>
        <v>0</v>
      </c>
      <c r="O4" s="63">
        <f t="shared" ca="1" si="2"/>
        <v>0</v>
      </c>
      <c r="P4" s="63">
        <f t="shared" ca="1" si="2"/>
        <v>0</v>
      </c>
      <c r="Q4" s="63" t="str">
        <f t="shared" ca="1" si="2"/>
        <v/>
      </c>
      <c r="R4" s="63">
        <f t="shared" ca="1" si="2"/>
        <v>0</v>
      </c>
      <c r="S4" s="63">
        <f t="shared" ca="1" si="2"/>
        <v>0</v>
      </c>
      <c r="T4" s="63">
        <f t="shared" ca="1" si="2"/>
        <v>0</v>
      </c>
      <c r="U4" s="63">
        <f t="shared" ca="1" si="2"/>
        <v>0</v>
      </c>
      <c r="V4" s="63">
        <f t="shared" ca="1" si="2"/>
        <v>0</v>
      </c>
      <c r="W4" s="63">
        <f t="shared" ca="1" si="2"/>
        <v>0</v>
      </c>
      <c r="X4" s="63" t="str">
        <f t="shared" ca="1" si="3"/>
        <v/>
      </c>
      <c r="Y4" s="63">
        <f t="shared" ca="1" si="3"/>
        <v>0</v>
      </c>
      <c r="Z4" s="63">
        <f t="shared" ca="1" si="3"/>
        <v>0</v>
      </c>
      <c r="AA4" s="63">
        <f t="shared" ca="1" si="3"/>
        <v>0</v>
      </c>
      <c r="AB4" s="63">
        <f t="shared" ca="1" si="3"/>
        <v>0</v>
      </c>
      <c r="AC4" s="63">
        <f t="shared" ca="1" si="3"/>
        <v>0</v>
      </c>
      <c r="AD4" s="63">
        <f t="shared" ca="1" si="3"/>
        <v>0</v>
      </c>
      <c r="AE4" s="63" t="str">
        <f t="shared" ca="1" si="3"/>
        <v/>
      </c>
      <c r="AF4" s="63">
        <f t="shared" ca="1" si="3"/>
        <v>0</v>
      </c>
      <c r="AG4" s="63">
        <f t="shared" ca="1" si="3"/>
        <v>0</v>
      </c>
      <c r="AH4" s="63">
        <f t="shared" ca="1" si="3"/>
        <v>0</v>
      </c>
    </row>
    <row r="5" spans="1:34">
      <c r="A5" s="6">
        <v>15001009</v>
      </c>
      <c r="B5" s="11" t="s">
        <v>526</v>
      </c>
      <c r="C5" s="53">
        <f t="shared" ca="1" si="0"/>
        <v>5</v>
      </c>
      <c r="D5" s="63">
        <f t="shared" ca="1" si="1"/>
        <v>0</v>
      </c>
      <c r="E5" s="63" t="str">
        <f t="shared" ca="1" si="1"/>
        <v/>
      </c>
      <c r="F5" s="63">
        <f t="shared" ca="1" si="1"/>
        <v>0</v>
      </c>
      <c r="G5" s="63">
        <f t="shared" ca="1" si="1"/>
        <v>0</v>
      </c>
      <c r="H5" s="63">
        <f t="shared" ca="1" si="1"/>
        <v>0</v>
      </c>
      <c r="I5" s="63">
        <f t="shared" ca="1" si="1"/>
        <v>0</v>
      </c>
      <c r="J5" s="63">
        <f t="shared" ca="1" si="1"/>
        <v>0</v>
      </c>
      <c r="K5" s="63">
        <f t="shared" ca="1" si="1"/>
        <v>0</v>
      </c>
      <c r="L5" s="63">
        <f t="shared" ca="1" si="1"/>
        <v>0</v>
      </c>
      <c r="M5" s="63">
        <f t="shared" ca="1" si="1"/>
        <v>0</v>
      </c>
      <c r="N5" s="63">
        <f t="shared" ca="1" si="1"/>
        <v>0</v>
      </c>
      <c r="O5" s="63">
        <f t="shared" ca="1" si="2"/>
        <v>0</v>
      </c>
      <c r="P5" s="63">
        <f t="shared" ca="1" si="2"/>
        <v>0</v>
      </c>
      <c r="Q5" s="63" t="str">
        <f t="shared" ca="1" si="2"/>
        <v/>
      </c>
      <c r="R5" s="63">
        <f t="shared" ca="1" si="2"/>
        <v>0</v>
      </c>
      <c r="S5" s="63">
        <f t="shared" ca="1" si="2"/>
        <v>0</v>
      </c>
      <c r="T5" s="63">
        <f t="shared" ca="1" si="2"/>
        <v>0</v>
      </c>
      <c r="U5" s="63">
        <f t="shared" ca="1" si="2"/>
        <v>0</v>
      </c>
      <c r="V5" s="63">
        <f t="shared" ca="1" si="2"/>
        <v>0</v>
      </c>
      <c r="W5" s="63">
        <f t="shared" ca="1" si="2"/>
        <v>0</v>
      </c>
      <c r="X5" s="63" t="str">
        <f t="shared" ca="1" si="3"/>
        <v/>
      </c>
      <c r="Y5" s="63">
        <f t="shared" ca="1" si="3"/>
        <v>0</v>
      </c>
      <c r="Z5" s="63">
        <f t="shared" ca="1" si="3"/>
        <v>0</v>
      </c>
      <c r="AA5" s="63">
        <f t="shared" ca="1" si="3"/>
        <v>0</v>
      </c>
      <c r="AB5" s="63">
        <f t="shared" ca="1" si="3"/>
        <v>0</v>
      </c>
      <c r="AC5" s="63">
        <f t="shared" ca="1" si="3"/>
        <v>0</v>
      </c>
      <c r="AD5" s="63">
        <f t="shared" ca="1" si="3"/>
        <v>0</v>
      </c>
      <c r="AE5" s="63" t="str">
        <f t="shared" ca="1" si="3"/>
        <v/>
      </c>
      <c r="AF5" s="63">
        <f t="shared" ca="1" si="3"/>
        <v>5</v>
      </c>
      <c r="AG5" s="63">
        <f t="shared" ca="1" si="3"/>
        <v>0</v>
      </c>
      <c r="AH5" s="63">
        <f t="shared" ca="1" si="3"/>
        <v>0</v>
      </c>
    </row>
    <row r="6" spans="1:34">
      <c r="A6" s="6">
        <v>15001010</v>
      </c>
      <c r="B6" s="11" t="s">
        <v>483</v>
      </c>
      <c r="C6" s="53">
        <f t="shared" ca="1" si="0"/>
        <v>5</v>
      </c>
      <c r="D6" s="63">
        <f t="shared" ca="1" si="1"/>
        <v>0</v>
      </c>
      <c r="E6" s="63" t="str">
        <f t="shared" ca="1" si="1"/>
        <v/>
      </c>
      <c r="F6" s="63">
        <f t="shared" ca="1" si="1"/>
        <v>0</v>
      </c>
      <c r="G6" s="63">
        <f t="shared" ca="1" si="1"/>
        <v>0</v>
      </c>
      <c r="H6" s="63">
        <f t="shared" ca="1" si="1"/>
        <v>0</v>
      </c>
      <c r="I6" s="63">
        <f t="shared" ca="1" si="1"/>
        <v>0</v>
      </c>
      <c r="J6" s="63">
        <f t="shared" ca="1" si="1"/>
        <v>0</v>
      </c>
      <c r="K6" s="63">
        <f t="shared" ca="1" si="1"/>
        <v>0</v>
      </c>
      <c r="L6" s="63">
        <f t="shared" ca="1" si="1"/>
        <v>0</v>
      </c>
      <c r="M6" s="63">
        <f t="shared" ca="1" si="1"/>
        <v>0</v>
      </c>
      <c r="N6" s="63">
        <f t="shared" ca="1" si="1"/>
        <v>0</v>
      </c>
      <c r="O6" s="63">
        <f t="shared" ca="1" si="2"/>
        <v>0</v>
      </c>
      <c r="P6" s="63">
        <f t="shared" ca="1" si="2"/>
        <v>0</v>
      </c>
      <c r="Q6" s="63" t="str">
        <f t="shared" ca="1" si="2"/>
        <v/>
      </c>
      <c r="R6" s="63">
        <f t="shared" ca="1" si="2"/>
        <v>0</v>
      </c>
      <c r="S6" s="63">
        <f t="shared" ca="1" si="2"/>
        <v>0</v>
      </c>
      <c r="T6" s="63">
        <f t="shared" ca="1" si="2"/>
        <v>0</v>
      </c>
      <c r="U6" s="63">
        <f t="shared" ca="1" si="2"/>
        <v>0</v>
      </c>
      <c r="V6" s="63">
        <f t="shared" ca="1" si="2"/>
        <v>0</v>
      </c>
      <c r="W6" s="63">
        <f t="shared" ca="1" si="2"/>
        <v>0</v>
      </c>
      <c r="X6" s="63" t="str">
        <f t="shared" ca="1" si="3"/>
        <v/>
      </c>
      <c r="Y6" s="63">
        <f t="shared" ca="1" si="3"/>
        <v>0</v>
      </c>
      <c r="Z6" s="63">
        <f t="shared" ca="1" si="3"/>
        <v>0</v>
      </c>
      <c r="AA6" s="63">
        <f t="shared" ca="1" si="3"/>
        <v>0</v>
      </c>
      <c r="AB6" s="63">
        <f t="shared" ca="1" si="3"/>
        <v>0</v>
      </c>
      <c r="AC6" s="63">
        <f t="shared" ca="1" si="3"/>
        <v>0</v>
      </c>
      <c r="AD6" s="63">
        <f t="shared" ca="1" si="3"/>
        <v>0</v>
      </c>
      <c r="AE6" s="63" t="str">
        <f t="shared" ca="1" si="3"/>
        <v/>
      </c>
      <c r="AF6" s="63">
        <f t="shared" ca="1" si="3"/>
        <v>5</v>
      </c>
      <c r="AG6" s="63">
        <f t="shared" ca="1" si="3"/>
        <v>0</v>
      </c>
      <c r="AH6" s="63">
        <f t="shared" ca="1" si="3"/>
        <v>0</v>
      </c>
    </row>
    <row r="7" spans="1:34">
      <c r="A7" s="6">
        <v>15001039</v>
      </c>
      <c r="B7" s="11" t="s">
        <v>447</v>
      </c>
      <c r="C7" s="53">
        <f t="shared" ca="1" si="0"/>
        <v>0</v>
      </c>
      <c r="D7" s="63">
        <f t="shared" ca="1" si="1"/>
        <v>0</v>
      </c>
      <c r="E7" s="63" t="str">
        <f t="shared" ca="1" si="1"/>
        <v/>
      </c>
      <c r="F7" s="63">
        <f t="shared" ca="1" si="1"/>
        <v>0</v>
      </c>
      <c r="G7" s="63">
        <f t="shared" ca="1" si="1"/>
        <v>0</v>
      </c>
      <c r="H7" s="63">
        <f t="shared" ca="1" si="1"/>
        <v>0</v>
      </c>
      <c r="I7" s="63">
        <f t="shared" ca="1" si="1"/>
        <v>0</v>
      </c>
      <c r="J7" s="63">
        <f t="shared" ca="1" si="1"/>
        <v>0</v>
      </c>
      <c r="K7" s="63">
        <f t="shared" ca="1" si="1"/>
        <v>0</v>
      </c>
      <c r="L7" s="63">
        <f t="shared" ca="1" si="1"/>
        <v>0</v>
      </c>
      <c r="M7" s="63">
        <f t="shared" ca="1" si="1"/>
        <v>0</v>
      </c>
      <c r="N7" s="63">
        <f t="shared" ca="1" si="1"/>
        <v>0</v>
      </c>
      <c r="O7" s="63">
        <f t="shared" ca="1" si="2"/>
        <v>0</v>
      </c>
      <c r="P7" s="63">
        <f t="shared" ca="1" si="2"/>
        <v>0</v>
      </c>
      <c r="Q7" s="63" t="str">
        <f t="shared" ca="1" si="2"/>
        <v/>
      </c>
      <c r="R7" s="63">
        <f t="shared" ca="1" si="2"/>
        <v>0</v>
      </c>
      <c r="S7" s="63">
        <f t="shared" ca="1" si="2"/>
        <v>0</v>
      </c>
      <c r="T7" s="63">
        <f t="shared" ca="1" si="2"/>
        <v>0</v>
      </c>
      <c r="U7" s="63">
        <f t="shared" ca="1" si="2"/>
        <v>0</v>
      </c>
      <c r="V7" s="63">
        <f t="shared" ca="1" si="2"/>
        <v>0</v>
      </c>
      <c r="W7" s="63">
        <f t="shared" ca="1" si="2"/>
        <v>0</v>
      </c>
      <c r="X7" s="63" t="str">
        <f t="shared" ca="1" si="3"/>
        <v/>
      </c>
      <c r="Y7" s="63">
        <f t="shared" ca="1" si="3"/>
        <v>0</v>
      </c>
      <c r="Z7" s="63">
        <f t="shared" ca="1" si="3"/>
        <v>0</v>
      </c>
      <c r="AA7" s="63">
        <f t="shared" ca="1" si="3"/>
        <v>0</v>
      </c>
      <c r="AB7" s="63">
        <f t="shared" ca="1" si="3"/>
        <v>0</v>
      </c>
      <c r="AC7" s="63">
        <f t="shared" ca="1" si="3"/>
        <v>0</v>
      </c>
      <c r="AD7" s="63">
        <f t="shared" ca="1" si="3"/>
        <v>0</v>
      </c>
      <c r="AE7" s="63" t="str">
        <f t="shared" ca="1" si="3"/>
        <v/>
      </c>
      <c r="AF7" s="63">
        <f t="shared" ca="1" si="3"/>
        <v>0</v>
      </c>
      <c r="AG7" s="63">
        <f t="shared" ca="1" si="3"/>
        <v>0</v>
      </c>
      <c r="AH7" s="63">
        <f t="shared" ca="1" si="3"/>
        <v>0</v>
      </c>
    </row>
    <row r="8" spans="1:34">
      <c r="A8" s="6">
        <v>15001058</v>
      </c>
      <c r="B8" s="11" t="s">
        <v>165</v>
      </c>
      <c r="C8" s="53">
        <f t="shared" ca="1" si="0"/>
        <v>0</v>
      </c>
      <c r="D8" s="63">
        <f t="shared" ca="1" si="1"/>
        <v>0</v>
      </c>
      <c r="E8" s="63" t="str">
        <f t="shared" ca="1" si="1"/>
        <v/>
      </c>
      <c r="F8" s="63">
        <f t="shared" ca="1" si="1"/>
        <v>0</v>
      </c>
      <c r="G8" s="63">
        <f t="shared" ca="1" si="1"/>
        <v>0</v>
      </c>
      <c r="H8" s="63">
        <f t="shared" ca="1" si="1"/>
        <v>0</v>
      </c>
      <c r="I8" s="63">
        <f t="shared" ca="1" si="1"/>
        <v>0</v>
      </c>
      <c r="J8" s="63">
        <f t="shared" ca="1" si="1"/>
        <v>0</v>
      </c>
      <c r="K8" s="63">
        <f t="shared" ca="1" si="1"/>
        <v>0</v>
      </c>
      <c r="L8" s="63">
        <f t="shared" ca="1" si="1"/>
        <v>0</v>
      </c>
      <c r="M8" s="63">
        <f t="shared" ca="1" si="1"/>
        <v>0</v>
      </c>
      <c r="N8" s="63">
        <f t="shared" ca="1" si="1"/>
        <v>0</v>
      </c>
      <c r="O8" s="63">
        <f t="shared" ca="1" si="2"/>
        <v>0</v>
      </c>
      <c r="P8" s="63">
        <f t="shared" ca="1" si="2"/>
        <v>0</v>
      </c>
      <c r="Q8" s="63" t="str">
        <f t="shared" ca="1" si="2"/>
        <v/>
      </c>
      <c r="R8" s="63">
        <f t="shared" ca="1" si="2"/>
        <v>0</v>
      </c>
      <c r="S8" s="63">
        <f t="shared" ca="1" si="2"/>
        <v>0</v>
      </c>
      <c r="T8" s="63">
        <f t="shared" ca="1" si="2"/>
        <v>0</v>
      </c>
      <c r="U8" s="63">
        <f t="shared" ca="1" si="2"/>
        <v>0</v>
      </c>
      <c r="V8" s="63">
        <f t="shared" ca="1" si="2"/>
        <v>0</v>
      </c>
      <c r="W8" s="63">
        <f t="shared" ca="1" si="2"/>
        <v>0</v>
      </c>
      <c r="X8" s="63" t="str">
        <f t="shared" ca="1" si="3"/>
        <v/>
      </c>
      <c r="Y8" s="63">
        <f t="shared" ca="1" si="3"/>
        <v>0</v>
      </c>
      <c r="Z8" s="63">
        <f t="shared" ca="1" si="3"/>
        <v>0</v>
      </c>
      <c r="AA8" s="63">
        <f t="shared" ca="1" si="3"/>
        <v>0</v>
      </c>
      <c r="AB8" s="63">
        <f t="shared" ca="1" si="3"/>
        <v>0</v>
      </c>
      <c r="AC8" s="63">
        <f t="shared" ca="1" si="3"/>
        <v>0</v>
      </c>
      <c r="AD8" s="63">
        <f t="shared" ca="1" si="3"/>
        <v>0</v>
      </c>
      <c r="AE8" s="63" t="str">
        <f t="shared" ca="1" si="3"/>
        <v/>
      </c>
      <c r="AF8" s="63">
        <f t="shared" ca="1" si="3"/>
        <v>0</v>
      </c>
      <c r="AG8" s="63">
        <f t="shared" ca="1" si="3"/>
        <v>0</v>
      </c>
      <c r="AH8" s="63">
        <f t="shared" ca="1" si="3"/>
        <v>0</v>
      </c>
    </row>
    <row r="9" spans="1:34">
      <c r="A9" s="6">
        <v>15001062</v>
      </c>
      <c r="B9" s="11" t="s">
        <v>402</v>
      </c>
      <c r="C9" s="53">
        <f t="shared" ca="1" si="0"/>
        <v>0</v>
      </c>
      <c r="D9" s="63">
        <f t="shared" ca="1" si="1"/>
        <v>0</v>
      </c>
      <c r="E9" s="63" t="str">
        <f t="shared" ca="1" si="1"/>
        <v/>
      </c>
      <c r="F9" s="63">
        <f t="shared" ca="1" si="1"/>
        <v>0</v>
      </c>
      <c r="G9" s="63">
        <f t="shared" ca="1" si="1"/>
        <v>0</v>
      </c>
      <c r="H9" s="63">
        <f t="shared" ca="1" si="1"/>
        <v>0</v>
      </c>
      <c r="I9" s="63">
        <f t="shared" ca="1" si="1"/>
        <v>0</v>
      </c>
      <c r="J9" s="63">
        <f t="shared" ca="1" si="1"/>
        <v>0</v>
      </c>
      <c r="K9" s="63">
        <f t="shared" ca="1" si="1"/>
        <v>0</v>
      </c>
      <c r="L9" s="63">
        <f t="shared" ca="1" si="1"/>
        <v>0</v>
      </c>
      <c r="M9" s="63">
        <f t="shared" ca="1" si="1"/>
        <v>0</v>
      </c>
      <c r="N9" s="63">
        <f t="shared" ca="1" si="1"/>
        <v>0</v>
      </c>
      <c r="O9" s="63">
        <f t="shared" ca="1" si="2"/>
        <v>0</v>
      </c>
      <c r="P9" s="63">
        <f t="shared" ca="1" si="2"/>
        <v>0</v>
      </c>
      <c r="Q9" s="63" t="str">
        <f t="shared" ca="1" si="2"/>
        <v/>
      </c>
      <c r="R9" s="63">
        <f t="shared" ca="1" si="2"/>
        <v>0</v>
      </c>
      <c r="S9" s="63">
        <f t="shared" ca="1" si="2"/>
        <v>0</v>
      </c>
      <c r="T9" s="63">
        <f t="shared" ca="1" si="2"/>
        <v>0</v>
      </c>
      <c r="U9" s="63">
        <f t="shared" ca="1" si="2"/>
        <v>0</v>
      </c>
      <c r="V9" s="63">
        <f t="shared" ca="1" si="2"/>
        <v>0</v>
      </c>
      <c r="W9" s="63">
        <f t="shared" ca="1" si="2"/>
        <v>0</v>
      </c>
      <c r="X9" s="63" t="str">
        <f t="shared" ca="1" si="3"/>
        <v/>
      </c>
      <c r="Y9" s="63">
        <f t="shared" ca="1" si="3"/>
        <v>0</v>
      </c>
      <c r="Z9" s="63">
        <f t="shared" ca="1" si="3"/>
        <v>0</v>
      </c>
      <c r="AA9" s="63">
        <f t="shared" ca="1" si="3"/>
        <v>0</v>
      </c>
      <c r="AB9" s="63">
        <f t="shared" ca="1" si="3"/>
        <v>0</v>
      </c>
      <c r="AC9" s="63">
        <f t="shared" ca="1" si="3"/>
        <v>0</v>
      </c>
      <c r="AD9" s="63">
        <f t="shared" ca="1" si="3"/>
        <v>0</v>
      </c>
      <c r="AE9" s="63" t="str">
        <f t="shared" ca="1" si="3"/>
        <v/>
      </c>
      <c r="AF9" s="63">
        <f t="shared" ca="1" si="3"/>
        <v>0</v>
      </c>
      <c r="AG9" s="63">
        <f t="shared" ca="1" si="3"/>
        <v>0</v>
      </c>
      <c r="AH9" s="63">
        <f t="shared" ca="1" si="3"/>
        <v>0</v>
      </c>
    </row>
    <row r="10" spans="1:34">
      <c r="A10" s="6">
        <v>15001063</v>
      </c>
      <c r="B10" s="11" t="s">
        <v>480</v>
      </c>
      <c r="C10" s="53">
        <f t="shared" ca="1" si="0"/>
        <v>0</v>
      </c>
      <c r="D10" s="63">
        <f t="shared" ca="1" si="1"/>
        <v>0</v>
      </c>
      <c r="E10" s="63" t="str">
        <f t="shared" ca="1" si="1"/>
        <v/>
      </c>
      <c r="F10" s="63">
        <f t="shared" ca="1" si="1"/>
        <v>0</v>
      </c>
      <c r="G10" s="63">
        <f t="shared" ca="1" si="1"/>
        <v>0</v>
      </c>
      <c r="H10" s="63">
        <f t="shared" ca="1" si="1"/>
        <v>0</v>
      </c>
      <c r="I10" s="63">
        <f t="shared" ca="1" si="1"/>
        <v>0</v>
      </c>
      <c r="J10" s="63">
        <f t="shared" ca="1" si="1"/>
        <v>0</v>
      </c>
      <c r="K10" s="63">
        <f t="shared" ca="1" si="1"/>
        <v>0</v>
      </c>
      <c r="L10" s="63">
        <f t="shared" ca="1" si="1"/>
        <v>0</v>
      </c>
      <c r="M10" s="63">
        <f t="shared" ca="1" si="1"/>
        <v>0</v>
      </c>
      <c r="N10" s="63">
        <f t="shared" ca="1" si="1"/>
        <v>0</v>
      </c>
      <c r="O10" s="63">
        <f t="shared" ca="1" si="2"/>
        <v>0</v>
      </c>
      <c r="P10" s="63">
        <f t="shared" ca="1" si="2"/>
        <v>0</v>
      </c>
      <c r="Q10" s="63" t="str">
        <f t="shared" ca="1" si="2"/>
        <v/>
      </c>
      <c r="R10" s="63">
        <f t="shared" ca="1" si="2"/>
        <v>0</v>
      </c>
      <c r="S10" s="63">
        <f t="shared" ca="1" si="2"/>
        <v>0</v>
      </c>
      <c r="T10" s="63">
        <f t="shared" ca="1" si="2"/>
        <v>0</v>
      </c>
      <c r="U10" s="63">
        <f t="shared" ca="1" si="2"/>
        <v>0</v>
      </c>
      <c r="V10" s="63">
        <f t="shared" ca="1" si="2"/>
        <v>0</v>
      </c>
      <c r="W10" s="63">
        <f t="shared" ca="1" si="2"/>
        <v>0</v>
      </c>
      <c r="X10" s="63" t="str">
        <f t="shared" ca="1" si="3"/>
        <v/>
      </c>
      <c r="Y10" s="63">
        <f t="shared" ca="1" si="3"/>
        <v>0</v>
      </c>
      <c r="Z10" s="63">
        <f t="shared" ca="1" si="3"/>
        <v>0</v>
      </c>
      <c r="AA10" s="63">
        <f t="shared" ca="1" si="3"/>
        <v>0</v>
      </c>
      <c r="AB10" s="63">
        <f t="shared" ca="1" si="3"/>
        <v>0</v>
      </c>
      <c r="AC10" s="63">
        <f t="shared" ca="1" si="3"/>
        <v>0</v>
      </c>
      <c r="AD10" s="63">
        <f t="shared" ca="1" si="3"/>
        <v>0</v>
      </c>
      <c r="AE10" s="63" t="str">
        <f t="shared" ca="1" si="3"/>
        <v/>
      </c>
      <c r="AF10" s="63">
        <f t="shared" ca="1" si="3"/>
        <v>0</v>
      </c>
      <c r="AG10" s="63">
        <f t="shared" ca="1" si="3"/>
        <v>0</v>
      </c>
      <c r="AH10" s="63">
        <f t="shared" ca="1" si="3"/>
        <v>0</v>
      </c>
    </row>
    <row r="11" spans="1:34">
      <c r="A11" s="2">
        <v>15001067</v>
      </c>
      <c r="B11" s="4" t="s">
        <v>369</v>
      </c>
      <c r="C11" s="53">
        <f t="shared" ca="1" si="0"/>
        <v>11970</v>
      </c>
      <c r="D11" s="63">
        <f t="shared" ca="1" si="1"/>
        <v>480</v>
      </c>
      <c r="E11" s="63" t="str">
        <f t="shared" ca="1" si="1"/>
        <v/>
      </c>
      <c r="F11" s="63">
        <f t="shared" ca="1" si="1"/>
        <v>600</v>
      </c>
      <c r="G11" s="63">
        <f t="shared" ca="1" si="1"/>
        <v>360</v>
      </c>
      <c r="H11" s="63">
        <f t="shared" ca="1" si="1"/>
        <v>360</v>
      </c>
      <c r="I11" s="63">
        <f t="shared" ca="1" si="1"/>
        <v>360</v>
      </c>
      <c r="J11" s="63">
        <f t="shared" ca="1" si="1"/>
        <v>0</v>
      </c>
      <c r="K11" s="63">
        <f t="shared" ca="1" si="1"/>
        <v>360</v>
      </c>
      <c r="L11" s="63">
        <f t="shared" ca="1" si="1"/>
        <v>360</v>
      </c>
      <c r="M11" s="63">
        <f t="shared" ca="1" si="1"/>
        <v>360</v>
      </c>
      <c r="N11" s="63">
        <f t="shared" ca="1" si="1"/>
        <v>360</v>
      </c>
      <c r="O11" s="63">
        <f t="shared" ca="1" si="2"/>
        <v>360</v>
      </c>
      <c r="P11" s="63">
        <f t="shared" ca="1" si="2"/>
        <v>0</v>
      </c>
      <c r="Q11" s="63" t="str">
        <f t="shared" ca="1" si="2"/>
        <v/>
      </c>
      <c r="R11" s="63">
        <f t="shared" ca="1" si="2"/>
        <v>360</v>
      </c>
      <c r="S11" s="63">
        <f t="shared" ca="1" si="2"/>
        <v>600</v>
      </c>
      <c r="T11" s="63">
        <f t="shared" ca="1" si="2"/>
        <v>360</v>
      </c>
      <c r="U11" s="63">
        <f t="shared" ca="1" si="2"/>
        <v>360</v>
      </c>
      <c r="V11" s="63">
        <f t="shared" ca="1" si="2"/>
        <v>600</v>
      </c>
      <c r="W11" s="63">
        <f t="shared" ca="1" si="2"/>
        <v>360</v>
      </c>
      <c r="X11" s="63" t="str">
        <f t="shared" ca="1" si="3"/>
        <v/>
      </c>
      <c r="Y11" s="63">
        <f t="shared" ca="1" si="3"/>
        <v>480</v>
      </c>
      <c r="Z11" s="63">
        <f t="shared" ca="1" si="3"/>
        <v>600</v>
      </c>
      <c r="AA11" s="63">
        <f t="shared" ca="1" si="3"/>
        <v>360</v>
      </c>
      <c r="AB11" s="63">
        <f t="shared" ca="1" si="3"/>
        <v>480</v>
      </c>
      <c r="AC11" s="63">
        <f t="shared" ca="1" si="3"/>
        <v>810</v>
      </c>
      <c r="AD11" s="63">
        <f t="shared" ca="1" si="3"/>
        <v>600</v>
      </c>
      <c r="AE11" s="63" t="str">
        <f t="shared" ca="1" si="3"/>
        <v/>
      </c>
      <c r="AF11" s="63">
        <f t="shared" ca="1" si="3"/>
        <v>600</v>
      </c>
      <c r="AG11" s="63">
        <f t="shared" ca="1" si="3"/>
        <v>720</v>
      </c>
      <c r="AH11" s="63">
        <f t="shared" ca="1" si="3"/>
        <v>720</v>
      </c>
    </row>
    <row r="12" spans="1:34">
      <c r="A12" s="6">
        <v>15001070</v>
      </c>
      <c r="B12" s="11" t="s">
        <v>407</v>
      </c>
      <c r="C12" s="53">
        <f t="shared" ca="1" si="0"/>
        <v>0</v>
      </c>
      <c r="D12" s="63">
        <f t="shared" ca="1" si="1"/>
        <v>0</v>
      </c>
      <c r="E12" s="63" t="str">
        <f t="shared" ca="1" si="1"/>
        <v/>
      </c>
      <c r="F12" s="63">
        <f t="shared" ca="1" si="1"/>
        <v>0</v>
      </c>
      <c r="G12" s="63">
        <f t="shared" ca="1" si="1"/>
        <v>0</v>
      </c>
      <c r="H12" s="63">
        <f t="shared" ca="1" si="1"/>
        <v>0</v>
      </c>
      <c r="I12" s="63">
        <f t="shared" ca="1" si="1"/>
        <v>0</v>
      </c>
      <c r="J12" s="63">
        <f t="shared" ca="1" si="1"/>
        <v>0</v>
      </c>
      <c r="K12" s="63">
        <f t="shared" ca="1" si="1"/>
        <v>0</v>
      </c>
      <c r="L12" s="63">
        <f t="shared" ca="1" si="1"/>
        <v>0</v>
      </c>
      <c r="M12" s="63">
        <f t="shared" ca="1" si="1"/>
        <v>0</v>
      </c>
      <c r="N12" s="63">
        <f t="shared" ca="1" si="1"/>
        <v>0</v>
      </c>
      <c r="O12" s="63">
        <f t="shared" ref="O12:W21" ca="1" si="4">IFERROR(SUMIF(INDIRECT(LEFT(ADDRESS(1,1,4,1,O$1),LEN(ADDRESS(1,1,4,1,O$1))-1)&amp;":A"),$A12,INDIRECT(LEFT(ADDRESS(1,2,4,1,O$1),LEN(ADDRESS(1,2,4,1,O$1))-1)&amp;":B")),"")</f>
        <v>0</v>
      </c>
      <c r="P12" s="63">
        <f t="shared" ca="1" si="4"/>
        <v>0</v>
      </c>
      <c r="Q12" s="63" t="str">
        <f t="shared" ca="1" si="4"/>
        <v/>
      </c>
      <c r="R12" s="63">
        <f t="shared" ca="1" si="4"/>
        <v>0</v>
      </c>
      <c r="S12" s="63">
        <f t="shared" ca="1" si="4"/>
        <v>0</v>
      </c>
      <c r="T12" s="63">
        <f t="shared" ca="1" si="4"/>
        <v>0</v>
      </c>
      <c r="U12" s="63">
        <f t="shared" ca="1" si="4"/>
        <v>0</v>
      </c>
      <c r="V12" s="63">
        <f t="shared" ca="1" si="4"/>
        <v>0</v>
      </c>
      <c r="W12" s="63">
        <f t="shared" ca="1" si="4"/>
        <v>0</v>
      </c>
      <c r="X12" s="63" t="str">
        <f t="shared" ref="X12:AH21" ca="1" si="5">IFERROR(SUMIF(INDIRECT(LEFT(ADDRESS(1,1,4,1,X$1),LEN(ADDRESS(1,1,4,1,X$1))-1)&amp;":A"),$A12,INDIRECT(LEFT(ADDRESS(1,2,4,1,X$1),LEN(ADDRESS(1,2,4,1,X$1))-1)&amp;":B")),"")</f>
        <v/>
      </c>
      <c r="Y12" s="63">
        <f t="shared" ca="1" si="5"/>
        <v>0</v>
      </c>
      <c r="Z12" s="63">
        <f t="shared" ca="1" si="5"/>
        <v>0</v>
      </c>
      <c r="AA12" s="63">
        <f t="shared" ca="1" si="5"/>
        <v>0</v>
      </c>
      <c r="AB12" s="63">
        <f t="shared" ca="1" si="5"/>
        <v>0</v>
      </c>
      <c r="AC12" s="63">
        <f t="shared" ca="1" si="5"/>
        <v>0</v>
      </c>
      <c r="AD12" s="63">
        <f t="shared" ca="1" si="5"/>
        <v>0</v>
      </c>
      <c r="AE12" s="63" t="str">
        <f t="shared" ca="1" si="5"/>
        <v/>
      </c>
      <c r="AF12" s="63">
        <f t="shared" ca="1" si="5"/>
        <v>0</v>
      </c>
      <c r="AG12" s="63">
        <f t="shared" ca="1" si="5"/>
        <v>0</v>
      </c>
      <c r="AH12" s="63">
        <f t="shared" ca="1" si="5"/>
        <v>0</v>
      </c>
    </row>
    <row r="13" spans="1:34">
      <c r="A13" s="2">
        <v>15001082</v>
      </c>
      <c r="B13" s="4" t="s">
        <v>370</v>
      </c>
      <c r="C13" s="53">
        <f t="shared" ca="1" si="0"/>
        <v>2674</v>
      </c>
      <c r="D13" s="63">
        <f t="shared" ca="1" si="1"/>
        <v>0</v>
      </c>
      <c r="E13" s="63" t="str">
        <f t="shared" ca="1" si="1"/>
        <v/>
      </c>
      <c r="F13" s="63">
        <f t="shared" ca="1" si="1"/>
        <v>360</v>
      </c>
      <c r="G13" s="63">
        <f t="shared" ca="1" si="1"/>
        <v>0</v>
      </c>
      <c r="H13" s="63">
        <f t="shared" ca="1" si="1"/>
        <v>360</v>
      </c>
      <c r="I13" s="63">
        <f t="shared" ca="1" si="1"/>
        <v>0</v>
      </c>
      <c r="J13" s="63">
        <f t="shared" ca="1" si="1"/>
        <v>0</v>
      </c>
      <c r="K13" s="63">
        <f t="shared" ca="1" si="1"/>
        <v>0</v>
      </c>
      <c r="L13" s="63">
        <f t="shared" ca="1" si="1"/>
        <v>360</v>
      </c>
      <c r="M13" s="63">
        <f t="shared" ca="1" si="1"/>
        <v>0</v>
      </c>
      <c r="N13" s="63">
        <f t="shared" ca="1" si="1"/>
        <v>0</v>
      </c>
      <c r="O13" s="63">
        <f t="shared" ca="1" si="4"/>
        <v>360</v>
      </c>
      <c r="P13" s="63">
        <f t="shared" ca="1" si="4"/>
        <v>0</v>
      </c>
      <c r="Q13" s="63" t="str">
        <f t="shared" ca="1" si="4"/>
        <v/>
      </c>
      <c r="R13" s="63">
        <f t="shared" ca="1" si="4"/>
        <v>0</v>
      </c>
      <c r="S13" s="63">
        <f t="shared" ca="1" si="4"/>
        <v>0</v>
      </c>
      <c r="T13" s="63">
        <f t="shared" ca="1" si="4"/>
        <v>0</v>
      </c>
      <c r="U13" s="63">
        <f t="shared" ca="1" si="4"/>
        <v>360</v>
      </c>
      <c r="V13" s="63">
        <f t="shared" ca="1" si="4"/>
        <v>0</v>
      </c>
      <c r="W13" s="63">
        <f t="shared" ca="1" si="4"/>
        <v>0</v>
      </c>
      <c r="X13" s="63" t="str">
        <f t="shared" ca="1" si="5"/>
        <v/>
      </c>
      <c r="Y13" s="63">
        <f t="shared" ca="1" si="5"/>
        <v>0</v>
      </c>
      <c r="Z13" s="63">
        <f t="shared" ca="1" si="5"/>
        <v>0</v>
      </c>
      <c r="AA13" s="63">
        <f t="shared" ca="1" si="5"/>
        <v>0</v>
      </c>
      <c r="AB13" s="63">
        <f t="shared" ca="1" si="5"/>
        <v>720</v>
      </c>
      <c r="AC13" s="63">
        <f t="shared" ca="1" si="5"/>
        <v>0</v>
      </c>
      <c r="AD13" s="63">
        <f t="shared" ca="1" si="5"/>
        <v>154</v>
      </c>
      <c r="AE13" s="63" t="str">
        <f t="shared" ca="1" si="5"/>
        <v/>
      </c>
      <c r="AF13" s="63">
        <f t="shared" ca="1" si="5"/>
        <v>0</v>
      </c>
      <c r="AG13" s="63">
        <f t="shared" ca="1" si="5"/>
        <v>0</v>
      </c>
      <c r="AH13" s="63">
        <f t="shared" ca="1" si="5"/>
        <v>0</v>
      </c>
    </row>
    <row r="14" spans="1:34">
      <c r="A14" s="2">
        <v>15001088</v>
      </c>
      <c r="B14" s="4" t="s">
        <v>371</v>
      </c>
      <c r="C14" s="53">
        <f t="shared" ca="1" si="0"/>
        <v>4015</v>
      </c>
      <c r="D14" s="63">
        <f t="shared" ca="1" si="1"/>
        <v>300</v>
      </c>
      <c r="E14" s="63" t="str">
        <f t="shared" ca="1" si="1"/>
        <v/>
      </c>
      <c r="F14" s="63">
        <f t="shared" ca="1" si="1"/>
        <v>0</v>
      </c>
      <c r="G14" s="63">
        <f t="shared" ca="1" si="1"/>
        <v>0</v>
      </c>
      <c r="H14" s="63">
        <f t="shared" ca="1" si="1"/>
        <v>300</v>
      </c>
      <c r="I14" s="63">
        <f t="shared" ca="1" si="1"/>
        <v>0</v>
      </c>
      <c r="J14" s="63">
        <f t="shared" ca="1" si="1"/>
        <v>300</v>
      </c>
      <c r="K14" s="63">
        <f t="shared" ca="1" si="1"/>
        <v>0</v>
      </c>
      <c r="L14" s="63">
        <f t="shared" ca="1" si="1"/>
        <v>100</v>
      </c>
      <c r="M14" s="63">
        <f t="shared" ca="1" si="1"/>
        <v>200</v>
      </c>
      <c r="N14" s="63">
        <f t="shared" ca="1" si="1"/>
        <v>200</v>
      </c>
      <c r="O14" s="63">
        <f t="shared" ca="1" si="4"/>
        <v>0</v>
      </c>
      <c r="P14" s="63">
        <f t="shared" ca="1" si="4"/>
        <v>200</v>
      </c>
      <c r="Q14" s="63" t="str">
        <f t="shared" ca="1" si="4"/>
        <v/>
      </c>
      <c r="R14" s="63">
        <f t="shared" ca="1" si="4"/>
        <v>300</v>
      </c>
      <c r="S14" s="63">
        <f t="shared" ca="1" si="4"/>
        <v>200</v>
      </c>
      <c r="T14" s="63">
        <f t="shared" ca="1" si="4"/>
        <v>200</v>
      </c>
      <c r="U14" s="63">
        <f t="shared" ca="1" si="4"/>
        <v>0</v>
      </c>
      <c r="V14" s="63">
        <f t="shared" ca="1" si="4"/>
        <v>300</v>
      </c>
      <c r="W14" s="63">
        <f t="shared" ca="1" si="4"/>
        <v>0</v>
      </c>
      <c r="X14" s="63" t="str">
        <f t="shared" ca="1" si="5"/>
        <v/>
      </c>
      <c r="Y14" s="63">
        <f t="shared" ca="1" si="5"/>
        <v>200</v>
      </c>
      <c r="Z14" s="63">
        <f t="shared" ca="1" si="5"/>
        <v>200</v>
      </c>
      <c r="AA14" s="63">
        <f t="shared" ca="1" si="5"/>
        <v>300</v>
      </c>
      <c r="AB14" s="63">
        <f t="shared" ca="1" si="5"/>
        <v>0</v>
      </c>
      <c r="AC14" s="63">
        <f t="shared" ca="1" si="5"/>
        <v>200</v>
      </c>
      <c r="AD14" s="63">
        <f t="shared" ca="1" si="5"/>
        <v>200</v>
      </c>
      <c r="AE14" s="63" t="str">
        <f t="shared" ca="1" si="5"/>
        <v/>
      </c>
      <c r="AF14" s="63">
        <f t="shared" ca="1" si="5"/>
        <v>200</v>
      </c>
      <c r="AG14" s="63">
        <f t="shared" ca="1" si="5"/>
        <v>115</v>
      </c>
      <c r="AH14" s="63">
        <f t="shared" ca="1" si="5"/>
        <v>0</v>
      </c>
    </row>
    <row r="15" spans="1:34">
      <c r="A15" s="2">
        <v>15001098</v>
      </c>
      <c r="B15" s="4" t="s">
        <v>374</v>
      </c>
      <c r="C15" s="53">
        <f t="shared" ca="1" si="0"/>
        <v>3984</v>
      </c>
      <c r="D15" s="63">
        <f t="shared" ca="1" si="1"/>
        <v>360</v>
      </c>
      <c r="E15" s="63" t="str">
        <f t="shared" ca="1" si="1"/>
        <v/>
      </c>
      <c r="F15" s="63">
        <f t="shared" ca="1" si="1"/>
        <v>0</v>
      </c>
      <c r="G15" s="63">
        <f t="shared" ca="1" si="1"/>
        <v>0</v>
      </c>
      <c r="H15" s="63">
        <f t="shared" ca="1" si="1"/>
        <v>360</v>
      </c>
      <c r="I15" s="63">
        <f t="shared" ca="1" si="1"/>
        <v>0</v>
      </c>
      <c r="J15" s="63">
        <f t="shared" ca="1" si="1"/>
        <v>360</v>
      </c>
      <c r="K15" s="63">
        <f t="shared" ca="1" si="1"/>
        <v>0</v>
      </c>
      <c r="L15" s="63">
        <f t="shared" ca="1" si="1"/>
        <v>0</v>
      </c>
      <c r="M15" s="63">
        <f t="shared" ca="1" si="1"/>
        <v>180</v>
      </c>
      <c r="N15" s="63">
        <f t="shared" ca="1" si="1"/>
        <v>0</v>
      </c>
      <c r="O15" s="63">
        <f t="shared" ca="1" si="4"/>
        <v>0</v>
      </c>
      <c r="P15" s="63">
        <f t="shared" ca="1" si="4"/>
        <v>0</v>
      </c>
      <c r="Q15" s="63" t="str">
        <f t="shared" ca="1" si="4"/>
        <v/>
      </c>
      <c r="R15" s="63">
        <f t="shared" ca="1" si="4"/>
        <v>360</v>
      </c>
      <c r="S15" s="63">
        <f t="shared" ca="1" si="4"/>
        <v>360</v>
      </c>
      <c r="T15" s="63">
        <f t="shared" ca="1" si="4"/>
        <v>0</v>
      </c>
      <c r="U15" s="63">
        <f t="shared" ca="1" si="4"/>
        <v>0</v>
      </c>
      <c r="V15" s="63">
        <f t="shared" ca="1" si="4"/>
        <v>360</v>
      </c>
      <c r="W15" s="63">
        <f t="shared" ca="1" si="4"/>
        <v>0</v>
      </c>
      <c r="X15" s="63" t="str">
        <f t="shared" ca="1" si="5"/>
        <v/>
      </c>
      <c r="Y15" s="63">
        <f t="shared" ca="1" si="5"/>
        <v>0</v>
      </c>
      <c r="Z15" s="63">
        <f t="shared" ca="1" si="5"/>
        <v>180</v>
      </c>
      <c r="AA15" s="63">
        <f t="shared" ca="1" si="5"/>
        <v>104</v>
      </c>
      <c r="AB15" s="63">
        <f t="shared" ca="1" si="5"/>
        <v>0</v>
      </c>
      <c r="AC15" s="63">
        <f t="shared" ca="1" si="5"/>
        <v>360</v>
      </c>
      <c r="AD15" s="63">
        <f t="shared" ca="1" si="5"/>
        <v>360</v>
      </c>
      <c r="AE15" s="63" t="str">
        <f t="shared" ca="1" si="5"/>
        <v/>
      </c>
      <c r="AF15" s="63">
        <f t="shared" ca="1" si="5"/>
        <v>280</v>
      </c>
      <c r="AG15" s="63">
        <f t="shared" ca="1" si="5"/>
        <v>360</v>
      </c>
      <c r="AH15" s="63">
        <f t="shared" ca="1" si="5"/>
        <v>0</v>
      </c>
    </row>
    <row r="16" spans="1:34">
      <c r="A16" s="6">
        <v>15001106</v>
      </c>
      <c r="B16" s="11" t="s">
        <v>431</v>
      </c>
      <c r="C16" s="53">
        <f t="shared" ca="1" si="0"/>
        <v>0</v>
      </c>
      <c r="D16" s="63">
        <f t="shared" ca="1" si="1"/>
        <v>0</v>
      </c>
      <c r="E16" s="63" t="str">
        <f t="shared" ref="E16:N17" ca="1" si="6">IFERROR(SUMIF(INDIRECT(LEFT(ADDRESS(1,1,4,1,E$1),LEN(ADDRESS(1,1,4,1,E$1))-1)&amp;":A"),$A16,INDIRECT(LEFT(ADDRESS(1,2,4,1,E$1),LEN(ADDRESS(1,2,4,1,E$1))-1)&amp;":B")),"")</f>
        <v/>
      </c>
      <c r="F16" s="63">
        <f t="shared" ca="1" si="6"/>
        <v>0</v>
      </c>
      <c r="G16" s="63">
        <f t="shared" ca="1" si="6"/>
        <v>0</v>
      </c>
      <c r="H16" s="63">
        <f t="shared" ca="1" si="6"/>
        <v>0</v>
      </c>
      <c r="I16" s="63">
        <f t="shared" ca="1" si="6"/>
        <v>0</v>
      </c>
      <c r="J16" s="63">
        <f t="shared" ca="1" si="6"/>
        <v>0</v>
      </c>
      <c r="K16" s="63">
        <f t="shared" ca="1" si="6"/>
        <v>0</v>
      </c>
      <c r="L16" s="63">
        <f t="shared" ca="1" si="6"/>
        <v>0</v>
      </c>
      <c r="M16" s="63">
        <f t="shared" ca="1" si="6"/>
        <v>0</v>
      </c>
      <c r="N16" s="63">
        <f t="shared" ca="1" si="6"/>
        <v>0</v>
      </c>
      <c r="O16" s="63">
        <f t="shared" ca="1" si="4"/>
        <v>0</v>
      </c>
      <c r="P16" s="63">
        <f t="shared" ca="1" si="4"/>
        <v>0</v>
      </c>
      <c r="Q16" s="63" t="str">
        <f t="shared" ca="1" si="4"/>
        <v/>
      </c>
      <c r="R16" s="63">
        <f t="shared" ca="1" si="4"/>
        <v>0</v>
      </c>
      <c r="S16" s="63">
        <f t="shared" ca="1" si="4"/>
        <v>0</v>
      </c>
      <c r="T16" s="63">
        <f t="shared" ca="1" si="4"/>
        <v>0</v>
      </c>
      <c r="U16" s="63">
        <f t="shared" ca="1" si="4"/>
        <v>0</v>
      </c>
      <c r="V16" s="63">
        <f t="shared" ca="1" si="4"/>
        <v>0</v>
      </c>
      <c r="W16" s="63">
        <f t="shared" ca="1" si="4"/>
        <v>0</v>
      </c>
      <c r="X16" s="63" t="str">
        <f t="shared" ca="1" si="5"/>
        <v/>
      </c>
      <c r="Y16" s="63">
        <f t="shared" ca="1" si="5"/>
        <v>0</v>
      </c>
      <c r="Z16" s="63">
        <f t="shared" ca="1" si="5"/>
        <v>0</v>
      </c>
      <c r="AA16" s="63">
        <f t="shared" ca="1" si="5"/>
        <v>0</v>
      </c>
      <c r="AB16" s="63">
        <f t="shared" ca="1" si="5"/>
        <v>0</v>
      </c>
      <c r="AC16" s="63">
        <f t="shared" ca="1" si="5"/>
        <v>0</v>
      </c>
      <c r="AD16" s="63">
        <f t="shared" ca="1" si="5"/>
        <v>0</v>
      </c>
      <c r="AE16" s="63" t="str">
        <f t="shared" ca="1" si="5"/>
        <v/>
      </c>
      <c r="AF16" s="63">
        <f t="shared" ca="1" si="5"/>
        <v>0</v>
      </c>
      <c r="AG16" s="63">
        <f t="shared" ca="1" si="5"/>
        <v>0</v>
      </c>
      <c r="AH16" s="63">
        <f t="shared" ca="1" si="5"/>
        <v>0</v>
      </c>
    </row>
    <row r="17" spans="1:34">
      <c r="A17" s="6">
        <v>15001109</v>
      </c>
      <c r="B17" s="11" t="s">
        <v>402</v>
      </c>
      <c r="C17" s="53">
        <f t="shared" ca="1" si="0"/>
        <v>500</v>
      </c>
      <c r="D17" s="63">
        <f t="shared" ca="1" si="1"/>
        <v>0</v>
      </c>
      <c r="E17" s="63" t="str">
        <f t="shared" ca="1" si="6"/>
        <v/>
      </c>
      <c r="F17" s="63">
        <f t="shared" ca="1" si="6"/>
        <v>0</v>
      </c>
      <c r="G17" s="63">
        <f t="shared" ca="1" si="6"/>
        <v>0</v>
      </c>
      <c r="H17" s="63">
        <f t="shared" ca="1" si="6"/>
        <v>0</v>
      </c>
      <c r="I17" s="63">
        <f t="shared" ca="1" si="6"/>
        <v>0</v>
      </c>
      <c r="J17" s="63">
        <f t="shared" ca="1" si="6"/>
        <v>0</v>
      </c>
      <c r="K17" s="63">
        <f t="shared" ca="1" si="6"/>
        <v>0</v>
      </c>
      <c r="L17" s="63">
        <f t="shared" ca="1" si="6"/>
        <v>0</v>
      </c>
      <c r="M17" s="63">
        <f t="shared" ca="1" si="6"/>
        <v>0</v>
      </c>
      <c r="N17" s="63">
        <f t="shared" ca="1" si="6"/>
        <v>200</v>
      </c>
      <c r="O17" s="63">
        <f t="shared" ca="1" si="4"/>
        <v>0</v>
      </c>
      <c r="P17" s="63">
        <f t="shared" ca="1" si="4"/>
        <v>0</v>
      </c>
      <c r="Q17" s="63" t="str">
        <f t="shared" ca="1" si="4"/>
        <v/>
      </c>
      <c r="R17" s="63">
        <f t="shared" ca="1" si="4"/>
        <v>0</v>
      </c>
      <c r="S17" s="63">
        <f t="shared" ca="1" si="4"/>
        <v>0</v>
      </c>
      <c r="T17" s="63">
        <f t="shared" ca="1" si="4"/>
        <v>0</v>
      </c>
      <c r="U17" s="63">
        <f t="shared" ca="1" si="4"/>
        <v>0</v>
      </c>
      <c r="V17" s="63">
        <f t="shared" ca="1" si="4"/>
        <v>0</v>
      </c>
      <c r="W17" s="63">
        <f t="shared" ca="1" si="4"/>
        <v>0</v>
      </c>
      <c r="X17" s="63" t="str">
        <f t="shared" ca="1" si="5"/>
        <v/>
      </c>
      <c r="Y17" s="63">
        <f t="shared" ca="1" si="5"/>
        <v>0</v>
      </c>
      <c r="Z17" s="63">
        <f t="shared" ca="1" si="5"/>
        <v>0</v>
      </c>
      <c r="AA17" s="63">
        <f t="shared" ca="1" si="5"/>
        <v>0</v>
      </c>
      <c r="AB17" s="63">
        <f t="shared" ca="1" si="5"/>
        <v>0</v>
      </c>
      <c r="AC17" s="63">
        <f t="shared" ca="1" si="5"/>
        <v>0</v>
      </c>
      <c r="AD17" s="63">
        <f t="shared" ca="1" si="5"/>
        <v>0</v>
      </c>
      <c r="AE17" s="63" t="str">
        <f t="shared" ca="1" si="5"/>
        <v/>
      </c>
      <c r="AF17" s="63">
        <f t="shared" ca="1" si="5"/>
        <v>0</v>
      </c>
      <c r="AG17" s="63">
        <f t="shared" ca="1" si="5"/>
        <v>300</v>
      </c>
      <c r="AH17" s="63">
        <f t="shared" ca="1" si="5"/>
        <v>0</v>
      </c>
    </row>
    <row r="18" spans="1:34">
      <c r="A18" s="2">
        <v>15001124</v>
      </c>
      <c r="B18" s="4" t="s">
        <v>375</v>
      </c>
      <c r="C18" s="53">
        <f t="shared" ca="1" si="0"/>
        <v>8940</v>
      </c>
      <c r="D18" s="63">
        <f t="shared" ref="D18:N27" ca="1" si="7">IFERROR(SUMIF(INDIRECT(LEFT(ADDRESS(1,1,4,1,D$1),LEN(ADDRESS(1,1,4,1,D$1))-1)&amp;":A"),$A18,INDIRECT(LEFT(ADDRESS(1,2,4,1,D$1),LEN(ADDRESS(1,2,4,1,D$1))-1)&amp;":B")),"")</f>
        <v>360</v>
      </c>
      <c r="E18" s="63" t="str">
        <f t="shared" ca="1" si="7"/>
        <v/>
      </c>
      <c r="F18" s="63">
        <f t="shared" ca="1" si="7"/>
        <v>360</v>
      </c>
      <c r="G18" s="63">
        <f t="shared" ca="1" si="7"/>
        <v>0</v>
      </c>
      <c r="H18" s="63">
        <f t="shared" ca="1" si="7"/>
        <v>720</v>
      </c>
      <c r="I18" s="63">
        <f t="shared" ca="1" si="7"/>
        <v>0</v>
      </c>
      <c r="J18" s="63">
        <f t="shared" ca="1" si="7"/>
        <v>360</v>
      </c>
      <c r="K18" s="63">
        <f t="shared" ca="1" si="7"/>
        <v>360</v>
      </c>
      <c r="L18" s="63">
        <f t="shared" ca="1" si="7"/>
        <v>180</v>
      </c>
      <c r="M18" s="63">
        <f t="shared" ca="1" si="7"/>
        <v>240</v>
      </c>
      <c r="N18" s="63">
        <f t="shared" ca="1" si="7"/>
        <v>480</v>
      </c>
      <c r="O18" s="63">
        <f t="shared" ca="1" si="4"/>
        <v>0</v>
      </c>
      <c r="P18" s="63">
        <f t="shared" ca="1" si="4"/>
        <v>240</v>
      </c>
      <c r="Q18" s="63" t="str">
        <f t="shared" ca="1" si="4"/>
        <v/>
      </c>
      <c r="R18" s="63">
        <f t="shared" ca="1" si="4"/>
        <v>600</v>
      </c>
      <c r="S18" s="63">
        <f t="shared" ca="1" si="4"/>
        <v>360</v>
      </c>
      <c r="T18" s="63">
        <f t="shared" ca="1" si="4"/>
        <v>360</v>
      </c>
      <c r="U18" s="63">
        <f t="shared" ca="1" si="4"/>
        <v>360</v>
      </c>
      <c r="V18" s="63">
        <f t="shared" ca="1" si="4"/>
        <v>320</v>
      </c>
      <c r="W18" s="63">
        <f t="shared" ca="1" si="4"/>
        <v>0</v>
      </c>
      <c r="X18" s="63" t="str">
        <f t="shared" ca="1" si="5"/>
        <v/>
      </c>
      <c r="Y18" s="63">
        <f t="shared" ca="1" si="5"/>
        <v>600</v>
      </c>
      <c r="Z18" s="63">
        <f t="shared" ca="1" si="5"/>
        <v>360</v>
      </c>
      <c r="AA18" s="63">
        <f t="shared" ca="1" si="5"/>
        <v>280</v>
      </c>
      <c r="AB18" s="63">
        <f t="shared" ca="1" si="5"/>
        <v>0</v>
      </c>
      <c r="AC18" s="63">
        <f t="shared" ca="1" si="5"/>
        <v>600</v>
      </c>
      <c r="AD18" s="63">
        <f t="shared" ca="1" si="5"/>
        <v>360</v>
      </c>
      <c r="AE18" s="63" t="str">
        <f t="shared" ca="1" si="5"/>
        <v/>
      </c>
      <c r="AF18" s="63">
        <f t="shared" ca="1" si="5"/>
        <v>720</v>
      </c>
      <c r="AG18" s="63">
        <f t="shared" ca="1" si="5"/>
        <v>720</v>
      </c>
      <c r="AH18" s="63">
        <f t="shared" ca="1" si="5"/>
        <v>0</v>
      </c>
    </row>
    <row r="19" spans="1:34">
      <c r="A19" s="2">
        <v>15001125</v>
      </c>
      <c r="B19" s="4" t="s">
        <v>376</v>
      </c>
      <c r="C19" s="53">
        <f t="shared" ca="1" si="0"/>
        <v>8935</v>
      </c>
      <c r="D19" s="63">
        <f t="shared" ca="1" si="7"/>
        <v>360</v>
      </c>
      <c r="E19" s="63" t="str">
        <f t="shared" ca="1" si="7"/>
        <v/>
      </c>
      <c r="F19" s="63">
        <f t="shared" ca="1" si="7"/>
        <v>360</v>
      </c>
      <c r="G19" s="63">
        <f t="shared" ca="1" si="7"/>
        <v>0</v>
      </c>
      <c r="H19" s="63">
        <f t="shared" ca="1" si="7"/>
        <v>720</v>
      </c>
      <c r="I19" s="63">
        <f t="shared" ca="1" si="7"/>
        <v>0</v>
      </c>
      <c r="J19" s="63">
        <f t="shared" ca="1" si="7"/>
        <v>360</v>
      </c>
      <c r="K19" s="63">
        <f t="shared" ca="1" si="7"/>
        <v>360</v>
      </c>
      <c r="L19" s="63">
        <f t="shared" ca="1" si="7"/>
        <v>180</v>
      </c>
      <c r="M19" s="63">
        <f t="shared" ca="1" si="7"/>
        <v>240</v>
      </c>
      <c r="N19" s="63">
        <f t="shared" ca="1" si="7"/>
        <v>480</v>
      </c>
      <c r="O19" s="63">
        <f t="shared" ca="1" si="4"/>
        <v>0</v>
      </c>
      <c r="P19" s="63">
        <f t="shared" ca="1" si="4"/>
        <v>240</v>
      </c>
      <c r="Q19" s="63" t="str">
        <f t="shared" ca="1" si="4"/>
        <v/>
      </c>
      <c r="R19" s="63">
        <f t="shared" ca="1" si="4"/>
        <v>600</v>
      </c>
      <c r="S19" s="63">
        <f t="shared" ca="1" si="4"/>
        <v>360</v>
      </c>
      <c r="T19" s="63">
        <f t="shared" ca="1" si="4"/>
        <v>360</v>
      </c>
      <c r="U19" s="63">
        <f t="shared" ca="1" si="4"/>
        <v>360</v>
      </c>
      <c r="V19" s="63">
        <f t="shared" ca="1" si="4"/>
        <v>320</v>
      </c>
      <c r="W19" s="63">
        <f t="shared" ca="1" si="4"/>
        <v>0</v>
      </c>
      <c r="X19" s="63" t="str">
        <f t="shared" ca="1" si="5"/>
        <v/>
      </c>
      <c r="Y19" s="63">
        <f t="shared" ca="1" si="5"/>
        <v>600</v>
      </c>
      <c r="Z19" s="63">
        <f t="shared" ca="1" si="5"/>
        <v>360</v>
      </c>
      <c r="AA19" s="63">
        <f t="shared" ca="1" si="5"/>
        <v>280</v>
      </c>
      <c r="AB19" s="63">
        <f t="shared" ca="1" si="5"/>
        <v>0</v>
      </c>
      <c r="AC19" s="63">
        <f t="shared" ca="1" si="5"/>
        <v>600</v>
      </c>
      <c r="AD19" s="63">
        <f t="shared" ca="1" si="5"/>
        <v>360</v>
      </c>
      <c r="AE19" s="63" t="str">
        <f t="shared" ca="1" si="5"/>
        <v/>
      </c>
      <c r="AF19" s="63">
        <f t="shared" ca="1" si="5"/>
        <v>720</v>
      </c>
      <c r="AG19" s="63">
        <f t="shared" ca="1" si="5"/>
        <v>715</v>
      </c>
      <c r="AH19" s="63">
        <f t="shared" ca="1" si="5"/>
        <v>0</v>
      </c>
    </row>
    <row r="20" spans="1:34">
      <c r="A20" s="2">
        <v>15001126</v>
      </c>
      <c r="B20" s="4" t="s">
        <v>131</v>
      </c>
      <c r="C20" s="53">
        <f t="shared" ca="1" si="0"/>
        <v>0</v>
      </c>
      <c r="D20" s="63">
        <f t="shared" ca="1" si="7"/>
        <v>0</v>
      </c>
      <c r="E20" s="63" t="str">
        <f t="shared" ca="1" si="7"/>
        <v/>
      </c>
      <c r="F20" s="63">
        <f t="shared" ca="1" si="7"/>
        <v>0</v>
      </c>
      <c r="G20" s="63">
        <f t="shared" ca="1" si="7"/>
        <v>0</v>
      </c>
      <c r="H20" s="63">
        <f t="shared" ca="1" si="7"/>
        <v>0</v>
      </c>
      <c r="I20" s="63">
        <f t="shared" ca="1" si="7"/>
        <v>0</v>
      </c>
      <c r="J20" s="63">
        <f t="shared" ca="1" si="7"/>
        <v>0</v>
      </c>
      <c r="K20" s="63">
        <f t="shared" ca="1" si="7"/>
        <v>0</v>
      </c>
      <c r="L20" s="63">
        <f t="shared" ca="1" si="7"/>
        <v>0</v>
      </c>
      <c r="M20" s="63">
        <f t="shared" ca="1" si="7"/>
        <v>0</v>
      </c>
      <c r="N20" s="63">
        <f t="shared" ca="1" si="7"/>
        <v>0</v>
      </c>
      <c r="O20" s="63">
        <f t="shared" ca="1" si="4"/>
        <v>0</v>
      </c>
      <c r="P20" s="63">
        <f t="shared" ca="1" si="4"/>
        <v>0</v>
      </c>
      <c r="Q20" s="63" t="str">
        <f t="shared" ca="1" si="4"/>
        <v/>
      </c>
      <c r="R20" s="63">
        <f t="shared" ca="1" si="4"/>
        <v>0</v>
      </c>
      <c r="S20" s="63">
        <f t="shared" ca="1" si="4"/>
        <v>0</v>
      </c>
      <c r="T20" s="63">
        <f t="shared" ca="1" si="4"/>
        <v>0</v>
      </c>
      <c r="U20" s="63">
        <f t="shared" ca="1" si="4"/>
        <v>0</v>
      </c>
      <c r="V20" s="63">
        <f t="shared" ca="1" si="4"/>
        <v>0</v>
      </c>
      <c r="W20" s="63">
        <f t="shared" ca="1" si="4"/>
        <v>0</v>
      </c>
      <c r="X20" s="63" t="str">
        <f t="shared" ca="1" si="5"/>
        <v/>
      </c>
      <c r="Y20" s="63">
        <f t="shared" ca="1" si="5"/>
        <v>0</v>
      </c>
      <c r="Z20" s="63">
        <f t="shared" ca="1" si="5"/>
        <v>0</v>
      </c>
      <c r="AA20" s="63">
        <f t="shared" ca="1" si="5"/>
        <v>0</v>
      </c>
      <c r="AB20" s="63">
        <f t="shared" ca="1" si="5"/>
        <v>0</v>
      </c>
      <c r="AC20" s="63">
        <f t="shared" ca="1" si="5"/>
        <v>0</v>
      </c>
      <c r="AD20" s="63">
        <f t="shared" ca="1" si="5"/>
        <v>0</v>
      </c>
      <c r="AE20" s="63" t="str">
        <f t="shared" ca="1" si="5"/>
        <v/>
      </c>
      <c r="AF20" s="63">
        <f t="shared" ca="1" si="5"/>
        <v>0</v>
      </c>
      <c r="AG20" s="63">
        <f t="shared" ca="1" si="5"/>
        <v>0</v>
      </c>
      <c r="AH20" s="63">
        <f t="shared" ca="1" si="5"/>
        <v>0</v>
      </c>
    </row>
    <row r="21" spans="1:34">
      <c r="A21" s="2">
        <v>15001127</v>
      </c>
      <c r="B21" s="4" t="s">
        <v>411</v>
      </c>
      <c r="C21" s="53">
        <f t="shared" ca="1" si="0"/>
        <v>0</v>
      </c>
      <c r="D21" s="63">
        <f t="shared" ca="1" si="7"/>
        <v>0</v>
      </c>
      <c r="E21" s="63" t="str">
        <f t="shared" ca="1" si="7"/>
        <v/>
      </c>
      <c r="F21" s="63">
        <f t="shared" ca="1" si="7"/>
        <v>0</v>
      </c>
      <c r="G21" s="63">
        <f t="shared" ca="1" si="7"/>
        <v>0</v>
      </c>
      <c r="H21" s="63">
        <f t="shared" ca="1" si="7"/>
        <v>0</v>
      </c>
      <c r="I21" s="63">
        <f t="shared" ca="1" si="7"/>
        <v>0</v>
      </c>
      <c r="J21" s="63">
        <f t="shared" ca="1" si="7"/>
        <v>0</v>
      </c>
      <c r="K21" s="63">
        <f t="shared" ca="1" si="7"/>
        <v>0</v>
      </c>
      <c r="L21" s="63">
        <f t="shared" ca="1" si="7"/>
        <v>0</v>
      </c>
      <c r="M21" s="63">
        <f t="shared" ca="1" si="7"/>
        <v>0</v>
      </c>
      <c r="N21" s="63">
        <f t="shared" ca="1" si="7"/>
        <v>0</v>
      </c>
      <c r="O21" s="63">
        <f t="shared" ca="1" si="4"/>
        <v>0</v>
      </c>
      <c r="P21" s="63">
        <f t="shared" ca="1" si="4"/>
        <v>0</v>
      </c>
      <c r="Q21" s="63" t="str">
        <f t="shared" ca="1" si="4"/>
        <v/>
      </c>
      <c r="R21" s="63">
        <f t="shared" ca="1" si="4"/>
        <v>0</v>
      </c>
      <c r="S21" s="63">
        <f t="shared" ca="1" si="4"/>
        <v>0</v>
      </c>
      <c r="T21" s="63">
        <f t="shared" ca="1" si="4"/>
        <v>0</v>
      </c>
      <c r="U21" s="63">
        <f t="shared" ca="1" si="4"/>
        <v>0</v>
      </c>
      <c r="V21" s="63">
        <f t="shared" ca="1" si="4"/>
        <v>0</v>
      </c>
      <c r="W21" s="63">
        <f t="shared" ca="1" si="4"/>
        <v>0</v>
      </c>
      <c r="X21" s="63" t="str">
        <f t="shared" ca="1" si="5"/>
        <v/>
      </c>
      <c r="Y21" s="63">
        <f t="shared" ca="1" si="5"/>
        <v>0</v>
      </c>
      <c r="Z21" s="63">
        <f t="shared" ca="1" si="5"/>
        <v>0</v>
      </c>
      <c r="AA21" s="63">
        <f t="shared" ca="1" si="5"/>
        <v>0</v>
      </c>
      <c r="AB21" s="63">
        <f t="shared" ca="1" si="5"/>
        <v>0</v>
      </c>
      <c r="AC21" s="63">
        <f t="shared" ca="1" si="5"/>
        <v>0</v>
      </c>
      <c r="AD21" s="63">
        <f t="shared" ca="1" si="5"/>
        <v>0</v>
      </c>
      <c r="AE21" s="63" t="str">
        <f t="shared" ca="1" si="5"/>
        <v/>
      </c>
      <c r="AF21" s="63">
        <f t="shared" ca="1" si="5"/>
        <v>0</v>
      </c>
      <c r="AG21" s="63">
        <f t="shared" ca="1" si="5"/>
        <v>0</v>
      </c>
      <c r="AH21" s="63">
        <f t="shared" ca="1" si="5"/>
        <v>0</v>
      </c>
    </row>
    <row r="22" spans="1:34">
      <c r="A22" s="6">
        <v>15001139</v>
      </c>
      <c r="B22" s="11" t="s">
        <v>390</v>
      </c>
      <c r="C22" s="53">
        <f t="shared" ca="1" si="0"/>
        <v>840</v>
      </c>
      <c r="D22" s="63">
        <f t="shared" ca="1" si="7"/>
        <v>0</v>
      </c>
      <c r="E22" s="63" t="str">
        <f t="shared" ca="1" si="7"/>
        <v/>
      </c>
      <c r="F22" s="63">
        <f t="shared" ca="1" si="7"/>
        <v>480</v>
      </c>
      <c r="G22" s="63">
        <f t="shared" ca="1" si="7"/>
        <v>0</v>
      </c>
      <c r="H22" s="63">
        <f t="shared" ca="1" si="7"/>
        <v>0</v>
      </c>
      <c r="I22" s="63">
        <f t="shared" ca="1" si="7"/>
        <v>0</v>
      </c>
      <c r="J22" s="63">
        <f t="shared" ca="1" si="7"/>
        <v>0</v>
      </c>
      <c r="K22" s="63">
        <f t="shared" ca="1" si="7"/>
        <v>0</v>
      </c>
      <c r="L22" s="63">
        <f t="shared" ca="1" si="7"/>
        <v>0</v>
      </c>
      <c r="M22" s="63">
        <f t="shared" ca="1" si="7"/>
        <v>0</v>
      </c>
      <c r="N22" s="63">
        <f t="shared" ca="1" si="7"/>
        <v>0</v>
      </c>
      <c r="O22" s="63">
        <f t="shared" ref="O22:W31" ca="1" si="8">IFERROR(SUMIF(INDIRECT(LEFT(ADDRESS(1,1,4,1,O$1),LEN(ADDRESS(1,1,4,1,O$1))-1)&amp;":A"),$A22,INDIRECT(LEFT(ADDRESS(1,2,4,1,O$1),LEN(ADDRESS(1,2,4,1,O$1))-1)&amp;":B")),"")</f>
        <v>0</v>
      </c>
      <c r="P22" s="63">
        <f t="shared" ca="1" si="8"/>
        <v>0</v>
      </c>
      <c r="Q22" s="63" t="str">
        <f t="shared" ca="1" si="8"/>
        <v/>
      </c>
      <c r="R22" s="63">
        <f t="shared" ca="1" si="8"/>
        <v>0</v>
      </c>
      <c r="S22" s="63">
        <f t="shared" ca="1" si="8"/>
        <v>0</v>
      </c>
      <c r="T22" s="63">
        <f t="shared" ca="1" si="8"/>
        <v>0</v>
      </c>
      <c r="U22" s="63">
        <f t="shared" ca="1" si="8"/>
        <v>0</v>
      </c>
      <c r="V22" s="63">
        <f t="shared" ca="1" si="8"/>
        <v>0</v>
      </c>
      <c r="W22" s="63">
        <f t="shared" ca="1" si="8"/>
        <v>360</v>
      </c>
      <c r="X22" s="63" t="str">
        <f t="shared" ref="X22:AH31" ca="1" si="9">IFERROR(SUMIF(INDIRECT(LEFT(ADDRESS(1,1,4,1,X$1),LEN(ADDRESS(1,1,4,1,X$1))-1)&amp;":A"),$A22,INDIRECT(LEFT(ADDRESS(1,2,4,1,X$1),LEN(ADDRESS(1,2,4,1,X$1))-1)&amp;":B")),"")</f>
        <v/>
      </c>
      <c r="Y22" s="63">
        <f t="shared" ca="1" si="9"/>
        <v>0</v>
      </c>
      <c r="Z22" s="63">
        <f t="shared" ca="1" si="9"/>
        <v>0</v>
      </c>
      <c r="AA22" s="63">
        <f t="shared" ca="1" si="9"/>
        <v>0</v>
      </c>
      <c r="AB22" s="63">
        <f t="shared" ca="1" si="9"/>
        <v>0</v>
      </c>
      <c r="AC22" s="63">
        <f t="shared" ca="1" si="9"/>
        <v>0</v>
      </c>
      <c r="AD22" s="63">
        <f t="shared" ca="1" si="9"/>
        <v>0</v>
      </c>
      <c r="AE22" s="63" t="str">
        <f t="shared" ca="1" si="9"/>
        <v/>
      </c>
      <c r="AF22" s="63">
        <f t="shared" ca="1" si="9"/>
        <v>0</v>
      </c>
      <c r="AG22" s="63">
        <f t="shared" ca="1" si="9"/>
        <v>0</v>
      </c>
      <c r="AH22" s="63">
        <f t="shared" ca="1" si="9"/>
        <v>0</v>
      </c>
    </row>
    <row r="23" spans="1:34">
      <c r="A23" s="2">
        <v>15001145</v>
      </c>
      <c r="B23" s="4" t="s">
        <v>377</v>
      </c>
      <c r="C23" s="53">
        <f t="shared" ca="1" si="0"/>
        <v>3456</v>
      </c>
      <c r="D23" s="63">
        <f t="shared" ca="1" si="7"/>
        <v>0</v>
      </c>
      <c r="E23" s="63" t="str">
        <f t="shared" ca="1" si="7"/>
        <v/>
      </c>
      <c r="F23" s="63">
        <f t="shared" ca="1" si="7"/>
        <v>0</v>
      </c>
      <c r="G23" s="63">
        <f t="shared" ca="1" si="7"/>
        <v>0</v>
      </c>
      <c r="H23" s="63">
        <f t="shared" ca="1" si="7"/>
        <v>0</v>
      </c>
      <c r="I23" s="63">
        <f t="shared" ca="1" si="7"/>
        <v>0</v>
      </c>
      <c r="J23" s="63">
        <f t="shared" ca="1" si="7"/>
        <v>0</v>
      </c>
      <c r="K23" s="63">
        <f t="shared" ca="1" si="7"/>
        <v>0</v>
      </c>
      <c r="L23" s="63">
        <f t="shared" ca="1" si="7"/>
        <v>0</v>
      </c>
      <c r="M23" s="63">
        <f t="shared" ca="1" si="7"/>
        <v>0</v>
      </c>
      <c r="N23" s="63">
        <f t="shared" ca="1" si="7"/>
        <v>0</v>
      </c>
      <c r="O23" s="63">
        <f t="shared" ca="1" si="8"/>
        <v>0</v>
      </c>
      <c r="P23" s="63">
        <f t="shared" ca="1" si="8"/>
        <v>0</v>
      </c>
      <c r="Q23" s="63" t="str">
        <f t="shared" ca="1" si="8"/>
        <v/>
      </c>
      <c r="R23" s="63">
        <f t="shared" ca="1" si="8"/>
        <v>0</v>
      </c>
      <c r="S23" s="63">
        <f t="shared" ca="1" si="8"/>
        <v>0</v>
      </c>
      <c r="T23" s="63">
        <f t="shared" ca="1" si="8"/>
        <v>0</v>
      </c>
      <c r="U23" s="63">
        <f t="shared" ca="1" si="8"/>
        <v>0</v>
      </c>
      <c r="V23" s="63">
        <f t="shared" ca="1" si="8"/>
        <v>0</v>
      </c>
      <c r="W23" s="63">
        <f t="shared" ca="1" si="8"/>
        <v>480</v>
      </c>
      <c r="X23" s="63" t="str">
        <f t="shared" ca="1" si="9"/>
        <v/>
      </c>
      <c r="Y23" s="63">
        <f t="shared" ca="1" si="9"/>
        <v>480</v>
      </c>
      <c r="Z23" s="63">
        <f t="shared" ca="1" si="9"/>
        <v>480</v>
      </c>
      <c r="AA23" s="63">
        <f t="shared" ca="1" si="9"/>
        <v>480</v>
      </c>
      <c r="AB23" s="63">
        <f t="shared" ca="1" si="9"/>
        <v>480</v>
      </c>
      <c r="AC23" s="63">
        <f t="shared" ca="1" si="9"/>
        <v>480</v>
      </c>
      <c r="AD23" s="63">
        <f t="shared" ca="1" si="9"/>
        <v>0</v>
      </c>
      <c r="AE23" s="63" t="str">
        <f t="shared" ca="1" si="9"/>
        <v/>
      </c>
      <c r="AF23" s="63">
        <f t="shared" ca="1" si="9"/>
        <v>0</v>
      </c>
      <c r="AG23" s="63">
        <f t="shared" ca="1" si="9"/>
        <v>96</v>
      </c>
      <c r="AH23" s="63">
        <f t="shared" ca="1" si="9"/>
        <v>480</v>
      </c>
    </row>
    <row r="24" spans="1:34">
      <c r="A24" s="2">
        <v>15001146</v>
      </c>
      <c r="B24" s="4" t="s">
        <v>445</v>
      </c>
      <c r="C24" s="53">
        <f t="shared" ca="1" si="0"/>
        <v>720</v>
      </c>
      <c r="D24" s="63">
        <f t="shared" ca="1" si="7"/>
        <v>0</v>
      </c>
      <c r="E24" s="63" t="str">
        <f t="shared" ca="1" si="7"/>
        <v/>
      </c>
      <c r="F24" s="63">
        <f t="shared" ca="1" si="7"/>
        <v>0</v>
      </c>
      <c r="G24" s="63">
        <f t="shared" ca="1" si="7"/>
        <v>0</v>
      </c>
      <c r="H24" s="63">
        <f t="shared" ca="1" si="7"/>
        <v>0</v>
      </c>
      <c r="I24" s="63">
        <f t="shared" ca="1" si="7"/>
        <v>0</v>
      </c>
      <c r="J24" s="63">
        <f t="shared" ca="1" si="7"/>
        <v>0</v>
      </c>
      <c r="K24" s="63">
        <f t="shared" ca="1" si="7"/>
        <v>0</v>
      </c>
      <c r="L24" s="63">
        <f t="shared" ca="1" si="7"/>
        <v>288</v>
      </c>
      <c r="M24" s="63">
        <f t="shared" ca="1" si="7"/>
        <v>0</v>
      </c>
      <c r="N24" s="63">
        <f t="shared" ca="1" si="7"/>
        <v>0</v>
      </c>
      <c r="O24" s="63">
        <f t="shared" ca="1" si="8"/>
        <v>0</v>
      </c>
      <c r="P24" s="63">
        <f t="shared" ca="1" si="8"/>
        <v>0</v>
      </c>
      <c r="Q24" s="63" t="str">
        <f t="shared" ca="1" si="8"/>
        <v/>
      </c>
      <c r="R24" s="63">
        <f t="shared" ca="1" si="8"/>
        <v>0</v>
      </c>
      <c r="S24" s="63">
        <f t="shared" ca="1" si="8"/>
        <v>0</v>
      </c>
      <c r="T24" s="63">
        <f t="shared" ca="1" si="8"/>
        <v>0</v>
      </c>
      <c r="U24" s="63">
        <f t="shared" ca="1" si="8"/>
        <v>0</v>
      </c>
      <c r="V24" s="63">
        <f t="shared" ca="1" si="8"/>
        <v>0</v>
      </c>
      <c r="W24" s="63">
        <f t="shared" ca="1" si="8"/>
        <v>144</v>
      </c>
      <c r="X24" s="63" t="str">
        <f t="shared" ca="1" si="9"/>
        <v/>
      </c>
      <c r="Y24" s="63">
        <f t="shared" ca="1" si="9"/>
        <v>0</v>
      </c>
      <c r="Z24" s="63">
        <f t="shared" ca="1" si="9"/>
        <v>0</v>
      </c>
      <c r="AA24" s="63">
        <f t="shared" ca="1" si="9"/>
        <v>0</v>
      </c>
      <c r="AB24" s="63">
        <f t="shared" ca="1" si="9"/>
        <v>288</v>
      </c>
      <c r="AC24" s="63">
        <f t="shared" ca="1" si="9"/>
        <v>0</v>
      </c>
      <c r="AD24" s="63">
        <f t="shared" ca="1" si="9"/>
        <v>0</v>
      </c>
      <c r="AE24" s="63" t="str">
        <f t="shared" ca="1" si="9"/>
        <v/>
      </c>
      <c r="AF24" s="63">
        <f t="shared" ca="1" si="9"/>
        <v>0</v>
      </c>
      <c r="AG24" s="63">
        <f t="shared" ca="1" si="9"/>
        <v>0</v>
      </c>
      <c r="AH24" s="63">
        <f t="shared" ca="1" si="9"/>
        <v>0</v>
      </c>
    </row>
    <row r="25" spans="1:34">
      <c r="A25" s="6">
        <v>15001150</v>
      </c>
      <c r="B25" s="11" t="s">
        <v>389</v>
      </c>
      <c r="C25" s="53">
        <f t="shared" ca="1" si="0"/>
        <v>0</v>
      </c>
      <c r="D25" s="63">
        <f t="shared" ca="1" si="7"/>
        <v>0</v>
      </c>
      <c r="E25" s="63" t="str">
        <f t="shared" ca="1" si="7"/>
        <v/>
      </c>
      <c r="F25" s="63">
        <f t="shared" ca="1" si="7"/>
        <v>0</v>
      </c>
      <c r="G25" s="63">
        <f t="shared" ca="1" si="7"/>
        <v>0</v>
      </c>
      <c r="H25" s="63">
        <f t="shared" ca="1" si="7"/>
        <v>0</v>
      </c>
      <c r="I25" s="63">
        <f t="shared" ca="1" si="7"/>
        <v>0</v>
      </c>
      <c r="J25" s="63">
        <f t="shared" ca="1" si="7"/>
        <v>0</v>
      </c>
      <c r="K25" s="63">
        <f t="shared" ca="1" si="7"/>
        <v>0</v>
      </c>
      <c r="L25" s="63">
        <f t="shared" ca="1" si="7"/>
        <v>0</v>
      </c>
      <c r="M25" s="63">
        <f t="shared" ca="1" si="7"/>
        <v>0</v>
      </c>
      <c r="N25" s="63">
        <f t="shared" ca="1" si="7"/>
        <v>0</v>
      </c>
      <c r="O25" s="63">
        <f t="shared" ca="1" si="8"/>
        <v>0</v>
      </c>
      <c r="P25" s="63">
        <f t="shared" ca="1" si="8"/>
        <v>0</v>
      </c>
      <c r="Q25" s="63" t="str">
        <f t="shared" ca="1" si="8"/>
        <v/>
      </c>
      <c r="R25" s="63">
        <f t="shared" ca="1" si="8"/>
        <v>0</v>
      </c>
      <c r="S25" s="63">
        <f t="shared" ca="1" si="8"/>
        <v>0</v>
      </c>
      <c r="T25" s="63">
        <f t="shared" ca="1" si="8"/>
        <v>0</v>
      </c>
      <c r="U25" s="63">
        <f t="shared" ca="1" si="8"/>
        <v>0</v>
      </c>
      <c r="V25" s="63">
        <f t="shared" ca="1" si="8"/>
        <v>0</v>
      </c>
      <c r="W25" s="63">
        <f t="shared" ca="1" si="8"/>
        <v>0</v>
      </c>
      <c r="X25" s="63" t="str">
        <f t="shared" ca="1" si="9"/>
        <v/>
      </c>
      <c r="Y25" s="63">
        <f t="shared" ca="1" si="9"/>
        <v>0</v>
      </c>
      <c r="Z25" s="63">
        <f t="shared" ca="1" si="9"/>
        <v>0</v>
      </c>
      <c r="AA25" s="63">
        <f t="shared" ca="1" si="9"/>
        <v>0</v>
      </c>
      <c r="AB25" s="63">
        <f t="shared" ca="1" si="9"/>
        <v>0</v>
      </c>
      <c r="AC25" s="63">
        <f t="shared" ca="1" si="9"/>
        <v>0</v>
      </c>
      <c r="AD25" s="63">
        <f t="shared" ca="1" si="9"/>
        <v>0</v>
      </c>
      <c r="AE25" s="63" t="str">
        <f t="shared" ca="1" si="9"/>
        <v/>
      </c>
      <c r="AF25" s="63">
        <f t="shared" ca="1" si="9"/>
        <v>0</v>
      </c>
      <c r="AG25" s="63">
        <f t="shared" ca="1" si="9"/>
        <v>0</v>
      </c>
      <c r="AH25" s="63">
        <f t="shared" ca="1" si="9"/>
        <v>0</v>
      </c>
    </row>
    <row r="26" spans="1:34">
      <c r="A26" s="2">
        <v>15001151</v>
      </c>
      <c r="B26" s="4" t="s">
        <v>388</v>
      </c>
      <c r="C26" s="53">
        <f t="shared" ca="1" si="0"/>
        <v>192</v>
      </c>
      <c r="D26" s="63">
        <f t="shared" ca="1" si="7"/>
        <v>0</v>
      </c>
      <c r="E26" s="63" t="str">
        <f t="shared" ca="1" si="7"/>
        <v/>
      </c>
      <c r="F26" s="63">
        <f t="shared" ca="1" si="7"/>
        <v>0</v>
      </c>
      <c r="G26" s="63">
        <f t="shared" ca="1" si="7"/>
        <v>0</v>
      </c>
      <c r="H26" s="63">
        <f t="shared" ca="1" si="7"/>
        <v>0</v>
      </c>
      <c r="I26" s="63">
        <f t="shared" ca="1" si="7"/>
        <v>0</v>
      </c>
      <c r="J26" s="63">
        <f t="shared" ca="1" si="7"/>
        <v>0</v>
      </c>
      <c r="K26" s="63">
        <f t="shared" ca="1" si="7"/>
        <v>0</v>
      </c>
      <c r="L26" s="63">
        <f t="shared" ca="1" si="7"/>
        <v>0</v>
      </c>
      <c r="M26" s="63">
        <f t="shared" ca="1" si="7"/>
        <v>0</v>
      </c>
      <c r="N26" s="63">
        <f t="shared" ca="1" si="7"/>
        <v>0</v>
      </c>
      <c r="O26" s="63">
        <f t="shared" ca="1" si="8"/>
        <v>0</v>
      </c>
      <c r="P26" s="63">
        <f t="shared" ca="1" si="8"/>
        <v>0</v>
      </c>
      <c r="Q26" s="63" t="str">
        <f t="shared" ca="1" si="8"/>
        <v/>
      </c>
      <c r="R26" s="63">
        <f t="shared" ca="1" si="8"/>
        <v>0</v>
      </c>
      <c r="S26" s="63">
        <f t="shared" ca="1" si="8"/>
        <v>96</v>
      </c>
      <c r="T26" s="63">
        <f t="shared" ca="1" si="8"/>
        <v>96</v>
      </c>
      <c r="U26" s="63">
        <f t="shared" ca="1" si="8"/>
        <v>0</v>
      </c>
      <c r="V26" s="63">
        <f t="shared" ca="1" si="8"/>
        <v>0</v>
      </c>
      <c r="W26" s="63">
        <f t="shared" ca="1" si="8"/>
        <v>0</v>
      </c>
      <c r="X26" s="63" t="str">
        <f t="shared" ca="1" si="9"/>
        <v/>
      </c>
      <c r="Y26" s="63">
        <f t="shared" ca="1" si="9"/>
        <v>0</v>
      </c>
      <c r="Z26" s="63">
        <f t="shared" ca="1" si="9"/>
        <v>0</v>
      </c>
      <c r="AA26" s="63">
        <f t="shared" ca="1" si="9"/>
        <v>0</v>
      </c>
      <c r="AB26" s="63">
        <f t="shared" ca="1" si="9"/>
        <v>0</v>
      </c>
      <c r="AC26" s="63">
        <f t="shared" ca="1" si="9"/>
        <v>0</v>
      </c>
      <c r="AD26" s="63">
        <f t="shared" ca="1" si="9"/>
        <v>0</v>
      </c>
      <c r="AE26" s="63" t="str">
        <f t="shared" ca="1" si="9"/>
        <v/>
      </c>
      <c r="AF26" s="63">
        <f t="shared" ca="1" si="9"/>
        <v>0</v>
      </c>
      <c r="AG26" s="63">
        <f t="shared" ca="1" si="9"/>
        <v>0</v>
      </c>
      <c r="AH26" s="63">
        <f t="shared" ca="1" si="9"/>
        <v>0</v>
      </c>
    </row>
    <row r="27" spans="1:34">
      <c r="A27" s="6">
        <v>15001154</v>
      </c>
      <c r="B27" s="11" t="s">
        <v>477</v>
      </c>
      <c r="C27" s="53">
        <f t="shared" ca="1" si="0"/>
        <v>768</v>
      </c>
      <c r="D27" s="63">
        <f t="shared" ca="1" si="7"/>
        <v>0</v>
      </c>
      <c r="E27" s="63" t="str">
        <f t="shared" ca="1" si="7"/>
        <v/>
      </c>
      <c r="F27" s="63">
        <f t="shared" ca="1" si="7"/>
        <v>0</v>
      </c>
      <c r="G27" s="63">
        <f t="shared" ca="1" si="7"/>
        <v>0</v>
      </c>
      <c r="H27" s="63">
        <f t="shared" ca="1" si="7"/>
        <v>0</v>
      </c>
      <c r="I27" s="63">
        <f t="shared" ca="1" si="7"/>
        <v>0</v>
      </c>
      <c r="J27" s="63">
        <f t="shared" ca="1" si="7"/>
        <v>0</v>
      </c>
      <c r="K27" s="63">
        <f t="shared" ca="1" si="7"/>
        <v>0</v>
      </c>
      <c r="L27" s="63">
        <f t="shared" ca="1" si="7"/>
        <v>0</v>
      </c>
      <c r="M27" s="63">
        <f t="shared" ca="1" si="7"/>
        <v>0</v>
      </c>
      <c r="N27" s="63">
        <f t="shared" ca="1" si="7"/>
        <v>0</v>
      </c>
      <c r="O27" s="63">
        <f t="shared" ca="1" si="8"/>
        <v>384</v>
      </c>
      <c r="P27" s="63">
        <f t="shared" ca="1" si="8"/>
        <v>0</v>
      </c>
      <c r="Q27" s="63" t="str">
        <f t="shared" ca="1" si="8"/>
        <v/>
      </c>
      <c r="R27" s="63">
        <f t="shared" ca="1" si="8"/>
        <v>0</v>
      </c>
      <c r="S27" s="63">
        <f t="shared" ca="1" si="8"/>
        <v>0</v>
      </c>
      <c r="T27" s="63">
        <f t="shared" ca="1" si="8"/>
        <v>0</v>
      </c>
      <c r="U27" s="63">
        <f t="shared" ca="1" si="8"/>
        <v>0</v>
      </c>
      <c r="V27" s="63">
        <f t="shared" ca="1" si="8"/>
        <v>0</v>
      </c>
      <c r="W27" s="63">
        <f t="shared" ca="1" si="8"/>
        <v>0</v>
      </c>
      <c r="X27" s="63" t="str">
        <f t="shared" ca="1" si="9"/>
        <v/>
      </c>
      <c r="Y27" s="63">
        <f t="shared" ca="1" si="9"/>
        <v>0</v>
      </c>
      <c r="Z27" s="63">
        <f t="shared" ca="1" si="9"/>
        <v>0</v>
      </c>
      <c r="AA27" s="63">
        <f t="shared" ca="1" si="9"/>
        <v>0</v>
      </c>
      <c r="AB27" s="63">
        <f t="shared" ca="1" si="9"/>
        <v>0</v>
      </c>
      <c r="AC27" s="63">
        <f t="shared" ca="1" si="9"/>
        <v>0</v>
      </c>
      <c r="AD27" s="63">
        <f t="shared" ca="1" si="9"/>
        <v>0</v>
      </c>
      <c r="AE27" s="63" t="str">
        <f t="shared" ca="1" si="9"/>
        <v/>
      </c>
      <c r="AF27" s="63">
        <f t="shared" ca="1" si="9"/>
        <v>0</v>
      </c>
      <c r="AG27" s="63">
        <f t="shared" ca="1" si="9"/>
        <v>0</v>
      </c>
      <c r="AH27" s="63">
        <f t="shared" ca="1" si="9"/>
        <v>384</v>
      </c>
    </row>
    <row r="28" spans="1:34">
      <c r="A28" s="6">
        <v>15001155</v>
      </c>
      <c r="B28" s="11" t="s">
        <v>160</v>
      </c>
      <c r="C28" s="53">
        <f t="shared" ca="1" si="0"/>
        <v>288</v>
      </c>
      <c r="D28" s="63">
        <f t="shared" ref="D28:N37" ca="1" si="10">IFERROR(SUMIF(INDIRECT(LEFT(ADDRESS(1,1,4,1,D$1),LEN(ADDRESS(1,1,4,1,D$1))-1)&amp;":A"),$A28,INDIRECT(LEFT(ADDRESS(1,2,4,1,D$1),LEN(ADDRESS(1,2,4,1,D$1))-1)&amp;":B")),"")</f>
        <v>0</v>
      </c>
      <c r="E28" s="63" t="str">
        <f t="shared" ca="1" si="10"/>
        <v/>
      </c>
      <c r="F28" s="63">
        <f t="shared" ca="1" si="10"/>
        <v>0</v>
      </c>
      <c r="G28" s="63">
        <f t="shared" ca="1" si="10"/>
        <v>0</v>
      </c>
      <c r="H28" s="63">
        <f t="shared" ca="1" si="10"/>
        <v>0</v>
      </c>
      <c r="I28" s="63">
        <f t="shared" ca="1" si="10"/>
        <v>0</v>
      </c>
      <c r="J28" s="63">
        <f t="shared" ca="1" si="10"/>
        <v>0</v>
      </c>
      <c r="K28" s="63">
        <f t="shared" ca="1" si="10"/>
        <v>0</v>
      </c>
      <c r="L28" s="63">
        <f t="shared" ca="1" si="10"/>
        <v>96</v>
      </c>
      <c r="M28" s="63">
        <f t="shared" ca="1" si="10"/>
        <v>0</v>
      </c>
      <c r="N28" s="63">
        <f t="shared" ca="1" si="10"/>
        <v>0</v>
      </c>
      <c r="O28" s="63">
        <f t="shared" ca="1" si="8"/>
        <v>0</v>
      </c>
      <c r="P28" s="63">
        <f t="shared" ca="1" si="8"/>
        <v>0</v>
      </c>
      <c r="Q28" s="63" t="str">
        <f t="shared" ca="1" si="8"/>
        <v/>
      </c>
      <c r="R28" s="63">
        <f t="shared" ca="1" si="8"/>
        <v>0</v>
      </c>
      <c r="S28" s="63">
        <f t="shared" ca="1" si="8"/>
        <v>0</v>
      </c>
      <c r="T28" s="63">
        <f t="shared" ca="1" si="8"/>
        <v>0</v>
      </c>
      <c r="U28" s="63">
        <f t="shared" ca="1" si="8"/>
        <v>0</v>
      </c>
      <c r="V28" s="63">
        <f t="shared" ca="1" si="8"/>
        <v>0</v>
      </c>
      <c r="W28" s="63">
        <f t="shared" ca="1" si="8"/>
        <v>0</v>
      </c>
      <c r="X28" s="63" t="str">
        <f t="shared" ca="1" si="9"/>
        <v/>
      </c>
      <c r="Y28" s="63">
        <f t="shared" ca="1" si="9"/>
        <v>0</v>
      </c>
      <c r="Z28" s="63">
        <f t="shared" ca="1" si="9"/>
        <v>0</v>
      </c>
      <c r="AA28" s="63">
        <f t="shared" ca="1" si="9"/>
        <v>0</v>
      </c>
      <c r="AB28" s="63">
        <f t="shared" ca="1" si="9"/>
        <v>0</v>
      </c>
      <c r="AC28" s="63">
        <f t="shared" ca="1" si="9"/>
        <v>0</v>
      </c>
      <c r="AD28" s="63">
        <f t="shared" ca="1" si="9"/>
        <v>0</v>
      </c>
      <c r="AE28" s="63" t="str">
        <f t="shared" ca="1" si="9"/>
        <v/>
      </c>
      <c r="AF28" s="63">
        <f t="shared" ca="1" si="9"/>
        <v>0</v>
      </c>
      <c r="AG28" s="63">
        <f t="shared" ca="1" si="9"/>
        <v>192</v>
      </c>
      <c r="AH28" s="63">
        <f t="shared" ca="1" si="9"/>
        <v>0</v>
      </c>
    </row>
    <row r="29" spans="1:34">
      <c r="A29" s="6">
        <v>15001157</v>
      </c>
      <c r="B29" s="11" t="s">
        <v>378</v>
      </c>
      <c r="C29" s="53">
        <f t="shared" ca="1" si="0"/>
        <v>0</v>
      </c>
      <c r="D29" s="63">
        <f t="shared" ca="1" si="10"/>
        <v>0</v>
      </c>
      <c r="E29" s="63" t="str">
        <f t="shared" ca="1" si="10"/>
        <v/>
      </c>
      <c r="F29" s="63">
        <f t="shared" ca="1" si="10"/>
        <v>0</v>
      </c>
      <c r="G29" s="63">
        <f t="shared" ca="1" si="10"/>
        <v>0</v>
      </c>
      <c r="H29" s="63">
        <f t="shared" ca="1" si="10"/>
        <v>0</v>
      </c>
      <c r="I29" s="63">
        <f t="shared" ca="1" si="10"/>
        <v>0</v>
      </c>
      <c r="J29" s="63">
        <f t="shared" ca="1" si="10"/>
        <v>0</v>
      </c>
      <c r="K29" s="63">
        <f t="shared" ca="1" si="10"/>
        <v>0</v>
      </c>
      <c r="L29" s="63">
        <f t="shared" ca="1" si="10"/>
        <v>0</v>
      </c>
      <c r="M29" s="63">
        <f t="shared" ca="1" si="10"/>
        <v>0</v>
      </c>
      <c r="N29" s="63">
        <f t="shared" ca="1" si="10"/>
        <v>0</v>
      </c>
      <c r="O29" s="63">
        <f t="shared" ca="1" si="8"/>
        <v>0</v>
      </c>
      <c r="P29" s="63">
        <f t="shared" ca="1" si="8"/>
        <v>0</v>
      </c>
      <c r="Q29" s="63" t="str">
        <f t="shared" ca="1" si="8"/>
        <v/>
      </c>
      <c r="R29" s="63">
        <f t="shared" ca="1" si="8"/>
        <v>0</v>
      </c>
      <c r="S29" s="63">
        <f t="shared" ca="1" si="8"/>
        <v>0</v>
      </c>
      <c r="T29" s="63">
        <f t="shared" ca="1" si="8"/>
        <v>0</v>
      </c>
      <c r="U29" s="63">
        <f t="shared" ca="1" si="8"/>
        <v>0</v>
      </c>
      <c r="V29" s="63">
        <f t="shared" ca="1" si="8"/>
        <v>0</v>
      </c>
      <c r="W29" s="63">
        <f t="shared" ca="1" si="8"/>
        <v>0</v>
      </c>
      <c r="X29" s="63" t="str">
        <f t="shared" ca="1" si="9"/>
        <v/>
      </c>
      <c r="Y29" s="63">
        <f t="shared" ca="1" si="9"/>
        <v>0</v>
      </c>
      <c r="Z29" s="63">
        <f t="shared" ca="1" si="9"/>
        <v>0</v>
      </c>
      <c r="AA29" s="63">
        <f t="shared" ca="1" si="9"/>
        <v>0</v>
      </c>
      <c r="AB29" s="63">
        <f t="shared" ca="1" si="9"/>
        <v>0</v>
      </c>
      <c r="AC29" s="63">
        <f t="shared" ca="1" si="9"/>
        <v>0</v>
      </c>
      <c r="AD29" s="63">
        <f t="shared" ca="1" si="9"/>
        <v>0</v>
      </c>
      <c r="AE29" s="63" t="str">
        <f t="shared" ca="1" si="9"/>
        <v/>
      </c>
      <c r="AF29" s="63">
        <f t="shared" ca="1" si="9"/>
        <v>0</v>
      </c>
      <c r="AG29" s="63">
        <f t="shared" ca="1" si="9"/>
        <v>0</v>
      </c>
      <c r="AH29" s="63">
        <f t="shared" ca="1" si="9"/>
        <v>0</v>
      </c>
    </row>
    <row r="30" spans="1:34">
      <c r="A30" s="6">
        <v>15001158</v>
      </c>
      <c r="B30" s="11" t="s">
        <v>59</v>
      </c>
      <c r="C30" s="53">
        <f t="shared" ca="1" si="0"/>
        <v>2415</v>
      </c>
      <c r="D30" s="63">
        <f t="shared" ca="1" si="10"/>
        <v>0</v>
      </c>
      <c r="E30" s="63" t="str">
        <f t="shared" ca="1" si="10"/>
        <v/>
      </c>
      <c r="F30" s="63">
        <f t="shared" ca="1" si="10"/>
        <v>450</v>
      </c>
      <c r="G30" s="63">
        <f t="shared" ca="1" si="10"/>
        <v>0</v>
      </c>
      <c r="H30" s="63">
        <f t="shared" ca="1" si="10"/>
        <v>0</v>
      </c>
      <c r="I30" s="63">
        <f t="shared" ca="1" si="10"/>
        <v>450</v>
      </c>
      <c r="J30" s="63">
        <f t="shared" ca="1" si="10"/>
        <v>0</v>
      </c>
      <c r="K30" s="63">
        <f t="shared" ca="1" si="10"/>
        <v>0</v>
      </c>
      <c r="L30" s="63">
        <f t="shared" ca="1" si="10"/>
        <v>0</v>
      </c>
      <c r="M30" s="63">
        <f t="shared" ca="1" si="10"/>
        <v>450</v>
      </c>
      <c r="N30" s="63">
        <f t="shared" ca="1" si="10"/>
        <v>0</v>
      </c>
      <c r="O30" s="63">
        <f t="shared" ca="1" si="8"/>
        <v>0</v>
      </c>
      <c r="P30" s="63">
        <f t="shared" ca="1" si="8"/>
        <v>0</v>
      </c>
      <c r="Q30" s="63" t="str">
        <f t="shared" ca="1" si="8"/>
        <v/>
      </c>
      <c r="R30" s="63">
        <f t="shared" ca="1" si="8"/>
        <v>0</v>
      </c>
      <c r="S30" s="63">
        <f t="shared" ca="1" si="8"/>
        <v>0</v>
      </c>
      <c r="T30" s="63">
        <f t="shared" ca="1" si="8"/>
        <v>0</v>
      </c>
      <c r="U30" s="63">
        <f t="shared" ca="1" si="8"/>
        <v>450</v>
      </c>
      <c r="V30" s="63">
        <f t="shared" ca="1" si="8"/>
        <v>0</v>
      </c>
      <c r="W30" s="63">
        <f t="shared" ca="1" si="8"/>
        <v>0</v>
      </c>
      <c r="X30" s="63" t="str">
        <f t="shared" ca="1" si="9"/>
        <v/>
      </c>
      <c r="Y30" s="63">
        <f t="shared" ca="1" si="9"/>
        <v>0</v>
      </c>
      <c r="Z30" s="63">
        <f t="shared" ca="1" si="9"/>
        <v>0</v>
      </c>
      <c r="AA30" s="63">
        <f t="shared" ca="1" si="9"/>
        <v>0</v>
      </c>
      <c r="AB30" s="63">
        <f t="shared" ca="1" si="9"/>
        <v>615</v>
      </c>
      <c r="AC30" s="63">
        <f t="shared" ca="1" si="9"/>
        <v>0</v>
      </c>
      <c r="AD30" s="63">
        <f t="shared" ca="1" si="9"/>
        <v>0</v>
      </c>
      <c r="AE30" s="63" t="str">
        <f t="shared" ca="1" si="9"/>
        <v/>
      </c>
      <c r="AF30" s="63">
        <f t="shared" ca="1" si="9"/>
        <v>0</v>
      </c>
      <c r="AG30" s="63">
        <f t="shared" ca="1" si="9"/>
        <v>0</v>
      </c>
      <c r="AH30" s="63">
        <f t="shared" ca="1" si="9"/>
        <v>0</v>
      </c>
    </row>
    <row r="31" spans="1:34">
      <c r="A31" s="6">
        <v>15001160</v>
      </c>
      <c r="B31" s="11" t="s">
        <v>410</v>
      </c>
      <c r="C31" s="53">
        <f t="shared" ca="1" si="0"/>
        <v>768</v>
      </c>
      <c r="D31" s="63">
        <f t="shared" ca="1" si="10"/>
        <v>0</v>
      </c>
      <c r="E31" s="63" t="str">
        <f t="shared" ca="1" si="10"/>
        <v/>
      </c>
      <c r="F31" s="63">
        <f t="shared" ca="1" si="10"/>
        <v>0</v>
      </c>
      <c r="G31" s="63">
        <f t="shared" ca="1" si="10"/>
        <v>0</v>
      </c>
      <c r="H31" s="63">
        <f t="shared" ca="1" si="10"/>
        <v>0</v>
      </c>
      <c r="I31" s="63">
        <f t="shared" ca="1" si="10"/>
        <v>0</v>
      </c>
      <c r="J31" s="63">
        <f t="shared" ca="1" si="10"/>
        <v>0</v>
      </c>
      <c r="K31" s="63">
        <f t="shared" ca="1" si="10"/>
        <v>0</v>
      </c>
      <c r="L31" s="63">
        <f t="shared" ca="1" si="10"/>
        <v>0</v>
      </c>
      <c r="M31" s="63">
        <f t="shared" ca="1" si="10"/>
        <v>0</v>
      </c>
      <c r="N31" s="63">
        <f t="shared" ca="1" si="10"/>
        <v>0</v>
      </c>
      <c r="O31" s="63">
        <f t="shared" ca="1" si="8"/>
        <v>0</v>
      </c>
      <c r="P31" s="63">
        <f t="shared" ca="1" si="8"/>
        <v>0</v>
      </c>
      <c r="Q31" s="63" t="str">
        <f t="shared" ca="1" si="8"/>
        <v/>
      </c>
      <c r="R31" s="63">
        <f t="shared" ca="1" si="8"/>
        <v>0</v>
      </c>
      <c r="S31" s="63">
        <f t="shared" ca="1" si="8"/>
        <v>0</v>
      </c>
      <c r="T31" s="63">
        <f t="shared" ca="1" si="8"/>
        <v>0</v>
      </c>
      <c r="U31" s="63">
        <f t="shared" ca="1" si="8"/>
        <v>0</v>
      </c>
      <c r="V31" s="63">
        <f t="shared" ca="1" si="8"/>
        <v>288</v>
      </c>
      <c r="W31" s="63">
        <f t="shared" ca="1" si="8"/>
        <v>0</v>
      </c>
      <c r="X31" s="63" t="str">
        <f t="shared" ca="1" si="9"/>
        <v/>
      </c>
      <c r="Y31" s="63">
        <f t="shared" ca="1" si="9"/>
        <v>0</v>
      </c>
      <c r="Z31" s="63">
        <f t="shared" ca="1" si="9"/>
        <v>0</v>
      </c>
      <c r="AA31" s="63">
        <f t="shared" ca="1" si="9"/>
        <v>0</v>
      </c>
      <c r="AB31" s="63">
        <f t="shared" ca="1" si="9"/>
        <v>0</v>
      </c>
      <c r="AC31" s="63">
        <f t="shared" ca="1" si="9"/>
        <v>0</v>
      </c>
      <c r="AD31" s="63">
        <f t="shared" ca="1" si="9"/>
        <v>0</v>
      </c>
      <c r="AE31" s="63" t="str">
        <f t="shared" ca="1" si="9"/>
        <v/>
      </c>
      <c r="AF31" s="63">
        <f t="shared" ca="1" si="9"/>
        <v>288</v>
      </c>
      <c r="AG31" s="63">
        <f t="shared" ca="1" si="9"/>
        <v>192</v>
      </c>
      <c r="AH31" s="63">
        <f t="shared" ca="1" si="9"/>
        <v>0</v>
      </c>
    </row>
    <row r="32" spans="1:34">
      <c r="A32" s="2">
        <v>15001161</v>
      </c>
      <c r="B32" s="4" t="s">
        <v>382</v>
      </c>
      <c r="C32" s="53">
        <f t="shared" ca="1" si="0"/>
        <v>1452</v>
      </c>
      <c r="D32" s="63">
        <f t="shared" ca="1" si="10"/>
        <v>0</v>
      </c>
      <c r="E32" s="63" t="str">
        <f t="shared" ca="1" si="10"/>
        <v/>
      </c>
      <c r="F32" s="63">
        <f t="shared" ca="1" si="10"/>
        <v>560</v>
      </c>
      <c r="G32" s="63">
        <f t="shared" ca="1" si="10"/>
        <v>0</v>
      </c>
      <c r="H32" s="63">
        <f t="shared" ca="1" si="10"/>
        <v>0</v>
      </c>
      <c r="I32" s="63">
        <f t="shared" ca="1" si="10"/>
        <v>0</v>
      </c>
      <c r="J32" s="63">
        <f t="shared" ca="1" si="10"/>
        <v>0</v>
      </c>
      <c r="K32" s="63">
        <f t="shared" ca="1" si="10"/>
        <v>0</v>
      </c>
      <c r="L32" s="63">
        <f t="shared" ca="1" si="10"/>
        <v>0</v>
      </c>
      <c r="M32" s="63">
        <f t="shared" ca="1" si="10"/>
        <v>0</v>
      </c>
      <c r="N32" s="63">
        <f t="shared" ca="1" si="10"/>
        <v>0</v>
      </c>
      <c r="O32" s="63">
        <f t="shared" ref="O32:W42" ca="1" si="11">IFERROR(SUMIF(INDIRECT(LEFT(ADDRESS(1,1,4,1,O$1),LEN(ADDRESS(1,1,4,1,O$1))-1)&amp;":A"),$A32,INDIRECT(LEFT(ADDRESS(1,2,4,1,O$1),LEN(ADDRESS(1,2,4,1,O$1))-1)&amp;":B")),"")</f>
        <v>560</v>
      </c>
      <c r="P32" s="63">
        <f t="shared" ca="1" si="11"/>
        <v>0</v>
      </c>
      <c r="Q32" s="63" t="str">
        <f t="shared" ca="1" si="11"/>
        <v/>
      </c>
      <c r="R32" s="63">
        <f t="shared" ca="1" si="11"/>
        <v>0</v>
      </c>
      <c r="S32" s="63">
        <f t="shared" ca="1" si="11"/>
        <v>0</v>
      </c>
      <c r="T32" s="63">
        <f t="shared" ca="1" si="11"/>
        <v>0</v>
      </c>
      <c r="U32" s="63">
        <f t="shared" ca="1" si="11"/>
        <v>0</v>
      </c>
      <c r="V32" s="63">
        <f t="shared" ca="1" si="11"/>
        <v>0</v>
      </c>
      <c r="W32" s="63">
        <f t="shared" ca="1" si="11"/>
        <v>0</v>
      </c>
      <c r="X32" s="63" t="str">
        <f t="shared" ref="X32:AH42" ca="1" si="12">IFERROR(SUMIF(INDIRECT(LEFT(ADDRESS(1,1,4,1,X$1),LEN(ADDRESS(1,1,4,1,X$1))-1)&amp;":A"),$A32,INDIRECT(LEFT(ADDRESS(1,2,4,1,X$1),LEN(ADDRESS(1,2,4,1,X$1))-1)&amp;":B")),"")</f>
        <v/>
      </c>
      <c r="Y32" s="63">
        <f t="shared" ca="1" si="12"/>
        <v>0</v>
      </c>
      <c r="Z32" s="63">
        <f t="shared" ca="1" si="12"/>
        <v>0</v>
      </c>
      <c r="AA32" s="63">
        <f t="shared" ca="1" si="12"/>
        <v>0</v>
      </c>
      <c r="AB32" s="63">
        <f t="shared" ca="1" si="12"/>
        <v>0</v>
      </c>
      <c r="AC32" s="63">
        <f t="shared" ca="1" si="12"/>
        <v>332</v>
      </c>
      <c r="AD32" s="63">
        <f t="shared" ca="1" si="12"/>
        <v>0</v>
      </c>
      <c r="AE32" s="63" t="str">
        <f t="shared" ca="1" si="12"/>
        <v/>
      </c>
      <c r="AF32" s="63">
        <f t="shared" ca="1" si="12"/>
        <v>0</v>
      </c>
      <c r="AG32" s="63">
        <f t="shared" ca="1" si="12"/>
        <v>0</v>
      </c>
      <c r="AH32" s="63">
        <f t="shared" ca="1" si="12"/>
        <v>0</v>
      </c>
    </row>
    <row r="33" spans="1:34">
      <c r="A33" s="2">
        <v>15001162</v>
      </c>
      <c r="B33" s="4" t="s">
        <v>383</v>
      </c>
      <c r="C33" s="53">
        <f t="shared" ca="1" si="0"/>
        <v>1452</v>
      </c>
      <c r="D33" s="63">
        <f t="shared" ca="1" si="10"/>
        <v>0</v>
      </c>
      <c r="E33" s="63" t="str">
        <f t="shared" ca="1" si="10"/>
        <v/>
      </c>
      <c r="F33" s="63">
        <f t="shared" ca="1" si="10"/>
        <v>560</v>
      </c>
      <c r="G33" s="63">
        <f t="shared" ca="1" si="10"/>
        <v>0</v>
      </c>
      <c r="H33" s="63">
        <f t="shared" ca="1" si="10"/>
        <v>0</v>
      </c>
      <c r="I33" s="63">
        <f t="shared" ca="1" si="10"/>
        <v>0</v>
      </c>
      <c r="J33" s="63">
        <f t="shared" ca="1" si="10"/>
        <v>0</v>
      </c>
      <c r="K33" s="63">
        <f t="shared" ca="1" si="10"/>
        <v>0</v>
      </c>
      <c r="L33" s="63">
        <f t="shared" ca="1" si="10"/>
        <v>0</v>
      </c>
      <c r="M33" s="63">
        <f t="shared" ca="1" si="10"/>
        <v>0</v>
      </c>
      <c r="N33" s="63">
        <f t="shared" ca="1" si="10"/>
        <v>0</v>
      </c>
      <c r="O33" s="63">
        <f t="shared" ca="1" si="11"/>
        <v>560</v>
      </c>
      <c r="P33" s="63">
        <f t="shared" ca="1" si="11"/>
        <v>0</v>
      </c>
      <c r="Q33" s="63" t="str">
        <f t="shared" ca="1" si="11"/>
        <v/>
      </c>
      <c r="R33" s="63">
        <f t="shared" ca="1" si="11"/>
        <v>0</v>
      </c>
      <c r="S33" s="63">
        <f t="shared" ca="1" si="11"/>
        <v>0</v>
      </c>
      <c r="T33" s="63">
        <f t="shared" ca="1" si="11"/>
        <v>0</v>
      </c>
      <c r="U33" s="63">
        <f t="shared" ca="1" si="11"/>
        <v>0</v>
      </c>
      <c r="V33" s="63">
        <f t="shared" ca="1" si="11"/>
        <v>0</v>
      </c>
      <c r="W33" s="63">
        <f t="shared" ca="1" si="11"/>
        <v>0</v>
      </c>
      <c r="X33" s="63" t="str">
        <f t="shared" ca="1" si="12"/>
        <v/>
      </c>
      <c r="Y33" s="63">
        <f t="shared" ca="1" si="12"/>
        <v>0</v>
      </c>
      <c r="Z33" s="63">
        <f t="shared" ca="1" si="12"/>
        <v>0</v>
      </c>
      <c r="AA33" s="63">
        <f t="shared" ca="1" si="12"/>
        <v>0</v>
      </c>
      <c r="AB33" s="63">
        <f t="shared" ca="1" si="12"/>
        <v>0</v>
      </c>
      <c r="AC33" s="63">
        <f t="shared" ca="1" si="12"/>
        <v>332</v>
      </c>
      <c r="AD33" s="63">
        <f t="shared" ca="1" si="12"/>
        <v>0</v>
      </c>
      <c r="AE33" s="63" t="str">
        <f t="shared" ca="1" si="12"/>
        <v/>
      </c>
      <c r="AF33" s="63">
        <f t="shared" ca="1" si="12"/>
        <v>0</v>
      </c>
      <c r="AG33" s="63">
        <f t="shared" ca="1" si="12"/>
        <v>0</v>
      </c>
      <c r="AH33" s="63">
        <f t="shared" ca="1" si="12"/>
        <v>0</v>
      </c>
    </row>
    <row r="34" spans="1:34">
      <c r="A34" s="2">
        <v>15001164</v>
      </c>
      <c r="B34" s="4" t="s">
        <v>387</v>
      </c>
      <c r="C34" s="53">
        <f t="shared" ref="C34:C66" ca="1" si="13">SUM(D34:AH34)</f>
        <v>4992</v>
      </c>
      <c r="D34" s="63">
        <f t="shared" ca="1" si="10"/>
        <v>192</v>
      </c>
      <c r="E34" s="63" t="str">
        <f t="shared" ca="1" si="10"/>
        <v/>
      </c>
      <c r="F34" s="63">
        <f t="shared" ca="1" si="10"/>
        <v>0</v>
      </c>
      <c r="G34" s="63">
        <f t="shared" ca="1" si="10"/>
        <v>384</v>
      </c>
      <c r="H34" s="63">
        <f t="shared" ca="1" si="10"/>
        <v>768</v>
      </c>
      <c r="I34" s="63">
        <f t="shared" ca="1" si="10"/>
        <v>0</v>
      </c>
      <c r="J34" s="63">
        <f t="shared" ca="1" si="10"/>
        <v>0</v>
      </c>
      <c r="K34" s="63">
        <f t="shared" ca="1" si="10"/>
        <v>384</v>
      </c>
      <c r="L34" s="63">
        <f t="shared" ca="1" si="10"/>
        <v>192</v>
      </c>
      <c r="M34" s="63">
        <f t="shared" ca="1" si="10"/>
        <v>192</v>
      </c>
      <c r="N34" s="63">
        <f t="shared" ca="1" si="10"/>
        <v>768</v>
      </c>
      <c r="O34" s="63">
        <f t="shared" ca="1" si="11"/>
        <v>0</v>
      </c>
      <c r="P34" s="63">
        <f t="shared" ca="1" si="11"/>
        <v>0</v>
      </c>
      <c r="Q34" s="63" t="str">
        <f t="shared" ca="1" si="11"/>
        <v/>
      </c>
      <c r="R34" s="63">
        <f t="shared" ca="1" si="11"/>
        <v>0</v>
      </c>
      <c r="S34" s="63">
        <f t="shared" ca="1" si="11"/>
        <v>576</v>
      </c>
      <c r="T34" s="63">
        <f t="shared" ca="1" si="11"/>
        <v>0</v>
      </c>
      <c r="U34" s="63">
        <f t="shared" ca="1" si="11"/>
        <v>192</v>
      </c>
      <c r="V34" s="63">
        <f t="shared" ca="1" si="11"/>
        <v>0</v>
      </c>
      <c r="W34" s="63">
        <f t="shared" ca="1" si="11"/>
        <v>0</v>
      </c>
      <c r="X34" s="63" t="str">
        <f t="shared" ca="1" si="12"/>
        <v/>
      </c>
      <c r="Y34" s="63">
        <f t="shared" ca="1" si="12"/>
        <v>192</v>
      </c>
      <c r="Z34" s="63">
        <f t="shared" ca="1" si="12"/>
        <v>0</v>
      </c>
      <c r="AA34" s="63">
        <f t="shared" ca="1" si="12"/>
        <v>576</v>
      </c>
      <c r="AB34" s="63">
        <f t="shared" ca="1" si="12"/>
        <v>384</v>
      </c>
      <c r="AC34" s="63">
        <f t="shared" ca="1" si="12"/>
        <v>0</v>
      </c>
      <c r="AD34" s="63">
        <f t="shared" ca="1" si="12"/>
        <v>0</v>
      </c>
      <c r="AE34" s="63" t="str">
        <f t="shared" ca="1" si="12"/>
        <v/>
      </c>
      <c r="AF34" s="63">
        <f t="shared" ca="1" si="12"/>
        <v>192</v>
      </c>
      <c r="AG34" s="63">
        <f t="shared" ca="1" si="12"/>
        <v>0</v>
      </c>
      <c r="AH34" s="63">
        <f t="shared" ca="1" si="12"/>
        <v>0</v>
      </c>
    </row>
    <row r="35" spans="1:34">
      <c r="A35" s="2">
        <v>15001166</v>
      </c>
      <c r="B35" s="4" t="s">
        <v>525</v>
      </c>
      <c r="C35" s="53">
        <f t="shared" ca="1" si="13"/>
        <v>0</v>
      </c>
      <c r="D35" s="63">
        <f t="shared" ca="1" si="10"/>
        <v>0</v>
      </c>
      <c r="E35" s="63" t="str">
        <f t="shared" ca="1" si="10"/>
        <v/>
      </c>
      <c r="F35" s="63">
        <f t="shared" ca="1" si="10"/>
        <v>0</v>
      </c>
      <c r="G35" s="63">
        <f t="shared" ca="1" si="10"/>
        <v>0</v>
      </c>
      <c r="H35" s="63">
        <f t="shared" ca="1" si="10"/>
        <v>0</v>
      </c>
      <c r="I35" s="63">
        <f t="shared" ca="1" si="10"/>
        <v>0</v>
      </c>
      <c r="J35" s="63">
        <f t="shared" ca="1" si="10"/>
        <v>0</v>
      </c>
      <c r="K35" s="63">
        <f t="shared" ca="1" si="10"/>
        <v>0</v>
      </c>
      <c r="L35" s="63">
        <f t="shared" ca="1" si="10"/>
        <v>0</v>
      </c>
      <c r="M35" s="63">
        <f t="shared" ca="1" si="10"/>
        <v>0</v>
      </c>
      <c r="N35" s="63">
        <f t="shared" ca="1" si="10"/>
        <v>0</v>
      </c>
      <c r="O35" s="63">
        <f t="shared" ca="1" si="11"/>
        <v>0</v>
      </c>
      <c r="P35" s="63">
        <f t="shared" ca="1" si="11"/>
        <v>0</v>
      </c>
      <c r="Q35" s="63" t="str">
        <f t="shared" ca="1" si="11"/>
        <v/>
      </c>
      <c r="R35" s="63">
        <f t="shared" ca="1" si="11"/>
        <v>0</v>
      </c>
      <c r="S35" s="63">
        <f t="shared" ca="1" si="11"/>
        <v>0</v>
      </c>
      <c r="T35" s="63">
        <f t="shared" ca="1" si="11"/>
        <v>0</v>
      </c>
      <c r="U35" s="63">
        <f t="shared" ca="1" si="11"/>
        <v>0</v>
      </c>
      <c r="V35" s="63">
        <f t="shared" ca="1" si="11"/>
        <v>0</v>
      </c>
      <c r="W35" s="63">
        <f t="shared" ca="1" si="11"/>
        <v>0</v>
      </c>
      <c r="X35" s="63" t="str">
        <f t="shared" ca="1" si="12"/>
        <v/>
      </c>
      <c r="Y35" s="63">
        <f t="shared" ca="1" si="12"/>
        <v>0</v>
      </c>
      <c r="Z35" s="63">
        <f t="shared" ca="1" si="12"/>
        <v>0</v>
      </c>
      <c r="AA35" s="63">
        <f t="shared" ca="1" si="12"/>
        <v>0</v>
      </c>
      <c r="AB35" s="63">
        <f t="shared" ca="1" si="12"/>
        <v>0</v>
      </c>
      <c r="AC35" s="63">
        <f t="shared" ca="1" si="12"/>
        <v>0</v>
      </c>
      <c r="AD35" s="63">
        <f t="shared" ca="1" si="12"/>
        <v>0</v>
      </c>
      <c r="AE35" s="63" t="str">
        <f t="shared" ca="1" si="12"/>
        <v/>
      </c>
      <c r="AF35" s="63">
        <f t="shared" ca="1" si="12"/>
        <v>0</v>
      </c>
      <c r="AG35" s="63">
        <f t="shared" ca="1" si="12"/>
        <v>0</v>
      </c>
      <c r="AH35" s="63">
        <f t="shared" ca="1" si="12"/>
        <v>0</v>
      </c>
    </row>
    <row r="36" spans="1:34">
      <c r="A36" s="2">
        <v>15001168</v>
      </c>
      <c r="B36" s="4" t="s">
        <v>446</v>
      </c>
      <c r="C36" s="53">
        <f t="shared" ca="1" si="13"/>
        <v>0</v>
      </c>
      <c r="D36" s="63">
        <f t="shared" ca="1" si="10"/>
        <v>0</v>
      </c>
      <c r="E36" s="63" t="str">
        <f t="shared" ca="1" si="10"/>
        <v/>
      </c>
      <c r="F36" s="63">
        <f t="shared" ca="1" si="10"/>
        <v>0</v>
      </c>
      <c r="G36" s="63">
        <f t="shared" ca="1" si="10"/>
        <v>0</v>
      </c>
      <c r="H36" s="63">
        <f t="shared" ca="1" si="10"/>
        <v>0</v>
      </c>
      <c r="I36" s="63">
        <f t="shared" ca="1" si="10"/>
        <v>0</v>
      </c>
      <c r="J36" s="63">
        <f t="shared" ca="1" si="10"/>
        <v>0</v>
      </c>
      <c r="K36" s="63">
        <f t="shared" ca="1" si="10"/>
        <v>0</v>
      </c>
      <c r="L36" s="63">
        <f t="shared" ca="1" si="10"/>
        <v>0</v>
      </c>
      <c r="M36" s="63">
        <f t="shared" ca="1" si="10"/>
        <v>0</v>
      </c>
      <c r="N36" s="63">
        <f t="shared" ca="1" si="10"/>
        <v>0</v>
      </c>
      <c r="O36" s="63">
        <f t="shared" ca="1" si="11"/>
        <v>0</v>
      </c>
      <c r="P36" s="63">
        <f t="shared" ca="1" si="11"/>
        <v>0</v>
      </c>
      <c r="Q36" s="63" t="str">
        <f t="shared" ca="1" si="11"/>
        <v/>
      </c>
      <c r="R36" s="63">
        <f t="shared" ca="1" si="11"/>
        <v>0</v>
      </c>
      <c r="S36" s="63">
        <f t="shared" ca="1" si="11"/>
        <v>0</v>
      </c>
      <c r="T36" s="63">
        <f t="shared" ca="1" si="11"/>
        <v>0</v>
      </c>
      <c r="U36" s="63">
        <f t="shared" ca="1" si="11"/>
        <v>0</v>
      </c>
      <c r="V36" s="63">
        <f t="shared" ca="1" si="11"/>
        <v>0</v>
      </c>
      <c r="W36" s="63">
        <f t="shared" ca="1" si="11"/>
        <v>0</v>
      </c>
      <c r="X36" s="63" t="str">
        <f t="shared" ca="1" si="12"/>
        <v/>
      </c>
      <c r="Y36" s="63">
        <f t="shared" ca="1" si="12"/>
        <v>0</v>
      </c>
      <c r="Z36" s="63">
        <f t="shared" ca="1" si="12"/>
        <v>0</v>
      </c>
      <c r="AA36" s="63">
        <f t="shared" ca="1" si="12"/>
        <v>0</v>
      </c>
      <c r="AB36" s="63">
        <f t="shared" ca="1" si="12"/>
        <v>0</v>
      </c>
      <c r="AC36" s="63">
        <f t="shared" ca="1" si="12"/>
        <v>0</v>
      </c>
      <c r="AD36" s="63">
        <f t="shared" ca="1" si="12"/>
        <v>0</v>
      </c>
      <c r="AE36" s="63" t="str">
        <f t="shared" ca="1" si="12"/>
        <v/>
      </c>
      <c r="AF36" s="63">
        <f t="shared" ca="1" si="12"/>
        <v>0</v>
      </c>
      <c r="AG36" s="63">
        <f t="shared" ca="1" si="12"/>
        <v>0</v>
      </c>
      <c r="AH36" s="63">
        <f t="shared" ca="1" si="12"/>
        <v>0</v>
      </c>
    </row>
    <row r="37" spans="1:34">
      <c r="A37" s="2">
        <v>15001171</v>
      </c>
      <c r="B37" s="4">
        <v>232</v>
      </c>
      <c r="C37" s="53">
        <f t="shared" ca="1" si="13"/>
        <v>750</v>
      </c>
      <c r="D37" s="63">
        <f t="shared" ca="1" si="10"/>
        <v>0</v>
      </c>
      <c r="E37" s="63" t="str">
        <f t="shared" ca="1" si="10"/>
        <v/>
      </c>
      <c r="F37" s="63">
        <f t="shared" ca="1" si="10"/>
        <v>0</v>
      </c>
      <c r="G37" s="63">
        <f t="shared" ca="1" si="10"/>
        <v>0</v>
      </c>
      <c r="H37" s="63">
        <f t="shared" ca="1" si="10"/>
        <v>0</v>
      </c>
      <c r="I37" s="63">
        <f t="shared" ca="1" si="10"/>
        <v>0</v>
      </c>
      <c r="J37" s="63">
        <f t="shared" ca="1" si="10"/>
        <v>0</v>
      </c>
      <c r="K37" s="63">
        <f t="shared" ca="1" si="10"/>
        <v>0</v>
      </c>
      <c r="L37" s="63">
        <f t="shared" ca="1" si="10"/>
        <v>0</v>
      </c>
      <c r="M37" s="63">
        <f t="shared" ca="1" si="10"/>
        <v>0</v>
      </c>
      <c r="N37" s="63">
        <f t="shared" ca="1" si="10"/>
        <v>300</v>
      </c>
      <c r="O37" s="63">
        <f t="shared" ca="1" si="11"/>
        <v>0</v>
      </c>
      <c r="P37" s="63">
        <f t="shared" ca="1" si="11"/>
        <v>0</v>
      </c>
      <c r="Q37" s="63" t="str">
        <f t="shared" ca="1" si="11"/>
        <v/>
      </c>
      <c r="R37" s="63">
        <f t="shared" ca="1" si="11"/>
        <v>0</v>
      </c>
      <c r="S37" s="63">
        <f t="shared" ca="1" si="11"/>
        <v>0</v>
      </c>
      <c r="T37" s="63">
        <f t="shared" ca="1" si="11"/>
        <v>0</v>
      </c>
      <c r="U37" s="63">
        <f t="shared" ca="1" si="11"/>
        <v>0</v>
      </c>
      <c r="V37" s="63">
        <f t="shared" ca="1" si="11"/>
        <v>300</v>
      </c>
      <c r="W37" s="63">
        <f t="shared" ca="1" si="11"/>
        <v>0</v>
      </c>
      <c r="X37" s="63" t="str">
        <f t="shared" ca="1" si="12"/>
        <v/>
      </c>
      <c r="Y37" s="63">
        <f t="shared" ca="1" si="12"/>
        <v>0</v>
      </c>
      <c r="Z37" s="63">
        <f t="shared" ca="1" si="12"/>
        <v>0</v>
      </c>
      <c r="AA37" s="63">
        <f t="shared" ca="1" si="12"/>
        <v>0</v>
      </c>
      <c r="AB37" s="63">
        <f t="shared" ca="1" si="12"/>
        <v>0</v>
      </c>
      <c r="AC37" s="63">
        <f t="shared" ca="1" si="12"/>
        <v>150</v>
      </c>
      <c r="AD37" s="63">
        <f t="shared" ca="1" si="12"/>
        <v>0</v>
      </c>
      <c r="AE37" s="63" t="str">
        <f t="shared" ca="1" si="12"/>
        <v/>
      </c>
      <c r="AF37" s="63">
        <f t="shared" ca="1" si="12"/>
        <v>0</v>
      </c>
      <c r="AG37" s="63">
        <f t="shared" ca="1" si="12"/>
        <v>0</v>
      </c>
      <c r="AH37" s="63">
        <f t="shared" ca="1" si="12"/>
        <v>0</v>
      </c>
    </row>
    <row r="38" spans="1:34">
      <c r="A38" s="6">
        <v>15001172</v>
      </c>
      <c r="B38" s="11" t="s">
        <v>166</v>
      </c>
      <c r="C38" s="53">
        <f t="shared" ca="1" si="13"/>
        <v>0</v>
      </c>
      <c r="D38" s="63">
        <f ca="1">IFERROR(SUMIF(INDIRECT(LEFT(ADDRESS(1,1,4,1,D$1),LEN(ADDRESS(1,1,4,1,D$1))-1)&amp;":A"),$A38,INDIRECT(LEFT(ADDRESS(1,2,4,1,D$1),LEN(ADDRESS(1,2,4,1,D$1))-1)&amp;":B")),"")</f>
        <v>0</v>
      </c>
      <c r="E38" s="63" t="str">
        <f ca="1">IFERROR(SUMIF(INDIRECT(LEFT(ADDRESS(1,1,4,1,E$1),LEN(ADDRESS(1,1,4,1,E$1))-1)&amp;":A"),$A38,INDIRECT(LEFT(ADDRESS(1,2,4,1,E$1),LEN(ADDRESS(1,2,4,1,E$1))-1)&amp;":B")),"")</f>
        <v/>
      </c>
      <c r="F38" s="63">
        <f t="shared" ref="E38:N53" ca="1" si="14">IFERROR(SUMIF(INDIRECT(LEFT(ADDRESS(1,1,4,1,F$1),LEN(ADDRESS(1,1,4,1,F$1))-1)&amp;":A"),$A38,INDIRECT(LEFT(ADDRESS(1,2,4,1,F$1),LEN(ADDRESS(1,2,4,1,F$1))-1)&amp;":B")),"")</f>
        <v>0</v>
      </c>
      <c r="G38" s="63">
        <f t="shared" ca="1" si="14"/>
        <v>0</v>
      </c>
      <c r="H38" s="63">
        <f t="shared" ca="1" si="14"/>
        <v>0</v>
      </c>
      <c r="I38" s="63">
        <f t="shared" ca="1" si="14"/>
        <v>0</v>
      </c>
      <c r="J38" s="63">
        <f t="shared" ca="1" si="14"/>
        <v>0</v>
      </c>
      <c r="K38" s="63">
        <f t="shared" ca="1" si="14"/>
        <v>0</v>
      </c>
      <c r="L38" s="63">
        <f t="shared" ca="1" si="14"/>
        <v>0</v>
      </c>
      <c r="M38" s="63">
        <f t="shared" ca="1" si="14"/>
        <v>0</v>
      </c>
      <c r="N38" s="63">
        <f t="shared" ca="1" si="14"/>
        <v>0</v>
      </c>
      <c r="O38" s="63">
        <f t="shared" ca="1" si="11"/>
        <v>0</v>
      </c>
      <c r="P38" s="63">
        <f t="shared" ca="1" si="11"/>
        <v>0</v>
      </c>
      <c r="Q38" s="63" t="str">
        <f t="shared" ca="1" si="11"/>
        <v/>
      </c>
      <c r="R38" s="63">
        <f t="shared" ca="1" si="11"/>
        <v>0</v>
      </c>
      <c r="S38" s="63">
        <f t="shared" ca="1" si="11"/>
        <v>0</v>
      </c>
      <c r="T38" s="63">
        <f t="shared" ca="1" si="11"/>
        <v>0</v>
      </c>
      <c r="U38" s="63">
        <f t="shared" ca="1" si="11"/>
        <v>0</v>
      </c>
      <c r="V38" s="63">
        <f t="shared" ca="1" si="11"/>
        <v>0</v>
      </c>
      <c r="W38" s="63">
        <f t="shared" ca="1" si="11"/>
        <v>0</v>
      </c>
      <c r="X38" s="63" t="str">
        <f t="shared" ca="1" si="12"/>
        <v/>
      </c>
      <c r="Y38" s="63">
        <f t="shared" ca="1" si="12"/>
        <v>0</v>
      </c>
      <c r="Z38" s="63">
        <f t="shared" ca="1" si="12"/>
        <v>0</v>
      </c>
      <c r="AA38" s="63">
        <f t="shared" ca="1" si="12"/>
        <v>0</v>
      </c>
      <c r="AB38" s="63">
        <f t="shared" ca="1" si="12"/>
        <v>0</v>
      </c>
      <c r="AC38" s="63">
        <f t="shared" ca="1" si="12"/>
        <v>0</v>
      </c>
      <c r="AD38" s="63">
        <f t="shared" ca="1" si="12"/>
        <v>0</v>
      </c>
      <c r="AE38" s="63" t="str">
        <f t="shared" ca="1" si="12"/>
        <v/>
      </c>
      <c r="AF38" s="63">
        <f t="shared" ca="1" si="12"/>
        <v>0</v>
      </c>
      <c r="AG38" s="63">
        <f t="shared" ca="1" si="12"/>
        <v>0</v>
      </c>
      <c r="AH38" s="63">
        <f t="shared" ca="1" si="12"/>
        <v>0</v>
      </c>
    </row>
    <row r="39" spans="1:34">
      <c r="A39" s="6">
        <v>15001175</v>
      </c>
      <c r="B39" s="11" t="s">
        <v>432</v>
      </c>
      <c r="C39" s="53">
        <f t="shared" ca="1" si="13"/>
        <v>0</v>
      </c>
      <c r="D39" s="63">
        <f t="shared" ref="D39:D82" ca="1" si="15">IFERROR(SUMIF(INDIRECT(LEFT(ADDRESS(1,1,4,1,D$1),LEN(ADDRESS(1,1,4,1,D$1))-1)&amp;":A"),$A39,INDIRECT(LEFT(ADDRESS(1,2,4,1,D$1),LEN(ADDRESS(1,2,4,1,D$1))-1)&amp;":B")),"")</f>
        <v>0</v>
      </c>
      <c r="E39" s="63" t="str">
        <f t="shared" ca="1" si="14"/>
        <v/>
      </c>
      <c r="F39" s="63">
        <f t="shared" ca="1" si="14"/>
        <v>0</v>
      </c>
      <c r="G39" s="63">
        <f t="shared" ca="1" si="14"/>
        <v>0</v>
      </c>
      <c r="H39" s="63">
        <f t="shared" ca="1" si="14"/>
        <v>0</v>
      </c>
      <c r="I39" s="63">
        <f t="shared" ca="1" si="14"/>
        <v>0</v>
      </c>
      <c r="J39" s="63">
        <f t="shared" ca="1" si="14"/>
        <v>0</v>
      </c>
      <c r="K39" s="63">
        <f t="shared" ca="1" si="14"/>
        <v>0</v>
      </c>
      <c r="L39" s="63">
        <f t="shared" ca="1" si="14"/>
        <v>0</v>
      </c>
      <c r="M39" s="63">
        <f t="shared" ca="1" si="14"/>
        <v>0</v>
      </c>
      <c r="N39" s="63">
        <f t="shared" ca="1" si="14"/>
        <v>0</v>
      </c>
      <c r="O39" s="63">
        <f t="shared" ca="1" si="11"/>
        <v>0</v>
      </c>
      <c r="P39" s="63">
        <f t="shared" ca="1" si="11"/>
        <v>0</v>
      </c>
      <c r="Q39" s="63" t="str">
        <f t="shared" ca="1" si="11"/>
        <v/>
      </c>
      <c r="R39" s="63">
        <f t="shared" ca="1" si="11"/>
        <v>0</v>
      </c>
      <c r="S39" s="63">
        <f t="shared" ca="1" si="11"/>
        <v>0</v>
      </c>
      <c r="T39" s="63">
        <f t="shared" ca="1" si="11"/>
        <v>0</v>
      </c>
      <c r="U39" s="63">
        <f t="shared" ca="1" si="11"/>
        <v>0</v>
      </c>
      <c r="V39" s="63">
        <f t="shared" ca="1" si="11"/>
        <v>0</v>
      </c>
      <c r="W39" s="63">
        <f t="shared" ca="1" si="11"/>
        <v>0</v>
      </c>
      <c r="X39" s="63" t="str">
        <f t="shared" ca="1" si="12"/>
        <v/>
      </c>
      <c r="Y39" s="63">
        <f t="shared" ca="1" si="12"/>
        <v>0</v>
      </c>
      <c r="Z39" s="63">
        <f t="shared" ca="1" si="12"/>
        <v>0</v>
      </c>
      <c r="AA39" s="63">
        <f t="shared" ca="1" si="12"/>
        <v>0</v>
      </c>
      <c r="AB39" s="63">
        <f t="shared" ca="1" si="12"/>
        <v>0</v>
      </c>
      <c r="AC39" s="63">
        <f t="shared" ca="1" si="12"/>
        <v>0</v>
      </c>
      <c r="AD39" s="63">
        <f t="shared" ca="1" si="12"/>
        <v>0</v>
      </c>
      <c r="AE39" s="63" t="str">
        <f t="shared" ca="1" si="12"/>
        <v/>
      </c>
      <c r="AF39" s="63">
        <f t="shared" ca="1" si="12"/>
        <v>0</v>
      </c>
      <c r="AG39" s="63">
        <f t="shared" ca="1" si="12"/>
        <v>0</v>
      </c>
      <c r="AH39" s="63">
        <f t="shared" ca="1" si="12"/>
        <v>0</v>
      </c>
    </row>
    <row r="40" spans="1:34">
      <c r="A40" s="6">
        <v>15001176</v>
      </c>
      <c r="B40" s="11" t="s">
        <v>462</v>
      </c>
      <c r="C40" s="53">
        <f t="shared" ca="1" si="13"/>
        <v>216</v>
      </c>
      <c r="D40" s="63">
        <f t="shared" ca="1" si="15"/>
        <v>0</v>
      </c>
      <c r="E40" s="63" t="str">
        <f t="shared" ca="1" si="14"/>
        <v/>
      </c>
      <c r="F40" s="63">
        <f t="shared" ca="1" si="14"/>
        <v>0</v>
      </c>
      <c r="G40" s="63">
        <f t="shared" ca="1" si="14"/>
        <v>0</v>
      </c>
      <c r="H40" s="63">
        <f t="shared" ca="1" si="14"/>
        <v>0</v>
      </c>
      <c r="I40" s="63">
        <f t="shared" ca="1" si="14"/>
        <v>0</v>
      </c>
      <c r="J40" s="63">
        <f t="shared" ca="1" si="14"/>
        <v>0</v>
      </c>
      <c r="K40" s="63">
        <f t="shared" ca="1" si="14"/>
        <v>144</v>
      </c>
      <c r="L40" s="63">
        <f t="shared" ca="1" si="14"/>
        <v>0</v>
      </c>
      <c r="M40" s="63">
        <f t="shared" ca="1" si="14"/>
        <v>0</v>
      </c>
      <c r="N40" s="63">
        <f t="shared" ca="1" si="14"/>
        <v>0</v>
      </c>
      <c r="O40" s="63">
        <f t="shared" ca="1" si="11"/>
        <v>0</v>
      </c>
      <c r="P40" s="63">
        <f t="shared" ca="1" si="11"/>
        <v>0</v>
      </c>
      <c r="Q40" s="63" t="str">
        <f t="shared" ca="1" si="11"/>
        <v/>
      </c>
      <c r="R40" s="63">
        <f t="shared" ca="1" si="11"/>
        <v>0</v>
      </c>
      <c r="S40" s="63">
        <f t="shared" ca="1" si="11"/>
        <v>0</v>
      </c>
      <c r="T40" s="63">
        <f t="shared" ca="1" si="11"/>
        <v>0</v>
      </c>
      <c r="U40" s="63">
        <f t="shared" ca="1" si="11"/>
        <v>0</v>
      </c>
      <c r="V40" s="63">
        <f t="shared" ca="1" si="11"/>
        <v>0</v>
      </c>
      <c r="W40" s="63">
        <f t="shared" ca="1" si="11"/>
        <v>0</v>
      </c>
      <c r="X40" s="63" t="str">
        <f t="shared" ca="1" si="12"/>
        <v/>
      </c>
      <c r="Y40" s="63">
        <f t="shared" ca="1" si="12"/>
        <v>72</v>
      </c>
      <c r="Z40" s="63">
        <f t="shared" ca="1" si="12"/>
        <v>0</v>
      </c>
      <c r="AA40" s="63">
        <f t="shared" ca="1" si="12"/>
        <v>0</v>
      </c>
      <c r="AB40" s="63">
        <f t="shared" ca="1" si="12"/>
        <v>0</v>
      </c>
      <c r="AC40" s="63">
        <f t="shared" ca="1" si="12"/>
        <v>0</v>
      </c>
      <c r="AD40" s="63">
        <f t="shared" ca="1" si="12"/>
        <v>0</v>
      </c>
      <c r="AE40" s="63" t="str">
        <f t="shared" ca="1" si="12"/>
        <v/>
      </c>
      <c r="AF40" s="63">
        <f t="shared" ca="1" si="12"/>
        <v>0</v>
      </c>
      <c r="AG40" s="63">
        <f t="shared" ca="1" si="12"/>
        <v>0</v>
      </c>
      <c r="AH40" s="63">
        <f t="shared" ca="1" si="12"/>
        <v>0</v>
      </c>
    </row>
    <row r="41" spans="1:34">
      <c r="A41" s="6">
        <v>15001177</v>
      </c>
      <c r="B41" s="11" t="s">
        <v>472</v>
      </c>
      <c r="C41" s="53">
        <f t="shared" ca="1" si="13"/>
        <v>3600</v>
      </c>
      <c r="D41" s="63">
        <f t="shared" ca="1" si="15"/>
        <v>288</v>
      </c>
      <c r="E41" s="63" t="str">
        <f t="shared" ca="1" si="14"/>
        <v/>
      </c>
      <c r="F41" s="63">
        <f t="shared" ca="1" si="14"/>
        <v>0</v>
      </c>
      <c r="G41" s="63">
        <f t="shared" ca="1" si="14"/>
        <v>216</v>
      </c>
      <c r="H41" s="63">
        <f t="shared" ca="1" si="14"/>
        <v>144</v>
      </c>
      <c r="I41" s="63">
        <f t="shared" ca="1" si="14"/>
        <v>0</v>
      </c>
      <c r="J41" s="63">
        <f t="shared" ca="1" si="14"/>
        <v>0</v>
      </c>
      <c r="K41" s="63">
        <f t="shared" ca="1" si="14"/>
        <v>144</v>
      </c>
      <c r="L41" s="63">
        <f t="shared" ca="1" si="14"/>
        <v>288</v>
      </c>
      <c r="M41" s="63">
        <f t="shared" ca="1" si="14"/>
        <v>144</v>
      </c>
      <c r="N41" s="63">
        <f t="shared" ca="1" si="14"/>
        <v>288</v>
      </c>
      <c r="O41" s="63">
        <f t="shared" ca="1" si="11"/>
        <v>0</v>
      </c>
      <c r="P41" s="63">
        <f t="shared" ca="1" si="11"/>
        <v>0</v>
      </c>
      <c r="Q41" s="63" t="str">
        <f t="shared" ca="1" si="11"/>
        <v/>
      </c>
      <c r="R41" s="63">
        <f t="shared" ca="1" si="11"/>
        <v>0</v>
      </c>
      <c r="S41" s="63">
        <f t="shared" ca="1" si="11"/>
        <v>360</v>
      </c>
      <c r="T41" s="63">
        <f t="shared" ca="1" si="11"/>
        <v>216</v>
      </c>
      <c r="U41" s="63">
        <f t="shared" ca="1" si="11"/>
        <v>72</v>
      </c>
      <c r="V41" s="63">
        <f t="shared" ca="1" si="11"/>
        <v>144</v>
      </c>
      <c r="W41" s="63">
        <f t="shared" ca="1" si="11"/>
        <v>0</v>
      </c>
      <c r="X41" s="63" t="str">
        <f t="shared" ca="1" si="12"/>
        <v/>
      </c>
      <c r="Y41" s="63">
        <f t="shared" ca="1" si="12"/>
        <v>144</v>
      </c>
      <c r="Z41" s="63">
        <f t="shared" ca="1" si="12"/>
        <v>0</v>
      </c>
      <c r="AA41" s="63">
        <f t="shared" ca="1" si="12"/>
        <v>216</v>
      </c>
      <c r="AB41" s="63">
        <f t="shared" ca="1" si="12"/>
        <v>288</v>
      </c>
      <c r="AC41" s="63">
        <f t="shared" ca="1" si="12"/>
        <v>144</v>
      </c>
      <c r="AD41" s="63">
        <f t="shared" ca="1" si="12"/>
        <v>0</v>
      </c>
      <c r="AE41" s="63" t="str">
        <f t="shared" ca="1" si="12"/>
        <v/>
      </c>
      <c r="AF41" s="63">
        <f t="shared" ca="1" si="12"/>
        <v>216</v>
      </c>
      <c r="AG41" s="63">
        <f t="shared" ca="1" si="12"/>
        <v>288</v>
      </c>
      <c r="AH41" s="63">
        <f t="shared" ca="1" si="12"/>
        <v>0</v>
      </c>
    </row>
    <row r="42" spans="1:34">
      <c r="A42" s="6">
        <v>15001178</v>
      </c>
      <c r="B42" s="11" t="s">
        <v>484</v>
      </c>
      <c r="C42" s="53">
        <f t="shared" ca="1" si="13"/>
        <v>0</v>
      </c>
      <c r="D42" s="63">
        <f t="shared" ca="1" si="15"/>
        <v>0</v>
      </c>
      <c r="E42" s="63" t="str">
        <f t="shared" ca="1" si="14"/>
        <v/>
      </c>
      <c r="F42" s="63">
        <f t="shared" ca="1" si="14"/>
        <v>0</v>
      </c>
      <c r="G42" s="63">
        <f t="shared" ca="1" si="14"/>
        <v>0</v>
      </c>
      <c r="H42" s="63">
        <f t="shared" ca="1" si="14"/>
        <v>0</v>
      </c>
      <c r="I42" s="63">
        <f t="shared" ca="1" si="14"/>
        <v>0</v>
      </c>
      <c r="J42" s="63">
        <f t="shared" ca="1" si="14"/>
        <v>0</v>
      </c>
      <c r="K42" s="63">
        <f t="shared" ca="1" si="14"/>
        <v>0</v>
      </c>
      <c r="L42" s="63">
        <f t="shared" ca="1" si="14"/>
        <v>0</v>
      </c>
      <c r="M42" s="63">
        <f t="shared" ca="1" si="14"/>
        <v>0</v>
      </c>
      <c r="N42" s="63">
        <f t="shared" ca="1" si="14"/>
        <v>0</v>
      </c>
      <c r="O42" s="63">
        <f t="shared" ca="1" si="11"/>
        <v>0</v>
      </c>
      <c r="P42" s="63">
        <f t="shared" ca="1" si="11"/>
        <v>0</v>
      </c>
      <c r="Q42" s="63" t="str">
        <f t="shared" ca="1" si="11"/>
        <v/>
      </c>
      <c r="R42" s="63">
        <f t="shared" ca="1" si="11"/>
        <v>0</v>
      </c>
      <c r="S42" s="63">
        <f t="shared" ca="1" si="11"/>
        <v>0</v>
      </c>
      <c r="T42" s="63">
        <f t="shared" ca="1" si="11"/>
        <v>0</v>
      </c>
      <c r="U42" s="63">
        <f t="shared" ca="1" si="11"/>
        <v>0</v>
      </c>
      <c r="V42" s="63">
        <f t="shared" ca="1" si="11"/>
        <v>0</v>
      </c>
      <c r="W42" s="63">
        <f t="shared" ca="1" si="11"/>
        <v>0</v>
      </c>
      <c r="X42" s="63" t="str">
        <f t="shared" ca="1" si="12"/>
        <v/>
      </c>
      <c r="Y42" s="63">
        <f t="shared" ca="1" si="12"/>
        <v>0</v>
      </c>
      <c r="Z42" s="63">
        <f t="shared" ca="1" si="12"/>
        <v>0</v>
      </c>
      <c r="AA42" s="63">
        <f t="shared" ca="1" si="12"/>
        <v>0</v>
      </c>
      <c r="AB42" s="63">
        <f t="shared" ca="1" si="12"/>
        <v>0</v>
      </c>
      <c r="AC42" s="63">
        <f t="shared" ca="1" si="12"/>
        <v>0</v>
      </c>
      <c r="AD42" s="63">
        <f t="shared" ca="1" si="12"/>
        <v>0</v>
      </c>
      <c r="AE42" s="63" t="str">
        <f t="shared" ca="1" si="12"/>
        <v/>
      </c>
      <c r="AF42" s="63">
        <f t="shared" ca="1" si="12"/>
        <v>0</v>
      </c>
      <c r="AG42" s="63">
        <f t="shared" ca="1" si="12"/>
        <v>0</v>
      </c>
      <c r="AH42" s="63">
        <f t="shared" ca="1" si="12"/>
        <v>0</v>
      </c>
    </row>
    <row r="43" spans="1:34">
      <c r="A43" s="6">
        <v>15001179</v>
      </c>
      <c r="B43" s="11" t="s">
        <v>486</v>
      </c>
      <c r="C43" s="53">
        <f t="shared" ca="1" si="13"/>
        <v>0</v>
      </c>
      <c r="D43" s="63">
        <f t="shared" ca="1" si="15"/>
        <v>0</v>
      </c>
      <c r="E43" s="63" t="str">
        <f t="shared" ca="1" si="14"/>
        <v/>
      </c>
      <c r="F43" s="63">
        <f t="shared" ca="1" si="14"/>
        <v>0</v>
      </c>
      <c r="G43" s="63">
        <f t="shared" ca="1" si="14"/>
        <v>0</v>
      </c>
      <c r="H43" s="63">
        <f t="shared" ca="1" si="14"/>
        <v>0</v>
      </c>
      <c r="I43" s="63">
        <f t="shared" ca="1" si="14"/>
        <v>0</v>
      </c>
      <c r="J43" s="63">
        <f t="shared" ca="1" si="14"/>
        <v>0</v>
      </c>
      <c r="K43" s="63">
        <f t="shared" ca="1" si="14"/>
        <v>0</v>
      </c>
      <c r="L43" s="63">
        <f t="shared" ca="1" si="14"/>
        <v>0</v>
      </c>
      <c r="M43" s="63">
        <f t="shared" ca="1" si="14"/>
        <v>0</v>
      </c>
      <c r="N43" s="63">
        <f t="shared" ca="1" si="14"/>
        <v>0</v>
      </c>
      <c r="O43" s="63">
        <f t="shared" ref="O43:W52" ca="1" si="16">IFERROR(SUMIF(INDIRECT(LEFT(ADDRESS(1,1,4,1,O$1),LEN(ADDRESS(1,1,4,1,O$1))-1)&amp;":A"),$A43,INDIRECT(LEFT(ADDRESS(1,2,4,1,O$1),LEN(ADDRESS(1,2,4,1,O$1))-1)&amp;":B")),"")</f>
        <v>0</v>
      </c>
      <c r="P43" s="63">
        <f t="shared" ca="1" si="16"/>
        <v>0</v>
      </c>
      <c r="Q43" s="63" t="str">
        <f t="shared" ca="1" si="16"/>
        <v/>
      </c>
      <c r="R43" s="63">
        <f t="shared" ca="1" si="16"/>
        <v>0</v>
      </c>
      <c r="S43" s="63">
        <f t="shared" ca="1" si="16"/>
        <v>0</v>
      </c>
      <c r="T43" s="63">
        <f t="shared" ca="1" si="16"/>
        <v>0</v>
      </c>
      <c r="U43" s="63">
        <f t="shared" ca="1" si="16"/>
        <v>0</v>
      </c>
      <c r="V43" s="63">
        <f t="shared" ca="1" si="16"/>
        <v>0</v>
      </c>
      <c r="W43" s="63">
        <f t="shared" ca="1" si="16"/>
        <v>0</v>
      </c>
      <c r="X43" s="63" t="str">
        <f t="shared" ref="X43:AH52" ca="1" si="17">IFERROR(SUMIF(INDIRECT(LEFT(ADDRESS(1,1,4,1,X$1),LEN(ADDRESS(1,1,4,1,X$1))-1)&amp;":A"),$A43,INDIRECT(LEFT(ADDRESS(1,2,4,1,X$1),LEN(ADDRESS(1,2,4,1,X$1))-1)&amp;":B")),"")</f>
        <v/>
      </c>
      <c r="Y43" s="63">
        <f t="shared" ca="1" si="17"/>
        <v>0</v>
      </c>
      <c r="Z43" s="63">
        <f t="shared" ca="1" si="17"/>
        <v>0</v>
      </c>
      <c r="AA43" s="63">
        <f t="shared" ca="1" si="17"/>
        <v>0</v>
      </c>
      <c r="AB43" s="63">
        <f t="shared" ca="1" si="17"/>
        <v>0</v>
      </c>
      <c r="AC43" s="63">
        <f t="shared" ca="1" si="17"/>
        <v>0</v>
      </c>
      <c r="AD43" s="63">
        <f t="shared" ca="1" si="17"/>
        <v>0</v>
      </c>
      <c r="AE43" s="63" t="str">
        <f t="shared" ca="1" si="17"/>
        <v/>
      </c>
      <c r="AF43" s="63">
        <f t="shared" ca="1" si="17"/>
        <v>0</v>
      </c>
      <c r="AG43" s="63">
        <f t="shared" ca="1" si="17"/>
        <v>0</v>
      </c>
      <c r="AH43" s="63">
        <f t="shared" ca="1" si="17"/>
        <v>0</v>
      </c>
    </row>
    <row r="44" spans="1:34">
      <c r="A44" s="6">
        <v>15002010</v>
      </c>
      <c r="B44" s="11" t="s">
        <v>403</v>
      </c>
      <c r="C44" s="53">
        <f t="shared" ca="1" si="13"/>
        <v>500</v>
      </c>
      <c r="D44" s="63">
        <f t="shared" ca="1" si="15"/>
        <v>0</v>
      </c>
      <c r="E44" s="63" t="str">
        <f t="shared" ca="1" si="14"/>
        <v/>
      </c>
      <c r="F44" s="63">
        <f t="shared" ca="1" si="14"/>
        <v>0</v>
      </c>
      <c r="G44" s="63">
        <f t="shared" ca="1" si="14"/>
        <v>0</v>
      </c>
      <c r="H44" s="63">
        <f t="shared" ca="1" si="14"/>
        <v>0</v>
      </c>
      <c r="I44" s="63">
        <f t="shared" ca="1" si="14"/>
        <v>0</v>
      </c>
      <c r="J44" s="63">
        <f t="shared" ca="1" si="14"/>
        <v>0</v>
      </c>
      <c r="K44" s="63">
        <f t="shared" ca="1" si="14"/>
        <v>0</v>
      </c>
      <c r="L44" s="63">
        <f t="shared" ca="1" si="14"/>
        <v>0</v>
      </c>
      <c r="M44" s="63">
        <f t="shared" ca="1" si="14"/>
        <v>0</v>
      </c>
      <c r="N44" s="63">
        <f t="shared" ca="1" si="14"/>
        <v>200</v>
      </c>
      <c r="O44" s="63">
        <f t="shared" ca="1" si="16"/>
        <v>0</v>
      </c>
      <c r="P44" s="63">
        <f t="shared" ca="1" si="16"/>
        <v>0</v>
      </c>
      <c r="Q44" s="63" t="str">
        <f t="shared" ca="1" si="16"/>
        <v/>
      </c>
      <c r="R44" s="63">
        <f t="shared" ca="1" si="16"/>
        <v>0</v>
      </c>
      <c r="S44" s="63">
        <f t="shared" ca="1" si="16"/>
        <v>0</v>
      </c>
      <c r="T44" s="63">
        <f t="shared" ca="1" si="16"/>
        <v>0</v>
      </c>
      <c r="U44" s="63">
        <f t="shared" ca="1" si="16"/>
        <v>0</v>
      </c>
      <c r="V44" s="63">
        <f t="shared" ca="1" si="16"/>
        <v>0</v>
      </c>
      <c r="W44" s="63">
        <f t="shared" ca="1" si="16"/>
        <v>0</v>
      </c>
      <c r="X44" s="63" t="str">
        <f t="shared" ca="1" si="17"/>
        <v/>
      </c>
      <c r="Y44" s="63">
        <f t="shared" ca="1" si="17"/>
        <v>0</v>
      </c>
      <c r="Z44" s="63">
        <f t="shared" ca="1" si="17"/>
        <v>0</v>
      </c>
      <c r="AA44" s="63">
        <f t="shared" ca="1" si="17"/>
        <v>0</v>
      </c>
      <c r="AB44" s="63">
        <f t="shared" ca="1" si="17"/>
        <v>0</v>
      </c>
      <c r="AC44" s="63">
        <f t="shared" ca="1" si="17"/>
        <v>0</v>
      </c>
      <c r="AD44" s="63">
        <f t="shared" ca="1" si="17"/>
        <v>0</v>
      </c>
      <c r="AE44" s="63" t="str">
        <f t="shared" ca="1" si="17"/>
        <v/>
      </c>
      <c r="AF44" s="63">
        <f t="shared" ca="1" si="17"/>
        <v>0</v>
      </c>
      <c r="AG44" s="63">
        <f t="shared" ca="1" si="17"/>
        <v>300</v>
      </c>
      <c r="AH44" s="63">
        <f t="shared" ca="1" si="17"/>
        <v>0</v>
      </c>
    </row>
    <row r="45" spans="1:34">
      <c r="A45" s="6">
        <v>15002011</v>
      </c>
      <c r="B45" s="11" t="s">
        <v>463</v>
      </c>
      <c r="C45" s="53">
        <f t="shared" ca="1" si="13"/>
        <v>0</v>
      </c>
      <c r="D45" s="63">
        <f t="shared" ca="1" si="15"/>
        <v>0</v>
      </c>
      <c r="E45" s="63" t="str">
        <f t="shared" ca="1" si="14"/>
        <v/>
      </c>
      <c r="F45" s="63">
        <f t="shared" ca="1" si="14"/>
        <v>0</v>
      </c>
      <c r="G45" s="63">
        <f t="shared" ca="1" si="14"/>
        <v>0</v>
      </c>
      <c r="H45" s="63">
        <f t="shared" ca="1" si="14"/>
        <v>0</v>
      </c>
      <c r="I45" s="63">
        <f t="shared" ca="1" si="14"/>
        <v>0</v>
      </c>
      <c r="J45" s="63">
        <f t="shared" ca="1" si="14"/>
        <v>0</v>
      </c>
      <c r="K45" s="63">
        <f t="shared" ca="1" si="14"/>
        <v>0</v>
      </c>
      <c r="L45" s="63">
        <f t="shared" ca="1" si="14"/>
        <v>0</v>
      </c>
      <c r="M45" s="63">
        <f t="shared" ca="1" si="14"/>
        <v>0</v>
      </c>
      <c r="N45" s="63">
        <f t="shared" ca="1" si="14"/>
        <v>0</v>
      </c>
      <c r="O45" s="63">
        <f t="shared" ca="1" si="16"/>
        <v>0</v>
      </c>
      <c r="P45" s="63">
        <f t="shared" ca="1" si="16"/>
        <v>0</v>
      </c>
      <c r="Q45" s="63" t="str">
        <f t="shared" ca="1" si="16"/>
        <v/>
      </c>
      <c r="R45" s="63">
        <f t="shared" ca="1" si="16"/>
        <v>0</v>
      </c>
      <c r="S45" s="63">
        <f t="shared" ca="1" si="16"/>
        <v>0</v>
      </c>
      <c r="T45" s="63">
        <f t="shared" ca="1" si="16"/>
        <v>0</v>
      </c>
      <c r="U45" s="63">
        <f t="shared" ca="1" si="16"/>
        <v>0</v>
      </c>
      <c r="V45" s="63">
        <f t="shared" ca="1" si="16"/>
        <v>0</v>
      </c>
      <c r="W45" s="63">
        <f t="shared" ca="1" si="16"/>
        <v>0</v>
      </c>
      <c r="X45" s="63" t="str">
        <f t="shared" ca="1" si="17"/>
        <v/>
      </c>
      <c r="Y45" s="63">
        <f t="shared" ca="1" si="17"/>
        <v>0</v>
      </c>
      <c r="Z45" s="63">
        <f t="shared" ca="1" si="17"/>
        <v>0</v>
      </c>
      <c r="AA45" s="63">
        <f t="shared" ca="1" si="17"/>
        <v>0</v>
      </c>
      <c r="AB45" s="63">
        <f t="shared" ca="1" si="17"/>
        <v>0</v>
      </c>
      <c r="AC45" s="63">
        <f t="shared" ca="1" si="17"/>
        <v>0</v>
      </c>
      <c r="AD45" s="63">
        <f t="shared" ca="1" si="17"/>
        <v>0</v>
      </c>
      <c r="AE45" s="63" t="str">
        <f t="shared" ca="1" si="17"/>
        <v/>
      </c>
      <c r="AF45" s="63">
        <f t="shared" ca="1" si="17"/>
        <v>0</v>
      </c>
      <c r="AG45" s="63">
        <f t="shared" ca="1" si="17"/>
        <v>0</v>
      </c>
      <c r="AH45" s="63">
        <f t="shared" ca="1" si="17"/>
        <v>0</v>
      </c>
    </row>
    <row r="46" spans="1:34">
      <c r="A46" s="6">
        <v>15002015</v>
      </c>
      <c r="B46" s="11" t="s">
        <v>413</v>
      </c>
      <c r="C46" s="53">
        <f t="shared" ca="1" si="13"/>
        <v>0</v>
      </c>
      <c r="D46" s="63">
        <f t="shared" ca="1" si="15"/>
        <v>0</v>
      </c>
      <c r="E46" s="63" t="str">
        <f t="shared" ca="1" si="14"/>
        <v/>
      </c>
      <c r="F46" s="63">
        <f t="shared" ca="1" si="14"/>
        <v>0</v>
      </c>
      <c r="G46" s="63">
        <f t="shared" ca="1" si="14"/>
        <v>0</v>
      </c>
      <c r="H46" s="63">
        <f t="shared" ca="1" si="14"/>
        <v>0</v>
      </c>
      <c r="I46" s="63">
        <f t="shared" ca="1" si="14"/>
        <v>0</v>
      </c>
      <c r="J46" s="63">
        <f t="shared" ca="1" si="14"/>
        <v>0</v>
      </c>
      <c r="K46" s="63">
        <f t="shared" ca="1" si="14"/>
        <v>0</v>
      </c>
      <c r="L46" s="63">
        <f t="shared" ca="1" si="14"/>
        <v>0</v>
      </c>
      <c r="M46" s="63">
        <f t="shared" ca="1" si="14"/>
        <v>0</v>
      </c>
      <c r="N46" s="63">
        <f t="shared" ca="1" si="14"/>
        <v>0</v>
      </c>
      <c r="O46" s="63">
        <f t="shared" ca="1" si="16"/>
        <v>0</v>
      </c>
      <c r="P46" s="63">
        <f t="shared" ca="1" si="16"/>
        <v>0</v>
      </c>
      <c r="Q46" s="63" t="str">
        <f t="shared" ca="1" si="16"/>
        <v/>
      </c>
      <c r="R46" s="63">
        <f t="shared" ca="1" si="16"/>
        <v>0</v>
      </c>
      <c r="S46" s="63">
        <f t="shared" ca="1" si="16"/>
        <v>0</v>
      </c>
      <c r="T46" s="63">
        <f t="shared" ca="1" si="16"/>
        <v>0</v>
      </c>
      <c r="U46" s="63">
        <f t="shared" ca="1" si="16"/>
        <v>0</v>
      </c>
      <c r="V46" s="63">
        <f t="shared" ca="1" si="16"/>
        <v>0</v>
      </c>
      <c r="W46" s="63">
        <f t="shared" ca="1" si="16"/>
        <v>0</v>
      </c>
      <c r="X46" s="63" t="str">
        <f t="shared" ca="1" si="17"/>
        <v/>
      </c>
      <c r="Y46" s="63">
        <f t="shared" ca="1" si="17"/>
        <v>0</v>
      </c>
      <c r="Z46" s="63">
        <f t="shared" ca="1" si="17"/>
        <v>0</v>
      </c>
      <c r="AA46" s="63">
        <f t="shared" ca="1" si="17"/>
        <v>0</v>
      </c>
      <c r="AB46" s="63">
        <f t="shared" ca="1" si="17"/>
        <v>0</v>
      </c>
      <c r="AC46" s="63">
        <f t="shared" ca="1" si="17"/>
        <v>0</v>
      </c>
      <c r="AD46" s="63">
        <f t="shared" ca="1" si="17"/>
        <v>0</v>
      </c>
      <c r="AE46" s="63" t="str">
        <f t="shared" ca="1" si="17"/>
        <v/>
      </c>
      <c r="AF46" s="63">
        <f t="shared" ca="1" si="17"/>
        <v>0</v>
      </c>
      <c r="AG46" s="63">
        <f t="shared" ca="1" si="17"/>
        <v>0</v>
      </c>
      <c r="AH46" s="63">
        <f t="shared" ca="1" si="17"/>
        <v>0</v>
      </c>
    </row>
    <row r="47" spans="1:34">
      <c r="A47" s="6">
        <v>15002016</v>
      </c>
      <c r="B47" s="11" t="s">
        <v>414</v>
      </c>
      <c r="C47" s="53">
        <f t="shared" ca="1" si="13"/>
        <v>0</v>
      </c>
      <c r="D47" s="63">
        <f t="shared" ca="1" si="15"/>
        <v>0</v>
      </c>
      <c r="E47" s="63" t="str">
        <f t="shared" ca="1" si="14"/>
        <v/>
      </c>
      <c r="F47" s="63">
        <f t="shared" ca="1" si="14"/>
        <v>0</v>
      </c>
      <c r="G47" s="63">
        <f t="shared" ca="1" si="14"/>
        <v>0</v>
      </c>
      <c r="H47" s="63">
        <f t="shared" ca="1" si="14"/>
        <v>0</v>
      </c>
      <c r="I47" s="63">
        <f t="shared" ca="1" si="14"/>
        <v>0</v>
      </c>
      <c r="J47" s="63">
        <f t="shared" ca="1" si="14"/>
        <v>0</v>
      </c>
      <c r="K47" s="63">
        <f t="shared" ca="1" si="14"/>
        <v>0</v>
      </c>
      <c r="L47" s="63">
        <f t="shared" ca="1" si="14"/>
        <v>0</v>
      </c>
      <c r="M47" s="63">
        <f t="shared" ca="1" si="14"/>
        <v>0</v>
      </c>
      <c r="N47" s="63">
        <f t="shared" ca="1" si="14"/>
        <v>0</v>
      </c>
      <c r="O47" s="63">
        <f t="shared" ca="1" si="16"/>
        <v>0</v>
      </c>
      <c r="P47" s="63">
        <f t="shared" ca="1" si="16"/>
        <v>0</v>
      </c>
      <c r="Q47" s="63" t="str">
        <f t="shared" ca="1" si="16"/>
        <v/>
      </c>
      <c r="R47" s="63">
        <f t="shared" ca="1" si="16"/>
        <v>0</v>
      </c>
      <c r="S47" s="63">
        <f t="shared" ca="1" si="16"/>
        <v>0</v>
      </c>
      <c r="T47" s="63">
        <f t="shared" ca="1" si="16"/>
        <v>0</v>
      </c>
      <c r="U47" s="63">
        <f t="shared" ca="1" si="16"/>
        <v>0</v>
      </c>
      <c r="V47" s="63">
        <f t="shared" ca="1" si="16"/>
        <v>0</v>
      </c>
      <c r="W47" s="63">
        <f t="shared" ca="1" si="16"/>
        <v>0</v>
      </c>
      <c r="X47" s="63" t="str">
        <f t="shared" ca="1" si="17"/>
        <v/>
      </c>
      <c r="Y47" s="63">
        <f t="shared" ca="1" si="17"/>
        <v>0</v>
      </c>
      <c r="Z47" s="63">
        <f t="shared" ca="1" si="17"/>
        <v>0</v>
      </c>
      <c r="AA47" s="63">
        <f t="shared" ca="1" si="17"/>
        <v>0</v>
      </c>
      <c r="AB47" s="63">
        <f t="shared" ca="1" si="17"/>
        <v>0</v>
      </c>
      <c r="AC47" s="63">
        <f t="shared" ca="1" si="17"/>
        <v>0</v>
      </c>
      <c r="AD47" s="63">
        <f t="shared" ca="1" si="17"/>
        <v>0</v>
      </c>
      <c r="AE47" s="63" t="str">
        <f t="shared" ca="1" si="17"/>
        <v/>
      </c>
      <c r="AF47" s="63">
        <f t="shared" ca="1" si="17"/>
        <v>0</v>
      </c>
      <c r="AG47" s="63">
        <f t="shared" ca="1" si="17"/>
        <v>0</v>
      </c>
      <c r="AH47" s="63">
        <f t="shared" ca="1" si="17"/>
        <v>0</v>
      </c>
    </row>
    <row r="48" spans="1:34">
      <c r="A48" s="6">
        <v>15002017</v>
      </c>
      <c r="B48" s="11" t="s">
        <v>491</v>
      </c>
      <c r="C48" s="53">
        <f t="shared" ca="1" si="13"/>
        <v>0</v>
      </c>
      <c r="D48" s="63">
        <f t="shared" ca="1" si="15"/>
        <v>0</v>
      </c>
      <c r="E48" s="63" t="str">
        <f t="shared" ca="1" si="14"/>
        <v/>
      </c>
      <c r="F48" s="63">
        <f t="shared" ca="1" si="14"/>
        <v>0</v>
      </c>
      <c r="G48" s="63">
        <f t="shared" ca="1" si="14"/>
        <v>0</v>
      </c>
      <c r="H48" s="63">
        <f t="shared" ca="1" si="14"/>
        <v>0</v>
      </c>
      <c r="I48" s="63">
        <f t="shared" ca="1" si="14"/>
        <v>0</v>
      </c>
      <c r="J48" s="63">
        <f t="shared" ca="1" si="14"/>
        <v>0</v>
      </c>
      <c r="K48" s="63">
        <f t="shared" ca="1" si="14"/>
        <v>0</v>
      </c>
      <c r="L48" s="63">
        <f t="shared" ca="1" si="14"/>
        <v>0</v>
      </c>
      <c r="M48" s="63">
        <f t="shared" ca="1" si="14"/>
        <v>0</v>
      </c>
      <c r="N48" s="63">
        <f t="shared" ca="1" si="14"/>
        <v>0</v>
      </c>
      <c r="O48" s="63">
        <f t="shared" ca="1" si="16"/>
        <v>0</v>
      </c>
      <c r="P48" s="63">
        <f t="shared" ca="1" si="16"/>
        <v>0</v>
      </c>
      <c r="Q48" s="63" t="str">
        <f t="shared" ca="1" si="16"/>
        <v/>
      </c>
      <c r="R48" s="63">
        <f t="shared" ca="1" si="16"/>
        <v>0</v>
      </c>
      <c r="S48" s="63">
        <f t="shared" ca="1" si="16"/>
        <v>0</v>
      </c>
      <c r="T48" s="63">
        <f t="shared" ca="1" si="16"/>
        <v>0</v>
      </c>
      <c r="U48" s="63">
        <f t="shared" ca="1" si="16"/>
        <v>0</v>
      </c>
      <c r="V48" s="63">
        <f t="shared" ca="1" si="16"/>
        <v>0</v>
      </c>
      <c r="W48" s="63">
        <f t="shared" ca="1" si="16"/>
        <v>0</v>
      </c>
      <c r="X48" s="63" t="str">
        <f t="shared" ca="1" si="17"/>
        <v/>
      </c>
      <c r="Y48" s="63">
        <f t="shared" ca="1" si="17"/>
        <v>0</v>
      </c>
      <c r="Z48" s="63">
        <f t="shared" ca="1" si="17"/>
        <v>0</v>
      </c>
      <c r="AA48" s="63">
        <f t="shared" ca="1" si="17"/>
        <v>0</v>
      </c>
      <c r="AB48" s="63">
        <f t="shared" ca="1" si="17"/>
        <v>0</v>
      </c>
      <c r="AC48" s="63">
        <f t="shared" ca="1" si="17"/>
        <v>0</v>
      </c>
      <c r="AD48" s="63">
        <f t="shared" ca="1" si="17"/>
        <v>0</v>
      </c>
      <c r="AE48" s="63" t="str">
        <f t="shared" ca="1" si="17"/>
        <v/>
      </c>
      <c r="AF48" s="63">
        <f t="shared" ca="1" si="17"/>
        <v>0</v>
      </c>
      <c r="AG48" s="63">
        <f t="shared" ca="1" si="17"/>
        <v>0</v>
      </c>
      <c r="AH48" s="63">
        <f t="shared" ca="1" si="17"/>
        <v>0</v>
      </c>
    </row>
    <row r="49" spans="1:34">
      <c r="A49" s="6">
        <v>15002018</v>
      </c>
      <c r="B49" s="11" t="s">
        <v>492</v>
      </c>
      <c r="C49" s="53">
        <f t="shared" ca="1" si="13"/>
        <v>0</v>
      </c>
      <c r="D49" s="63">
        <f t="shared" ca="1" si="15"/>
        <v>0</v>
      </c>
      <c r="E49" s="63" t="str">
        <f t="shared" ca="1" si="14"/>
        <v/>
      </c>
      <c r="F49" s="63">
        <f t="shared" ca="1" si="14"/>
        <v>0</v>
      </c>
      <c r="G49" s="63">
        <f t="shared" ca="1" si="14"/>
        <v>0</v>
      </c>
      <c r="H49" s="63">
        <f t="shared" ca="1" si="14"/>
        <v>0</v>
      </c>
      <c r="I49" s="63">
        <f t="shared" ca="1" si="14"/>
        <v>0</v>
      </c>
      <c r="J49" s="63">
        <f t="shared" ca="1" si="14"/>
        <v>0</v>
      </c>
      <c r="K49" s="63">
        <f t="shared" ca="1" si="14"/>
        <v>0</v>
      </c>
      <c r="L49" s="63">
        <f t="shared" ca="1" si="14"/>
        <v>0</v>
      </c>
      <c r="M49" s="63">
        <f t="shared" ca="1" si="14"/>
        <v>0</v>
      </c>
      <c r="N49" s="63">
        <f t="shared" ca="1" si="14"/>
        <v>0</v>
      </c>
      <c r="O49" s="63">
        <f t="shared" ca="1" si="16"/>
        <v>0</v>
      </c>
      <c r="P49" s="63">
        <f t="shared" ca="1" si="16"/>
        <v>0</v>
      </c>
      <c r="Q49" s="63" t="str">
        <f t="shared" ca="1" si="16"/>
        <v/>
      </c>
      <c r="R49" s="63">
        <f t="shared" ca="1" si="16"/>
        <v>0</v>
      </c>
      <c r="S49" s="63">
        <f t="shared" ca="1" si="16"/>
        <v>0</v>
      </c>
      <c r="T49" s="63">
        <f t="shared" ca="1" si="16"/>
        <v>0</v>
      </c>
      <c r="U49" s="63">
        <f t="shared" ca="1" si="16"/>
        <v>0</v>
      </c>
      <c r="V49" s="63">
        <f t="shared" ca="1" si="16"/>
        <v>0</v>
      </c>
      <c r="W49" s="63">
        <f t="shared" ca="1" si="16"/>
        <v>0</v>
      </c>
      <c r="X49" s="63" t="str">
        <f t="shared" ca="1" si="17"/>
        <v/>
      </c>
      <c r="Y49" s="63">
        <f t="shared" ca="1" si="17"/>
        <v>0</v>
      </c>
      <c r="Z49" s="63">
        <f t="shared" ca="1" si="17"/>
        <v>0</v>
      </c>
      <c r="AA49" s="63">
        <f t="shared" ca="1" si="17"/>
        <v>0</v>
      </c>
      <c r="AB49" s="63">
        <f t="shared" ca="1" si="17"/>
        <v>0</v>
      </c>
      <c r="AC49" s="63">
        <f t="shared" ca="1" si="17"/>
        <v>0</v>
      </c>
      <c r="AD49" s="63">
        <f t="shared" ca="1" si="17"/>
        <v>0</v>
      </c>
      <c r="AE49" s="63" t="str">
        <f t="shared" ca="1" si="17"/>
        <v/>
      </c>
      <c r="AF49" s="63">
        <f t="shared" ca="1" si="17"/>
        <v>0</v>
      </c>
      <c r="AG49" s="63">
        <f t="shared" ca="1" si="17"/>
        <v>0</v>
      </c>
      <c r="AH49" s="63">
        <f t="shared" ca="1" si="17"/>
        <v>0</v>
      </c>
    </row>
    <row r="50" spans="1:34">
      <c r="A50" s="2">
        <v>15002020</v>
      </c>
      <c r="B50" s="4" t="s">
        <v>381</v>
      </c>
      <c r="C50" s="53">
        <f t="shared" ca="1" si="13"/>
        <v>1680</v>
      </c>
      <c r="D50" s="63">
        <f t="shared" ca="1" si="15"/>
        <v>0</v>
      </c>
      <c r="E50" s="63" t="str">
        <f t="shared" ca="1" si="14"/>
        <v/>
      </c>
      <c r="F50" s="63">
        <f t="shared" ca="1" si="14"/>
        <v>480</v>
      </c>
      <c r="G50" s="63">
        <f t="shared" ca="1" si="14"/>
        <v>0</v>
      </c>
      <c r="H50" s="63">
        <f t="shared" ca="1" si="14"/>
        <v>0</v>
      </c>
      <c r="I50" s="63">
        <f t="shared" ca="1" si="14"/>
        <v>0</v>
      </c>
      <c r="J50" s="63">
        <f t="shared" ca="1" si="14"/>
        <v>0</v>
      </c>
      <c r="K50" s="63">
        <f t="shared" ca="1" si="14"/>
        <v>0</v>
      </c>
      <c r="L50" s="63">
        <f t="shared" ca="1" si="14"/>
        <v>0</v>
      </c>
      <c r="M50" s="63">
        <f t="shared" ca="1" si="14"/>
        <v>0</v>
      </c>
      <c r="N50" s="63">
        <f t="shared" ca="1" si="14"/>
        <v>0</v>
      </c>
      <c r="O50" s="63">
        <f t="shared" ca="1" si="16"/>
        <v>720</v>
      </c>
      <c r="P50" s="63">
        <f t="shared" ca="1" si="16"/>
        <v>0</v>
      </c>
      <c r="Q50" s="63" t="str">
        <f t="shared" ca="1" si="16"/>
        <v/>
      </c>
      <c r="R50" s="63">
        <f t="shared" ca="1" si="16"/>
        <v>0</v>
      </c>
      <c r="S50" s="63">
        <f t="shared" ca="1" si="16"/>
        <v>0</v>
      </c>
      <c r="T50" s="63">
        <f t="shared" ca="1" si="16"/>
        <v>0</v>
      </c>
      <c r="U50" s="63">
        <f t="shared" ca="1" si="16"/>
        <v>0</v>
      </c>
      <c r="V50" s="63">
        <f t="shared" ca="1" si="16"/>
        <v>0</v>
      </c>
      <c r="W50" s="63">
        <f t="shared" ca="1" si="16"/>
        <v>0</v>
      </c>
      <c r="X50" s="63" t="str">
        <f t="shared" ca="1" si="17"/>
        <v/>
      </c>
      <c r="Y50" s="63">
        <f t="shared" ca="1" si="17"/>
        <v>0</v>
      </c>
      <c r="Z50" s="63">
        <f t="shared" ca="1" si="17"/>
        <v>0</v>
      </c>
      <c r="AA50" s="63">
        <f t="shared" ca="1" si="17"/>
        <v>0</v>
      </c>
      <c r="AB50" s="63">
        <f t="shared" ca="1" si="17"/>
        <v>0</v>
      </c>
      <c r="AC50" s="63">
        <f t="shared" ca="1" si="17"/>
        <v>480</v>
      </c>
      <c r="AD50" s="63">
        <f t="shared" ca="1" si="17"/>
        <v>0</v>
      </c>
      <c r="AE50" s="63" t="str">
        <f t="shared" ca="1" si="17"/>
        <v/>
      </c>
      <c r="AF50" s="63">
        <f t="shared" ca="1" si="17"/>
        <v>0</v>
      </c>
      <c r="AG50" s="63">
        <f t="shared" ca="1" si="17"/>
        <v>0</v>
      </c>
      <c r="AH50" s="63">
        <f t="shared" ca="1" si="17"/>
        <v>0</v>
      </c>
    </row>
    <row r="51" spans="1:34">
      <c r="A51" s="6">
        <v>15002024</v>
      </c>
      <c r="B51" s="11" t="s">
        <v>372</v>
      </c>
      <c r="C51" s="53">
        <f t="shared" ca="1" si="13"/>
        <v>2850</v>
      </c>
      <c r="D51" s="63">
        <f t="shared" ca="1" si="15"/>
        <v>0</v>
      </c>
      <c r="E51" s="63" t="str">
        <f t="shared" ca="1" si="14"/>
        <v/>
      </c>
      <c r="F51" s="63">
        <f t="shared" ca="1" si="14"/>
        <v>0</v>
      </c>
      <c r="G51" s="63">
        <f t="shared" ca="1" si="14"/>
        <v>600</v>
      </c>
      <c r="H51" s="63">
        <f t="shared" ca="1" si="14"/>
        <v>0</v>
      </c>
      <c r="I51" s="63">
        <f t="shared" ca="1" si="14"/>
        <v>0</v>
      </c>
      <c r="J51" s="63">
        <f t="shared" ca="1" si="14"/>
        <v>0</v>
      </c>
      <c r="K51" s="63">
        <f t="shared" ca="1" si="14"/>
        <v>0</v>
      </c>
      <c r="L51" s="63">
        <f t="shared" ca="1" si="14"/>
        <v>600</v>
      </c>
      <c r="M51" s="63">
        <f t="shared" ca="1" si="14"/>
        <v>0</v>
      </c>
      <c r="N51" s="63">
        <f t="shared" ca="1" si="14"/>
        <v>0</v>
      </c>
      <c r="O51" s="63">
        <f t="shared" ca="1" si="16"/>
        <v>0</v>
      </c>
      <c r="P51" s="63">
        <f t="shared" ca="1" si="16"/>
        <v>0</v>
      </c>
      <c r="Q51" s="63" t="str">
        <f t="shared" ca="1" si="16"/>
        <v/>
      </c>
      <c r="R51" s="63">
        <f t="shared" ca="1" si="16"/>
        <v>0</v>
      </c>
      <c r="S51" s="63">
        <f t="shared" ca="1" si="16"/>
        <v>600</v>
      </c>
      <c r="T51" s="63">
        <f t="shared" ca="1" si="16"/>
        <v>0</v>
      </c>
      <c r="U51" s="63">
        <f t="shared" ca="1" si="16"/>
        <v>0</v>
      </c>
      <c r="V51" s="63">
        <f t="shared" ca="1" si="16"/>
        <v>0</v>
      </c>
      <c r="W51" s="63">
        <f t="shared" ca="1" si="16"/>
        <v>0</v>
      </c>
      <c r="X51" s="63" t="str">
        <f t="shared" ca="1" si="17"/>
        <v/>
      </c>
      <c r="Y51" s="63">
        <f t="shared" ca="1" si="17"/>
        <v>900</v>
      </c>
      <c r="Z51" s="63">
        <f t="shared" ca="1" si="17"/>
        <v>0</v>
      </c>
      <c r="AA51" s="63">
        <f t="shared" ca="1" si="17"/>
        <v>0</v>
      </c>
      <c r="AB51" s="63">
        <f t="shared" ca="1" si="17"/>
        <v>0</v>
      </c>
      <c r="AC51" s="63">
        <f t="shared" ca="1" si="17"/>
        <v>150</v>
      </c>
      <c r="AD51" s="63">
        <f t="shared" ca="1" si="17"/>
        <v>0</v>
      </c>
      <c r="AE51" s="63" t="str">
        <f t="shared" ca="1" si="17"/>
        <v/>
      </c>
      <c r="AF51" s="63">
        <f t="shared" ca="1" si="17"/>
        <v>0</v>
      </c>
      <c r="AG51" s="63">
        <f t="shared" ca="1" si="17"/>
        <v>0</v>
      </c>
      <c r="AH51" s="63">
        <f t="shared" ca="1" si="17"/>
        <v>0</v>
      </c>
    </row>
    <row r="52" spans="1:34">
      <c r="A52" s="6">
        <v>15002025</v>
      </c>
      <c r="B52" s="11" t="s">
        <v>373</v>
      </c>
      <c r="C52" s="53">
        <f t="shared" ca="1" si="13"/>
        <v>2850</v>
      </c>
      <c r="D52" s="63">
        <f t="shared" ca="1" si="15"/>
        <v>0</v>
      </c>
      <c r="E52" s="63" t="str">
        <f t="shared" ca="1" si="14"/>
        <v/>
      </c>
      <c r="F52" s="63">
        <f t="shared" ca="1" si="14"/>
        <v>0</v>
      </c>
      <c r="G52" s="63">
        <f t="shared" ca="1" si="14"/>
        <v>600</v>
      </c>
      <c r="H52" s="63">
        <f t="shared" ca="1" si="14"/>
        <v>0</v>
      </c>
      <c r="I52" s="63">
        <f t="shared" ca="1" si="14"/>
        <v>0</v>
      </c>
      <c r="J52" s="63">
        <f t="shared" ca="1" si="14"/>
        <v>0</v>
      </c>
      <c r="K52" s="63">
        <f t="shared" ca="1" si="14"/>
        <v>0</v>
      </c>
      <c r="L52" s="63">
        <f t="shared" ca="1" si="14"/>
        <v>600</v>
      </c>
      <c r="M52" s="63">
        <f t="shared" ca="1" si="14"/>
        <v>0</v>
      </c>
      <c r="N52" s="63">
        <f t="shared" ca="1" si="14"/>
        <v>0</v>
      </c>
      <c r="O52" s="63">
        <f t="shared" ca="1" si="16"/>
        <v>0</v>
      </c>
      <c r="P52" s="63">
        <f t="shared" ca="1" si="16"/>
        <v>0</v>
      </c>
      <c r="Q52" s="63" t="str">
        <f t="shared" ca="1" si="16"/>
        <v/>
      </c>
      <c r="R52" s="63">
        <f t="shared" ca="1" si="16"/>
        <v>0</v>
      </c>
      <c r="S52" s="63">
        <f t="shared" ca="1" si="16"/>
        <v>600</v>
      </c>
      <c r="T52" s="63">
        <f t="shared" ca="1" si="16"/>
        <v>0</v>
      </c>
      <c r="U52" s="63">
        <f t="shared" ca="1" si="16"/>
        <v>0</v>
      </c>
      <c r="V52" s="63">
        <f t="shared" ca="1" si="16"/>
        <v>0</v>
      </c>
      <c r="W52" s="63">
        <f t="shared" ca="1" si="16"/>
        <v>0</v>
      </c>
      <c r="X52" s="63" t="str">
        <f t="shared" ca="1" si="17"/>
        <v/>
      </c>
      <c r="Y52" s="63">
        <f t="shared" ca="1" si="17"/>
        <v>900</v>
      </c>
      <c r="Z52" s="63">
        <f t="shared" ca="1" si="17"/>
        <v>0</v>
      </c>
      <c r="AA52" s="63">
        <f t="shared" ca="1" si="17"/>
        <v>0</v>
      </c>
      <c r="AB52" s="63">
        <f t="shared" ca="1" si="17"/>
        <v>0</v>
      </c>
      <c r="AC52" s="63">
        <f t="shared" ca="1" si="17"/>
        <v>150</v>
      </c>
      <c r="AD52" s="63">
        <f t="shared" ca="1" si="17"/>
        <v>0</v>
      </c>
      <c r="AE52" s="63" t="str">
        <f t="shared" ca="1" si="17"/>
        <v/>
      </c>
      <c r="AF52" s="63">
        <f t="shared" ca="1" si="17"/>
        <v>0</v>
      </c>
      <c r="AG52" s="63">
        <f t="shared" ca="1" si="17"/>
        <v>0</v>
      </c>
      <c r="AH52" s="63">
        <f t="shared" ca="1" si="17"/>
        <v>0</v>
      </c>
    </row>
    <row r="53" spans="1:34">
      <c r="A53" s="6">
        <v>15002033</v>
      </c>
      <c r="B53" s="11" t="s">
        <v>415</v>
      </c>
      <c r="C53" s="53">
        <f t="shared" ca="1" si="13"/>
        <v>0</v>
      </c>
      <c r="D53" s="63">
        <f t="shared" ca="1" si="15"/>
        <v>0</v>
      </c>
      <c r="E53" s="63" t="str">
        <f t="shared" ca="1" si="14"/>
        <v/>
      </c>
      <c r="F53" s="63">
        <f t="shared" ca="1" si="14"/>
        <v>0</v>
      </c>
      <c r="G53" s="63">
        <f t="shared" ca="1" si="14"/>
        <v>0</v>
      </c>
      <c r="H53" s="63">
        <f t="shared" ca="1" si="14"/>
        <v>0</v>
      </c>
      <c r="I53" s="63">
        <f t="shared" ca="1" si="14"/>
        <v>0</v>
      </c>
      <c r="J53" s="63">
        <f t="shared" ca="1" si="14"/>
        <v>0</v>
      </c>
      <c r="K53" s="63">
        <f t="shared" ca="1" si="14"/>
        <v>0</v>
      </c>
      <c r="L53" s="63">
        <f t="shared" ca="1" si="14"/>
        <v>0</v>
      </c>
      <c r="M53" s="63">
        <f t="shared" ca="1" si="14"/>
        <v>0</v>
      </c>
      <c r="N53" s="63">
        <f t="shared" ca="1" si="14"/>
        <v>0</v>
      </c>
      <c r="O53" s="63">
        <f t="shared" ref="O53:W62" ca="1" si="18">IFERROR(SUMIF(INDIRECT(LEFT(ADDRESS(1,1,4,1,O$1),LEN(ADDRESS(1,1,4,1,O$1))-1)&amp;":A"),$A53,INDIRECT(LEFT(ADDRESS(1,2,4,1,O$1),LEN(ADDRESS(1,2,4,1,O$1))-1)&amp;":B")),"")</f>
        <v>0</v>
      </c>
      <c r="P53" s="63">
        <f t="shared" ca="1" si="18"/>
        <v>0</v>
      </c>
      <c r="Q53" s="63" t="str">
        <f t="shared" ca="1" si="18"/>
        <v/>
      </c>
      <c r="R53" s="63">
        <f t="shared" ca="1" si="18"/>
        <v>0</v>
      </c>
      <c r="S53" s="63">
        <f t="shared" ca="1" si="18"/>
        <v>0</v>
      </c>
      <c r="T53" s="63">
        <f t="shared" ca="1" si="18"/>
        <v>0</v>
      </c>
      <c r="U53" s="63">
        <f t="shared" ca="1" si="18"/>
        <v>0</v>
      </c>
      <c r="V53" s="63">
        <f t="shared" ca="1" si="18"/>
        <v>0</v>
      </c>
      <c r="W53" s="63">
        <f t="shared" ca="1" si="18"/>
        <v>0</v>
      </c>
      <c r="X53" s="63" t="str">
        <f t="shared" ref="X53:AH62" ca="1" si="19">IFERROR(SUMIF(INDIRECT(LEFT(ADDRESS(1,1,4,1,X$1),LEN(ADDRESS(1,1,4,1,X$1))-1)&amp;":A"),$A53,INDIRECT(LEFT(ADDRESS(1,2,4,1,X$1),LEN(ADDRESS(1,2,4,1,X$1))-1)&amp;":B")),"")</f>
        <v/>
      </c>
      <c r="Y53" s="63">
        <f t="shared" ca="1" si="19"/>
        <v>0</v>
      </c>
      <c r="Z53" s="63">
        <f t="shared" ca="1" si="19"/>
        <v>0</v>
      </c>
      <c r="AA53" s="63">
        <f t="shared" ca="1" si="19"/>
        <v>0</v>
      </c>
      <c r="AB53" s="63">
        <f t="shared" ca="1" si="19"/>
        <v>0</v>
      </c>
      <c r="AC53" s="63">
        <f t="shared" ca="1" si="19"/>
        <v>0</v>
      </c>
      <c r="AD53" s="63">
        <f t="shared" ca="1" si="19"/>
        <v>0</v>
      </c>
      <c r="AE53" s="63" t="str">
        <f t="shared" ca="1" si="19"/>
        <v/>
      </c>
      <c r="AF53" s="63">
        <f t="shared" ca="1" si="19"/>
        <v>0</v>
      </c>
      <c r="AG53" s="63">
        <f t="shared" ca="1" si="19"/>
        <v>0</v>
      </c>
      <c r="AH53" s="63">
        <f t="shared" ca="1" si="19"/>
        <v>0</v>
      </c>
    </row>
    <row r="54" spans="1:34">
      <c r="A54" s="6">
        <v>15002039</v>
      </c>
      <c r="B54" s="11" t="s">
        <v>13</v>
      </c>
      <c r="C54" s="53">
        <f t="shared" ca="1" si="13"/>
        <v>0</v>
      </c>
      <c r="D54" s="63">
        <f t="shared" ca="1" si="15"/>
        <v>0</v>
      </c>
      <c r="E54" s="63" t="str">
        <f t="shared" ref="E54:N69" ca="1" si="20">IFERROR(SUMIF(INDIRECT(LEFT(ADDRESS(1,1,4,1,E$1),LEN(ADDRESS(1,1,4,1,E$1))-1)&amp;":A"),$A54,INDIRECT(LEFT(ADDRESS(1,2,4,1,E$1),LEN(ADDRESS(1,2,4,1,E$1))-1)&amp;":B")),"")</f>
        <v/>
      </c>
      <c r="F54" s="63">
        <f t="shared" ca="1" si="20"/>
        <v>0</v>
      </c>
      <c r="G54" s="63">
        <f t="shared" ca="1" si="20"/>
        <v>0</v>
      </c>
      <c r="H54" s="63">
        <f t="shared" ca="1" si="20"/>
        <v>0</v>
      </c>
      <c r="I54" s="63">
        <f t="shared" ca="1" si="20"/>
        <v>0</v>
      </c>
      <c r="J54" s="63">
        <f t="shared" ca="1" si="20"/>
        <v>0</v>
      </c>
      <c r="K54" s="63">
        <f t="shared" ca="1" si="20"/>
        <v>0</v>
      </c>
      <c r="L54" s="63">
        <f t="shared" ca="1" si="20"/>
        <v>0</v>
      </c>
      <c r="M54" s="63">
        <f t="shared" ca="1" si="20"/>
        <v>0</v>
      </c>
      <c r="N54" s="63">
        <f t="shared" ca="1" si="20"/>
        <v>0</v>
      </c>
      <c r="O54" s="63">
        <f t="shared" ca="1" si="18"/>
        <v>0</v>
      </c>
      <c r="P54" s="63">
        <f t="shared" ca="1" si="18"/>
        <v>0</v>
      </c>
      <c r="Q54" s="63" t="str">
        <f t="shared" ca="1" si="18"/>
        <v/>
      </c>
      <c r="R54" s="63">
        <f t="shared" ca="1" si="18"/>
        <v>0</v>
      </c>
      <c r="S54" s="63">
        <f t="shared" ca="1" si="18"/>
        <v>0</v>
      </c>
      <c r="T54" s="63">
        <f t="shared" ca="1" si="18"/>
        <v>0</v>
      </c>
      <c r="U54" s="63">
        <f t="shared" ca="1" si="18"/>
        <v>0</v>
      </c>
      <c r="V54" s="63">
        <f t="shared" ca="1" si="18"/>
        <v>0</v>
      </c>
      <c r="W54" s="63">
        <f t="shared" ca="1" si="18"/>
        <v>0</v>
      </c>
      <c r="X54" s="63" t="str">
        <f t="shared" ca="1" si="19"/>
        <v/>
      </c>
      <c r="Y54" s="63">
        <f t="shared" ca="1" si="19"/>
        <v>0</v>
      </c>
      <c r="Z54" s="63">
        <f t="shared" ca="1" si="19"/>
        <v>0</v>
      </c>
      <c r="AA54" s="63">
        <f t="shared" ca="1" si="19"/>
        <v>0</v>
      </c>
      <c r="AB54" s="63">
        <f t="shared" ca="1" si="19"/>
        <v>0</v>
      </c>
      <c r="AC54" s="63">
        <f t="shared" ca="1" si="19"/>
        <v>0</v>
      </c>
      <c r="AD54" s="63">
        <f t="shared" ca="1" si="19"/>
        <v>0</v>
      </c>
      <c r="AE54" s="63" t="str">
        <f t="shared" ca="1" si="19"/>
        <v/>
      </c>
      <c r="AF54" s="63">
        <f t="shared" ca="1" si="19"/>
        <v>0</v>
      </c>
      <c r="AG54" s="63">
        <f t="shared" ca="1" si="19"/>
        <v>0</v>
      </c>
      <c r="AH54" s="63">
        <f t="shared" ca="1" si="19"/>
        <v>0</v>
      </c>
    </row>
    <row r="55" spans="1:34">
      <c r="A55" s="6">
        <v>15002040</v>
      </c>
      <c r="B55" s="11" t="s">
        <v>14</v>
      </c>
      <c r="C55" s="53">
        <f t="shared" ca="1" si="13"/>
        <v>0</v>
      </c>
      <c r="D55" s="63">
        <f t="shared" ca="1" si="15"/>
        <v>0</v>
      </c>
      <c r="E55" s="63" t="str">
        <f t="shared" ca="1" si="20"/>
        <v/>
      </c>
      <c r="F55" s="63">
        <f t="shared" ca="1" si="20"/>
        <v>0</v>
      </c>
      <c r="G55" s="63">
        <f t="shared" ca="1" si="20"/>
        <v>0</v>
      </c>
      <c r="H55" s="63">
        <f t="shared" ca="1" si="20"/>
        <v>0</v>
      </c>
      <c r="I55" s="63">
        <f t="shared" ca="1" si="20"/>
        <v>0</v>
      </c>
      <c r="J55" s="63">
        <f t="shared" ca="1" si="20"/>
        <v>0</v>
      </c>
      <c r="K55" s="63">
        <f t="shared" ca="1" si="20"/>
        <v>0</v>
      </c>
      <c r="L55" s="63">
        <f t="shared" ca="1" si="20"/>
        <v>0</v>
      </c>
      <c r="M55" s="63">
        <f t="shared" ca="1" si="20"/>
        <v>0</v>
      </c>
      <c r="N55" s="63">
        <f t="shared" ca="1" si="20"/>
        <v>0</v>
      </c>
      <c r="O55" s="63">
        <f t="shared" ca="1" si="18"/>
        <v>0</v>
      </c>
      <c r="P55" s="63">
        <f t="shared" ca="1" si="18"/>
        <v>0</v>
      </c>
      <c r="Q55" s="63" t="str">
        <f t="shared" ca="1" si="18"/>
        <v/>
      </c>
      <c r="R55" s="63">
        <f t="shared" ca="1" si="18"/>
        <v>0</v>
      </c>
      <c r="S55" s="63">
        <f t="shared" ca="1" si="18"/>
        <v>0</v>
      </c>
      <c r="T55" s="63">
        <f t="shared" ca="1" si="18"/>
        <v>0</v>
      </c>
      <c r="U55" s="63">
        <f t="shared" ca="1" si="18"/>
        <v>0</v>
      </c>
      <c r="V55" s="63">
        <f t="shared" ca="1" si="18"/>
        <v>0</v>
      </c>
      <c r="W55" s="63">
        <f t="shared" ca="1" si="18"/>
        <v>0</v>
      </c>
      <c r="X55" s="63" t="str">
        <f t="shared" ca="1" si="19"/>
        <v/>
      </c>
      <c r="Y55" s="63">
        <f t="shared" ca="1" si="19"/>
        <v>0</v>
      </c>
      <c r="Z55" s="63">
        <f t="shared" ca="1" si="19"/>
        <v>0</v>
      </c>
      <c r="AA55" s="63">
        <f t="shared" ca="1" si="19"/>
        <v>0</v>
      </c>
      <c r="AB55" s="63">
        <f t="shared" ca="1" si="19"/>
        <v>0</v>
      </c>
      <c r="AC55" s="63">
        <f t="shared" ca="1" si="19"/>
        <v>0</v>
      </c>
      <c r="AD55" s="63">
        <f t="shared" ca="1" si="19"/>
        <v>0</v>
      </c>
      <c r="AE55" s="63" t="str">
        <f t="shared" ca="1" si="19"/>
        <v/>
      </c>
      <c r="AF55" s="63">
        <f t="shared" ca="1" si="19"/>
        <v>0</v>
      </c>
      <c r="AG55" s="63">
        <f t="shared" ca="1" si="19"/>
        <v>0</v>
      </c>
      <c r="AH55" s="63">
        <f t="shared" ca="1" si="19"/>
        <v>0</v>
      </c>
    </row>
    <row r="56" spans="1:34">
      <c r="A56" s="6">
        <v>15002042</v>
      </c>
      <c r="B56" s="11" t="s">
        <v>417</v>
      </c>
      <c r="C56" s="53">
        <f t="shared" ca="1" si="13"/>
        <v>9600</v>
      </c>
      <c r="D56" s="63">
        <f t="shared" ca="1" si="15"/>
        <v>0</v>
      </c>
      <c r="E56" s="63" t="str">
        <f t="shared" ca="1" si="20"/>
        <v/>
      </c>
      <c r="F56" s="63">
        <f t="shared" ca="1" si="20"/>
        <v>0</v>
      </c>
      <c r="G56" s="63">
        <f t="shared" ca="1" si="20"/>
        <v>4800</v>
      </c>
      <c r="H56" s="63">
        <f t="shared" ca="1" si="20"/>
        <v>0</v>
      </c>
      <c r="I56" s="63">
        <f t="shared" ca="1" si="20"/>
        <v>0</v>
      </c>
      <c r="J56" s="63">
        <f t="shared" ca="1" si="20"/>
        <v>0</v>
      </c>
      <c r="K56" s="63">
        <f t="shared" ca="1" si="20"/>
        <v>0</v>
      </c>
      <c r="L56" s="63">
        <f t="shared" ca="1" si="20"/>
        <v>2400</v>
      </c>
      <c r="M56" s="63">
        <f t="shared" ca="1" si="20"/>
        <v>0</v>
      </c>
      <c r="N56" s="63">
        <f t="shared" ca="1" si="20"/>
        <v>0</v>
      </c>
      <c r="O56" s="63">
        <f t="shared" ca="1" si="18"/>
        <v>0</v>
      </c>
      <c r="P56" s="63">
        <f t="shared" ca="1" si="18"/>
        <v>0</v>
      </c>
      <c r="Q56" s="63" t="str">
        <f t="shared" ca="1" si="18"/>
        <v/>
      </c>
      <c r="R56" s="63">
        <f t="shared" ca="1" si="18"/>
        <v>0</v>
      </c>
      <c r="S56" s="63">
        <f t="shared" ca="1" si="18"/>
        <v>0</v>
      </c>
      <c r="T56" s="63">
        <f t="shared" ca="1" si="18"/>
        <v>1200</v>
      </c>
      <c r="U56" s="63">
        <f t="shared" ca="1" si="18"/>
        <v>0</v>
      </c>
      <c r="V56" s="63">
        <f t="shared" ca="1" si="18"/>
        <v>0</v>
      </c>
      <c r="W56" s="63">
        <f t="shared" ca="1" si="18"/>
        <v>0</v>
      </c>
      <c r="X56" s="63" t="str">
        <f t="shared" ca="1" si="19"/>
        <v/>
      </c>
      <c r="Y56" s="63">
        <f t="shared" ca="1" si="19"/>
        <v>0</v>
      </c>
      <c r="Z56" s="63">
        <f t="shared" ca="1" si="19"/>
        <v>0</v>
      </c>
      <c r="AA56" s="63">
        <f t="shared" ca="1" si="19"/>
        <v>0</v>
      </c>
      <c r="AB56" s="63">
        <f t="shared" ca="1" si="19"/>
        <v>0</v>
      </c>
      <c r="AC56" s="63">
        <f t="shared" ca="1" si="19"/>
        <v>0</v>
      </c>
      <c r="AD56" s="63">
        <f t="shared" ca="1" si="19"/>
        <v>0</v>
      </c>
      <c r="AE56" s="63" t="str">
        <f t="shared" ca="1" si="19"/>
        <v/>
      </c>
      <c r="AF56" s="63">
        <f t="shared" ca="1" si="19"/>
        <v>0</v>
      </c>
      <c r="AG56" s="63">
        <f t="shared" ca="1" si="19"/>
        <v>0</v>
      </c>
      <c r="AH56" s="63">
        <f t="shared" ca="1" si="19"/>
        <v>1200</v>
      </c>
    </row>
    <row r="57" spans="1:34">
      <c r="A57" s="2">
        <v>15002055</v>
      </c>
      <c r="B57" s="4" t="s">
        <v>367</v>
      </c>
      <c r="C57" s="53">
        <f t="shared" ca="1" si="13"/>
        <v>5480</v>
      </c>
      <c r="D57" s="63">
        <f t="shared" ca="1" si="15"/>
        <v>0</v>
      </c>
      <c r="E57" s="63" t="str">
        <f t="shared" ca="1" si="20"/>
        <v/>
      </c>
      <c r="F57" s="63">
        <f t="shared" ca="1" si="20"/>
        <v>0</v>
      </c>
      <c r="G57" s="63">
        <f t="shared" ca="1" si="20"/>
        <v>0</v>
      </c>
      <c r="H57" s="63">
        <f t="shared" ca="1" si="20"/>
        <v>0</v>
      </c>
      <c r="I57" s="63">
        <f t="shared" ca="1" si="20"/>
        <v>0</v>
      </c>
      <c r="J57" s="63">
        <f t="shared" ca="1" si="20"/>
        <v>0</v>
      </c>
      <c r="K57" s="63">
        <f t="shared" ca="1" si="20"/>
        <v>0</v>
      </c>
      <c r="L57" s="63">
        <f t="shared" ca="1" si="20"/>
        <v>0</v>
      </c>
      <c r="M57" s="63">
        <f t="shared" ca="1" si="20"/>
        <v>0</v>
      </c>
      <c r="N57" s="63">
        <f t="shared" ca="1" si="20"/>
        <v>0</v>
      </c>
      <c r="O57" s="63">
        <f t="shared" ca="1" si="18"/>
        <v>0</v>
      </c>
      <c r="P57" s="63">
        <f t="shared" ca="1" si="18"/>
        <v>0</v>
      </c>
      <c r="Q57" s="63" t="str">
        <f t="shared" ca="1" si="18"/>
        <v/>
      </c>
      <c r="R57" s="63">
        <f t="shared" ca="1" si="18"/>
        <v>0</v>
      </c>
      <c r="S57" s="63">
        <f t="shared" ca="1" si="18"/>
        <v>2400</v>
      </c>
      <c r="T57" s="63">
        <f t="shared" ca="1" si="18"/>
        <v>0</v>
      </c>
      <c r="U57" s="63">
        <f t="shared" ca="1" si="18"/>
        <v>0</v>
      </c>
      <c r="V57" s="63">
        <f t="shared" ca="1" si="18"/>
        <v>1200</v>
      </c>
      <c r="W57" s="63">
        <f t="shared" ca="1" si="18"/>
        <v>0</v>
      </c>
      <c r="X57" s="63" t="str">
        <f t="shared" ca="1" si="19"/>
        <v/>
      </c>
      <c r="Y57" s="63">
        <f t="shared" ca="1" si="19"/>
        <v>0</v>
      </c>
      <c r="Z57" s="63">
        <f t="shared" ca="1" si="19"/>
        <v>1880</v>
      </c>
      <c r="AA57" s="63">
        <f t="shared" ca="1" si="19"/>
        <v>0</v>
      </c>
      <c r="AB57" s="63">
        <f t="shared" ca="1" si="19"/>
        <v>0</v>
      </c>
      <c r="AC57" s="63">
        <f t="shared" ca="1" si="19"/>
        <v>0</v>
      </c>
      <c r="AD57" s="63">
        <f t="shared" ca="1" si="19"/>
        <v>0</v>
      </c>
      <c r="AE57" s="63" t="str">
        <f t="shared" ca="1" si="19"/>
        <v/>
      </c>
      <c r="AF57" s="63">
        <f t="shared" ca="1" si="19"/>
        <v>0</v>
      </c>
      <c r="AG57" s="63">
        <f t="shared" ca="1" si="19"/>
        <v>0</v>
      </c>
      <c r="AH57" s="63">
        <f t="shared" ca="1" si="19"/>
        <v>0</v>
      </c>
    </row>
    <row r="58" spans="1:34">
      <c r="A58" s="2">
        <v>15002056</v>
      </c>
      <c r="B58" s="4" t="s">
        <v>464</v>
      </c>
      <c r="C58" s="53">
        <f t="shared" ca="1" si="13"/>
        <v>0</v>
      </c>
      <c r="D58" s="63">
        <f t="shared" ca="1" si="15"/>
        <v>0</v>
      </c>
      <c r="E58" s="63" t="str">
        <f t="shared" ca="1" si="20"/>
        <v/>
      </c>
      <c r="F58" s="63">
        <f t="shared" ca="1" si="20"/>
        <v>0</v>
      </c>
      <c r="G58" s="63">
        <f t="shared" ca="1" si="20"/>
        <v>0</v>
      </c>
      <c r="H58" s="63">
        <f t="shared" ca="1" si="20"/>
        <v>0</v>
      </c>
      <c r="I58" s="63">
        <f t="shared" ca="1" si="20"/>
        <v>0</v>
      </c>
      <c r="J58" s="63">
        <f t="shared" ca="1" si="20"/>
        <v>0</v>
      </c>
      <c r="K58" s="63">
        <f t="shared" ca="1" si="20"/>
        <v>0</v>
      </c>
      <c r="L58" s="63">
        <f t="shared" ca="1" si="20"/>
        <v>0</v>
      </c>
      <c r="M58" s="63">
        <f t="shared" ca="1" si="20"/>
        <v>0</v>
      </c>
      <c r="N58" s="63">
        <f t="shared" ca="1" si="20"/>
        <v>0</v>
      </c>
      <c r="O58" s="63">
        <f t="shared" ca="1" si="18"/>
        <v>0</v>
      </c>
      <c r="P58" s="63">
        <f t="shared" ca="1" si="18"/>
        <v>0</v>
      </c>
      <c r="Q58" s="63" t="str">
        <f t="shared" ca="1" si="18"/>
        <v/>
      </c>
      <c r="R58" s="63">
        <f t="shared" ca="1" si="18"/>
        <v>0</v>
      </c>
      <c r="S58" s="63">
        <f t="shared" ca="1" si="18"/>
        <v>0</v>
      </c>
      <c r="T58" s="63">
        <f t="shared" ca="1" si="18"/>
        <v>0</v>
      </c>
      <c r="U58" s="63">
        <f t="shared" ca="1" si="18"/>
        <v>0</v>
      </c>
      <c r="V58" s="63">
        <f t="shared" ca="1" si="18"/>
        <v>0</v>
      </c>
      <c r="W58" s="63">
        <f t="shared" ca="1" si="18"/>
        <v>0</v>
      </c>
      <c r="X58" s="63" t="str">
        <f t="shared" ca="1" si="19"/>
        <v/>
      </c>
      <c r="Y58" s="63">
        <f t="shared" ca="1" si="19"/>
        <v>0</v>
      </c>
      <c r="Z58" s="63">
        <f t="shared" ca="1" si="19"/>
        <v>0</v>
      </c>
      <c r="AA58" s="63">
        <f t="shared" ca="1" si="19"/>
        <v>0</v>
      </c>
      <c r="AB58" s="63">
        <f t="shared" ca="1" si="19"/>
        <v>0</v>
      </c>
      <c r="AC58" s="63">
        <f t="shared" ca="1" si="19"/>
        <v>0</v>
      </c>
      <c r="AD58" s="63">
        <f t="shared" ca="1" si="19"/>
        <v>0</v>
      </c>
      <c r="AE58" s="63" t="str">
        <f t="shared" ca="1" si="19"/>
        <v/>
      </c>
      <c r="AF58" s="63">
        <f t="shared" ca="1" si="19"/>
        <v>0</v>
      </c>
      <c r="AG58" s="63">
        <f t="shared" ca="1" si="19"/>
        <v>0</v>
      </c>
      <c r="AH58" s="63">
        <f t="shared" ca="1" si="19"/>
        <v>0</v>
      </c>
    </row>
    <row r="59" spans="1:34">
      <c r="A59" s="2">
        <v>15002058</v>
      </c>
      <c r="B59" s="4" t="s">
        <v>465</v>
      </c>
      <c r="C59" s="53">
        <f t="shared" ca="1" si="13"/>
        <v>0</v>
      </c>
      <c r="D59" s="63">
        <f t="shared" ca="1" si="15"/>
        <v>0</v>
      </c>
      <c r="E59" s="63" t="str">
        <f t="shared" ca="1" si="20"/>
        <v/>
      </c>
      <c r="F59" s="63">
        <f t="shared" ca="1" si="20"/>
        <v>0</v>
      </c>
      <c r="G59" s="63">
        <f t="shared" ca="1" si="20"/>
        <v>0</v>
      </c>
      <c r="H59" s="63">
        <f t="shared" ca="1" si="20"/>
        <v>0</v>
      </c>
      <c r="I59" s="63">
        <f t="shared" ca="1" si="20"/>
        <v>0</v>
      </c>
      <c r="J59" s="63">
        <f t="shared" ca="1" si="20"/>
        <v>0</v>
      </c>
      <c r="K59" s="63">
        <f t="shared" ca="1" si="20"/>
        <v>0</v>
      </c>
      <c r="L59" s="63">
        <f t="shared" ca="1" si="20"/>
        <v>0</v>
      </c>
      <c r="M59" s="63">
        <f t="shared" ca="1" si="20"/>
        <v>0</v>
      </c>
      <c r="N59" s="63">
        <f t="shared" ca="1" si="20"/>
        <v>0</v>
      </c>
      <c r="O59" s="63">
        <f t="shared" ca="1" si="18"/>
        <v>0</v>
      </c>
      <c r="P59" s="63">
        <f t="shared" ca="1" si="18"/>
        <v>0</v>
      </c>
      <c r="Q59" s="63" t="str">
        <f t="shared" ca="1" si="18"/>
        <v/>
      </c>
      <c r="R59" s="63">
        <f t="shared" ca="1" si="18"/>
        <v>0</v>
      </c>
      <c r="S59" s="63">
        <f t="shared" ca="1" si="18"/>
        <v>0</v>
      </c>
      <c r="T59" s="63">
        <f t="shared" ca="1" si="18"/>
        <v>0</v>
      </c>
      <c r="U59" s="63">
        <f t="shared" ca="1" si="18"/>
        <v>0</v>
      </c>
      <c r="V59" s="63">
        <f t="shared" ca="1" si="18"/>
        <v>0</v>
      </c>
      <c r="W59" s="63">
        <f t="shared" ca="1" si="18"/>
        <v>0</v>
      </c>
      <c r="X59" s="63" t="str">
        <f t="shared" ca="1" si="19"/>
        <v/>
      </c>
      <c r="Y59" s="63">
        <f t="shared" ca="1" si="19"/>
        <v>0</v>
      </c>
      <c r="Z59" s="63">
        <f t="shared" ca="1" si="19"/>
        <v>0</v>
      </c>
      <c r="AA59" s="63">
        <f t="shared" ca="1" si="19"/>
        <v>0</v>
      </c>
      <c r="AB59" s="63">
        <f t="shared" ca="1" si="19"/>
        <v>0</v>
      </c>
      <c r="AC59" s="63">
        <f t="shared" ca="1" si="19"/>
        <v>0</v>
      </c>
      <c r="AD59" s="63">
        <f t="shared" ca="1" si="19"/>
        <v>0</v>
      </c>
      <c r="AE59" s="63" t="str">
        <f t="shared" ca="1" si="19"/>
        <v/>
      </c>
      <c r="AF59" s="63">
        <f t="shared" ca="1" si="19"/>
        <v>0</v>
      </c>
      <c r="AG59" s="63">
        <f t="shared" ca="1" si="19"/>
        <v>0</v>
      </c>
      <c r="AH59" s="63">
        <f t="shared" ca="1" si="19"/>
        <v>0</v>
      </c>
    </row>
    <row r="60" spans="1:34">
      <c r="A60" s="6">
        <v>15002084</v>
      </c>
      <c r="B60" s="11" t="s">
        <v>384</v>
      </c>
      <c r="C60" s="53">
        <f t="shared" ca="1" si="13"/>
        <v>8030</v>
      </c>
      <c r="D60" s="63">
        <f t="shared" ca="1" si="15"/>
        <v>0</v>
      </c>
      <c r="E60" s="63" t="str">
        <f t="shared" ca="1" si="20"/>
        <v/>
      </c>
      <c r="F60" s="63">
        <f t="shared" ca="1" si="20"/>
        <v>300</v>
      </c>
      <c r="G60" s="63">
        <f t="shared" ca="1" si="20"/>
        <v>1500</v>
      </c>
      <c r="H60" s="63">
        <f t="shared" ca="1" si="20"/>
        <v>0</v>
      </c>
      <c r="I60" s="63">
        <f t="shared" ca="1" si="20"/>
        <v>0</v>
      </c>
      <c r="J60" s="63">
        <f t="shared" ca="1" si="20"/>
        <v>0</v>
      </c>
      <c r="K60" s="63">
        <f t="shared" ca="1" si="20"/>
        <v>0</v>
      </c>
      <c r="L60" s="63">
        <f t="shared" ca="1" si="20"/>
        <v>600</v>
      </c>
      <c r="M60" s="63">
        <f t="shared" ca="1" si="20"/>
        <v>600</v>
      </c>
      <c r="N60" s="63">
        <f t="shared" ca="1" si="20"/>
        <v>600</v>
      </c>
      <c r="O60" s="63">
        <f t="shared" ca="1" si="18"/>
        <v>0</v>
      </c>
      <c r="P60" s="63">
        <f t="shared" ca="1" si="18"/>
        <v>0</v>
      </c>
      <c r="Q60" s="63" t="str">
        <f t="shared" ca="1" si="18"/>
        <v/>
      </c>
      <c r="R60" s="63">
        <f t="shared" ca="1" si="18"/>
        <v>0</v>
      </c>
      <c r="S60" s="63">
        <f t="shared" ca="1" si="18"/>
        <v>1200</v>
      </c>
      <c r="T60" s="63">
        <f t="shared" ca="1" si="18"/>
        <v>0</v>
      </c>
      <c r="U60" s="63">
        <f t="shared" ca="1" si="18"/>
        <v>0</v>
      </c>
      <c r="V60" s="63">
        <f t="shared" ca="1" si="18"/>
        <v>600</v>
      </c>
      <c r="W60" s="63">
        <f t="shared" ca="1" si="18"/>
        <v>0</v>
      </c>
      <c r="X60" s="63" t="str">
        <f t="shared" ca="1" si="19"/>
        <v/>
      </c>
      <c r="Y60" s="63">
        <f t="shared" ca="1" si="19"/>
        <v>1080</v>
      </c>
      <c r="Z60" s="63">
        <f t="shared" ca="1" si="19"/>
        <v>0</v>
      </c>
      <c r="AA60" s="63">
        <f t="shared" ca="1" si="19"/>
        <v>0</v>
      </c>
      <c r="AB60" s="63">
        <f t="shared" ca="1" si="19"/>
        <v>0</v>
      </c>
      <c r="AC60" s="63">
        <f t="shared" ca="1" si="19"/>
        <v>950</v>
      </c>
      <c r="AD60" s="63">
        <f t="shared" ca="1" si="19"/>
        <v>0</v>
      </c>
      <c r="AE60" s="63" t="str">
        <f t="shared" ca="1" si="19"/>
        <v/>
      </c>
      <c r="AF60" s="63">
        <f t="shared" ca="1" si="19"/>
        <v>0</v>
      </c>
      <c r="AG60" s="63">
        <f t="shared" ca="1" si="19"/>
        <v>600</v>
      </c>
      <c r="AH60" s="63">
        <f t="shared" ca="1" si="19"/>
        <v>0</v>
      </c>
    </row>
    <row r="61" spans="1:34">
      <c r="A61" s="6">
        <v>15002085</v>
      </c>
      <c r="B61" s="11" t="s">
        <v>385</v>
      </c>
      <c r="C61" s="53">
        <f t="shared" ca="1" si="13"/>
        <v>8080</v>
      </c>
      <c r="D61" s="63">
        <f t="shared" ca="1" si="15"/>
        <v>0</v>
      </c>
      <c r="E61" s="63" t="str">
        <f t="shared" ca="1" si="20"/>
        <v/>
      </c>
      <c r="F61" s="63">
        <f t="shared" ca="1" si="20"/>
        <v>300</v>
      </c>
      <c r="G61" s="63">
        <f t="shared" ca="1" si="20"/>
        <v>1500</v>
      </c>
      <c r="H61" s="63">
        <f t="shared" ca="1" si="20"/>
        <v>0</v>
      </c>
      <c r="I61" s="63">
        <f t="shared" ca="1" si="20"/>
        <v>0</v>
      </c>
      <c r="J61" s="63">
        <f t="shared" ca="1" si="20"/>
        <v>0</v>
      </c>
      <c r="K61" s="63">
        <f t="shared" ca="1" si="20"/>
        <v>0</v>
      </c>
      <c r="L61" s="63">
        <f t="shared" ca="1" si="20"/>
        <v>600</v>
      </c>
      <c r="M61" s="63">
        <f t="shared" ca="1" si="20"/>
        <v>600</v>
      </c>
      <c r="N61" s="63">
        <f t="shared" ca="1" si="20"/>
        <v>600</v>
      </c>
      <c r="O61" s="63">
        <f t="shared" ca="1" si="18"/>
        <v>0</v>
      </c>
      <c r="P61" s="63">
        <f t="shared" ca="1" si="18"/>
        <v>0</v>
      </c>
      <c r="Q61" s="63" t="str">
        <f t="shared" ca="1" si="18"/>
        <v/>
      </c>
      <c r="R61" s="63">
        <f t="shared" ca="1" si="18"/>
        <v>0</v>
      </c>
      <c r="S61" s="63">
        <f t="shared" ca="1" si="18"/>
        <v>1200</v>
      </c>
      <c r="T61" s="63">
        <f t="shared" ca="1" si="18"/>
        <v>0</v>
      </c>
      <c r="U61" s="63">
        <f t="shared" ca="1" si="18"/>
        <v>0</v>
      </c>
      <c r="V61" s="63">
        <f t="shared" ca="1" si="18"/>
        <v>600</v>
      </c>
      <c r="W61" s="63">
        <f t="shared" ca="1" si="18"/>
        <v>0</v>
      </c>
      <c r="X61" s="63" t="str">
        <f t="shared" ca="1" si="19"/>
        <v/>
      </c>
      <c r="Y61" s="63">
        <f t="shared" ca="1" si="19"/>
        <v>1080</v>
      </c>
      <c r="Z61" s="63">
        <f t="shared" ca="1" si="19"/>
        <v>0</v>
      </c>
      <c r="AA61" s="63">
        <f t="shared" ca="1" si="19"/>
        <v>0</v>
      </c>
      <c r="AB61" s="63">
        <f t="shared" ca="1" si="19"/>
        <v>0</v>
      </c>
      <c r="AC61" s="63">
        <f t="shared" ca="1" si="19"/>
        <v>1000</v>
      </c>
      <c r="AD61" s="63">
        <f t="shared" ca="1" si="19"/>
        <v>0</v>
      </c>
      <c r="AE61" s="63" t="str">
        <f t="shared" ca="1" si="19"/>
        <v/>
      </c>
      <c r="AF61" s="63">
        <f t="shared" ca="1" si="19"/>
        <v>0</v>
      </c>
      <c r="AG61" s="63">
        <f t="shared" ca="1" si="19"/>
        <v>600</v>
      </c>
      <c r="AH61" s="63">
        <f t="shared" ca="1" si="19"/>
        <v>0</v>
      </c>
    </row>
    <row r="62" spans="1:34">
      <c r="A62" s="2">
        <v>15002098</v>
      </c>
      <c r="B62" s="4" t="s">
        <v>366</v>
      </c>
      <c r="C62" s="53">
        <f t="shared" ca="1" si="13"/>
        <v>34125</v>
      </c>
      <c r="D62" s="63">
        <f t="shared" ca="1" si="15"/>
        <v>1500</v>
      </c>
      <c r="E62" s="63" t="str">
        <f t="shared" ca="1" si="20"/>
        <v/>
      </c>
      <c r="F62" s="63">
        <f t="shared" ca="1" si="20"/>
        <v>1500</v>
      </c>
      <c r="G62" s="63">
        <f t="shared" ca="1" si="20"/>
        <v>3000</v>
      </c>
      <c r="H62" s="63">
        <f t="shared" ca="1" si="20"/>
        <v>1500</v>
      </c>
      <c r="I62" s="63">
        <f t="shared" ca="1" si="20"/>
        <v>1500</v>
      </c>
      <c r="J62" s="63">
        <f t="shared" ca="1" si="20"/>
        <v>0</v>
      </c>
      <c r="K62" s="63">
        <f t="shared" ca="1" si="20"/>
        <v>1650</v>
      </c>
      <c r="L62" s="63">
        <f t="shared" ca="1" si="20"/>
        <v>1500</v>
      </c>
      <c r="M62" s="63">
        <f t="shared" ca="1" si="20"/>
        <v>1200</v>
      </c>
      <c r="N62" s="63">
        <f t="shared" ca="1" si="20"/>
        <v>0</v>
      </c>
      <c r="O62" s="63">
        <f t="shared" ca="1" si="18"/>
        <v>3000</v>
      </c>
      <c r="P62" s="63">
        <f t="shared" ca="1" si="18"/>
        <v>0</v>
      </c>
      <c r="Q62" s="63" t="str">
        <f t="shared" ca="1" si="18"/>
        <v/>
      </c>
      <c r="R62" s="63">
        <f t="shared" ca="1" si="18"/>
        <v>1500</v>
      </c>
      <c r="S62" s="63">
        <f t="shared" ca="1" si="18"/>
        <v>1500</v>
      </c>
      <c r="T62" s="63">
        <f t="shared" ca="1" si="18"/>
        <v>0</v>
      </c>
      <c r="U62" s="63">
        <f t="shared" ca="1" si="18"/>
        <v>1500</v>
      </c>
      <c r="V62" s="63">
        <f t="shared" ca="1" si="18"/>
        <v>0</v>
      </c>
      <c r="W62" s="63">
        <f t="shared" ca="1" si="18"/>
        <v>0</v>
      </c>
      <c r="X62" s="63" t="str">
        <f t="shared" ca="1" si="19"/>
        <v/>
      </c>
      <c r="Y62" s="63">
        <f t="shared" ca="1" si="19"/>
        <v>3000</v>
      </c>
      <c r="Z62" s="63">
        <f t="shared" ca="1" si="19"/>
        <v>1500</v>
      </c>
      <c r="AA62" s="63">
        <f t="shared" ca="1" si="19"/>
        <v>1500</v>
      </c>
      <c r="AB62" s="63">
        <f t="shared" ca="1" si="19"/>
        <v>1500</v>
      </c>
      <c r="AC62" s="63">
        <f t="shared" ca="1" si="19"/>
        <v>0</v>
      </c>
      <c r="AD62" s="63">
        <f t="shared" ca="1" si="19"/>
        <v>1500</v>
      </c>
      <c r="AE62" s="63" t="str">
        <f t="shared" ca="1" si="19"/>
        <v/>
      </c>
      <c r="AF62" s="63">
        <f t="shared" ca="1" si="19"/>
        <v>1500</v>
      </c>
      <c r="AG62" s="63">
        <f t="shared" ca="1" si="19"/>
        <v>1500</v>
      </c>
      <c r="AH62" s="63">
        <f t="shared" ca="1" si="19"/>
        <v>1275</v>
      </c>
    </row>
    <row r="63" spans="1:34">
      <c r="A63" s="2">
        <v>15002099</v>
      </c>
      <c r="B63" s="4" t="s">
        <v>365</v>
      </c>
      <c r="C63" s="53">
        <f t="shared" ca="1" si="13"/>
        <v>34175</v>
      </c>
      <c r="D63" s="63">
        <f t="shared" ca="1" si="15"/>
        <v>1500</v>
      </c>
      <c r="E63" s="63" t="str">
        <f t="shared" ca="1" si="20"/>
        <v/>
      </c>
      <c r="F63" s="63">
        <f t="shared" ca="1" si="20"/>
        <v>1500</v>
      </c>
      <c r="G63" s="63">
        <f t="shared" ca="1" si="20"/>
        <v>3000</v>
      </c>
      <c r="H63" s="63">
        <f t="shared" ca="1" si="20"/>
        <v>1500</v>
      </c>
      <c r="I63" s="63">
        <f t="shared" ca="1" si="20"/>
        <v>1500</v>
      </c>
      <c r="J63" s="63">
        <f t="shared" ca="1" si="20"/>
        <v>0</v>
      </c>
      <c r="K63" s="63">
        <f t="shared" ca="1" si="20"/>
        <v>1700</v>
      </c>
      <c r="L63" s="63">
        <f t="shared" ca="1" si="20"/>
        <v>1500</v>
      </c>
      <c r="M63" s="63">
        <f t="shared" ca="1" si="20"/>
        <v>1200</v>
      </c>
      <c r="N63" s="63">
        <f t="shared" ca="1" si="20"/>
        <v>0</v>
      </c>
      <c r="O63" s="63">
        <f t="shared" ref="O63:W72" ca="1" si="21">IFERROR(SUMIF(INDIRECT(LEFT(ADDRESS(1,1,4,1,O$1),LEN(ADDRESS(1,1,4,1,O$1))-1)&amp;":A"),$A63,INDIRECT(LEFT(ADDRESS(1,2,4,1,O$1),LEN(ADDRESS(1,2,4,1,O$1))-1)&amp;":B")),"")</f>
        <v>3000</v>
      </c>
      <c r="P63" s="63">
        <f t="shared" ca="1" si="21"/>
        <v>0</v>
      </c>
      <c r="Q63" s="63" t="str">
        <f t="shared" ca="1" si="21"/>
        <v/>
      </c>
      <c r="R63" s="63">
        <f t="shared" ca="1" si="21"/>
        <v>1500</v>
      </c>
      <c r="S63" s="63">
        <f t="shared" ca="1" si="21"/>
        <v>1500</v>
      </c>
      <c r="T63" s="63">
        <f t="shared" ca="1" si="21"/>
        <v>0</v>
      </c>
      <c r="U63" s="63">
        <f t="shared" ca="1" si="21"/>
        <v>1500</v>
      </c>
      <c r="V63" s="63">
        <f t="shared" ca="1" si="21"/>
        <v>0</v>
      </c>
      <c r="W63" s="63">
        <f t="shared" ca="1" si="21"/>
        <v>0</v>
      </c>
      <c r="X63" s="63" t="str">
        <f t="shared" ref="X63:AH72" ca="1" si="22">IFERROR(SUMIF(INDIRECT(LEFT(ADDRESS(1,1,4,1,X$1),LEN(ADDRESS(1,1,4,1,X$1))-1)&amp;":A"),$A63,INDIRECT(LEFT(ADDRESS(1,2,4,1,X$1),LEN(ADDRESS(1,2,4,1,X$1))-1)&amp;":B")),"")</f>
        <v/>
      </c>
      <c r="Y63" s="63">
        <f t="shared" ca="1" si="22"/>
        <v>3000</v>
      </c>
      <c r="Z63" s="63">
        <f t="shared" ca="1" si="22"/>
        <v>1500</v>
      </c>
      <c r="AA63" s="63">
        <f t="shared" ca="1" si="22"/>
        <v>1500</v>
      </c>
      <c r="AB63" s="63">
        <f t="shared" ca="1" si="22"/>
        <v>1500</v>
      </c>
      <c r="AC63" s="63">
        <f t="shared" ca="1" si="22"/>
        <v>0</v>
      </c>
      <c r="AD63" s="63">
        <f t="shared" ca="1" si="22"/>
        <v>1500</v>
      </c>
      <c r="AE63" s="63" t="str">
        <f t="shared" ca="1" si="22"/>
        <v/>
      </c>
      <c r="AF63" s="63">
        <f t="shared" ca="1" si="22"/>
        <v>1500</v>
      </c>
      <c r="AG63" s="63">
        <f t="shared" ca="1" si="22"/>
        <v>1500</v>
      </c>
      <c r="AH63" s="63">
        <f t="shared" ca="1" si="22"/>
        <v>1275</v>
      </c>
    </row>
    <row r="64" spans="1:34">
      <c r="A64" s="6">
        <v>15003001</v>
      </c>
      <c r="B64" s="11" t="s">
        <v>363</v>
      </c>
      <c r="C64" s="53">
        <f t="shared" ca="1" si="13"/>
        <v>49200</v>
      </c>
      <c r="D64" s="63">
        <f t="shared" ca="1" si="15"/>
        <v>0</v>
      </c>
      <c r="E64" s="63" t="str">
        <f t="shared" ca="1" si="20"/>
        <v/>
      </c>
      <c r="F64" s="63">
        <f t="shared" ca="1" si="20"/>
        <v>0</v>
      </c>
      <c r="G64" s="63">
        <f t="shared" ca="1" si="20"/>
        <v>0</v>
      </c>
      <c r="H64" s="63">
        <f t="shared" ca="1" si="20"/>
        <v>30000</v>
      </c>
      <c r="I64" s="63">
        <f t="shared" ca="1" si="20"/>
        <v>0</v>
      </c>
      <c r="J64" s="63">
        <f t="shared" ca="1" si="20"/>
        <v>0</v>
      </c>
      <c r="K64" s="63">
        <f t="shared" ca="1" si="20"/>
        <v>0</v>
      </c>
      <c r="L64" s="63">
        <f t="shared" ca="1" si="20"/>
        <v>0</v>
      </c>
      <c r="M64" s="63">
        <f t="shared" ca="1" si="20"/>
        <v>0</v>
      </c>
      <c r="N64" s="63">
        <f t="shared" ca="1" si="20"/>
        <v>15000</v>
      </c>
      <c r="O64" s="63">
        <f t="shared" ca="1" si="21"/>
        <v>0</v>
      </c>
      <c r="P64" s="63">
        <f t="shared" ca="1" si="21"/>
        <v>0</v>
      </c>
      <c r="Q64" s="63" t="str">
        <f t="shared" ca="1" si="21"/>
        <v/>
      </c>
      <c r="R64" s="63">
        <f t="shared" ca="1" si="21"/>
        <v>0</v>
      </c>
      <c r="S64" s="63">
        <f t="shared" ca="1" si="21"/>
        <v>0</v>
      </c>
      <c r="T64" s="63">
        <f t="shared" ca="1" si="21"/>
        <v>0</v>
      </c>
      <c r="U64" s="63">
        <f t="shared" ca="1" si="21"/>
        <v>0</v>
      </c>
      <c r="V64" s="63">
        <f t="shared" ca="1" si="21"/>
        <v>0</v>
      </c>
      <c r="W64" s="63">
        <f t="shared" ca="1" si="21"/>
        <v>0</v>
      </c>
      <c r="X64" s="63" t="str">
        <f t="shared" ca="1" si="22"/>
        <v/>
      </c>
      <c r="Y64" s="63">
        <f t="shared" ca="1" si="22"/>
        <v>0</v>
      </c>
      <c r="Z64" s="63">
        <f t="shared" ca="1" si="22"/>
        <v>0</v>
      </c>
      <c r="AA64" s="63">
        <f t="shared" ca="1" si="22"/>
        <v>0</v>
      </c>
      <c r="AB64" s="63">
        <f t="shared" ca="1" si="22"/>
        <v>0</v>
      </c>
      <c r="AC64" s="63">
        <f t="shared" ca="1" si="22"/>
        <v>0</v>
      </c>
      <c r="AD64" s="63">
        <f t="shared" ca="1" si="22"/>
        <v>0</v>
      </c>
      <c r="AE64" s="63" t="str">
        <f t="shared" ca="1" si="22"/>
        <v/>
      </c>
      <c r="AF64" s="63">
        <f t="shared" ca="1" si="22"/>
        <v>0</v>
      </c>
      <c r="AG64" s="63">
        <f t="shared" ca="1" si="22"/>
        <v>0</v>
      </c>
      <c r="AH64" s="63">
        <f t="shared" ca="1" si="22"/>
        <v>4200</v>
      </c>
    </row>
    <row r="65" spans="1:34">
      <c r="A65" s="2">
        <v>15003002</v>
      </c>
      <c r="B65" s="4" t="s">
        <v>362</v>
      </c>
      <c r="C65" s="53">
        <f t="shared" ca="1" si="13"/>
        <v>7320</v>
      </c>
      <c r="D65" s="63">
        <f t="shared" ca="1" si="15"/>
        <v>900</v>
      </c>
      <c r="E65" s="63" t="str">
        <f t="shared" ca="1" si="20"/>
        <v/>
      </c>
      <c r="F65" s="63">
        <f t="shared" ca="1" si="20"/>
        <v>900</v>
      </c>
      <c r="G65" s="63">
        <f t="shared" ca="1" si="20"/>
        <v>0</v>
      </c>
      <c r="H65" s="63">
        <f t="shared" ca="1" si="20"/>
        <v>900</v>
      </c>
      <c r="I65" s="63">
        <f t="shared" ca="1" si="20"/>
        <v>0</v>
      </c>
      <c r="J65" s="63">
        <f t="shared" ca="1" si="20"/>
        <v>0</v>
      </c>
      <c r="K65" s="63">
        <f t="shared" ca="1" si="20"/>
        <v>0</v>
      </c>
      <c r="L65" s="63">
        <f t="shared" ca="1" si="20"/>
        <v>0</v>
      </c>
      <c r="M65" s="63">
        <f t="shared" ca="1" si="20"/>
        <v>0</v>
      </c>
      <c r="N65" s="63">
        <f t="shared" ca="1" si="20"/>
        <v>900</v>
      </c>
      <c r="O65" s="63">
        <f t="shared" ca="1" si="21"/>
        <v>0</v>
      </c>
      <c r="P65" s="63">
        <f t="shared" ca="1" si="21"/>
        <v>0</v>
      </c>
      <c r="Q65" s="63" t="str">
        <f t="shared" ca="1" si="21"/>
        <v/>
      </c>
      <c r="R65" s="63">
        <f t="shared" ca="1" si="21"/>
        <v>900</v>
      </c>
      <c r="S65" s="63">
        <f t="shared" ca="1" si="21"/>
        <v>0</v>
      </c>
      <c r="T65" s="63">
        <f t="shared" ca="1" si="21"/>
        <v>0</v>
      </c>
      <c r="U65" s="63">
        <f t="shared" ca="1" si="21"/>
        <v>720</v>
      </c>
      <c r="V65" s="63">
        <f t="shared" ca="1" si="21"/>
        <v>0</v>
      </c>
      <c r="W65" s="63">
        <f t="shared" ca="1" si="21"/>
        <v>0</v>
      </c>
      <c r="X65" s="63" t="str">
        <f t="shared" ca="1" si="22"/>
        <v/>
      </c>
      <c r="Y65" s="63">
        <f t="shared" ca="1" si="22"/>
        <v>900</v>
      </c>
      <c r="Z65" s="63">
        <f t="shared" ca="1" si="22"/>
        <v>0</v>
      </c>
      <c r="AA65" s="63">
        <f t="shared" ca="1" si="22"/>
        <v>600</v>
      </c>
      <c r="AB65" s="63">
        <f t="shared" ca="1" si="22"/>
        <v>0</v>
      </c>
      <c r="AC65" s="63">
        <f t="shared" ca="1" si="22"/>
        <v>600</v>
      </c>
      <c r="AD65" s="63">
        <f t="shared" ca="1" si="22"/>
        <v>0</v>
      </c>
      <c r="AE65" s="63" t="str">
        <f t="shared" ca="1" si="22"/>
        <v/>
      </c>
      <c r="AF65" s="63">
        <f t="shared" ca="1" si="22"/>
        <v>0</v>
      </c>
      <c r="AG65" s="63">
        <f t="shared" ca="1" si="22"/>
        <v>0</v>
      </c>
      <c r="AH65" s="63">
        <f t="shared" ca="1" si="22"/>
        <v>0</v>
      </c>
    </row>
    <row r="66" spans="1:34">
      <c r="A66" s="2">
        <v>15003003</v>
      </c>
      <c r="B66" s="4" t="s">
        <v>361</v>
      </c>
      <c r="C66" s="53">
        <f t="shared" ca="1" si="13"/>
        <v>33720</v>
      </c>
      <c r="D66" s="63">
        <f t="shared" ca="1" si="15"/>
        <v>2120</v>
      </c>
      <c r="E66" s="63" t="str">
        <f t="shared" ca="1" si="20"/>
        <v/>
      </c>
      <c r="F66" s="63">
        <f t="shared" ca="1" si="20"/>
        <v>0</v>
      </c>
      <c r="G66" s="63">
        <f t="shared" ca="1" si="20"/>
        <v>0</v>
      </c>
      <c r="H66" s="63">
        <f t="shared" ca="1" si="20"/>
        <v>0</v>
      </c>
      <c r="I66" s="63">
        <f t="shared" ca="1" si="20"/>
        <v>0</v>
      </c>
      <c r="J66" s="63">
        <f t="shared" ca="1" si="20"/>
        <v>2000</v>
      </c>
      <c r="K66" s="63">
        <f t="shared" ca="1" si="20"/>
        <v>1800</v>
      </c>
      <c r="L66" s="63">
        <f t="shared" ca="1" si="20"/>
        <v>2520</v>
      </c>
      <c r="M66" s="63">
        <f t="shared" ca="1" si="20"/>
        <v>2000</v>
      </c>
      <c r="N66" s="63">
        <f t="shared" ca="1" si="20"/>
        <v>1720</v>
      </c>
      <c r="O66" s="63">
        <f t="shared" ca="1" si="21"/>
        <v>1600</v>
      </c>
      <c r="P66" s="63">
        <f t="shared" ca="1" si="21"/>
        <v>0</v>
      </c>
      <c r="Q66" s="63" t="str">
        <f t="shared" ca="1" si="21"/>
        <v/>
      </c>
      <c r="R66" s="63">
        <f t="shared" ca="1" si="21"/>
        <v>1880</v>
      </c>
      <c r="S66" s="63">
        <f t="shared" ca="1" si="21"/>
        <v>1800</v>
      </c>
      <c r="T66" s="63">
        <f t="shared" ca="1" si="21"/>
        <v>1800</v>
      </c>
      <c r="U66" s="63">
        <f t="shared" ca="1" si="21"/>
        <v>1400</v>
      </c>
      <c r="V66" s="63">
        <f t="shared" ca="1" si="21"/>
        <v>1880</v>
      </c>
      <c r="W66" s="63">
        <f t="shared" ca="1" si="21"/>
        <v>1000</v>
      </c>
      <c r="X66" s="63" t="str">
        <f t="shared" ca="1" si="22"/>
        <v/>
      </c>
      <c r="Y66" s="63">
        <f t="shared" ca="1" si="22"/>
        <v>1000</v>
      </c>
      <c r="Z66" s="63">
        <f t="shared" ca="1" si="22"/>
        <v>1400</v>
      </c>
      <c r="AA66" s="63">
        <f t="shared" ca="1" si="22"/>
        <v>1200</v>
      </c>
      <c r="AB66" s="63">
        <f t="shared" ca="1" si="22"/>
        <v>480</v>
      </c>
      <c r="AC66" s="63">
        <f t="shared" ca="1" si="22"/>
        <v>1200</v>
      </c>
      <c r="AD66" s="63">
        <f t="shared" ca="1" si="22"/>
        <v>1120</v>
      </c>
      <c r="AE66" s="63" t="str">
        <f t="shared" ca="1" si="22"/>
        <v/>
      </c>
      <c r="AF66" s="63">
        <f t="shared" ca="1" si="22"/>
        <v>1400</v>
      </c>
      <c r="AG66" s="63">
        <f t="shared" ca="1" si="22"/>
        <v>1200</v>
      </c>
      <c r="AH66" s="63">
        <f t="shared" ca="1" si="22"/>
        <v>1200</v>
      </c>
    </row>
    <row r="67" spans="1:34">
      <c r="A67" s="2">
        <v>15003004</v>
      </c>
      <c r="B67" s="4" t="s">
        <v>364</v>
      </c>
      <c r="C67" s="53">
        <f t="shared" ref="C67:C98" ca="1" si="23">SUM(D67:AH67)</f>
        <v>5712</v>
      </c>
      <c r="D67" s="63">
        <f t="shared" ca="1" si="15"/>
        <v>0</v>
      </c>
      <c r="E67" s="63" t="str">
        <f t="shared" ca="1" si="20"/>
        <v/>
      </c>
      <c r="F67" s="63">
        <f t="shared" ca="1" si="20"/>
        <v>0</v>
      </c>
      <c r="G67" s="63">
        <f t="shared" ca="1" si="20"/>
        <v>0</v>
      </c>
      <c r="H67" s="63">
        <f t="shared" ca="1" si="20"/>
        <v>0</v>
      </c>
      <c r="I67" s="63">
        <f t="shared" ca="1" si="20"/>
        <v>0</v>
      </c>
      <c r="J67" s="63">
        <f t="shared" ca="1" si="20"/>
        <v>0</v>
      </c>
      <c r="K67" s="63">
        <f t="shared" ca="1" si="20"/>
        <v>0</v>
      </c>
      <c r="L67" s="63">
        <f t="shared" ca="1" si="20"/>
        <v>0</v>
      </c>
      <c r="M67" s="63">
        <f t="shared" ca="1" si="20"/>
        <v>0</v>
      </c>
      <c r="N67" s="63">
        <f t="shared" ca="1" si="20"/>
        <v>0</v>
      </c>
      <c r="O67" s="63">
        <f t="shared" ca="1" si="21"/>
        <v>952</v>
      </c>
      <c r="P67" s="63">
        <f t="shared" ca="1" si="21"/>
        <v>1904</v>
      </c>
      <c r="Q67" s="63" t="str">
        <f t="shared" ca="1" si="21"/>
        <v/>
      </c>
      <c r="R67" s="63">
        <f t="shared" ca="1" si="21"/>
        <v>0</v>
      </c>
      <c r="S67" s="63">
        <f t="shared" ca="1" si="21"/>
        <v>0</v>
      </c>
      <c r="T67" s="63">
        <f t="shared" ca="1" si="21"/>
        <v>0</v>
      </c>
      <c r="U67" s="63">
        <f t="shared" ca="1" si="21"/>
        <v>0</v>
      </c>
      <c r="V67" s="63">
        <f t="shared" ca="1" si="21"/>
        <v>0</v>
      </c>
      <c r="W67" s="63">
        <f t="shared" ca="1" si="21"/>
        <v>0</v>
      </c>
      <c r="X67" s="63" t="str">
        <f t="shared" ca="1" si="22"/>
        <v/>
      </c>
      <c r="Y67" s="63">
        <f t="shared" ca="1" si="22"/>
        <v>0</v>
      </c>
      <c r="Z67" s="63">
        <f t="shared" ca="1" si="22"/>
        <v>0</v>
      </c>
      <c r="AA67" s="63">
        <f t="shared" ca="1" si="22"/>
        <v>0</v>
      </c>
      <c r="AB67" s="63">
        <f t="shared" ca="1" si="22"/>
        <v>0</v>
      </c>
      <c r="AC67" s="63">
        <f t="shared" ca="1" si="22"/>
        <v>1904</v>
      </c>
      <c r="AD67" s="63">
        <f t="shared" ca="1" si="22"/>
        <v>0</v>
      </c>
      <c r="AE67" s="63" t="str">
        <f t="shared" ca="1" si="22"/>
        <v/>
      </c>
      <c r="AF67" s="63">
        <f t="shared" ca="1" si="22"/>
        <v>0</v>
      </c>
      <c r="AG67" s="63">
        <f t="shared" ca="1" si="22"/>
        <v>952</v>
      </c>
      <c r="AH67" s="63">
        <f t="shared" ca="1" si="22"/>
        <v>0</v>
      </c>
    </row>
    <row r="68" spans="1:34">
      <c r="A68" s="6">
        <v>15003005</v>
      </c>
      <c r="B68" s="11" t="s">
        <v>167</v>
      </c>
      <c r="C68" s="53">
        <f t="shared" ca="1" si="23"/>
        <v>0</v>
      </c>
      <c r="D68" s="63">
        <f t="shared" ca="1" si="15"/>
        <v>0</v>
      </c>
      <c r="E68" s="63" t="str">
        <f t="shared" ca="1" si="20"/>
        <v/>
      </c>
      <c r="F68" s="63">
        <f t="shared" ca="1" si="20"/>
        <v>0</v>
      </c>
      <c r="G68" s="63">
        <f t="shared" ca="1" si="20"/>
        <v>0</v>
      </c>
      <c r="H68" s="63">
        <f t="shared" ca="1" si="20"/>
        <v>0</v>
      </c>
      <c r="I68" s="63">
        <f t="shared" ca="1" si="20"/>
        <v>0</v>
      </c>
      <c r="J68" s="63">
        <f t="shared" ca="1" si="20"/>
        <v>0</v>
      </c>
      <c r="K68" s="63">
        <f t="shared" ca="1" si="20"/>
        <v>0</v>
      </c>
      <c r="L68" s="63">
        <f t="shared" ca="1" si="20"/>
        <v>0</v>
      </c>
      <c r="M68" s="63">
        <f t="shared" ca="1" si="20"/>
        <v>0</v>
      </c>
      <c r="N68" s="63">
        <f t="shared" ca="1" si="20"/>
        <v>0</v>
      </c>
      <c r="O68" s="63">
        <f t="shared" ca="1" si="21"/>
        <v>0</v>
      </c>
      <c r="P68" s="63">
        <f t="shared" ca="1" si="21"/>
        <v>0</v>
      </c>
      <c r="Q68" s="63" t="str">
        <f t="shared" ca="1" si="21"/>
        <v/>
      </c>
      <c r="R68" s="63">
        <f t="shared" ca="1" si="21"/>
        <v>0</v>
      </c>
      <c r="S68" s="63">
        <f t="shared" ca="1" si="21"/>
        <v>0</v>
      </c>
      <c r="T68" s="63">
        <f t="shared" ca="1" si="21"/>
        <v>0</v>
      </c>
      <c r="U68" s="63">
        <f t="shared" ca="1" si="21"/>
        <v>0</v>
      </c>
      <c r="V68" s="63">
        <f t="shared" ca="1" si="21"/>
        <v>0</v>
      </c>
      <c r="W68" s="63">
        <f t="shared" ca="1" si="21"/>
        <v>0</v>
      </c>
      <c r="X68" s="63" t="str">
        <f t="shared" ca="1" si="22"/>
        <v/>
      </c>
      <c r="Y68" s="63">
        <f t="shared" ca="1" si="22"/>
        <v>0</v>
      </c>
      <c r="Z68" s="63">
        <f t="shared" ca="1" si="22"/>
        <v>0</v>
      </c>
      <c r="AA68" s="63">
        <f t="shared" ca="1" si="22"/>
        <v>0</v>
      </c>
      <c r="AB68" s="63">
        <f t="shared" ca="1" si="22"/>
        <v>0</v>
      </c>
      <c r="AC68" s="63">
        <f t="shared" ca="1" si="22"/>
        <v>0</v>
      </c>
      <c r="AD68" s="63">
        <f t="shared" ca="1" si="22"/>
        <v>0</v>
      </c>
      <c r="AE68" s="63" t="str">
        <f t="shared" ca="1" si="22"/>
        <v/>
      </c>
      <c r="AF68" s="63">
        <f t="shared" ca="1" si="22"/>
        <v>0</v>
      </c>
      <c r="AG68" s="63">
        <f t="shared" ca="1" si="22"/>
        <v>0</v>
      </c>
      <c r="AH68" s="63">
        <f t="shared" ca="1" si="22"/>
        <v>0</v>
      </c>
    </row>
    <row r="69" spans="1:34">
      <c r="A69" s="6">
        <v>15003009</v>
      </c>
      <c r="B69" s="11" t="s">
        <v>412</v>
      </c>
      <c r="C69" s="53">
        <f t="shared" ca="1" si="23"/>
        <v>0</v>
      </c>
      <c r="D69" s="63">
        <f t="shared" ca="1" si="15"/>
        <v>0</v>
      </c>
      <c r="E69" s="63" t="str">
        <f t="shared" ca="1" si="20"/>
        <v/>
      </c>
      <c r="F69" s="63">
        <f t="shared" ca="1" si="20"/>
        <v>0</v>
      </c>
      <c r="G69" s="63">
        <f t="shared" ca="1" si="20"/>
        <v>0</v>
      </c>
      <c r="H69" s="63">
        <f t="shared" ca="1" si="20"/>
        <v>0</v>
      </c>
      <c r="I69" s="63">
        <f t="shared" ca="1" si="20"/>
        <v>0</v>
      </c>
      <c r="J69" s="63">
        <f t="shared" ca="1" si="20"/>
        <v>0</v>
      </c>
      <c r="K69" s="63">
        <f t="shared" ca="1" si="20"/>
        <v>0</v>
      </c>
      <c r="L69" s="63">
        <f t="shared" ca="1" si="20"/>
        <v>0</v>
      </c>
      <c r="M69" s="63">
        <f t="shared" ca="1" si="20"/>
        <v>0</v>
      </c>
      <c r="N69" s="63">
        <f t="shared" ca="1" si="20"/>
        <v>0</v>
      </c>
      <c r="O69" s="63">
        <f t="shared" ca="1" si="21"/>
        <v>0</v>
      </c>
      <c r="P69" s="63">
        <f t="shared" ca="1" si="21"/>
        <v>0</v>
      </c>
      <c r="Q69" s="63" t="str">
        <f t="shared" ca="1" si="21"/>
        <v/>
      </c>
      <c r="R69" s="63">
        <f t="shared" ca="1" si="21"/>
        <v>0</v>
      </c>
      <c r="S69" s="63">
        <f t="shared" ca="1" si="21"/>
        <v>0</v>
      </c>
      <c r="T69" s="63">
        <f t="shared" ca="1" si="21"/>
        <v>0</v>
      </c>
      <c r="U69" s="63">
        <f t="shared" ca="1" si="21"/>
        <v>0</v>
      </c>
      <c r="V69" s="63">
        <f t="shared" ca="1" si="21"/>
        <v>0</v>
      </c>
      <c r="W69" s="63">
        <f t="shared" ca="1" si="21"/>
        <v>0</v>
      </c>
      <c r="X69" s="63" t="str">
        <f t="shared" ca="1" si="22"/>
        <v/>
      </c>
      <c r="Y69" s="63">
        <f t="shared" ca="1" si="22"/>
        <v>0</v>
      </c>
      <c r="Z69" s="63">
        <f t="shared" ca="1" si="22"/>
        <v>0</v>
      </c>
      <c r="AA69" s="63">
        <f t="shared" ca="1" si="22"/>
        <v>0</v>
      </c>
      <c r="AB69" s="63">
        <f t="shared" ca="1" si="22"/>
        <v>0</v>
      </c>
      <c r="AC69" s="63">
        <f t="shared" ca="1" si="22"/>
        <v>0</v>
      </c>
      <c r="AD69" s="63">
        <f t="shared" ca="1" si="22"/>
        <v>0</v>
      </c>
      <c r="AE69" s="63" t="str">
        <f t="shared" ca="1" si="22"/>
        <v/>
      </c>
      <c r="AF69" s="63">
        <f t="shared" ca="1" si="22"/>
        <v>0</v>
      </c>
      <c r="AG69" s="63">
        <f t="shared" ca="1" si="22"/>
        <v>0</v>
      </c>
      <c r="AH69" s="63">
        <f t="shared" ca="1" si="22"/>
        <v>0</v>
      </c>
    </row>
    <row r="70" spans="1:34">
      <c r="A70" s="6">
        <v>15004004</v>
      </c>
      <c r="B70" s="11" t="s">
        <v>494</v>
      </c>
      <c r="C70" s="53">
        <f t="shared" ca="1" si="23"/>
        <v>0</v>
      </c>
      <c r="D70" s="63">
        <f t="shared" ca="1" si="15"/>
        <v>0</v>
      </c>
      <c r="E70" s="63" t="str">
        <f t="shared" ref="E70:N82" ca="1" si="24">IFERROR(SUMIF(INDIRECT(LEFT(ADDRESS(1,1,4,1,E$1),LEN(ADDRESS(1,1,4,1,E$1))-1)&amp;":A"),$A70,INDIRECT(LEFT(ADDRESS(1,2,4,1,E$1),LEN(ADDRESS(1,2,4,1,E$1))-1)&amp;":B")),"")</f>
        <v/>
      </c>
      <c r="F70" s="63">
        <f t="shared" ca="1" si="24"/>
        <v>0</v>
      </c>
      <c r="G70" s="63">
        <f t="shared" ca="1" si="24"/>
        <v>0</v>
      </c>
      <c r="H70" s="63">
        <f t="shared" ca="1" si="24"/>
        <v>0</v>
      </c>
      <c r="I70" s="63">
        <f t="shared" ca="1" si="24"/>
        <v>0</v>
      </c>
      <c r="J70" s="63">
        <f t="shared" ca="1" si="24"/>
        <v>0</v>
      </c>
      <c r="K70" s="63">
        <f t="shared" ca="1" si="24"/>
        <v>0</v>
      </c>
      <c r="L70" s="63">
        <f t="shared" ca="1" si="24"/>
        <v>0</v>
      </c>
      <c r="M70" s="63">
        <f t="shared" ca="1" si="24"/>
        <v>0</v>
      </c>
      <c r="N70" s="63">
        <f t="shared" ca="1" si="24"/>
        <v>0</v>
      </c>
      <c r="O70" s="63">
        <f t="shared" ca="1" si="21"/>
        <v>0</v>
      </c>
      <c r="P70" s="63">
        <f t="shared" ca="1" si="21"/>
        <v>0</v>
      </c>
      <c r="Q70" s="63" t="str">
        <f t="shared" ca="1" si="21"/>
        <v/>
      </c>
      <c r="R70" s="63">
        <f t="shared" ca="1" si="21"/>
        <v>0</v>
      </c>
      <c r="S70" s="63">
        <f t="shared" ca="1" si="21"/>
        <v>0</v>
      </c>
      <c r="T70" s="63">
        <f t="shared" ca="1" si="21"/>
        <v>0</v>
      </c>
      <c r="U70" s="63">
        <f t="shared" ca="1" si="21"/>
        <v>0</v>
      </c>
      <c r="V70" s="63">
        <f t="shared" ca="1" si="21"/>
        <v>0</v>
      </c>
      <c r="W70" s="63">
        <f t="shared" ca="1" si="21"/>
        <v>0</v>
      </c>
      <c r="X70" s="63" t="str">
        <f t="shared" ca="1" si="22"/>
        <v/>
      </c>
      <c r="Y70" s="63">
        <f t="shared" ca="1" si="22"/>
        <v>0</v>
      </c>
      <c r="Z70" s="63">
        <f t="shared" ca="1" si="22"/>
        <v>0</v>
      </c>
      <c r="AA70" s="63">
        <f t="shared" ca="1" si="22"/>
        <v>0</v>
      </c>
      <c r="AB70" s="63">
        <f t="shared" ca="1" si="22"/>
        <v>0</v>
      </c>
      <c r="AC70" s="63">
        <f t="shared" ca="1" si="22"/>
        <v>0</v>
      </c>
      <c r="AD70" s="63">
        <f t="shared" ca="1" si="22"/>
        <v>0</v>
      </c>
      <c r="AE70" s="63" t="str">
        <f t="shared" ca="1" si="22"/>
        <v/>
      </c>
      <c r="AF70" s="63">
        <f t="shared" ca="1" si="22"/>
        <v>0</v>
      </c>
      <c r="AG70" s="63">
        <f t="shared" ca="1" si="22"/>
        <v>0</v>
      </c>
      <c r="AH70" s="63">
        <f t="shared" ca="1" si="22"/>
        <v>0</v>
      </c>
    </row>
    <row r="71" spans="1:34">
      <c r="A71" s="6">
        <v>15004005</v>
      </c>
      <c r="B71" s="11" t="s">
        <v>495</v>
      </c>
      <c r="C71" s="53">
        <f t="shared" ca="1" si="23"/>
        <v>0</v>
      </c>
      <c r="D71" s="63">
        <f t="shared" ca="1" si="15"/>
        <v>0</v>
      </c>
      <c r="E71" s="63" t="str">
        <f t="shared" ca="1" si="24"/>
        <v/>
      </c>
      <c r="F71" s="63">
        <f t="shared" ca="1" si="24"/>
        <v>0</v>
      </c>
      <c r="G71" s="63">
        <f t="shared" ca="1" si="24"/>
        <v>0</v>
      </c>
      <c r="H71" s="63">
        <f t="shared" ca="1" si="24"/>
        <v>0</v>
      </c>
      <c r="I71" s="63">
        <f t="shared" ca="1" si="24"/>
        <v>0</v>
      </c>
      <c r="J71" s="63">
        <f t="shared" ca="1" si="24"/>
        <v>0</v>
      </c>
      <c r="K71" s="63">
        <f t="shared" ca="1" si="24"/>
        <v>0</v>
      </c>
      <c r="L71" s="63">
        <f t="shared" ca="1" si="24"/>
        <v>0</v>
      </c>
      <c r="M71" s="63">
        <f t="shared" ca="1" si="24"/>
        <v>0</v>
      </c>
      <c r="N71" s="63">
        <f t="shared" ca="1" si="24"/>
        <v>0</v>
      </c>
      <c r="O71" s="63">
        <f t="shared" ca="1" si="21"/>
        <v>0</v>
      </c>
      <c r="P71" s="63">
        <f t="shared" ca="1" si="21"/>
        <v>0</v>
      </c>
      <c r="Q71" s="63" t="str">
        <f t="shared" ca="1" si="21"/>
        <v/>
      </c>
      <c r="R71" s="63">
        <f t="shared" ca="1" si="21"/>
        <v>0</v>
      </c>
      <c r="S71" s="63">
        <f t="shared" ca="1" si="21"/>
        <v>0</v>
      </c>
      <c r="T71" s="63">
        <f t="shared" ca="1" si="21"/>
        <v>0</v>
      </c>
      <c r="U71" s="63">
        <f t="shared" ca="1" si="21"/>
        <v>0</v>
      </c>
      <c r="V71" s="63">
        <f t="shared" ca="1" si="21"/>
        <v>0</v>
      </c>
      <c r="W71" s="63">
        <f t="shared" ca="1" si="21"/>
        <v>0</v>
      </c>
      <c r="X71" s="63" t="str">
        <f t="shared" ca="1" si="22"/>
        <v/>
      </c>
      <c r="Y71" s="63">
        <f t="shared" ca="1" si="22"/>
        <v>0</v>
      </c>
      <c r="Z71" s="63">
        <f t="shared" ca="1" si="22"/>
        <v>0</v>
      </c>
      <c r="AA71" s="63">
        <f t="shared" ca="1" si="22"/>
        <v>0</v>
      </c>
      <c r="AB71" s="63">
        <f t="shared" ca="1" si="22"/>
        <v>0</v>
      </c>
      <c r="AC71" s="63">
        <f t="shared" ca="1" si="22"/>
        <v>0</v>
      </c>
      <c r="AD71" s="63">
        <f t="shared" ca="1" si="22"/>
        <v>0</v>
      </c>
      <c r="AE71" s="63" t="str">
        <f t="shared" ca="1" si="22"/>
        <v/>
      </c>
      <c r="AF71" s="63">
        <f t="shared" ca="1" si="22"/>
        <v>0</v>
      </c>
      <c r="AG71" s="63">
        <f t="shared" ca="1" si="22"/>
        <v>0</v>
      </c>
      <c r="AH71" s="63">
        <f t="shared" ca="1" si="22"/>
        <v>0</v>
      </c>
    </row>
    <row r="72" spans="1:34">
      <c r="A72" s="2">
        <v>15004006</v>
      </c>
      <c r="B72" s="4" t="s">
        <v>360</v>
      </c>
      <c r="C72" s="53">
        <f t="shared" ca="1" si="23"/>
        <v>0</v>
      </c>
      <c r="D72" s="63">
        <f t="shared" ca="1" si="15"/>
        <v>0</v>
      </c>
      <c r="E72" s="63" t="str">
        <f t="shared" ca="1" si="24"/>
        <v/>
      </c>
      <c r="F72" s="63">
        <f t="shared" ca="1" si="24"/>
        <v>0</v>
      </c>
      <c r="G72" s="63">
        <f t="shared" ca="1" si="24"/>
        <v>0</v>
      </c>
      <c r="H72" s="63">
        <f t="shared" ca="1" si="24"/>
        <v>0</v>
      </c>
      <c r="I72" s="63">
        <f t="shared" ca="1" si="24"/>
        <v>0</v>
      </c>
      <c r="J72" s="63">
        <f t="shared" ca="1" si="24"/>
        <v>0</v>
      </c>
      <c r="K72" s="63">
        <f t="shared" ca="1" si="24"/>
        <v>0</v>
      </c>
      <c r="L72" s="63">
        <f t="shared" ca="1" si="24"/>
        <v>0</v>
      </c>
      <c r="M72" s="63">
        <f t="shared" ca="1" si="24"/>
        <v>0</v>
      </c>
      <c r="N72" s="63">
        <f t="shared" ca="1" si="24"/>
        <v>0</v>
      </c>
      <c r="O72" s="63">
        <f t="shared" ca="1" si="21"/>
        <v>0</v>
      </c>
      <c r="P72" s="63">
        <f t="shared" ca="1" si="21"/>
        <v>0</v>
      </c>
      <c r="Q72" s="63" t="str">
        <f t="shared" ca="1" si="21"/>
        <v/>
      </c>
      <c r="R72" s="63">
        <f t="shared" ca="1" si="21"/>
        <v>0</v>
      </c>
      <c r="S72" s="63">
        <f t="shared" ca="1" si="21"/>
        <v>0</v>
      </c>
      <c r="T72" s="63">
        <f t="shared" ca="1" si="21"/>
        <v>0</v>
      </c>
      <c r="U72" s="63">
        <f t="shared" ca="1" si="21"/>
        <v>0</v>
      </c>
      <c r="V72" s="63">
        <f t="shared" ca="1" si="21"/>
        <v>0</v>
      </c>
      <c r="W72" s="63">
        <f t="shared" ca="1" si="21"/>
        <v>0</v>
      </c>
      <c r="X72" s="63" t="str">
        <f t="shared" ca="1" si="22"/>
        <v/>
      </c>
      <c r="Y72" s="63">
        <f t="shared" ca="1" si="22"/>
        <v>0</v>
      </c>
      <c r="Z72" s="63">
        <f t="shared" ca="1" si="22"/>
        <v>0</v>
      </c>
      <c r="AA72" s="63">
        <f t="shared" ca="1" si="22"/>
        <v>0</v>
      </c>
      <c r="AB72" s="63">
        <f t="shared" ca="1" si="22"/>
        <v>0</v>
      </c>
      <c r="AC72" s="63">
        <f t="shared" ca="1" si="22"/>
        <v>0</v>
      </c>
      <c r="AD72" s="63">
        <f t="shared" ca="1" si="22"/>
        <v>0</v>
      </c>
      <c r="AE72" s="63" t="str">
        <f t="shared" ca="1" si="22"/>
        <v/>
      </c>
      <c r="AF72" s="63">
        <f t="shared" ca="1" si="22"/>
        <v>0</v>
      </c>
      <c r="AG72" s="63">
        <f t="shared" ca="1" si="22"/>
        <v>0</v>
      </c>
      <c r="AH72" s="63">
        <f t="shared" ca="1" si="22"/>
        <v>0</v>
      </c>
    </row>
    <row r="73" spans="1:34">
      <c r="A73" s="2">
        <v>15004007</v>
      </c>
      <c r="B73" s="4" t="s">
        <v>359</v>
      </c>
      <c r="C73" s="53">
        <f t="shared" ca="1" si="23"/>
        <v>19040</v>
      </c>
      <c r="D73" s="63">
        <f t="shared" ca="1" si="15"/>
        <v>2240</v>
      </c>
      <c r="E73" s="63" t="str">
        <f t="shared" ca="1" si="24"/>
        <v/>
      </c>
      <c r="F73" s="63">
        <f t="shared" ca="1" si="24"/>
        <v>0</v>
      </c>
      <c r="G73" s="63">
        <f t="shared" ca="1" si="24"/>
        <v>1120</v>
      </c>
      <c r="H73" s="63">
        <f t="shared" ca="1" si="24"/>
        <v>1120</v>
      </c>
      <c r="I73" s="63">
        <f t="shared" ca="1" si="24"/>
        <v>0</v>
      </c>
      <c r="J73" s="63">
        <f t="shared" ca="1" si="24"/>
        <v>0</v>
      </c>
      <c r="K73" s="63">
        <f t="shared" ca="1" si="24"/>
        <v>1120</v>
      </c>
      <c r="L73" s="63">
        <f t="shared" ca="1" si="24"/>
        <v>1120</v>
      </c>
      <c r="M73" s="63">
        <f t="shared" ca="1" si="24"/>
        <v>1120</v>
      </c>
      <c r="N73" s="63">
        <f t="shared" ca="1" si="24"/>
        <v>0</v>
      </c>
      <c r="O73" s="63">
        <f t="shared" ref="O73:W82" ca="1" si="25">IFERROR(SUMIF(INDIRECT(LEFT(ADDRESS(1,1,4,1,O$1),LEN(ADDRESS(1,1,4,1,O$1))-1)&amp;":A"),$A73,INDIRECT(LEFT(ADDRESS(1,2,4,1,O$1),LEN(ADDRESS(1,2,4,1,O$1))-1)&amp;":B")),"")</f>
        <v>1120</v>
      </c>
      <c r="P73" s="63">
        <f t="shared" ca="1" si="25"/>
        <v>0</v>
      </c>
      <c r="Q73" s="63" t="str">
        <f t="shared" ca="1" si="25"/>
        <v/>
      </c>
      <c r="R73" s="63">
        <f t="shared" ca="1" si="25"/>
        <v>0</v>
      </c>
      <c r="S73" s="63">
        <f t="shared" ca="1" si="25"/>
        <v>1120</v>
      </c>
      <c r="T73" s="63">
        <f t="shared" ca="1" si="25"/>
        <v>1120</v>
      </c>
      <c r="U73" s="63">
        <f t="shared" ca="1" si="25"/>
        <v>1120</v>
      </c>
      <c r="V73" s="63">
        <f t="shared" ca="1" si="25"/>
        <v>0</v>
      </c>
      <c r="W73" s="63">
        <f t="shared" ca="1" si="25"/>
        <v>1120</v>
      </c>
      <c r="X73" s="63" t="str">
        <f t="shared" ref="X73:AH82" ca="1" si="26">IFERROR(SUMIF(INDIRECT(LEFT(ADDRESS(1,1,4,1,X$1),LEN(ADDRESS(1,1,4,1,X$1))-1)&amp;":A"),$A73,INDIRECT(LEFT(ADDRESS(1,2,4,1,X$1),LEN(ADDRESS(1,2,4,1,X$1))-1)&amp;":B")),"")</f>
        <v/>
      </c>
      <c r="Y73" s="63">
        <f t="shared" ca="1" si="26"/>
        <v>0</v>
      </c>
      <c r="Z73" s="63">
        <f t="shared" ca="1" si="26"/>
        <v>1120</v>
      </c>
      <c r="AA73" s="63">
        <f t="shared" ca="1" si="26"/>
        <v>1120</v>
      </c>
      <c r="AB73" s="63">
        <f t="shared" ca="1" si="26"/>
        <v>0</v>
      </c>
      <c r="AC73" s="63">
        <f t="shared" ca="1" si="26"/>
        <v>1120</v>
      </c>
      <c r="AD73" s="63">
        <f t="shared" ca="1" si="26"/>
        <v>0</v>
      </c>
      <c r="AE73" s="63" t="str">
        <f t="shared" ca="1" si="26"/>
        <v/>
      </c>
      <c r="AF73" s="63">
        <f t="shared" ca="1" si="26"/>
        <v>1120</v>
      </c>
      <c r="AG73" s="63">
        <f t="shared" ca="1" si="26"/>
        <v>1120</v>
      </c>
      <c r="AH73" s="63">
        <f t="shared" ca="1" si="26"/>
        <v>0</v>
      </c>
    </row>
    <row r="74" spans="1:34">
      <c r="A74" s="2">
        <v>15004008</v>
      </c>
      <c r="B74" s="4" t="s">
        <v>418</v>
      </c>
      <c r="C74" s="53">
        <f t="shared" ca="1" si="23"/>
        <v>0</v>
      </c>
      <c r="D74" s="63">
        <f t="shared" ca="1" si="15"/>
        <v>0</v>
      </c>
      <c r="E74" s="63" t="str">
        <f t="shared" ca="1" si="24"/>
        <v/>
      </c>
      <c r="F74" s="63">
        <f t="shared" ca="1" si="24"/>
        <v>0</v>
      </c>
      <c r="G74" s="63">
        <f t="shared" ca="1" si="24"/>
        <v>0</v>
      </c>
      <c r="H74" s="63">
        <f t="shared" ca="1" si="24"/>
        <v>0</v>
      </c>
      <c r="I74" s="63">
        <f t="shared" ca="1" si="24"/>
        <v>0</v>
      </c>
      <c r="J74" s="63">
        <f t="shared" ca="1" si="24"/>
        <v>0</v>
      </c>
      <c r="K74" s="63">
        <f t="shared" ca="1" si="24"/>
        <v>0</v>
      </c>
      <c r="L74" s="63">
        <f t="shared" ca="1" si="24"/>
        <v>0</v>
      </c>
      <c r="M74" s="63">
        <f t="shared" ca="1" si="24"/>
        <v>0</v>
      </c>
      <c r="N74" s="63">
        <f t="shared" ca="1" si="24"/>
        <v>0</v>
      </c>
      <c r="O74" s="63">
        <f t="shared" ca="1" si="25"/>
        <v>0</v>
      </c>
      <c r="P74" s="63">
        <f t="shared" ca="1" si="25"/>
        <v>0</v>
      </c>
      <c r="Q74" s="63" t="str">
        <f t="shared" ca="1" si="25"/>
        <v/>
      </c>
      <c r="R74" s="63">
        <f t="shared" ca="1" si="25"/>
        <v>0</v>
      </c>
      <c r="S74" s="63">
        <f t="shared" ca="1" si="25"/>
        <v>0</v>
      </c>
      <c r="T74" s="63">
        <f t="shared" ca="1" si="25"/>
        <v>0</v>
      </c>
      <c r="U74" s="63">
        <f t="shared" ca="1" si="25"/>
        <v>0</v>
      </c>
      <c r="V74" s="63">
        <f t="shared" ca="1" si="25"/>
        <v>0</v>
      </c>
      <c r="W74" s="63">
        <f t="shared" ca="1" si="25"/>
        <v>0</v>
      </c>
      <c r="X74" s="63" t="str">
        <f t="shared" ca="1" si="26"/>
        <v/>
      </c>
      <c r="Y74" s="63">
        <f t="shared" ca="1" si="26"/>
        <v>0</v>
      </c>
      <c r="Z74" s="63">
        <f t="shared" ca="1" si="26"/>
        <v>0</v>
      </c>
      <c r="AA74" s="63">
        <f t="shared" ca="1" si="26"/>
        <v>0</v>
      </c>
      <c r="AB74" s="63">
        <f t="shared" ca="1" si="26"/>
        <v>0</v>
      </c>
      <c r="AC74" s="63">
        <f t="shared" ca="1" si="26"/>
        <v>0</v>
      </c>
      <c r="AD74" s="63">
        <f t="shared" ca="1" si="26"/>
        <v>0</v>
      </c>
      <c r="AE74" s="63" t="str">
        <f t="shared" ca="1" si="26"/>
        <v/>
      </c>
      <c r="AF74" s="63">
        <f t="shared" ca="1" si="26"/>
        <v>0</v>
      </c>
      <c r="AG74" s="63">
        <f t="shared" ca="1" si="26"/>
        <v>0</v>
      </c>
      <c r="AH74" s="63">
        <f t="shared" ca="1" si="26"/>
        <v>0</v>
      </c>
    </row>
    <row r="75" spans="1:34">
      <c r="A75" s="2">
        <v>15004009</v>
      </c>
      <c r="B75" s="4" t="s">
        <v>419</v>
      </c>
      <c r="C75" s="53">
        <f t="shared" ca="1" si="23"/>
        <v>0</v>
      </c>
      <c r="D75" s="63">
        <f t="shared" ca="1" si="15"/>
        <v>0</v>
      </c>
      <c r="E75" s="63" t="str">
        <f t="shared" ca="1" si="24"/>
        <v/>
      </c>
      <c r="F75" s="63">
        <f t="shared" ca="1" si="24"/>
        <v>0</v>
      </c>
      <c r="G75" s="63">
        <f t="shared" ca="1" si="24"/>
        <v>0</v>
      </c>
      <c r="H75" s="63">
        <f t="shared" ca="1" si="24"/>
        <v>0</v>
      </c>
      <c r="I75" s="63">
        <f t="shared" ca="1" si="24"/>
        <v>0</v>
      </c>
      <c r="J75" s="63">
        <f t="shared" ca="1" si="24"/>
        <v>0</v>
      </c>
      <c r="K75" s="63">
        <f t="shared" ca="1" si="24"/>
        <v>0</v>
      </c>
      <c r="L75" s="63">
        <f t="shared" ca="1" si="24"/>
        <v>0</v>
      </c>
      <c r="M75" s="63">
        <f t="shared" ca="1" si="24"/>
        <v>0</v>
      </c>
      <c r="N75" s="63">
        <f t="shared" ca="1" si="24"/>
        <v>0</v>
      </c>
      <c r="O75" s="63">
        <f t="shared" ca="1" si="25"/>
        <v>0</v>
      </c>
      <c r="P75" s="63">
        <f t="shared" ca="1" si="25"/>
        <v>0</v>
      </c>
      <c r="Q75" s="63" t="str">
        <f t="shared" ca="1" si="25"/>
        <v/>
      </c>
      <c r="R75" s="63">
        <f t="shared" ca="1" si="25"/>
        <v>0</v>
      </c>
      <c r="S75" s="63">
        <f t="shared" ca="1" si="25"/>
        <v>0</v>
      </c>
      <c r="T75" s="63">
        <f t="shared" ca="1" si="25"/>
        <v>0</v>
      </c>
      <c r="U75" s="63">
        <f t="shared" ca="1" si="25"/>
        <v>0</v>
      </c>
      <c r="V75" s="63">
        <f t="shared" ca="1" si="25"/>
        <v>0</v>
      </c>
      <c r="W75" s="63">
        <f t="shared" ca="1" si="25"/>
        <v>0</v>
      </c>
      <c r="X75" s="63" t="str">
        <f t="shared" ca="1" si="26"/>
        <v/>
      </c>
      <c r="Y75" s="63">
        <f t="shared" ca="1" si="26"/>
        <v>0</v>
      </c>
      <c r="Z75" s="63">
        <f t="shared" ca="1" si="26"/>
        <v>0</v>
      </c>
      <c r="AA75" s="63">
        <f t="shared" ca="1" si="26"/>
        <v>0</v>
      </c>
      <c r="AB75" s="63">
        <f t="shared" ca="1" si="26"/>
        <v>0</v>
      </c>
      <c r="AC75" s="63">
        <f t="shared" ca="1" si="26"/>
        <v>0</v>
      </c>
      <c r="AD75" s="63">
        <f t="shared" ca="1" si="26"/>
        <v>0</v>
      </c>
      <c r="AE75" s="63" t="str">
        <f t="shared" ca="1" si="26"/>
        <v/>
      </c>
      <c r="AF75" s="63">
        <f t="shared" ca="1" si="26"/>
        <v>0</v>
      </c>
      <c r="AG75" s="63">
        <f t="shared" ca="1" si="26"/>
        <v>0</v>
      </c>
      <c r="AH75" s="63">
        <f t="shared" ca="1" si="26"/>
        <v>0</v>
      </c>
    </row>
    <row r="76" spans="1:34">
      <c r="A76" s="2">
        <v>15010001</v>
      </c>
      <c r="B76" s="4" t="s">
        <v>358</v>
      </c>
      <c r="C76" s="53">
        <f t="shared" ca="1" si="23"/>
        <v>4650</v>
      </c>
      <c r="D76" s="63">
        <f t="shared" ca="1" si="15"/>
        <v>0</v>
      </c>
      <c r="E76" s="63" t="str">
        <f t="shared" ca="1" si="24"/>
        <v/>
      </c>
      <c r="F76" s="63">
        <f t="shared" ca="1" si="24"/>
        <v>300</v>
      </c>
      <c r="G76" s="63">
        <f t="shared" ca="1" si="24"/>
        <v>300</v>
      </c>
      <c r="H76" s="63">
        <f t="shared" ca="1" si="24"/>
        <v>300</v>
      </c>
      <c r="I76" s="63">
        <f t="shared" ca="1" si="24"/>
        <v>150</v>
      </c>
      <c r="J76" s="63">
        <f t="shared" ca="1" si="24"/>
        <v>0</v>
      </c>
      <c r="K76" s="63">
        <f t="shared" ca="1" si="24"/>
        <v>300</v>
      </c>
      <c r="L76" s="63">
        <f t="shared" ca="1" si="24"/>
        <v>0</v>
      </c>
      <c r="M76" s="63">
        <f t="shared" ca="1" si="24"/>
        <v>300</v>
      </c>
      <c r="N76" s="63">
        <f t="shared" ca="1" si="24"/>
        <v>150</v>
      </c>
      <c r="O76" s="63">
        <f t="shared" ca="1" si="25"/>
        <v>300</v>
      </c>
      <c r="P76" s="63">
        <f t="shared" ca="1" si="25"/>
        <v>0</v>
      </c>
      <c r="Q76" s="63" t="str">
        <f t="shared" ca="1" si="25"/>
        <v/>
      </c>
      <c r="R76" s="63">
        <f t="shared" ca="1" si="25"/>
        <v>150</v>
      </c>
      <c r="S76" s="63">
        <f t="shared" ca="1" si="25"/>
        <v>150</v>
      </c>
      <c r="T76" s="63">
        <f t="shared" ca="1" si="25"/>
        <v>150</v>
      </c>
      <c r="U76" s="63">
        <f t="shared" ca="1" si="25"/>
        <v>300</v>
      </c>
      <c r="V76" s="63">
        <f t="shared" ca="1" si="25"/>
        <v>150</v>
      </c>
      <c r="W76" s="63">
        <f t="shared" ca="1" si="25"/>
        <v>300</v>
      </c>
      <c r="X76" s="63" t="str">
        <f t="shared" ca="1" si="26"/>
        <v/>
      </c>
      <c r="Y76" s="63">
        <f t="shared" ca="1" si="26"/>
        <v>150</v>
      </c>
      <c r="Z76" s="63">
        <f t="shared" ca="1" si="26"/>
        <v>300</v>
      </c>
      <c r="AA76" s="63">
        <f t="shared" ca="1" si="26"/>
        <v>150</v>
      </c>
      <c r="AB76" s="63">
        <f t="shared" ca="1" si="26"/>
        <v>450</v>
      </c>
      <c r="AC76" s="63">
        <f t="shared" ca="1" si="26"/>
        <v>0</v>
      </c>
      <c r="AD76" s="63">
        <f t="shared" ca="1" si="26"/>
        <v>0</v>
      </c>
      <c r="AE76" s="63" t="str">
        <f t="shared" ca="1" si="26"/>
        <v/>
      </c>
      <c r="AF76" s="63">
        <f t="shared" ca="1" si="26"/>
        <v>300</v>
      </c>
      <c r="AG76" s="63">
        <f t="shared" ca="1" si="26"/>
        <v>0</v>
      </c>
      <c r="AH76" s="63">
        <f t="shared" ca="1" si="26"/>
        <v>0</v>
      </c>
    </row>
    <row r="77" spans="1:34">
      <c r="A77" s="2">
        <v>15010002</v>
      </c>
      <c r="B77" s="4" t="s">
        <v>527</v>
      </c>
      <c r="C77" s="53">
        <f t="shared" ca="1" si="23"/>
        <v>2984</v>
      </c>
      <c r="D77" s="63">
        <f t="shared" ca="1" si="15"/>
        <v>0</v>
      </c>
      <c r="E77" s="63" t="str">
        <f t="shared" ca="1" si="24"/>
        <v/>
      </c>
      <c r="F77" s="63">
        <f t="shared" ca="1" si="24"/>
        <v>0</v>
      </c>
      <c r="G77" s="63">
        <f t="shared" ca="1" si="24"/>
        <v>0</v>
      </c>
      <c r="H77" s="63">
        <f t="shared" ca="1" si="24"/>
        <v>0</v>
      </c>
      <c r="I77" s="63">
        <f t="shared" ca="1" si="24"/>
        <v>0</v>
      </c>
      <c r="J77" s="63">
        <f t="shared" ca="1" si="24"/>
        <v>0</v>
      </c>
      <c r="K77" s="63">
        <f t="shared" ca="1" si="24"/>
        <v>192</v>
      </c>
      <c r="L77" s="63">
        <f t="shared" ca="1" si="24"/>
        <v>192</v>
      </c>
      <c r="M77" s="63">
        <f t="shared" ca="1" si="24"/>
        <v>192</v>
      </c>
      <c r="N77" s="63">
        <f t="shared" ca="1" si="24"/>
        <v>192</v>
      </c>
      <c r="O77" s="63">
        <f t="shared" ca="1" si="25"/>
        <v>192</v>
      </c>
      <c r="P77" s="63">
        <f t="shared" ca="1" si="25"/>
        <v>192</v>
      </c>
      <c r="Q77" s="63" t="str">
        <f t="shared" ca="1" si="25"/>
        <v/>
      </c>
      <c r="R77" s="63">
        <f t="shared" ca="1" si="25"/>
        <v>0</v>
      </c>
      <c r="S77" s="63">
        <f t="shared" ca="1" si="25"/>
        <v>0</v>
      </c>
      <c r="T77" s="63">
        <f t="shared" ca="1" si="25"/>
        <v>192</v>
      </c>
      <c r="U77" s="63">
        <f t="shared" ca="1" si="25"/>
        <v>192</v>
      </c>
      <c r="V77" s="63">
        <f t="shared" ca="1" si="25"/>
        <v>0</v>
      </c>
      <c r="W77" s="63">
        <f t="shared" ca="1" si="25"/>
        <v>192</v>
      </c>
      <c r="X77" s="63" t="str">
        <f t="shared" ca="1" si="26"/>
        <v/>
      </c>
      <c r="Y77" s="63">
        <f t="shared" ca="1" si="26"/>
        <v>192</v>
      </c>
      <c r="Z77" s="63">
        <f t="shared" ca="1" si="26"/>
        <v>0</v>
      </c>
      <c r="AA77" s="63">
        <f t="shared" ca="1" si="26"/>
        <v>288</v>
      </c>
      <c r="AB77" s="63">
        <f t="shared" ca="1" si="26"/>
        <v>0</v>
      </c>
      <c r="AC77" s="63">
        <f t="shared" ca="1" si="26"/>
        <v>200</v>
      </c>
      <c r="AD77" s="63">
        <f t="shared" ca="1" si="26"/>
        <v>96</v>
      </c>
      <c r="AE77" s="63" t="str">
        <f t="shared" ca="1" si="26"/>
        <v/>
      </c>
      <c r="AF77" s="63">
        <f t="shared" ca="1" si="26"/>
        <v>192</v>
      </c>
      <c r="AG77" s="63">
        <f t="shared" ca="1" si="26"/>
        <v>96</v>
      </c>
      <c r="AH77" s="63">
        <f t="shared" ca="1" si="26"/>
        <v>192</v>
      </c>
    </row>
    <row r="78" spans="1:34">
      <c r="A78" s="2">
        <v>15011001</v>
      </c>
      <c r="B78" s="4" t="s">
        <v>357</v>
      </c>
      <c r="C78" s="53">
        <f t="shared" ca="1" si="23"/>
        <v>5250</v>
      </c>
      <c r="D78" s="63">
        <f t="shared" ca="1" si="15"/>
        <v>0</v>
      </c>
      <c r="E78" s="63" t="str">
        <f t="shared" ca="1" si="24"/>
        <v/>
      </c>
      <c r="F78" s="63">
        <f t="shared" ca="1" si="24"/>
        <v>315</v>
      </c>
      <c r="G78" s="63">
        <f t="shared" ca="1" si="24"/>
        <v>315</v>
      </c>
      <c r="H78" s="63">
        <f t="shared" ca="1" si="24"/>
        <v>315</v>
      </c>
      <c r="I78" s="63">
        <f t="shared" ca="1" si="24"/>
        <v>210</v>
      </c>
      <c r="J78" s="63">
        <f t="shared" ca="1" si="24"/>
        <v>0</v>
      </c>
      <c r="K78" s="63">
        <f t="shared" ca="1" si="24"/>
        <v>210</v>
      </c>
      <c r="L78" s="63">
        <f t="shared" ca="1" si="24"/>
        <v>210</v>
      </c>
      <c r="M78" s="63">
        <f t="shared" ca="1" si="24"/>
        <v>210</v>
      </c>
      <c r="N78" s="63">
        <f t="shared" ca="1" si="24"/>
        <v>210</v>
      </c>
      <c r="O78" s="63">
        <f t="shared" ca="1" si="25"/>
        <v>210</v>
      </c>
      <c r="P78" s="63">
        <f t="shared" ca="1" si="25"/>
        <v>0</v>
      </c>
      <c r="Q78" s="63" t="str">
        <f t="shared" ca="1" si="25"/>
        <v/>
      </c>
      <c r="R78" s="63">
        <f t="shared" ca="1" si="25"/>
        <v>210</v>
      </c>
      <c r="S78" s="63">
        <f t="shared" ca="1" si="25"/>
        <v>210</v>
      </c>
      <c r="T78" s="63">
        <f t="shared" ca="1" si="25"/>
        <v>210</v>
      </c>
      <c r="U78" s="63">
        <f t="shared" ca="1" si="25"/>
        <v>210</v>
      </c>
      <c r="V78" s="63">
        <f t="shared" ca="1" si="25"/>
        <v>210</v>
      </c>
      <c r="W78" s="63">
        <f t="shared" ca="1" si="25"/>
        <v>210</v>
      </c>
      <c r="X78" s="63" t="str">
        <f t="shared" ca="1" si="26"/>
        <v/>
      </c>
      <c r="Y78" s="63">
        <f t="shared" ca="1" si="26"/>
        <v>210</v>
      </c>
      <c r="Z78" s="63">
        <f t="shared" ca="1" si="26"/>
        <v>210</v>
      </c>
      <c r="AA78" s="63">
        <f t="shared" ca="1" si="26"/>
        <v>315</v>
      </c>
      <c r="AB78" s="63">
        <f t="shared" ca="1" si="26"/>
        <v>210</v>
      </c>
      <c r="AC78" s="63">
        <f t="shared" ca="1" si="26"/>
        <v>210</v>
      </c>
      <c r="AD78" s="63">
        <f t="shared" ca="1" si="26"/>
        <v>210</v>
      </c>
      <c r="AE78" s="63" t="str">
        <f t="shared" ca="1" si="26"/>
        <v/>
      </c>
      <c r="AF78" s="63">
        <f t="shared" ca="1" si="26"/>
        <v>210</v>
      </c>
      <c r="AG78" s="63">
        <f t="shared" ca="1" si="26"/>
        <v>0</v>
      </c>
      <c r="AH78" s="63">
        <f t="shared" ca="1" si="26"/>
        <v>210</v>
      </c>
    </row>
    <row r="79" spans="1:34">
      <c r="A79" s="2">
        <v>15011002</v>
      </c>
      <c r="B79" s="4" t="s">
        <v>454</v>
      </c>
      <c r="C79" s="53">
        <f t="shared" ca="1" si="23"/>
        <v>2688</v>
      </c>
      <c r="D79" s="63">
        <f t="shared" ca="1" si="15"/>
        <v>0</v>
      </c>
      <c r="E79" s="63" t="str">
        <f t="shared" ca="1" si="24"/>
        <v/>
      </c>
      <c r="F79" s="63">
        <f t="shared" ca="1" si="24"/>
        <v>0</v>
      </c>
      <c r="G79" s="63">
        <f t="shared" ca="1" si="24"/>
        <v>0</v>
      </c>
      <c r="H79" s="63">
        <f t="shared" ca="1" si="24"/>
        <v>0</v>
      </c>
      <c r="I79" s="63">
        <f t="shared" ca="1" si="24"/>
        <v>0</v>
      </c>
      <c r="J79" s="63">
        <f t="shared" ca="1" si="24"/>
        <v>0</v>
      </c>
      <c r="K79" s="63">
        <f t="shared" ca="1" si="24"/>
        <v>384</v>
      </c>
      <c r="L79" s="63">
        <f t="shared" ca="1" si="24"/>
        <v>336</v>
      </c>
      <c r="M79" s="63">
        <f t="shared" ca="1" si="24"/>
        <v>0</v>
      </c>
      <c r="N79" s="63">
        <f t="shared" ca="1" si="24"/>
        <v>336</v>
      </c>
      <c r="O79" s="63">
        <f t="shared" ca="1" si="25"/>
        <v>0</v>
      </c>
      <c r="P79" s="63">
        <f t="shared" ca="1" si="25"/>
        <v>0</v>
      </c>
      <c r="Q79" s="63" t="str">
        <f t="shared" ca="1" si="25"/>
        <v/>
      </c>
      <c r="R79" s="63">
        <f t="shared" ca="1" si="25"/>
        <v>0</v>
      </c>
      <c r="S79" s="63">
        <f t="shared" ca="1" si="25"/>
        <v>0</v>
      </c>
      <c r="T79" s="63">
        <f t="shared" ca="1" si="25"/>
        <v>288</v>
      </c>
      <c r="U79" s="63">
        <f t="shared" ca="1" si="25"/>
        <v>0</v>
      </c>
      <c r="V79" s="63">
        <f t="shared" ca="1" si="25"/>
        <v>192</v>
      </c>
      <c r="W79" s="63">
        <f t="shared" ca="1" si="25"/>
        <v>0</v>
      </c>
      <c r="X79" s="63" t="str">
        <f t="shared" ca="1" si="26"/>
        <v/>
      </c>
      <c r="Y79" s="63">
        <f t="shared" ca="1" si="26"/>
        <v>144</v>
      </c>
      <c r="Z79" s="63">
        <f t="shared" ca="1" si="26"/>
        <v>0</v>
      </c>
      <c r="AA79" s="63">
        <f t="shared" ca="1" si="26"/>
        <v>288</v>
      </c>
      <c r="AB79" s="63">
        <f t="shared" ca="1" si="26"/>
        <v>0</v>
      </c>
      <c r="AC79" s="63">
        <f t="shared" ca="1" si="26"/>
        <v>144</v>
      </c>
      <c r="AD79" s="63">
        <f t="shared" ca="1" si="26"/>
        <v>144</v>
      </c>
      <c r="AE79" s="63" t="str">
        <f t="shared" ca="1" si="26"/>
        <v/>
      </c>
      <c r="AF79" s="63">
        <f t="shared" ca="1" si="26"/>
        <v>144</v>
      </c>
      <c r="AG79" s="63">
        <f t="shared" ca="1" si="26"/>
        <v>144</v>
      </c>
      <c r="AH79" s="63">
        <f t="shared" ca="1" si="26"/>
        <v>144</v>
      </c>
    </row>
    <row r="80" spans="1:34">
      <c r="A80" s="2">
        <v>15012001</v>
      </c>
      <c r="B80" s="4" t="s">
        <v>391</v>
      </c>
      <c r="C80" s="53">
        <f t="shared" ca="1" si="23"/>
        <v>1566</v>
      </c>
      <c r="D80" s="63">
        <f t="shared" ca="1" si="15"/>
        <v>0</v>
      </c>
      <c r="E80" s="63" t="str">
        <f t="shared" ca="1" si="24"/>
        <v/>
      </c>
      <c r="F80" s="63">
        <f t="shared" ca="1" si="24"/>
        <v>0</v>
      </c>
      <c r="G80" s="63">
        <f t="shared" ca="1" si="24"/>
        <v>0</v>
      </c>
      <c r="H80" s="63">
        <f t="shared" ca="1" si="24"/>
        <v>0</v>
      </c>
      <c r="I80" s="63">
        <f t="shared" ca="1" si="24"/>
        <v>0</v>
      </c>
      <c r="J80" s="63">
        <f t="shared" ca="1" si="24"/>
        <v>0</v>
      </c>
      <c r="K80" s="63">
        <f t="shared" ca="1" si="24"/>
        <v>0</v>
      </c>
      <c r="L80" s="63">
        <f t="shared" ca="1" si="24"/>
        <v>0</v>
      </c>
      <c r="M80" s="63">
        <f t="shared" ca="1" si="24"/>
        <v>216</v>
      </c>
      <c r="N80" s="63">
        <f t="shared" ca="1" si="24"/>
        <v>0</v>
      </c>
      <c r="O80" s="63">
        <f t="shared" ca="1" si="25"/>
        <v>216</v>
      </c>
      <c r="P80" s="63">
        <f t="shared" ca="1" si="25"/>
        <v>0</v>
      </c>
      <c r="Q80" s="63" t="str">
        <f t="shared" ca="1" si="25"/>
        <v/>
      </c>
      <c r="R80" s="63">
        <f t="shared" ca="1" si="25"/>
        <v>0</v>
      </c>
      <c r="S80" s="63">
        <f t="shared" ca="1" si="25"/>
        <v>0</v>
      </c>
      <c r="T80" s="63">
        <f t="shared" ca="1" si="25"/>
        <v>0</v>
      </c>
      <c r="U80" s="63">
        <f t="shared" ca="1" si="25"/>
        <v>0</v>
      </c>
      <c r="V80" s="63">
        <f t="shared" ca="1" si="25"/>
        <v>216</v>
      </c>
      <c r="W80" s="63">
        <f t="shared" ca="1" si="25"/>
        <v>0</v>
      </c>
      <c r="X80" s="63" t="str">
        <f t="shared" ca="1" si="26"/>
        <v/>
      </c>
      <c r="Y80" s="63">
        <f t="shared" ca="1" si="26"/>
        <v>0</v>
      </c>
      <c r="Z80" s="63">
        <f t="shared" ca="1" si="26"/>
        <v>270</v>
      </c>
      <c r="AA80" s="63">
        <f t="shared" ca="1" si="26"/>
        <v>0</v>
      </c>
      <c r="AB80" s="63">
        <f t="shared" ca="1" si="26"/>
        <v>0</v>
      </c>
      <c r="AC80" s="63">
        <f t="shared" ca="1" si="26"/>
        <v>216</v>
      </c>
      <c r="AD80" s="63">
        <f t="shared" ca="1" si="26"/>
        <v>0</v>
      </c>
      <c r="AE80" s="63" t="str">
        <f t="shared" ca="1" si="26"/>
        <v/>
      </c>
      <c r="AF80" s="63">
        <f t="shared" ca="1" si="26"/>
        <v>0</v>
      </c>
      <c r="AG80" s="63">
        <f t="shared" ca="1" si="26"/>
        <v>216</v>
      </c>
      <c r="AH80" s="63">
        <f t="shared" ca="1" si="26"/>
        <v>216</v>
      </c>
    </row>
    <row r="81" spans="1:34">
      <c r="A81" s="2">
        <v>15012002</v>
      </c>
      <c r="B81" s="4" t="s">
        <v>110</v>
      </c>
      <c r="C81" s="53">
        <f t="shared" ca="1" si="23"/>
        <v>5328</v>
      </c>
      <c r="D81" s="63">
        <f t="shared" ca="1" si="15"/>
        <v>240</v>
      </c>
      <c r="E81" s="63" t="str">
        <f t="shared" ca="1" si="24"/>
        <v/>
      </c>
      <c r="F81" s="63">
        <f t="shared" ca="1" si="24"/>
        <v>192</v>
      </c>
      <c r="G81" s="63">
        <f t="shared" ca="1" si="24"/>
        <v>192</v>
      </c>
      <c r="H81" s="63">
        <f t="shared" ca="1" si="24"/>
        <v>192</v>
      </c>
      <c r="I81" s="63">
        <f t="shared" ca="1" si="24"/>
        <v>192</v>
      </c>
      <c r="J81" s="63">
        <f t="shared" ca="1" si="24"/>
        <v>0</v>
      </c>
      <c r="K81" s="63">
        <f t="shared" ca="1" si="24"/>
        <v>192</v>
      </c>
      <c r="L81" s="63">
        <f t="shared" ca="1" si="24"/>
        <v>192</v>
      </c>
      <c r="M81" s="63">
        <f t="shared" ca="1" si="24"/>
        <v>192</v>
      </c>
      <c r="N81" s="63">
        <f t="shared" ca="1" si="24"/>
        <v>192</v>
      </c>
      <c r="O81" s="63">
        <f t="shared" ca="1" si="25"/>
        <v>192</v>
      </c>
      <c r="P81" s="63">
        <f t="shared" ca="1" si="25"/>
        <v>192</v>
      </c>
      <c r="Q81" s="63" t="str">
        <f t="shared" ca="1" si="25"/>
        <v/>
      </c>
      <c r="R81" s="63">
        <f t="shared" ca="1" si="25"/>
        <v>0</v>
      </c>
      <c r="S81" s="63">
        <f t="shared" ca="1" si="25"/>
        <v>192</v>
      </c>
      <c r="T81" s="63">
        <f t="shared" ca="1" si="25"/>
        <v>192</v>
      </c>
      <c r="U81" s="63">
        <f t="shared" ca="1" si="25"/>
        <v>192</v>
      </c>
      <c r="V81" s="63">
        <f t="shared" ca="1" si="25"/>
        <v>192</v>
      </c>
      <c r="W81" s="63">
        <f t="shared" ca="1" si="25"/>
        <v>240</v>
      </c>
      <c r="X81" s="63" t="str">
        <f t="shared" ca="1" si="26"/>
        <v/>
      </c>
      <c r="Y81" s="63">
        <f t="shared" ca="1" si="26"/>
        <v>240</v>
      </c>
      <c r="Z81" s="63">
        <f t="shared" ca="1" si="26"/>
        <v>240</v>
      </c>
      <c r="AA81" s="63">
        <f t="shared" ca="1" si="26"/>
        <v>240</v>
      </c>
      <c r="AB81" s="63">
        <f t="shared" ca="1" si="26"/>
        <v>240</v>
      </c>
      <c r="AC81" s="63">
        <f t="shared" ca="1" si="26"/>
        <v>240</v>
      </c>
      <c r="AD81" s="63">
        <f t="shared" ca="1" si="26"/>
        <v>240</v>
      </c>
      <c r="AE81" s="63" t="str">
        <f t="shared" ca="1" si="26"/>
        <v/>
      </c>
      <c r="AF81" s="63">
        <f t="shared" ca="1" si="26"/>
        <v>240</v>
      </c>
      <c r="AG81" s="63">
        <f t="shared" ca="1" si="26"/>
        <v>240</v>
      </c>
      <c r="AH81" s="63">
        <f t="shared" ca="1" si="26"/>
        <v>240</v>
      </c>
    </row>
    <row r="82" spans="1:34">
      <c r="A82" s="2">
        <v>15012003</v>
      </c>
      <c r="B82" s="4" t="s">
        <v>113</v>
      </c>
      <c r="C82" s="53">
        <f t="shared" ca="1" si="23"/>
        <v>0</v>
      </c>
      <c r="D82" s="63">
        <f t="shared" ca="1" si="15"/>
        <v>0</v>
      </c>
      <c r="E82" s="63" t="str">
        <f t="shared" ca="1" si="24"/>
        <v/>
      </c>
      <c r="F82" s="63">
        <f t="shared" ca="1" si="24"/>
        <v>0</v>
      </c>
      <c r="G82" s="63">
        <f t="shared" ca="1" si="24"/>
        <v>0</v>
      </c>
      <c r="H82" s="63">
        <f t="shared" ca="1" si="24"/>
        <v>0</v>
      </c>
      <c r="I82" s="63">
        <f t="shared" ca="1" si="24"/>
        <v>0</v>
      </c>
      <c r="J82" s="63">
        <f t="shared" ca="1" si="24"/>
        <v>0</v>
      </c>
      <c r="K82" s="63">
        <f t="shared" ca="1" si="24"/>
        <v>0</v>
      </c>
      <c r="L82" s="63">
        <f t="shared" ca="1" si="24"/>
        <v>0</v>
      </c>
      <c r="M82" s="63">
        <f t="shared" ca="1" si="24"/>
        <v>0</v>
      </c>
      <c r="N82" s="63">
        <f t="shared" ca="1" si="24"/>
        <v>0</v>
      </c>
      <c r="O82" s="63">
        <f t="shared" ca="1" si="25"/>
        <v>0</v>
      </c>
      <c r="P82" s="63">
        <f t="shared" ca="1" si="25"/>
        <v>0</v>
      </c>
      <c r="Q82" s="63" t="str">
        <f t="shared" ca="1" si="25"/>
        <v/>
      </c>
      <c r="R82" s="63">
        <f t="shared" ca="1" si="25"/>
        <v>0</v>
      </c>
      <c r="S82" s="63">
        <f t="shared" ca="1" si="25"/>
        <v>0</v>
      </c>
      <c r="T82" s="63">
        <f t="shared" ca="1" si="25"/>
        <v>0</v>
      </c>
      <c r="U82" s="63">
        <f t="shared" ca="1" si="25"/>
        <v>0</v>
      </c>
      <c r="V82" s="63">
        <f t="shared" ca="1" si="25"/>
        <v>0</v>
      </c>
      <c r="W82" s="63">
        <f t="shared" ca="1" si="25"/>
        <v>0</v>
      </c>
      <c r="X82" s="63" t="str">
        <f t="shared" ca="1" si="26"/>
        <v/>
      </c>
      <c r="Y82" s="63">
        <f t="shared" ca="1" si="26"/>
        <v>0</v>
      </c>
      <c r="Z82" s="63">
        <f t="shared" ca="1" si="26"/>
        <v>0</v>
      </c>
      <c r="AA82" s="63">
        <f t="shared" ca="1" si="26"/>
        <v>0</v>
      </c>
      <c r="AB82" s="63">
        <f t="shared" ca="1" si="26"/>
        <v>0</v>
      </c>
      <c r="AC82" s="63">
        <f t="shared" ca="1" si="26"/>
        <v>0</v>
      </c>
      <c r="AD82" s="63">
        <f t="shared" ca="1" si="26"/>
        <v>0</v>
      </c>
      <c r="AE82" s="63" t="str">
        <f t="shared" ca="1" si="26"/>
        <v/>
      </c>
      <c r="AF82" s="63">
        <f t="shared" ca="1" si="26"/>
        <v>0</v>
      </c>
      <c r="AG82" s="63">
        <f t="shared" ca="1" si="26"/>
        <v>0</v>
      </c>
      <c r="AH82" s="63">
        <f t="shared" ca="1" si="26"/>
        <v>0</v>
      </c>
    </row>
    <row r="83" spans="1:34">
      <c r="A83" s="2">
        <v>15012006</v>
      </c>
      <c r="B83" s="4" t="s">
        <v>115</v>
      </c>
      <c r="C83" s="53">
        <f t="shared" ca="1" si="23"/>
        <v>864</v>
      </c>
      <c r="D83" s="63">
        <f t="shared" ref="D83:N98" ca="1" si="27">IFERROR(SUMIF(INDIRECT(LEFT(ADDRESS(1,1,4,1,D$1),LEN(ADDRESS(1,1,4,1,D$1))-1)&amp;":A"),$A83,INDIRECT(LEFT(ADDRESS(1,2,4,1,D$1),LEN(ADDRESS(1,2,4,1,D$1))-1)&amp;":B")),"")</f>
        <v>0</v>
      </c>
      <c r="E83" s="63" t="str">
        <f t="shared" ca="1" si="27"/>
        <v/>
      </c>
      <c r="F83" s="63">
        <f t="shared" ca="1" si="27"/>
        <v>0</v>
      </c>
      <c r="G83" s="63">
        <f t="shared" ca="1" si="27"/>
        <v>0</v>
      </c>
      <c r="H83" s="63">
        <f t="shared" ca="1" si="27"/>
        <v>0</v>
      </c>
      <c r="I83" s="63">
        <f t="shared" ca="1" si="27"/>
        <v>96</v>
      </c>
      <c r="J83" s="63">
        <f t="shared" ca="1" si="27"/>
        <v>0</v>
      </c>
      <c r="K83" s="63">
        <f t="shared" ca="1" si="27"/>
        <v>48</v>
      </c>
      <c r="L83" s="63">
        <f t="shared" ca="1" si="27"/>
        <v>48</v>
      </c>
      <c r="M83" s="63">
        <f t="shared" ca="1" si="27"/>
        <v>0</v>
      </c>
      <c r="N83" s="63">
        <f t="shared" ca="1" si="27"/>
        <v>48</v>
      </c>
      <c r="O83" s="63">
        <f t="shared" ref="O83:W92" ca="1" si="28">IFERROR(SUMIF(INDIRECT(LEFT(ADDRESS(1,1,4,1,O$1),LEN(ADDRESS(1,1,4,1,O$1))-1)&amp;":A"),$A83,INDIRECT(LEFT(ADDRESS(1,2,4,1,O$1),LEN(ADDRESS(1,2,4,1,O$1))-1)&amp;":B")),"")</f>
        <v>48</v>
      </c>
      <c r="P83" s="63">
        <f t="shared" ca="1" si="28"/>
        <v>48</v>
      </c>
      <c r="Q83" s="63" t="str">
        <f t="shared" ca="1" si="28"/>
        <v/>
      </c>
      <c r="R83" s="63">
        <f t="shared" ca="1" si="28"/>
        <v>0</v>
      </c>
      <c r="S83" s="63">
        <f t="shared" ca="1" si="28"/>
        <v>48</v>
      </c>
      <c r="T83" s="63">
        <f t="shared" ca="1" si="28"/>
        <v>48</v>
      </c>
      <c r="U83" s="63">
        <f t="shared" ca="1" si="28"/>
        <v>48</v>
      </c>
      <c r="V83" s="63">
        <f t="shared" ca="1" si="28"/>
        <v>48</v>
      </c>
      <c r="W83" s="63">
        <f t="shared" ca="1" si="28"/>
        <v>48</v>
      </c>
      <c r="X83" s="63" t="str">
        <f t="shared" ref="X83:AH92" ca="1" si="29">IFERROR(SUMIF(INDIRECT(LEFT(ADDRESS(1,1,4,1,X$1),LEN(ADDRESS(1,1,4,1,X$1))-1)&amp;":A"),$A83,INDIRECT(LEFT(ADDRESS(1,2,4,1,X$1),LEN(ADDRESS(1,2,4,1,X$1))-1)&amp;":B")),"")</f>
        <v/>
      </c>
      <c r="Y83" s="63">
        <f t="shared" ca="1" si="29"/>
        <v>48</v>
      </c>
      <c r="Z83" s="63">
        <f t="shared" ca="1" si="29"/>
        <v>0</v>
      </c>
      <c r="AA83" s="63">
        <f t="shared" ca="1" si="29"/>
        <v>48</v>
      </c>
      <c r="AB83" s="63">
        <f t="shared" ca="1" si="29"/>
        <v>0</v>
      </c>
      <c r="AC83" s="63">
        <f t="shared" ca="1" si="29"/>
        <v>0</v>
      </c>
      <c r="AD83" s="63">
        <f t="shared" ca="1" si="29"/>
        <v>48</v>
      </c>
      <c r="AE83" s="63" t="str">
        <f t="shared" ca="1" si="29"/>
        <v/>
      </c>
      <c r="AF83" s="63">
        <f t="shared" ca="1" si="29"/>
        <v>48</v>
      </c>
      <c r="AG83" s="63">
        <f t="shared" ca="1" si="29"/>
        <v>48</v>
      </c>
      <c r="AH83" s="63">
        <f t="shared" ca="1" si="29"/>
        <v>48</v>
      </c>
    </row>
    <row r="84" spans="1:34">
      <c r="A84" s="2">
        <v>15012007</v>
      </c>
      <c r="B84" s="4" t="s">
        <v>128</v>
      </c>
      <c r="C84" s="53">
        <f t="shared" ca="1" si="23"/>
        <v>1680</v>
      </c>
      <c r="D84" s="63">
        <f t="shared" ca="1" si="27"/>
        <v>96</v>
      </c>
      <c r="E84" s="63" t="str">
        <f t="shared" ca="1" si="27"/>
        <v/>
      </c>
      <c r="F84" s="63">
        <f t="shared" ca="1" si="27"/>
        <v>48</v>
      </c>
      <c r="G84" s="63">
        <f t="shared" ca="1" si="27"/>
        <v>96</v>
      </c>
      <c r="H84" s="63">
        <f t="shared" ca="1" si="27"/>
        <v>96</v>
      </c>
      <c r="I84" s="63">
        <f t="shared" ca="1" si="27"/>
        <v>96</v>
      </c>
      <c r="J84" s="63">
        <f t="shared" ca="1" si="27"/>
        <v>0</v>
      </c>
      <c r="K84" s="63">
        <f t="shared" ca="1" si="27"/>
        <v>96</v>
      </c>
      <c r="L84" s="63">
        <f t="shared" ca="1" si="27"/>
        <v>96</v>
      </c>
      <c r="M84" s="63">
        <f t="shared" ca="1" si="27"/>
        <v>96</v>
      </c>
      <c r="N84" s="63">
        <f t="shared" ca="1" si="27"/>
        <v>96</v>
      </c>
      <c r="O84" s="63">
        <f t="shared" ca="1" si="28"/>
        <v>96</v>
      </c>
      <c r="P84" s="63">
        <f t="shared" ca="1" si="28"/>
        <v>0</v>
      </c>
      <c r="Q84" s="63" t="str">
        <f t="shared" ca="1" si="28"/>
        <v/>
      </c>
      <c r="R84" s="63">
        <f t="shared" ca="1" si="28"/>
        <v>0</v>
      </c>
      <c r="S84" s="63">
        <f t="shared" ca="1" si="28"/>
        <v>0</v>
      </c>
      <c r="T84" s="63">
        <f t="shared" ca="1" si="28"/>
        <v>0</v>
      </c>
      <c r="U84" s="63">
        <f t="shared" ca="1" si="28"/>
        <v>0</v>
      </c>
      <c r="V84" s="63">
        <f t="shared" ca="1" si="28"/>
        <v>48</v>
      </c>
      <c r="W84" s="63">
        <f t="shared" ca="1" si="28"/>
        <v>48</v>
      </c>
      <c r="X84" s="63" t="str">
        <f t="shared" ca="1" si="29"/>
        <v/>
      </c>
      <c r="Y84" s="63">
        <f t="shared" ca="1" si="29"/>
        <v>48</v>
      </c>
      <c r="Z84" s="63">
        <f t="shared" ca="1" si="29"/>
        <v>48</v>
      </c>
      <c r="AA84" s="63">
        <f t="shared" ca="1" si="29"/>
        <v>0</v>
      </c>
      <c r="AB84" s="63">
        <f t="shared" ca="1" si="29"/>
        <v>0</v>
      </c>
      <c r="AC84" s="63">
        <f t="shared" ca="1" si="29"/>
        <v>96</v>
      </c>
      <c r="AD84" s="63">
        <f t="shared" ca="1" si="29"/>
        <v>96</v>
      </c>
      <c r="AE84" s="63" t="str">
        <f t="shared" ca="1" si="29"/>
        <v/>
      </c>
      <c r="AF84" s="63">
        <f t="shared" ca="1" si="29"/>
        <v>96</v>
      </c>
      <c r="AG84" s="63">
        <f t="shared" ca="1" si="29"/>
        <v>144</v>
      </c>
      <c r="AH84" s="63">
        <f t="shared" ca="1" si="29"/>
        <v>144</v>
      </c>
    </row>
    <row r="85" spans="1:34">
      <c r="A85" s="6">
        <v>15013002</v>
      </c>
      <c r="B85" s="11" t="s">
        <v>521</v>
      </c>
      <c r="C85" s="53">
        <f t="shared" ca="1" si="23"/>
        <v>2964</v>
      </c>
      <c r="D85" s="63">
        <f t="shared" ca="1" si="27"/>
        <v>0</v>
      </c>
      <c r="E85" s="63" t="str">
        <f t="shared" ca="1" si="27"/>
        <v/>
      </c>
      <c r="F85" s="63">
        <f t="shared" ca="1" si="27"/>
        <v>0</v>
      </c>
      <c r="G85" s="63">
        <f t="shared" ca="1" si="27"/>
        <v>0</v>
      </c>
      <c r="H85" s="63">
        <f t="shared" ca="1" si="27"/>
        <v>0</v>
      </c>
      <c r="I85" s="63">
        <f t="shared" ca="1" si="27"/>
        <v>0</v>
      </c>
      <c r="J85" s="63">
        <f t="shared" ca="1" si="27"/>
        <v>0</v>
      </c>
      <c r="K85" s="63">
        <f t="shared" ca="1" si="27"/>
        <v>0</v>
      </c>
      <c r="L85" s="63">
        <f t="shared" ca="1" si="27"/>
        <v>0</v>
      </c>
      <c r="M85" s="63">
        <f t="shared" ca="1" si="27"/>
        <v>0</v>
      </c>
      <c r="N85" s="63">
        <f t="shared" ca="1" si="27"/>
        <v>975</v>
      </c>
      <c r="O85" s="63">
        <f t="shared" ca="1" si="28"/>
        <v>0</v>
      </c>
      <c r="P85" s="63">
        <f t="shared" ca="1" si="28"/>
        <v>0</v>
      </c>
      <c r="Q85" s="63" t="str">
        <f t="shared" ca="1" si="28"/>
        <v/>
      </c>
      <c r="R85" s="63">
        <f t="shared" ca="1" si="28"/>
        <v>0</v>
      </c>
      <c r="S85" s="63">
        <f t="shared" ca="1" si="28"/>
        <v>0</v>
      </c>
      <c r="T85" s="63">
        <f t="shared" ca="1" si="28"/>
        <v>0</v>
      </c>
      <c r="U85" s="63">
        <f t="shared" ca="1" si="28"/>
        <v>0</v>
      </c>
      <c r="V85" s="63">
        <f t="shared" ca="1" si="28"/>
        <v>1170</v>
      </c>
      <c r="W85" s="63">
        <f t="shared" ca="1" si="28"/>
        <v>0</v>
      </c>
      <c r="X85" s="63" t="str">
        <f t="shared" ca="1" si="29"/>
        <v/>
      </c>
      <c r="Y85" s="63">
        <f t="shared" ca="1" si="29"/>
        <v>0</v>
      </c>
      <c r="Z85" s="63">
        <f t="shared" ca="1" si="29"/>
        <v>0</v>
      </c>
      <c r="AA85" s="63">
        <f t="shared" ca="1" si="29"/>
        <v>0</v>
      </c>
      <c r="AB85" s="63">
        <f t="shared" ca="1" si="29"/>
        <v>0</v>
      </c>
      <c r="AC85" s="63">
        <f t="shared" ca="1" si="29"/>
        <v>0</v>
      </c>
      <c r="AD85" s="63">
        <f t="shared" ca="1" si="29"/>
        <v>0</v>
      </c>
      <c r="AE85" s="63" t="str">
        <f t="shared" ca="1" si="29"/>
        <v/>
      </c>
      <c r="AF85" s="63">
        <f t="shared" ca="1" si="29"/>
        <v>819</v>
      </c>
      <c r="AG85" s="63">
        <f t="shared" ca="1" si="29"/>
        <v>0</v>
      </c>
      <c r="AH85" s="63">
        <f t="shared" ca="1" si="29"/>
        <v>0</v>
      </c>
    </row>
    <row r="86" spans="1:34">
      <c r="A86" s="2">
        <v>15013005</v>
      </c>
      <c r="B86" s="4" t="s">
        <v>60</v>
      </c>
      <c r="C86" s="53">
        <f t="shared" ca="1" si="23"/>
        <v>3060</v>
      </c>
      <c r="D86" s="63">
        <f t="shared" ca="1" si="27"/>
        <v>0</v>
      </c>
      <c r="E86" s="63" t="str">
        <f t="shared" ca="1" si="27"/>
        <v/>
      </c>
      <c r="F86" s="63">
        <f t="shared" ca="1" si="27"/>
        <v>0</v>
      </c>
      <c r="G86" s="63">
        <f t="shared" ca="1" si="27"/>
        <v>0</v>
      </c>
      <c r="H86" s="63">
        <f t="shared" ca="1" si="27"/>
        <v>0</v>
      </c>
      <c r="I86" s="63">
        <f t="shared" ca="1" si="27"/>
        <v>0</v>
      </c>
      <c r="J86" s="63">
        <f t="shared" ca="1" si="27"/>
        <v>0</v>
      </c>
      <c r="K86" s="63">
        <f t="shared" ca="1" si="27"/>
        <v>0</v>
      </c>
      <c r="L86" s="63">
        <f t="shared" ca="1" si="27"/>
        <v>0</v>
      </c>
      <c r="M86" s="63">
        <f t="shared" ca="1" si="27"/>
        <v>0</v>
      </c>
      <c r="N86" s="63">
        <f t="shared" ca="1" si="27"/>
        <v>0</v>
      </c>
      <c r="O86" s="63">
        <f t="shared" ca="1" si="28"/>
        <v>0</v>
      </c>
      <c r="P86" s="63">
        <f t="shared" ca="1" si="28"/>
        <v>0</v>
      </c>
      <c r="Q86" s="63" t="str">
        <f t="shared" ca="1" si="28"/>
        <v/>
      </c>
      <c r="R86" s="63">
        <f t="shared" ca="1" si="28"/>
        <v>0</v>
      </c>
      <c r="S86" s="63">
        <f t="shared" ca="1" si="28"/>
        <v>0</v>
      </c>
      <c r="T86" s="63">
        <f t="shared" ca="1" si="28"/>
        <v>420</v>
      </c>
      <c r="U86" s="63">
        <f t="shared" ca="1" si="28"/>
        <v>210</v>
      </c>
      <c r="V86" s="63">
        <f t="shared" ca="1" si="28"/>
        <v>210</v>
      </c>
      <c r="W86" s="63">
        <f t="shared" ca="1" si="28"/>
        <v>210</v>
      </c>
      <c r="X86" s="63" t="str">
        <f t="shared" ca="1" si="29"/>
        <v/>
      </c>
      <c r="Y86" s="63">
        <f t="shared" ca="1" si="29"/>
        <v>210</v>
      </c>
      <c r="Z86" s="63">
        <f t="shared" ca="1" si="29"/>
        <v>210</v>
      </c>
      <c r="AA86" s="63">
        <f t="shared" ca="1" si="29"/>
        <v>210</v>
      </c>
      <c r="AB86" s="63">
        <f t="shared" ca="1" si="29"/>
        <v>330</v>
      </c>
      <c r="AC86" s="63">
        <f t="shared" ca="1" si="29"/>
        <v>210</v>
      </c>
      <c r="AD86" s="63">
        <f t="shared" ca="1" si="29"/>
        <v>210</v>
      </c>
      <c r="AE86" s="63" t="str">
        <f t="shared" ca="1" si="29"/>
        <v/>
      </c>
      <c r="AF86" s="63">
        <f t="shared" ca="1" si="29"/>
        <v>210</v>
      </c>
      <c r="AG86" s="63">
        <f t="shared" ca="1" si="29"/>
        <v>210</v>
      </c>
      <c r="AH86" s="63">
        <f t="shared" ca="1" si="29"/>
        <v>210</v>
      </c>
    </row>
    <row r="87" spans="1:34">
      <c r="A87" s="2">
        <v>15014001</v>
      </c>
      <c r="B87" s="4" t="s">
        <v>354</v>
      </c>
      <c r="C87" s="53">
        <f t="shared" ca="1" si="23"/>
        <v>3168</v>
      </c>
      <c r="D87" s="63">
        <f t="shared" ca="1" si="27"/>
        <v>0</v>
      </c>
      <c r="E87" s="63" t="str">
        <f t="shared" ca="1" si="27"/>
        <v/>
      </c>
      <c r="F87" s="63">
        <f t="shared" ca="1" si="27"/>
        <v>0</v>
      </c>
      <c r="G87" s="63">
        <f t="shared" ca="1" si="27"/>
        <v>528</v>
      </c>
      <c r="H87" s="63">
        <f t="shared" ca="1" si="27"/>
        <v>528</v>
      </c>
      <c r="I87" s="63">
        <f t="shared" ca="1" si="27"/>
        <v>0</v>
      </c>
      <c r="J87" s="63">
        <f t="shared" ca="1" si="27"/>
        <v>0</v>
      </c>
      <c r="K87" s="63">
        <f t="shared" ca="1" si="27"/>
        <v>0</v>
      </c>
      <c r="L87" s="63">
        <f t="shared" ca="1" si="27"/>
        <v>0</v>
      </c>
      <c r="M87" s="63">
        <f t="shared" ca="1" si="27"/>
        <v>528</v>
      </c>
      <c r="N87" s="63">
        <f t="shared" ca="1" si="27"/>
        <v>528</v>
      </c>
      <c r="O87" s="63">
        <f t="shared" ca="1" si="28"/>
        <v>0</v>
      </c>
      <c r="P87" s="63">
        <f t="shared" ca="1" si="28"/>
        <v>0</v>
      </c>
      <c r="Q87" s="63" t="str">
        <f t="shared" ca="1" si="28"/>
        <v/>
      </c>
      <c r="R87" s="63">
        <f t="shared" ca="1" si="28"/>
        <v>0</v>
      </c>
      <c r="S87" s="63">
        <f t="shared" ca="1" si="28"/>
        <v>0</v>
      </c>
      <c r="T87" s="63">
        <f t="shared" ca="1" si="28"/>
        <v>0</v>
      </c>
      <c r="U87" s="63">
        <f t="shared" ca="1" si="28"/>
        <v>1056</v>
      </c>
      <c r="V87" s="63">
        <f t="shared" ca="1" si="28"/>
        <v>0</v>
      </c>
      <c r="W87" s="63">
        <f t="shared" ca="1" si="28"/>
        <v>0</v>
      </c>
      <c r="X87" s="63" t="str">
        <f t="shared" ca="1" si="29"/>
        <v/>
      </c>
      <c r="Y87" s="63">
        <f t="shared" ca="1" si="29"/>
        <v>0</v>
      </c>
      <c r="Z87" s="63">
        <f t="shared" ca="1" si="29"/>
        <v>0</v>
      </c>
      <c r="AA87" s="63">
        <f t="shared" ca="1" si="29"/>
        <v>0</v>
      </c>
      <c r="AB87" s="63">
        <f t="shared" ca="1" si="29"/>
        <v>0</v>
      </c>
      <c r="AC87" s="63">
        <f t="shared" ca="1" si="29"/>
        <v>0</v>
      </c>
      <c r="AD87" s="63">
        <f t="shared" ca="1" si="29"/>
        <v>0</v>
      </c>
      <c r="AE87" s="63" t="str">
        <f t="shared" ca="1" si="29"/>
        <v/>
      </c>
      <c r="AF87" s="63">
        <f t="shared" ca="1" si="29"/>
        <v>0</v>
      </c>
      <c r="AG87" s="63">
        <f t="shared" ca="1" si="29"/>
        <v>0</v>
      </c>
      <c r="AH87" s="63">
        <f t="shared" ca="1" si="29"/>
        <v>0</v>
      </c>
    </row>
    <row r="88" spans="1:34">
      <c r="A88" s="2">
        <v>15015001</v>
      </c>
      <c r="B88" s="4" t="s">
        <v>355</v>
      </c>
      <c r="C88" s="53">
        <f t="shared" ca="1" si="23"/>
        <v>3120</v>
      </c>
      <c r="D88" s="63">
        <f t="shared" ca="1" si="27"/>
        <v>0</v>
      </c>
      <c r="E88" s="63" t="str">
        <f t="shared" ca="1" si="27"/>
        <v/>
      </c>
      <c r="F88" s="63">
        <f t="shared" ca="1" si="27"/>
        <v>240</v>
      </c>
      <c r="G88" s="63">
        <f t="shared" ca="1" si="27"/>
        <v>240</v>
      </c>
      <c r="H88" s="63">
        <f t="shared" ca="1" si="27"/>
        <v>240</v>
      </c>
      <c r="I88" s="63">
        <f t="shared" ca="1" si="27"/>
        <v>0</v>
      </c>
      <c r="J88" s="63">
        <f t="shared" ca="1" si="27"/>
        <v>0</v>
      </c>
      <c r="K88" s="63">
        <f t="shared" ca="1" si="27"/>
        <v>0</v>
      </c>
      <c r="L88" s="63">
        <f t="shared" ca="1" si="27"/>
        <v>0</v>
      </c>
      <c r="M88" s="63">
        <f t="shared" ca="1" si="27"/>
        <v>0</v>
      </c>
      <c r="N88" s="63">
        <f t="shared" ca="1" si="27"/>
        <v>0</v>
      </c>
      <c r="O88" s="63">
        <f t="shared" ca="1" si="28"/>
        <v>0</v>
      </c>
      <c r="P88" s="63">
        <f t="shared" ca="1" si="28"/>
        <v>0</v>
      </c>
      <c r="Q88" s="63" t="str">
        <f t="shared" ca="1" si="28"/>
        <v/>
      </c>
      <c r="R88" s="63">
        <f t="shared" ca="1" si="28"/>
        <v>0</v>
      </c>
      <c r="S88" s="63">
        <f t="shared" ca="1" si="28"/>
        <v>0</v>
      </c>
      <c r="T88" s="63">
        <f t="shared" ca="1" si="28"/>
        <v>240</v>
      </c>
      <c r="U88" s="63">
        <f t="shared" ca="1" si="28"/>
        <v>240</v>
      </c>
      <c r="V88" s="63">
        <f t="shared" ca="1" si="28"/>
        <v>120</v>
      </c>
      <c r="W88" s="63">
        <f t="shared" ca="1" si="28"/>
        <v>0</v>
      </c>
      <c r="X88" s="63" t="str">
        <f t="shared" ca="1" si="29"/>
        <v/>
      </c>
      <c r="Y88" s="63">
        <f t="shared" ca="1" si="29"/>
        <v>240</v>
      </c>
      <c r="Z88" s="63">
        <f t="shared" ca="1" si="29"/>
        <v>240</v>
      </c>
      <c r="AA88" s="63">
        <f t="shared" ca="1" si="29"/>
        <v>240</v>
      </c>
      <c r="AB88" s="63">
        <f t="shared" ca="1" si="29"/>
        <v>120</v>
      </c>
      <c r="AC88" s="63">
        <f t="shared" ca="1" si="29"/>
        <v>0</v>
      </c>
      <c r="AD88" s="63">
        <f t="shared" ca="1" si="29"/>
        <v>240</v>
      </c>
      <c r="AE88" s="63" t="str">
        <f t="shared" ca="1" si="29"/>
        <v/>
      </c>
      <c r="AF88" s="63">
        <f t="shared" ca="1" si="29"/>
        <v>240</v>
      </c>
      <c r="AG88" s="63">
        <f t="shared" ca="1" si="29"/>
        <v>240</v>
      </c>
      <c r="AH88" s="63">
        <f t="shared" ca="1" si="29"/>
        <v>240</v>
      </c>
    </row>
    <row r="89" spans="1:34">
      <c r="A89" s="2">
        <v>15015002</v>
      </c>
      <c r="B89" s="4" t="s">
        <v>138</v>
      </c>
      <c r="C89" s="53">
        <f t="shared" ca="1" si="23"/>
        <v>3360</v>
      </c>
      <c r="D89" s="63">
        <f t="shared" ca="1" si="27"/>
        <v>0</v>
      </c>
      <c r="E89" s="63" t="str">
        <f t="shared" ca="1" si="27"/>
        <v/>
      </c>
      <c r="F89" s="63">
        <f t="shared" ca="1" si="27"/>
        <v>0</v>
      </c>
      <c r="G89" s="63">
        <f t="shared" ca="1" si="27"/>
        <v>0</v>
      </c>
      <c r="H89" s="63">
        <f t="shared" ca="1" si="27"/>
        <v>0</v>
      </c>
      <c r="I89" s="63">
        <f t="shared" ca="1" si="27"/>
        <v>0</v>
      </c>
      <c r="J89" s="63">
        <f t="shared" ca="1" si="27"/>
        <v>0</v>
      </c>
      <c r="K89" s="63">
        <f t="shared" ca="1" si="27"/>
        <v>576</v>
      </c>
      <c r="L89" s="63">
        <f t="shared" ca="1" si="27"/>
        <v>0</v>
      </c>
      <c r="M89" s="63">
        <f t="shared" ca="1" si="27"/>
        <v>0</v>
      </c>
      <c r="N89" s="63">
        <f t="shared" ca="1" si="27"/>
        <v>0</v>
      </c>
      <c r="O89" s="63">
        <f t="shared" ca="1" si="28"/>
        <v>0</v>
      </c>
      <c r="P89" s="63">
        <f t="shared" ca="1" si="28"/>
        <v>0</v>
      </c>
      <c r="Q89" s="63" t="str">
        <f t="shared" ca="1" si="28"/>
        <v/>
      </c>
      <c r="R89" s="63">
        <f t="shared" ca="1" si="28"/>
        <v>0</v>
      </c>
      <c r="S89" s="63">
        <f t="shared" ca="1" si="28"/>
        <v>0</v>
      </c>
      <c r="T89" s="63">
        <f t="shared" ca="1" si="28"/>
        <v>0</v>
      </c>
      <c r="U89" s="63">
        <f t="shared" ca="1" si="28"/>
        <v>1152</v>
      </c>
      <c r="V89" s="63">
        <f t="shared" ca="1" si="28"/>
        <v>0</v>
      </c>
      <c r="W89" s="63">
        <f t="shared" ca="1" si="28"/>
        <v>0</v>
      </c>
      <c r="X89" s="63" t="str">
        <f t="shared" ca="1" si="29"/>
        <v/>
      </c>
      <c r="Y89" s="63">
        <f t="shared" ca="1" si="29"/>
        <v>576</v>
      </c>
      <c r="Z89" s="63">
        <f t="shared" ca="1" si="29"/>
        <v>0</v>
      </c>
      <c r="AA89" s="63">
        <f t="shared" ca="1" si="29"/>
        <v>0</v>
      </c>
      <c r="AB89" s="63">
        <f t="shared" ca="1" si="29"/>
        <v>0</v>
      </c>
      <c r="AC89" s="63">
        <f t="shared" ca="1" si="29"/>
        <v>0</v>
      </c>
      <c r="AD89" s="63">
        <f t="shared" ca="1" si="29"/>
        <v>576</v>
      </c>
      <c r="AE89" s="63" t="str">
        <f t="shared" ca="1" si="29"/>
        <v/>
      </c>
      <c r="AF89" s="63">
        <f t="shared" ca="1" si="29"/>
        <v>0</v>
      </c>
      <c r="AG89" s="63">
        <f t="shared" ca="1" si="29"/>
        <v>480</v>
      </c>
      <c r="AH89" s="63">
        <f t="shared" ca="1" si="29"/>
        <v>0</v>
      </c>
    </row>
    <row r="90" spans="1:34">
      <c r="A90" s="6">
        <v>15016001</v>
      </c>
      <c r="B90" s="11" t="s">
        <v>356</v>
      </c>
      <c r="C90" s="53">
        <f t="shared" ca="1" si="23"/>
        <v>3456</v>
      </c>
      <c r="D90" s="63">
        <f t="shared" ca="1" si="27"/>
        <v>0</v>
      </c>
      <c r="E90" s="63" t="str">
        <f t="shared" ca="1" si="27"/>
        <v/>
      </c>
      <c r="F90" s="63">
        <f t="shared" ca="1" si="27"/>
        <v>0</v>
      </c>
      <c r="G90" s="63">
        <f t="shared" ca="1" si="27"/>
        <v>576</v>
      </c>
      <c r="H90" s="63">
        <f t="shared" ca="1" si="27"/>
        <v>576</v>
      </c>
      <c r="I90" s="63">
        <f t="shared" ca="1" si="27"/>
        <v>0</v>
      </c>
      <c r="J90" s="63">
        <f t="shared" ca="1" si="27"/>
        <v>0</v>
      </c>
      <c r="K90" s="63">
        <f t="shared" ca="1" si="27"/>
        <v>0</v>
      </c>
      <c r="L90" s="63">
        <f t="shared" ca="1" si="27"/>
        <v>0</v>
      </c>
      <c r="M90" s="63">
        <f t="shared" ca="1" si="27"/>
        <v>576</v>
      </c>
      <c r="N90" s="63">
        <f t="shared" ca="1" si="27"/>
        <v>576</v>
      </c>
      <c r="O90" s="63">
        <f t="shared" ca="1" si="28"/>
        <v>0</v>
      </c>
      <c r="P90" s="63">
        <f t="shared" ca="1" si="28"/>
        <v>0</v>
      </c>
      <c r="Q90" s="63" t="str">
        <f t="shared" ca="1" si="28"/>
        <v/>
      </c>
      <c r="R90" s="63">
        <f t="shared" ca="1" si="28"/>
        <v>0</v>
      </c>
      <c r="S90" s="63">
        <f t="shared" ca="1" si="28"/>
        <v>0</v>
      </c>
      <c r="T90" s="63">
        <f t="shared" ca="1" si="28"/>
        <v>0</v>
      </c>
      <c r="U90" s="63">
        <f t="shared" ca="1" si="28"/>
        <v>1152</v>
      </c>
      <c r="V90" s="63">
        <f t="shared" ca="1" si="28"/>
        <v>0</v>
      </c>
      <c r="W90" s="63">
        <f t="shared" ca="1" si="28"/>
        <v>0</v>
      </c>
      <c r="X90" s="63" t="str">
        <f t="shared" ca="1" si="29"/>
        <v/>
      </c>
      <c r="Y90" s="63">
        <f t="shared" ca="1" si="29"/>
        <v>0</v>
      </c>
      <c r="Z90" s="63">
        <f t="shared" ca="1" si="29"/>
        <v>0</v>
      </c>
      <c r="AA90" s="63">
        <f t="shared" ca="1" si="29"/>
        <v>0</v>
      </c>
      <c r="AB90" s="63">
        <f t="shared" ca="1" si="29"/>
        <v>0</v>
      </c>
      <c r="AC90" s="63">
        <f t="shared" ca="1" si="29"/>
        <v>0</v>
      </c>
      <c r="AD90" s="63">
        <f t="shared" ca="1" si="29"/>
        <v>0</v>
      </c>
      <c r="AE90" s="63" t="str">
        <f t="shared" ca="1" si="29"/>
        <v/>
      </c>
      <c r="AF90" s="63">
        <f t="shared" ca="1" si="29"/>
        <v>0</v>
      </c>
      <c r="AG90" s="63">
        <f t="shared" ca="1" si="29"/>
        <v>0</v>
      </c>
      <c r="AH90" s="63">
        <f t="shared" ca="1" si="29"/>
        <v>0</v>
      </c>
    </row>
    <row r="91" spans="1:34">
      <c r="A91" s="6">
        <v>16000000</v>
      </c>
      <c r="B91" s="11" t="s">
        <v>61</v>
      </c>
      <c r="C91" s="53">
        <f t="shared" ca="1" si="23"/>
        <v>0</v>
      </c>
      <c r="D91" s="63">
        <f t="shared" ca="1" si="27"/>
        <v>0</v>
      </c>
      <c r="E91" s="63" t="str">
        <f t="shared" ca="1" si="27"/>
        <v/>
      </c>
      <c r="F91" s="63">
        <f t="shared" ca="1" si="27"/>
        <v>0</v>
      </c>
      <c r="G91" s="63">
        <f t="shared" ca="1" si="27"/>
        <v>0</v>
      </c>
      <c r="H91" s="63">
        <f t="shared" ca="1" si="27"/>
        <v>0</v>
      </c>
      <c r="I91" s="63">
        <f t="shared" ca="1" si="27"/>
        <v>0</v>
      </c>
      <c r="J91" s="63">
        <f t="shared" ca="1" si="27"/>
        <v>0</v>
      </c>
      <c r="K91" s="63">
        <f t="shared" ca="1" si="27"/>
        <v>0</v>
      </c>
      <c r="L91" s="63">
        <f t="shared" ca="1" si="27"/>
        <v>0</v>
      </c>
      <c r="M91" s="63">
        <f t="shared" ca="1" si="27"/>
        <v>0</v>
      </c>
      <c r="N91" s="63">
        <f t="shared" ca="1" si="27"/>
        <v>0</v>
      </c>
      <c r="O91" s="63">
        <f t="shared" ca="1" si="28"/>
        <v>0</v>
      </c>
      <c r="P91" s="63">
        <f t="shared" ca="1" si="28"/>
        <v>0</v>
      </c>
      <c r="Q91" s="63" t="str">
        <f t="shared" ca="1" si="28"/>
        <v/>
      </c>
      <c r="R91" s="63">
        <f t="shared" ca="1" si="28"/>
        <v>0</v>
      </c>
      <c r="S91" s="63">
        <f t="shared" ca="1" si="28"/>
        <v>0</v>
      </c>
      <c r="T91" s="63">
        <f t="shared" ca="1" si="28"/>
        <v>0</v>
      </c>
      <c r="U91" s="63">
        <f t="shared" ca="1" si="28"/>
        <v>0</v>
      </c>
      <c r="V91" s="63">
        <f t="shared" ca="1" si="28"/>
        <v>0</v>
      </c>
      <c r="W91" s="63">
        <f t="shared" ca="1" si="28"/>
        <v>0</v>
      </c>
      <c r="X91" s="63" t="str">
        <f t="shared" ca="1" si="29"/>
        <v/>
      </c>
      <c r="Y91" s="63">
        <f t="shared" ca="1" si="29"/>
        <v>0</v>
      </c>
      <c r="Z91" s="63">
        <f t="shared" ca="1" si="29"/>
        <v>0</v>
      </c>
      <c r="AA91" s="63">
        <f t="shared" ca="1" si="29"/>
        <v>0</v>
      </c>
      <c r="AB91" s="63">
        <f t="shared" ca="1" si="29"/>
        <v>0</v>
      </c>
      <c r="AC91" s="63">
        <f t="shared" ca="1" si="29"/>
        <v>0</v>
      </c>
      <c r="AD91" s="63">
        <f t="shared" ca="1" si="29"/>
        <v>0</v>
      </c>
      <c r="AE91" s="63" t="str">
        <f t="shared" ca="1" si="29"/>
        <v/>
      </c>
      <c r="AF91" s="63">
        <f t="shared" ca="1" si="29"/>
        <v>0</v>
      </c>
      <c r="AG91" s="63">
        <f t="shared" ca="1" si="29"/>
        <v>0</v>
      </c>
      <c r="AH91" s="63">
        <f t="shared" ca="1" si="29"/>
        <v>0</v>
      </c>
    </row>
    <row r="92" spans="1:34">
      <c r="A92" s="6">
        <v>16000001</v>
      </c>
      <c r="B92" s="11" t="s">
        <v>470</v>
      </c>
      <c r="C92" s="53">
        <f t="shared" ca="1" si="23"/>
        <v>0</v>
      </c>
      <c r="D92" s="63">
        <f t="shared" ca="1" si="27"/>
        <v>0</v>
      </c>
      <c r="E92" s="63" t="str">
        <f t="shared" ca="1" si="27"/>
        <v/>
      </c>
      <c r="F92" s="63">
        <f t="shared" ca="1" si="27"/>
        <v>0</v>
      </c>
      <c r="G92" s="63">
        <f t="shared" ca="1" si="27"/>
        <v>0</v>
      </c>
      <c r="H92" s="63">
        <f t="shared" ca="1" si="27"/>
        <v>0</v>
      </c>
      <c r="I92" s="63">
        <f t="shared" ca="1" si="27"/>
        <v>0</v>
      </c>
      <c r="J92" s="63">
        <f t="shared" ca="1" si="27"/>
        <v>0</v>
      </c>
      <c r="K92" s="63">
        <f t="shared" ca="1" si="27"/>
        <v>0</v>
      </c>
      <c r="L92" s="63">
        <f t="shared" ca="1" si="27"/>
        <v>0</v>
      </c>
      <c r="M92" s="63">
        <f t="shared" ca="1" si="27"/>
        <v>0</v>
      </c>
      <c r="N92" s="63">
        <f t="shared" ca="1" si="27"/>
        <v>0</v>
      </c>
      <c r="O92" s="63">
        <f t="shared" ca="1" si="28"/>
        <v>0</v>
      </c>
      <c r="P92" s="63">
        <f t="shared" ca="1" si="28"/>
        <v>0</v>
      </c>
      <c r="Q92" s="63" t="str">
        <f t="shared" ca="1" si="28"/>
        <v/>
      </c>
      <c r="R92" s="63">
        <f t="shared" ca="1" si="28"/>
        <v>0</v>
      </c>
      <c r="S92" s="63">
        <f t="shared" ca="1" si="28"/>
        <v>0</v>
      </c>
      <c r="T92" s="63">
        <f t="shared" ca="1" si="28"/>
        <v>0</v>
      </c>
      <c r="U92" s="63">
        <f t="shared" ca="1" si="28"/>
        <v>0</v>
      </c>
      <c r="V92" s="63">
        <f t="shared" ca="1" si="28"/>
        <v>0</v>
      </c>
      <c r="W92" s="63">
        <f t="shared" ca="1" si="28"/>
        <v>0</v>
      </c>
      <c r="X92" s="63" t="str">
        <f t="shared" ca="1" si="29"/>
        <v/>
      </c>
      <c r="Y92" s="63">
        <f t="shared" ca="1" si="29"/>
        <v>0</v>
      </c>
      <c r="Z92" s="63">
        <f t="shared" ca="1" si="29"/>
        <v>0</v>
      </c>
      <c r="AA92" s="63">
        <f t="shared" ca="1" si="29"/>
        <v>0</v>
      </c>
      <c r="AB92" s="63">
        <f t="shared" ca="1" si="29"/>
        <v>0</v>
      </c>
      <c r="AC92" s="63">
        <f t="shared" ca="1" si="29"/>
        <v>0</v>
      </c>
      <c r="AD92" s="63">
        <f t="shared" ca="1" si="29"/>
        <v>0</v>
      </c>
      <c r="AE92" s="63" t="str">
        <f t="shared" ca="1" si="29"/>
        <v/>
      </c>
      <c r="AF92" s="63">
        <f t="shared" ca="1" si="29"/>
        <v>0</v>
      </c>
      <c r="AG92" s="63">
        <f t="shared" ca="1" si="29"/>
        <v>0</v>
      </c>
      <c r="AH92" s="63">
        <f t="shared" ca="1" si="29"/>
        <v>0</v>
      </c>
    </row>
    <row r="93" spans="1:34">
      <c r="A93" s="6">
        <v>16000002</v>
      </c>
      <c r="B93" s="11" t="s">
        <v>519</v>
      </c>
      <c r="C93" s="53">
        <f t="shared" ca="1" si="23"/>
        <v>120</v>
      </c>
      <c r="D93" s="63">
        <f t="shared" ca="1" si="27"/>
        <v>0</v>
      </c>
      <c r="E93" s="63" t="str">
        <f t="shared" ca="1" si="27"/>
        <v/>
      </c>
      <c r="F93" s="63">
        <f t="shared" ca="1" si="27"/>
        <v>0</v>
      </c>
      <c r="G93" s="63">
        <f t="shared" ca="1" si="27"/>
        <v>0</v>
      </c>
      <c r="H93" s="63">
        <f t="shared" ca="1" si="27"/>
        <v>0</v>
      </c>
      <c r="I93" s="63">
        <f t="shared" ca="1" si="27"/>
        <v>0</v>
      </c>
      <c r="J93" s="63">
        <f t="shared" ca="1" si="27"/>
        <v>0</v>
      </c>
      <c r="K93" s="63">
        <f t="shared" ca="1" si="27"/>
        <v>0</v>
      </c>
      <c r="L93" s="63">
        <f t="shared" ca="1" si="27"/>
        <v>0</v>
      </c>
      <c r="M93" s="63">
        <f t="shared" ca="1" si="27"/>
        <v>0</v>
      </c>
      <c r="N93" s="63">
        <f t="shared" ca="1" si="27"/>
        <v>0</v>
      </c>
      <c r="O93" s="63">
        <f t="shared" ref="O93:W98" ca="1" si="30">IFERROR(SUMIF(INDIRECT(LEFT(ADDRESS(1,1,4,1,O$1),LEN(ADDRESS(1,1,4,1,O$1))-1)&amp;":A"),$A93,INDIRECT(LEFT(ADDRESS(1,2,4,1,O$1),LEN(ADDRESS(1,2,4,1,O$1))-1)&amp;":B")),"")</f>
        <v>0</v>
      </c>
      <c r="P93" s="63">
        <f t="shared" ca="1" si="30"/>
        <v>0</v>
      </c>
      <c r="Q93" s="63" t="str">
        <f t="shared" ca="1" si="30"/>
        <v/>
      </c>
      <c r="R93" s="63">
        <f t="shared" ca="1" si="30"/>
        <v>0</v>
      </c>
      <c r="S93" s="63">
        <f t="shared" ca="1" si="30"/>
        <v>0</v>
      </c>
      <c r="T93" s="63">
        <f t="shared" ca="1" si="30"/>
        <v>0</v>
      </c>
      <c r="U93" s="63">
        <f t="shared" ca="1" si="30"/>
        <v>0</v>
      </c>
      <c r="V93" s="63">
        <f t="shared" ca="1" si="30"/>
        <v>0</v>
      </c>
      <c r="W93" s="63">
        <f t="shared" ca="1" si="30"/>
        <v>0</v>
      </c>
      <c r="X93" s="63" t="str">
        <f t="shared" ref="X93:AH98" ca="1" si="31">IFERROR(SUMIF(INDIRECT(LEFT(ADDRESS(1,1,4,1,X$1),LEN(ADDRESS(1,1,4,1,X$1))-1)&amp;":A"),$A93,INDIRECT(LEFT(ADDRESS(1,2,4,1,X$1),LEN(ADDRESS(1,2,4,1,X$1))-1)&amp;":B")),"")</f>
        <v/>
      </c>
      <c r="Y93" s="63">
        <f t="shared" ca="1" si="31"/>
        <v>0</v>
      </c>
      <c r="Z93" s="63">
        <f t="shared" ca="1" si="31"/>
        <v>0</v>
      </c>
      <c r="AA93" s="63">
        <f t="shared" ca="1" si="31"/>
        <v>120</v>
      </c>
      <c r="AB93" s="63">
        <f t="shared" ca="1" si="31"/>
        <v>0</v>
      </c>
      <c r="AC93" s="63">
        <f t="shared" ca="1" si="31"/>
        <v>0</v>
      </c>
      <c r="AD93" s="63">
        <f t="shared" ca="1" si="31"/>
        <v>0</v>
      </c>
      <c r="AE93" s="63" t="str">
        <f t="shared" ca="1" si="31"/>
        <v/>
      </c>
      <c r="AF93" s="63">
        <f t="shared" ca="1" si="31"/>
        <v>0</v>
      </c>
      <c r="AG93" s="63">
        <f t="shared" ca="1" si="31"/>
        <v>0</v>
      </c>
      <c r="AH93" s="63">
        <f t="shared" ca="1" si="31"/>
        <v>0</v>
      </c>
    </row>
    <row r="94" spans="1:34">
      <c r="A94" s="6">
        <v>17000001</v>
      </c>
      <c r="B94" s="11" t="s">
        <v>530</v>
      </c>
      <c r="C94" s="53">
        <f t="shared" ca="1" si="23"/>
        <v>245</v>
      </c>
      <c r="D94" s="63">
        <f t="shared" ca="1" si="27"/>
        <v>0</v>
      </c>
      <c r="E94" s="63" t="str">
        <f t="shared" ca="1" si="27"/>
        <v/>
      </c>
      <c r="F94" s="63">
        <f t="shared" ca="1" si="27"/>
        <v>0</v>
      </c>
      <c r="G94" s="63">
        <f t="shared" ca="1" si="27"/>
        <v>0</v>
      </c>
      <c r="H94" s="63">
        <f t="shared" ca="1" si="27"/>
        <v>0</v>
      </c>
      <c r="I94" s="63">
        <f t="shared" ca="1" si="27"/>
        <v>0</v>
      </c>
      <c r="J94" s="63">
        <f t="shared" ca="1" si="27"/>
        <v>0</v>
      </c>
      <c r="K94" s="63">
        <f t="shared" ca="1" si="27"/>
        <v>0</v>
      </c>
      <c r="L94" s="63">
        <f t="shared" ca="1" si="27"/>
        <v>0</v>
      </c>
      <c r="M94" s="63">
        <f t="shared" ca="1" si="27"/>
        <v>0</v>
      </c>
      <c r="N94" s="63">
        <f t="shared" ca="1" si="27"/>
        <v>0</v>
      </c>
      <c r="O94" s="63">
        <f t="shared" ca="1" si="30"/>
        <v>0</v>
      </c>
      <c r="P94" s="63">
        <f t="shared" ca="1" si="30"/>
        <v>0</v>
      </c>
      <c r="Q94" s="63" t="str">
        <f t="shared" ca="1" si="30"/>
        <v/>
      </c>
      <c r="R94" s="63">
        <f t="shared" ca="1" si="30"/>
        <v>0</v>
      </c>
      <c r="S94" s="63">
        <f t="shared" ca="1" si="30"/>
        <v>0</v>
      </c>
      <c r="T94" s="63">
        <f t="shared" ca="1" si="30"/>
        <v>0</v>
      </c>
      <c r="U94" s="63">
        <f t="shared" ca="1" si="30"/>
        <v>0</v>
      </c>
      <c r="V94" s="63">
        <f t="shared" ca="1" si="30"/>
        <v>0</v>
      </c>
      <c r="W94" s="63">
        <f t="shared" ca="1" si="30"/>
        <v>0</v>
      </c>
      <c r="X94" s="63" t="str">
        <f t="shared" ca="1" si="31"/>
        <v/>
      </c>
      <c r="Y94" s="63">
        <f t="shared" ca="1" si="31"/>
        <v>0</v>
      </c>
      <c r="Z94" s="63">
        <f t="shared" ca="1" si="31"/>
        <v>24</v>
      </c>
      <c r="AA94" s="63">
        <f t="shared" ca="1" si="31"/>
        <v>125</v>
      </c>
      <c r="AB94" s="63">
        <f t="shared" ca="1" si="31"/>
        <v>96</v>
      </c>
      <c r="AC94" s="63">
        <f t="shared" ca="1" si="31"/>
        <v>0</v>
      </c>
      <c r="AD94" s="63">
        <f t="shared" ca="1" si="31"/>
        <v>0</v>
      </c>
      <c r="AE94" s="63" t="str">
        <f t="shared" ca="1" si="31"/>
        <v/>
      </c>
      <c r="AF94" s="63">
        <f t="shared" ca="1" si="31"/>
        <v>0</v>
      </c>
      <c r="AG94" s="63">
        <f t="shared" ca="1" si="31"/>
        <v>0</v>
      </c>
      <c r="AH94" s="63">
        <f t="shared" ca="1" si="31"/>
        <v>0</v>
      </c>
    </row>
    <row r="95" spans="1:34">
      <c r="A95" s="6">
        <v>17000002</v>
      </c>
      <c r="B95" s="11" t="s">
        <v>531</v>
      </c>
      <c r="C95" s="53">
        <f t="shared" ca="1" si="23"/>
        <v>870</v>
      </c>
      <c r="D95" s="63">
        <f t="shared" ca="1" si="27"/>
        <v>0</v>
      </c>
      <c r="E95" s="63" t="str">
        <f t="shared" ca="1" si="27"/>
        <v/>
      </c>
      <c r="F95" s="63">
        <f t="shared" ca="1" si="27"/>
        <v>0</v>
      </c>
      <c r="G95" s="63">
        <f t="shared" ca="1" si="27"/>
        <v>0</v>
      </c>
      <c r="H95" s="63">
        <f t="shared" ca="1" si="27"/>
        <v>0</v>
      </c>
      <c r="I95" s="63">
        <f t="shared" ca="1" si="27"/>
        <v>0</v>
      </c>
      <c r="J95" s="63">
        <f t="shared" ca="1" si="27"/>
        <v>0</v>
      </c>
      <c r="K95" s="63">
        <f t="shared" ca="1" si="27"/>
        <v>0</v>
      </c>
      <c r="L95" s="63">
        <f t="shared" ca="1" si="27"/>
        <v>0</v>
      </c>
      <c r="M95" s="63">
        <f t="shared" ca="1" si="27"/>
        <v>0</v>
      </c>
      <c r="N95" s="63">
        <f t="shared" ca="1" si="27"/>
        <v>0</v>
      </c>
      <c r="O95" s="63">
        <f t="shared" ca="1" si="30"/>
        <v>0</v>
      </c>
      <c r="P95" s="63">
        <f t="shared" ca="1" si="30"/>
        <v>0</v>
      </c>
      <c r="Q95" s="63" t="str">
        <f t="shared" ca="1" si="30"/>
        <v/>
      </c>
      <c r="R95" s="63">
        <f t="shared" ca="1" si="30"/>
        <v>0</v>
      </c>
      <c r="S95" s="63">
        <f t="shared" ca="1" si="30"/>
        <v>0</v>
      </c>
      <c r="T95" s="63">
        <f t="shared" ca="1" si="30"/>
        <v>0</v>
      </c>
      <c r="U95" s="63">
        <f t="shared" ca="1" si="30"/>
        <v>0</v>
      </c>
      <c r="V95" s="63">
        <f t="shared" ca="1" si="30"/>
        <v>0</v>
      </c>
      <c r="W95" s="63">
        <f t="shared" ca="1" si="30"/>
        <v>0</v>
      </c>
      <c r="X95" s="63" t="str">
        <f t="shared" ca="1" si="31"/>
        <v/>
      </c>
      <c r="Y95" s="63">
        <f t="shared" ca="1" si="31"/>
        <v>0</v>
      </c>
      <c r="Z95" s="63">
        <f t="shared" ca="1" si="31"/>
        <v>20</v>
      </c>
      <c r="AA95" s="63">
        <f t="shared" ca="1" si="31"/>
        <v>0</v>
      </c>
      <c r="AB95" s="63">
        <f t="shared" ca="1" si="31"/>
        <v>0</v>
      </c>
      <c r="AC95" s="63">
        <f t="shared" ca="1" si="31"/>
        <v>0</v>
      </c>
      <c r="AD95" s="63">
        <f t="shared" ca="1" si="31"/>
        <v>0</v>
      </c>
      <c r="AE95" s="63" t="str">
        <f t="shared" ca="1" si="31"/>
        <v/>
      </c>
      <c r="AF95" s="63">
        <f t="shared" ca="1" si="31"/>
        <v>0</v>
      </c>
      <c r="AG95" s="63">
        <f t="shared" ca="1" si="31"/>
        <v>850</v>
      </c>
      <c r="AH95" s="63">
        <f t="shared" ca="1" si="31"/>
        <v>0</v>
      </c>
    </row>
    <row r="96" spans="1:34">
      <c r="A96" s="6">
        <v>17000003</v>
      </c>
      <c r="B96" s="11" t="s">
        <v>532</v>
      </c>
      <c r="C96" s="53">
        <f t="shared" ca="1" si="23"/>
        <v>120</v>
      </c>
      <c r="D96" s="63">
        <f t="shared" ca="1" si="27"/>
        <v>0</v>
      </c>
      <c r="E96" s="63" t="str">
        <f t="shared" ca="1" si="27"/>
        <v/>
      </c>
      <c r="F96" s="63">
        <f t="shared" ca="1" si="27"/>
        <v>0</v>
      </c>
      <c r="G96" s="63">
        <f t="shared" ca="1" si="27"/>
        <v>0</v>
      </c>
      <c r="H96" s="63">
        <f t="shared" ca="1" si="27"/>
        <v>0</v>
      </c>
      <c r="I96" s="63">
        <f t="shared" ca="1" si="27"/>
        <v>0</v>
      </c>
      <c r="J96" s="63">
        <f t="shared" ca="1" si="27"/>
        <v>0</v>
      </c>
      <c r="K96" s="63">
        <f t="shared" ca="1" si="27"/>
        <v>0</v>
      </c>
      <c r="L96" s="63">
        <f t="shared" ca="1" si="27"/>
        <v>0</v>
      </c>
      <c r="M96" s="63">
        <f t="shared" ca="1" si="27"/>
        <v>0</v>
      </c>
      <c r="N96" s="63">
        <f t="shared" ca="1" si="27"/>
        <v>0</v>
      </c>
      <c r="O96" s="63">
        <f t="shared" ca="1" si="30"/>
        <v>0</v>
      </c>
      <c r="P96" s="63">
        <f t="shared" ca="1" si="30"/>
        <v>0</v>
      </c>
      <c r="Q96" s="63" t="str">
        <f t="shared" ca="1" si="30"/>
        <v/>
      </c>
      <c r="R96" s="63">
        <f t="shared" ca="1" si="30"/>
        <v>0</v>
      </c>
      <c r="S96" s="63">
        <f t="shared" ca="1" si="30"/>
        <v>0</v>
      </c>
      <c r="T96" s="63">
        <f t="shared" ca="1" si="30"/>
        <v>0</v>
      </c>
      <c r="U96" s="63">
        <f t="shared" ca="1" si="30"/>
        <v>0</v>
      </c>
      <c r="V96" s="63">
        <f t="shared" ca="1" si="30"/>
        <v>0</v>
      </c>
      <c r="W96" s="63">
        <f t="shared" ca="1" si="30"/>
        <v>0</v>
      </c>
      <c r="X96" s="63" t="str">
        <f t="shared" ca="1" si="31"/>
        <v/>
      </c>
      <c r="Y96" s="63">
        <f t="shared" ca="1" si="31"/>
        <v>0</v>
      </c>
      <c r="Z96" s="63">
        <f t="shared" ca="1" si="31"/>
        <v>24</v>
      </c>
      <c r="AA96" s="63">
        <f t="shared" ca="1" si="31"/>
        <v>96</v>
      </c>
      <c r="AB96" s="63">
        <f t="shared" ca="1" si="31"/>
        <v>0</v>
      </c>
      <c r="AC96" s="63">
        <f t="shared" ca="1" si="31"/>
        <v>0</v>
      </c>
      <c r="AD96" s="63">
        <f t="shared" ca="1" si="31"/>
        <v>0</v>
      </c>
      <c r="AE96" s="63" t="str">
        <f t="shared" ca="1" si="31"/>
        <v/>
      </c>
      <c r="AF96" s="63">
        <f t="shared" ca="1" si="31"/>
        <v>0</v>
      </c>
      <c r="AG96" s="63">
        <f t="shared" ca="1" si="31"/>
        <v>0</v>
      </c>
      <c r="AH96" s="63">
        <f t="shared" ca="1" si="31"/>
        <v>0</v>
      </c>
    </row>
    <row r="97" spans="1:34">
      <c r="A97" s="6">
        <v>17000004</v>
      </c>
      <c r="B97" s="11" t="s">
        <v>533</v>
      </c>
      <c r="C97" s="53">
        <f t="shared" ca="1" si="23"/>
        <v>20</v>
      </c>
      <c r="D97" s="63">
        <f t="shared" ca="1" si="27"/>
        <v>0</v>
      </c>
      <c r="E97" s="63" t="str">
        <f t="shared" ca="1" si="27"/>
        <v/>
      </c>
      <c r="F97" s="63">
        <f t="shared" ca="1" si="27"/>
        <v>0</v>
      </c>
      <c r="G97" s="63">
        <f t="shared" ca="1" si="27"/>
        <v>0</v>
      </c>
      <c r="H97" s="63">
        <f t="shared" ca="1" si="27"/>
        <v>0</v>
      </c>
      <c r="I97" s="63">
        <f t="shared" ca="1" si="27"/>
        <v>0</v>
      </c>
      <c r="J97" s="63">
        <f t="shared" ca="1" si="27"/>
        <v>0</v>
      </c>
      <c r="K97" s="63">
        <f t="shared" ca="1" si="27"/>
        <v>0</v>
      </c>
      <c r="L97" s="63">
        <f t="shared" ca="1" si="27"/>
        <v>0</v>
      </c>
      <c r="M97" s="63">
        <f t="shared" ca="1" si="27"/>
        <v>0</v>
      </c>
      <c r="N97" s="63">
        <f t="shared" ca="1" si="27"/>
        <v>0</v>
      </c>
      <c r="O97" s="63">
        <f t="shared" ca="1" si="30"/>
        <v>0</v>
      </c>
      <c r="P97" s="63">
        <f t="shared" ca="1" si="30"/>
        <v>0</v>
      </c>
      <c r="Q97" s="63" t="str">
        <f t="shared" ca="1" si="30"/>
        <v/>
      </c>
      <c r="R97" s="63">
        <f t="shared" ca="1" si="30"/>
        <v>0</v>
      </c>
      <c r="S97" s="63">
        <f t="shared" ca="1" si="30"/>
        <v>0</v>
      </c>
      <c r="T97" s="63">
        <f t="shared" ca="1" si="30"/>
        <v>0</v>
      </c>
      <c r="U97" s="63">
        <f t="shared" ca="1" si="30"/>
        <v>0</v>
      </c>
      <c r="V97" s="63">
        <f t="shared" ca="1" si="30"/>
        <v>0</v>
      </c>
      <c r="W97" s="63">
        <f t="shared" ca="1" si="30"/>
        <v>0</v>
      </c>
      <c r="X97" s="63" t="str">
        <f t="shared" ca="1" si="31"/>
        <v/>
      </c>
      <c r="Y97" s="63">
        <f t="shared" ca="1" si="31"/>
        <v>0</v>
      </c>
      <c r="Z97" s="63">
        <f t="shared" ca="1" si="31"/>
        <v>20</v>
      </c>
      <c r="AA97" s="63">
        <f t="shared" ca="1" si="31"/>
        <v>0</v>
      </c>
      <c r="AB97" s="63">
        <f t="shared" ca="1" si="31"/>
        <v>0</v>
      </c>
      <c r="AC97" s="63">
        <f t="shared" ca="1" si="31"/>
        <v>0</v>
      </c>
      <c r="AD97" s="63">
        <f t="shared" ca="1" si="31"/>
        <v>0</v>
      </c>
      <c r="AE97" s="63" t="str">
        <f t="shared" ca="1" si="31"/>
        <v/>
      </c>
      <c r="AF97" s="63">
        <f t="shared" ca="1" si="31"/>
        <v>0</v>
      </c>
      <c r="AG97" s="63">
        <f t="shared" ca="1" si="31"/>
        <v>0</v>
      </c>
      <c r="AH97" s="63">
        <f t="shared" ca="1" si="31"/>
        <v>0</v>
      </c>
    </row>
    <row r="98" spans="1:34">
      <c r="A98" s="6">
        <v>17000005</v>
      </c>
      <c r="B98" s="11" t="s">
        <v>539</v>
      </c>
      <c r="C98" s="53">
        <f t="shared" ca="1" si="23"/>
        <v>3</v>
      </c>
      <c r="D98" s="63">
        <f t="shared" ca="1" si="27"/>
        <v>0</v>
      </c>
      <c r="E98" s="63" t="str">
        <f t="shared" ca="1" si="27"/>
        <v/>
      </c>
      <c r="F98" s="63">
        <f t="shared" ca="1" si="27"/>
        <v>0</v>
      </c>
      <c r="G98" s="63">
        <f t="shared" ca="1" si="27"/>
        <v>0</v>
      </c>
      <c r="H98" s="63">
        <f t="shared" ca="1" si="27"/>
        <v>0</v>
      </c>
      <c r="I98" s="63">
        <f t="shared" ca="1" si="27"/>
        <v>0</v>
      </c>
      <c r="J98" s="63">
        <f t="shared" ca="1" si="27"/>
        <v>0</v>
      </c>
      <c r="K98" s="63">
        <f t="shared" ca="1" si="27"/>
        <v>0</v>
      </c>
      <c r="L98" s="63">
        <f t="shared" ca="1" si="27"/>
        <v>0</v>
      </c>
      <c r="M98" s="63">
        <f t="shared" ca="1" si="27"/>
        <v>0</v>
      </c>
      <c r="N98" s="63">
        <f t="shared" ca="1" si="27"/>
        <v>0</v>
      </c>
      <c r="O98" s="63">
        <f t="shared" ca="1" si="30"/>
        <v>0</v>
      </c>
      <c r="P98" s="63">
        <f t="shared" ca="1" si="30"/>
        <v>0</v>
      </c>
      <c r="Q98" s="63" t="str">
        <f t="shared" ca="1" si="30"/>
        <v/>
      </c>
      <c r="R98" s="63">
        <f t="shared" ca="1" si="30"/>
        <v>0</v>
      </c>
      <c r="S98" s="63">
        <f t="shared" ca="1" si="30"/>
        <v>0</v>
      </c>
      <c r="T98" s="63">
        <f t="shared" ca="1" si="30"/>
        <v>0</v>
      </c>
      <c r="U98" s="63">
        <f t="shared" ca="1" si="30"/>
        <v>0</v>
      </c>
      <c r="V98" s="63">
        <f t="shared" ca="1" si="30"/>
        <v>0</v>
      </c>
      <c r="W98" s="63">
        <f t="shared" ca="1" si="30"/>
        <v>0</v>
      </c>
      <c r="X98" s="63" t="str">
        <f t="shared" ca="1" si="31"/>
        <v/>
      </c>
      <c r="Y98" s="63">
        <f t="shared" ca="1" si="31"/>
        <v>0</v>
      </c>
      <c r="Z98" s="63">
        <f t="shared" ca="1" si="31"/>
        <v>3</v>
      </c>
      <c r="AA98" s="63">
        <f t="shared" ca="1" si="31"/>
        <v>0</v>
      </c>
      <c r="AB98" s="63">
        <f t="shared" ca="1" si="31"/>
        <v>0</v>
      </c>
      <c r="AC98" s="63">
        <f t="shared" ca="1" si="31"/>
        <v>0</v>
      </c>
      <c r="AD98" s="63">
        <f t="shared" ca="1" si="31"/>
        <v>0</v>
      </c>
      <c r="AE98" s="63" t="str">
        <f t="shared" ca="1" si="31"/>
        <v/>
      </c>
      <c r="AF98" s="63">
        <f t="shared" ca="1" si="31"/>
        <v>0</v>
      </c>
      <c r="AG98" s="63">
        <f t="shared" ca="1" si="31"/>
        <v>0</v>
      </c>
      <c r="AH98" s="63">
        <f t="shared" ca="1" si="31"/>
        <v>0</v>
      </c>
    </row>
  </sheetData>
  <customSheetViews>
    <customSheetView guid="{889FFCA4-7EFC-471B-8ECE-D4688929F392}" fitToPage="1" filter="1" showAutoFilter="1">
      <pane xSplit="3" ySplit="1" topLeftCell="X55" activePane="bottomRight" state="frozen"/>
      <selection pane="bottomRight" activeCell="AB62" sqref="AB62"/>
      <pageMargins left="0.22" right="0.21" top="0.3" bottom="0.25" header="0.23" footer="0.19"/>
      <pageSetup scale="57" fitToHeight="0" orientation="landscape" r:id="rId1"/>
      <autoFilter ref="A1:AH97">
        <filterColumn colId="2">
          <filters>
            <filter val="10460"/>
            <filter val="12945"/>
            <filter val="1344"/>
            <filter val="14400"/>
            <filter val="1680"/>
            <filter val="1728"/>
            <filter val="1824"/>
            <filter val="18840"/>
            <filter val="1910"/>
            <filter val="19150"/>
            <filter val="1980"/>
            <filter val="1990"/>
            <filter val="2076"/>
            <filter val="2112"/>
            <filter val="222"/>
            <filter val="2250"/>
            <filter val="2304"/>
            <filter val="2400"/>
            <filter val="2613"/>
            <filter val="2670"/>
            <filter val="285"/>
            <filter val="2850"/>
            <filter val="2880"/>
            <filter val="300"/>
            <filter val="3195"/>
            <filter val="3648"/>
            <filter val="36880"/>
            <filter val="4080"/>
            <filter val="4290"/>
            <filter val="480"/>
            <filter val="4800"/>
            <filter val="4914"/>
            <filter val="51600"/>
            <filter val="5250"/>
            <filter val="5280"/>
            <filter val="5520"/>
            <filter val="5550"/>
            <filter val="5560"/>
            <filter val="5664"/>
            <filter val="60"/>
            <filter val="600"/>
            <filter val="6000"/>
            <filter val="6048"/>
            <filter val="624"/>
            <filter val="6661"/>
            <filter val="7209"/>
            <filter val="7776"/>
            <filter val="8340"/>
            <filter val="8568"/>
            <filter val="9216"/>
          </filters>
        </filterColumn>
      </autoFilter>
    </customSheetView>
  </customSheetViews>
  <conditionalFormatting sqref="O2:AH92 D2:N98">
    <cfRule type="cellIs" dxfId="29" priority="19" operator="greaterThan">
      <formula>0</formula>
    </cfRule>
  </conditionalFormatting>
  <conditionalFormatting sqref="O93:Z98">
    <cfRule type="cellIs" dxfId="28" priority="15" operator="greaterThan">
      <formula>0</formula>
    </cfRule>
  </conditionalFormatting>
  <conditionalFormatting sqref="AA93:AG98">
    <cfRule type="cellIs" dxfId="27" priority="14" operator="greaterThan">
      <formula>0</formula>
    </cfRule>
  </conditionalFormatting>
  <conditionalFormatting sqref="C2:C98">
    <cfRule type="cellIs" dxfId="26" priority="13" operator="greaterThan">
      <formula>0</formula>
    </cfRule>
  </conditionalFormatting>
  <conditionalFormatting sqref="AH93:AH98">
    <cfRule type="cellIs" dxfId="25" priority="9" operator="greaterThan">
      <formula>0</formula>
    </cfRule>
  </conditionalFormatting>
  <conditionalFormatting sqref="A94:A98">
    <cfRule type="duplicateValues" dxfId="24" priority="1"/>
  </conditionalFormatting>
  <conditionalFormatting sqref="A2:A93">
    <cfRule type="duplicateValues" dxfId="23" priority="2"/>
  </conditionalFormatting>
  <pageMargins left="0.22" right="0.21" top="0.3" bottom="0.25" header="0.23" footer="0.19"/>
  <pageSetup scale="68" fitToHeight="0" orientation="landscape" r:id="rId2"/>
  <legacy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H10"/>
  <sheetViews>
    <sheetView rightToLeft="1" zoomScaleNormal="100" workbookViewId="0">
      <pane xSplit="3" ySplit="1" topLeftCell="D2" activePane="bottomRight" state="frozen"/>
      <selection activeCell="G24" sqref="G24"/>
      <selection pane="topRight" activeCell="G24" sqref="G24"/>
      <selection pane="bottomLeft" activeCell="G24" sqref="G24"/>
      <selection pane="bottomRight" activeCell="G24" sqref="G24"/>
    </sheetView>
  </sheetViews>
  <sheetFormatPr defaultRowHeight="15"/>
  <cols>
    <col min="1" max="1" width="9" style="9" customWidth="1"/>
    <col min="2" max="2" width="32.85546875" style="52" customWidth="1"/>
    <col min="3" max="3" width="8" style="9" customWidth="1"/>
    <col min="4" max="12" width="2.140625" style="49" bestFit="1" customWidth="1"/>
    <col min="13" max="24" width="3.28515625" style="49" bestFit="1" customWidth="1"/>
    <col min="25" max="34" width="3.28515625" style="50" bestFit="1" customWidth="1"/>
  </cols>
  <sheetData>
    <row r="1" spans="1:34">
      <c r="A1" s="5" t="s">
        <v>0</v>
      </c>
      <c r="B1" s="10" t="s">
        <v>1</v>
      </c>
      <c r="C1" s="5" t="s">
        <v>179</v>
      </c>
      <c r="D1" s="48">
        <v>1</v>
      </c>
      <c r="E1" s="48">
        <v>2</v>
      </c>
      <c r="F1" s="48">
        <v>3</v>
      </c>
      <c r="G1" s="48">
        <v>4</v>
      </c>
      <c r="H1" s="48">
        <v>5</v>
      </c>
      <c r="I1" s="48">
        <v>6</v>
      </c>
      <c r="J1" s="48">
        <v>7</v>
      </c>
      <c r="K1" s="48">
        <v>8</v>
      </c>
      <c r="L1" s="48">
        <v>9</v>
      </c>
      <c r="M1" s="48">
        <v>10</v>
      </c>
      <c r="N1" s="48">
        <v>11</v>
      </c>
      <c r="O1" s="48">
        <v>12</v>
      </c>
      <c r="P1" s="48">
        <v>13</v>
      </c>
      <c r="Q1" s="48">
        <v>14</v>
      </c>
      <c r="R1" s="48">
        <v>15</v>
      </c>
      <c r="S1" s="48">
        <v>16</v>
      </c>
      <c r="T1" s="48">
        <v>17</v>
      </c>
      <c r="U1" s="48">
        <v>18</v>
      </c>
      <c r="V1" s="48">
        <v>19</v>
      </c>
      <c r="W1" s="48">
        <v>20</v>
      </c>
      <c r="X1" s="48">
        <v>21</v>
      </c>
      <c r="Y1" s="48">
        <v>22</v>
      </c>
      <c r="Z1" s="48">
        <v>23</v>
      </c>
      <c r="AA1" s="48">
        <v>24</v>
      </c>
      <c r="AB1" s="48">
        <v>25</v>
      </c>
      <c r="AC1" s="48">
        <v>26</v>
      </c>
      <c r="AD1" s="48">
        <v>27</v>
      </c>
      <c r="AE1" s="48">
        <v>28</v>
      </c>
      <c r="AF1" s="48">
        <v>29</v>
      </c>
      <c r="AG1" s="48">
        <v>30</v>
      </c>
      <c r="AH1" s="48">
        <v>31</v>
      </c>
    </row>
    <row r="2" spans="1:34">
      <c r="A2" s="6">
        <v>15002024</v>
      </c>
      <c r="B2" s="11" t="s">
        <v>372</v>
      </c>
      <c r="C2" s="53">
        <f t="shared" ref="C2:C10" ca="1" si="0">SUM(D2:AH2)</f>
        <v>0</v>
      </c>
      <c r="D2" s="63">
        <f ca="1">IFERROR(SUMIF(INDIRECT(LEFT(ADDRESS(1,1,4,1,D$1),LEN(ADDRESS(1,1,4,1,D$1))-1)&amp;":A"),$A2,INDIRECT(LEFT(ADDRESS(1,12,4,1,D$1),LEN(ADDRESS(1,2,4,1,D$1))-1)&amp;":L")),"")</f>
        <v>0</v>
      </c>
      <c r="E2" s="63" t="str">
        <f t="shared" ref="E2:AH10" ca="1" si="1">IFERROR(SUMIF(INDIRECT(LEFT(ADDRESS(1,1,4,1,E$1),LEN(ADDRESS(1,1,4,1,E$1))-1)&amp;":A"),$A2,INDIRECT(LEFT(ADDRESS(1,12,4,1,E$1),LEN(ADDRESS(1,2,4,1,E$1))-1)&amp;":L")),"")</f>
        <v/>
      </c>
      <c r="F2" s="63">
        <f t="shared" ca="1" si="1"/>
        <v>0</v>
      </c>
      <c r="G2" s="63">
        <f t="shared" ca="1" si="1"/>
        <v>0</v>
      </c>
      <c r="H2" s="63">
        <f t="shared" ca="1" si="1"/>
        <v>0</v>
      </c>
      <c r="I2" s="63">
        <f t="shared" ca="1" si="1"/>
        <v>0</v>
      </c>
      <c r="J2" s="63">
        <f t="shared" ca="1" si="1"/>
        <v>0</v>
      </c>
      <c r="K2" s="63">
        <f t="shared" ca="1" si="1"/>
        <v>0</v>
      </c>
      <c r="L2" s="63">
        <f t="shared" ca="1" si="1"/>
        <v>0</v>
      </c>
      <c r="M2" s="63">
        <f t="shared" ca="1" si="1"/>
        <v>0</v>
      </c>
      <c r="N2" s="63">
        <f t="shared" ca="1" si="1"/>
        <v>0</v>
      </c>
      <c r="O2" s="63">
        <f t="shared" ca="1" si="1"/>
        <v>0</v>
      </c>
      <c r="P2" s="63">
        <f t="shared" ca="1" si="1"/>
        <v>0</v>
      </c>
      <c r="Q2" s="63" t="str">
        <f t="shared" ca="1" si="1"/>
        <v/>
      </c>
      <c r="R2" s="63">
        <f t="shared" ca="1" si="1"/>
        <v>0</v>
      </c>
      <c r="S2" s="63">
        <f t="shared" ca="1" si="1"/>
        <v>0</v>
      </c>
      <c r="T2" s="63">
        <f t="shared" ca="1" si="1"/>
        <v>0</v>
      </c>
      <c r="U2" s="63">
        <f t="shared" ca="1" si="1"/>
        <v>0</v>
      </c>
      <c r="V2" s="63">
        <f t="shared" ca="1" si="1"/>
        <v>0</v>
      </c>
      <c r="W2" s="63">
        <f t="shared" ca="1" si="1"/>
        <v>0</v>
      </c>
      <c r="X2" s="63" t="str">
        <f t="shared" ca="1" si="1"/>
        <v/>
      </c>
      <c r="Y2" s="63">
        <f t="shared" ca="1" si="1"/>
        <v>0</v>
      </c>
      <c r="Z2" s="63">
        <f t="shared" ca="1" si="1"/>
        <v>0</v>
      </c>
      <c r="AA2" s="63">
        <f t="shared" ca="1" si="1"/>
        <v>0</v>
      </c>
      <c r="AB2" s="63">
        <f t="shared" ca="1" si="1"/>
        <v>0</v>
      </c>
      <c r="AC2" s="63">
        <f t="shared" ca="1" si="1"/>
        <v>0</v>
      </c>
      <c r="AD2" s="63">
        <f t="shared" ca="1" si="1"/>
        <v>0</v>
      </c>
      <c r="AE2" s="63" t="str">
        <f t="shared" ca="1" si="1"/>
        <v/>
      </c>
      <c r="AF2" s="63">
        <f t="shared" ca="1" si="1"/>
        <v>0</v>
      </c>
      <c r="AG2" s="63">
        <f t="shared" ca="1" si="1"/>
        <v>0</v>
      </c>
      <c r="AH2" s="63">
        <f t="shared" ca="1" si="1"/>
        <v>0</v>
      </c>
    </row>
    <row r="3" spans="1:34">
      <c r="A3" s="6">
        <v>15002025</v>
      </c>
      <c r="B3" s="11" t="s">
        <v>373</v>
      </c>
      <c r="C3" s="53">
        <f t="shared" ca="1" si="0"/>
        <v>0</v>
      </c>
      <c r="D3" s="63">
        <f t="shared" ref="D3:S10" ca="1" si="2">IFERROR(SUMIF(INDIRECT(LEFT(ADDRESS(1,1,4,1,D$1),LEN(ADDRESS(1,1,4,1,D$1))-1)&amp;":A"),$A3,INDIRECT(LEFT(ADDRESS(1,12,4,1,D$1),LEN(ADDRESS(1,2,4,1,D$1))-1)&amp;":L")),"")</f>
        <v>0</v>
      </c>
      <c r="E3" s="63" t="str">
        <f t="shared" ca="1" si="2"/>
        <v/>
      </c>
      <c r="F3" s="63">
        <f t="shared" ca="1" si="2"/>
        <v>0</v>
      </c>
      <c r="G3" s="63">
        <f t="shared" ca="1" si="2"/>
        <v>0</v>
      </c>
      <c r="H3" s="63">
        <f t="shared" ca="1" si="2"/>
        <v>0</v>
      </c>
      <c r="I3" s="63">
        <f t="shared" ca="1" si="2"/>
        <v>0</v>
      </c>
      <c r="J3" s="63">
        <f t="shared" ca="1" si="2"/>
        <v>0</v>
      </c>
      <c r="K3" s="63">
        <f t="shared" ca="1" si="2"/>
        <v>0</v>
      </c>
      <c r="L3" s="63">
        <f t="shared" ca="1" si="2"/>
        <v>0</v>
      </c>
      <c r="M3" s="63">
        <f t="shared" ca="1" si="2"/>
        <v>0</v>
      </c>
      <c r="N3" s="63">
        <f t="shared" ca="1" si="2"/>
        <v>0</v>
      </c>
      <c r="O3" s="63">
        <f t="shared" ca="1" si="2"/>
        <v>0</v>
      </c>
      <c r="P3" s="63">
        <f t="shared" ca="1" si="2"/>
        <v>0</v>
      </c>
      <c r="Q3" s="63" t="str">
        <f t="shared" ca="1" si="2"/>
        <v/>
      </c>
      <c r="R3" s="63">
        <f t="shared" ca="1" si="2"/>
        <v>0</v>
      </c>
      <c r="S3" s="63">
        <f t="shared" ca="1" si="2"/>
        <v>0</v>
      </c>
      <c r="T3" s="63">
        <f t="shared" ca="1" si="1"/>
        <v>0</v>
      </c>
      <c r="U3" s="63">
        <f t="shared" ca="1" si="1"/>
        <v>0</v>
      </c>
      <c r="V3" s="63">
        <f t="shared" ca="1" si="1"/>
        <v>0</v>
      </c>
      <c r="W3" s="63">
        <f t="shared" ca="1" si="1"/>
        <v>0</v>
      </c>
      <c r="X3" s="63" t="str">
        <f t="shared" ca="1" si="1"/>
        <v/>
      </c>
      <c r="Y3" s="63">
        <f t="shared" ca="1" si="1"/>
        <v>0</v>
      </c>
      <c r="Z3" s="63">
        <f t="shared" ca="1" si="1"/>
        <v>0</v>
      </c>
      <c r="AA3" s="63">
        <f t="shared" ca="1" si="1"/>
        <v>0</v>
      </c>
      <c r="AB3" s="63">
        <f t="shared" ca="1" si="1"/>
        <v>0</v>
      </c>
      <c r="AC3" s="63">
        <f t="shared" ca="1" si="1"/>
        <v>0</v>
      </c>
      <c r="AD3" s="63">
        <f t="shared" ca="1" si="1"/>
        <v>0</v>
      </c>
      <c r="AE3" s="63" t="str">
        <f t="shared" ca="1" si="1"/>
        <v/>
      </c>
      <c r="AF3" s="63">
        <f t="shared" ca="1" si="1"/>
        <v>0</v>
      </c>
      <c r="AG3" s="63">
        <f t="shared" ca="1" si="1"/>
        <v>0</v>
      </c>
      <c r="AH3" s="63">
        <f t="shared" ca="1" si="1"/>
        <v>0</v>
      </c>
    </row>
    <row r="4" spans="1:34">
      <c r="A4" s="6">
        <v>15002033</v>
      </c>
      <c r="B4" s="11" t="s">
        <v>415</v>
      </c>
      <c r="C4" s="53">
        <f t="shared" ca="1" si="0"/>
        <v>0</v>
      </c>
      <c r="D4" s="63">
        <f t="shared" ca="1" si="2"/>
        <v>0</v>
      </c>
      <c r="E4" s="63" t="str">
        <f t="shared" ca="1" si="1"/>
        <v/>
      </c>
      <c r="F4" s="63">
        <f t="shared" ca="1" si="1"/>
        <v>0</v>
      </c>
      <c r="G4" s="63">
        <f t="shared" ca="1" si="1"/>
        <v>0</v>
      </c>
      <c r="H4" s="63">
        <f t="shared" ca="1" si="1"/>
        <v>0</v>
      </c>
      <c r="I4" s="63">
        <f t="shared" ca="1" si="1"/>
        <v>0</v>
      </c>
      <c r="J4" s="63">
        <f t="shared" ca="1" si="1"/>
        <v>0</v>
      </c>
      <c r="K4" s="63">
        <f t="shared" ca="1" si="1"/>
        <v>0</v>
      </c>
      <c r="L4" s="63">
        <f t="shared" ca="1" si="1"/>
        <v>0</v>
      </c>
      <c r="M4" s="63">
        <f t="shared" ca="1" si="1"/>
        <v>0</v>
      </c>
      <c r="N4" s="63">
        <f t="shared" ca="1" si="1"/>
        <v>0</v>
      </c>
      <c r="O4" s="63">
        <f t="shared" ca="1" si="1"/>
        <v>0</v>
      </c>
      <c r="P4" s="63">
        <f t="shared" ca="1" si="1"/>
        <v>0</v>
      </c>
      <c r="Q4" s="63" t="str">
        <f t="shared" ca="1" si="1"/>
        <v/>
      </c>
      <c r="R4" s="63">
        <f t="shared" ca="1" si="1"/>
        <v>0</v>
      </c>
      <c r="S4" s="63">
        <f t="shared" ca="1" si="1"/>
        <v>0</v>
      </c>
      <c r="T4" s="63">
        <f t="shared" ca="1" si="1"/>
        <v>0</v>
      </c>
      <c r="U4" s="63">
        <f t="shared" ca="1" si="1"/>
        <v>0</v>
      </c>
      <c r="V4" s="63">
        <f t="shared" ca="1" si="1"/>
        <v>0</v>
      </c>
      <c r="W4" s="63">
        <f t="shared" ca="1" si="1"/>
        <v>0</v>
      </c>
      <c r="X4" s="63" t="str">
        <f t="shared" ca="1" si="1"/>
        <v/>
      </c>
      <c r="Y4" s="63">
        <f t="shared" ca="1" si="1"/>
        <v>0</v>
      </c>
      <c r="Z4" s="63">
        <f t="shared" ca="1" si="1"/>
        <v>0</v>
      </c>
      <c r="AA4" s="63">
        <f t="shared" ca="1" si="1"/>
        <v>0</v>
      </c>
      <c r="AB4" s="63">
        <f t="shared" ca="1" si="1"/>
        <v>0</v>
      </c>
      <c r="AC4" s="63">
        <f t="shared" ca="1" si="1"/>
        <v>0</v>
      </c>
      <c r="AD4" s="63">
        <f t="shared" ca="1" si="1"/>
        <v>0</v>
      </c>
      <c r="AE4" s="63" t="str">
        <f t="shared" ca="1" si="1"/>
        <v/>
      </c>
      <c r="AF4" s="63">
        <f t="shared" ca="1" si="1"/>
        <v>0</v>
      </c>
      <c r="AG4" s="63">
        <f t="shared" ca="1" si="1"/>
        <v>0</v>
      </c>
      <c r="AH4" s="63">
        <f t="shared" ca="1" si="1"/>
        <v>0</v>
      </c>
    </row>
    <row r="5" spans="1:34">
      <c r="A5" s="6">
        <v>15002042</v>
      </c>
      <c r="B5" s="11" t="s">
        <v>417</v>
      </c>
      <c r="C5" s="53">
        <f t="shared" ca="1" si="0"/>
        <v>0</v>
      </c>
      <c r="D5" s="63">
        <f t="shared" ca="1" si="2"/>
        <v>0</v>
      </c>
      <c r="E5" s="63" t="str">
        <f t="shared" ca="1" si="1"/>
        <v/>
      </c>
      <c r="F5" s="63">
        <f t="shared" ca="1" si="1"/>
        <v>0</v>
      </c>
      <c r="G5" s="63">
        <f t="shared" ca="1" si="1"/>
        <v>0</v>
      </c>
      <c r="H5" s="63">
        <f t="shared" ca="1" si="1"/>
        <v>0</v>
      </c>
      <c r="I5" s="63">
        <f t="shared" ca="1" si="1"/>
        <v>0</v>
      </c>
      <c r="J5" s="63">
        <f t="shared" ca="1" si="1"/>
        <v>0</v>
      </c>
      <c r="K5" s="63">
        <f t="shared" ca="1" si="1"/>
        <v>0</v>
      </c>
      <c r="L5" s="63">
        <f t="shared" ca="1" si="1"/>
        <v>0</v>
      </c>
      <c r="M5" s="63">
        <f t="shared" ca="1" si="1"/>
        <v>0</v>
      </c>
      <c r="N5" s="63">
        <f t="shared" ca="1" si="1"/>
        <v>0</v>
      </c>
      <c r="O5" s="63">
        <f t="shared" ca="1" si="1"/>
        <v>0</v>
      </c>
      <c r="P5" s="63">
        <f t="shared" ca="1" si="1"/>
        <v>0</v>
      </c>
      <c r="Q5" s="63" t="str">
        <f t="shared" ca="1" si="1"/>
        <v/>
      </c>
      <c r="R5" s="63">
        <f t="shared" ca="1" si="1"/>
        <v>0</v>
      </c>
      <c r="S5" s="63">
        <f t="shared" ca="1" si="1"/>
        <v>0</v>
      </c>
      <c r="T5" s="63">
        <f t="shared" ca="1" si="1"/>
        <v>0</v>
      </c>
      <c r="U5" s="63">
        <f t="shared" ca="1" si="1"/>
        <v>0</v>
      </c>
      <c r="V5" s="63">
        <f t="shared" ca="1" si="1"/>
        <v>0</v>
      </c>
      <c r="W5" s="63">
        <f t="shared" ca="1" si="1"/>
        <v>0</v>
      </c>
      <c r="X5" s="63" t="str">
        <f t="shared" ca="1" si="1"/>
        <v/>
      </c>
      <c r="Y5" s="63">
        <f t="shared" ca="1" si="1"/>
        <v>0</v>
      </c>
      <c r="Z5" s="63">
        <f t="shared" ca="1" si="1"/>
        <v>0</v>
      </c>
      <c r="AA5" s="63">
        <f t="shared" ca="1" si="1"/>
        <v>0</v>
      </c>
      <c r="AB5" s="63">
        <f t="shared" ca="1" si="1"/>
        <v>0</v>
      </c>
      <c r="AC5" s="63">
        <f t="shared" ca="1" si="1"/>
        <v>0</v>
      </c>
      <c r="AD5" s="63">
        <f t="shared" ca="1" si="1"/>
        <v>0</v>
      </c>
      <c r="AE5" s="63" t="str">
        <f t="shared" ca="1" si="1"/>
        <v/>
      </c>
      <c r="AF5" s="63">
        <f t="shared" ca="1" si="1"/>
        <v>0</v>
      </c>
      <c r="AG5" s="63">
        <f t="shared" ca="1" si="1"/>
        <v>0</v>
      </c>
      <c r="AH5" s="63">
        <f t="shared" ca="1" si="1"/>
        <v>0</v>
      </c>
    </row>
    <row r="6" spans="1:34">
      <c r="A6" s="2">
        <v>15002055</v>
      </c>
      <c r="B6" s="4" t="s">
        <v>367</v>
      </c>
      <c r="C6" s="53">
        <f t="shared" ca="1" si="0"/>
        <v>0</v>
      </c>
      <c r="D6" s="63">
        <f t="shared" ca="1" si="2"/>
        <v>0</v>
      </c>
      <c r="E6" s="63" t="str">
        <f t="shared" ca="1" si="1"/>
        <v/>
      </c>
      <c r="F6" s="63">
        <f t="shared" ca="1" si="1"/>
        <v>0</v>
      </c>
      <c r="G6" s="63">
        <f t="shared" ca="1" si="1"/>
        <v>0</v>
      </c>
      <c r="H6" s="63">
        <f t="shared" ca="1" si="1"/>
        <v>0</v>
      </c>
      <c r="I6" s="63">
        <f t="shared" ca="1" si="1"/>
        <v>0</v>
      </c>
      <c r="J6" s="63">
        <f t="shared" ca="1" si="1"/>
        <v>0</v>
      </c>
      <c r="K6" s="63">
        <f t="shared" ca="1" si="1"/>
        <v>0</v>
      </c>
      <c r="L6" s="63">
        <f t="shared" ca="1" si="1"/>
        <v>0</v>
      </c>
      <c r="M6" s="63">
        <f t="shared" ca="1" si="1"/>
        <v>0</v>
      </c>
      <c r="N6" s="63">
        <f t="shared" ca="1" si="1"/>
        <v>0</v>
      </c>
      <c r="O6" s="63">
        <f t="shared" ca="1" si="1"/>
        <v>0</v>
      </c>
      <c r="P6" s="63">
        <f t="shared" ca="1" si="1"/>
        <v>0</v>
      </c>
      <c r="Q6" s="63" t="str">
        <f t="shared" ca="1" si="1"/>
        <v/>
      </c>
      <c r="R6" s="63">
        <f t="shared" ca="1" si="1"/>
        <v>0</v>
      </c>
      <c r="S6" s="63">
        <f t="shared" ca="1" si="1"/>
        <v>0</v>
      </c>
      <c r="T6" s="63">
        <f t="shared" ca="1" si="1"/>
        <v>0</v>
      </c>
      <c r="U6" s="63">
        <f t="shared" ca="1" si="1"/>
        <v>0</v>
      </c>
      <c r="V6" s="63">
        <f t="shared" ca="1" si="1"/>
        <v>0</v>
      </c>
      <c r="W6" s="63">
        <f t="shared" ca="1" si="1"/>
        <v>0</v>
      </c>
      <c r="X6" s="63" t="str">
        <f t="shared" ca="1" si="1"/>
        <v/>
      </c>
      <c r="Y6" s="63">
        <f t="shared" ca="1" si="1"/>
        <v>0</v>
      </c>
      <c r="Z6" s="63">
        <f t="shared" ca="1" si="1"/>
        <v>0</v>
      </c>
      <c r="AA6" s="63">
        <f t="shared" ca="1" si="1"/>
        <v>0</v>
      </c>
      <c r="AB6" s="63">
        <f t="shared" ca="1" si="1"/>
        <v>0</v>
      </c>
      <c r="AC6" s="63">
        <f t="shared" ca="1" si="1"/>
        <v>0</v>
      </c>
      <c r="AD6" s="63">
        <f t="shared" ca="1" si="1"/>
        <v>0</v>
      </c>
      <c r="AE6" s="63" t="str">
        <f t="shared" ca="1" si="1"/>
        <v/>
      </c>
      <c r="AF6" s="63">
        <f t="shared" ca="1" si="1"/>
        <v>0</v>
      </c>
      <c r="AG6" s="63">
        <f t="shared" ca="1" si="1"/>
        <v>0</v>
      </c>
      <c r="AH6" s="63">
        <f t="shared" ca="1" si="1"/>
        <v>0</v>
      </c>
    </row>
    <row r="7" spans="1:34">
      <c r="A7" s="2">
        <v>15002056</v>
      </c>
      <c r="B7" s="4" t="s">
        <v>464</v>
      </c>
      <c r="C7" s="53">
        <f t="shared" ca="1" si="0"/>
        <v>0</v>
      </c>
      <c r="D7" s="63">
        <f t="shared" ca="1" si="2"/>
        <v>0</v>
      </c>
      <c r="E7" s="63" t="str">
        <f t="shared" ca="1" si="1"/>
        <v/>
      </c>
      <c r="F7" s="63">
        <f t="shared" ca="1" si="1"/>
        <v>0</v>
      </c>
      <c r="G7" s="63">
        <f t="shared" ca="1" si="1"/>
        <v>0</v>
      </c>
      <c r="H7" s="63">
        <f t="shared" ca="1" si="1"/>
        <v>0</v>
      </c>
      <c r="I7" s="63">
        <f t="shared" ca="1" si="1"/>
        <v>0</v>
      </c>
      <c r="J7" s="63">
        <f t="shared" ca="1" si="1"/>
        <v>0</v>
      </c>
      <c r="K7" s="63">
        <f t="shared" ca="1" si="1"/>
        <v>0</v>
      </c>
      <c r="L7" s="63">
        <f t="shared" ca="1" si="1"/>
        <v>0</v>
      </c>
      <c r="M7" s="63">
        <f t="shared" ca="1" si="1"/>
        <v>0</v>
      </c>
      <c r="N7" s="63">
        <f t="shared" ca="1" si="1"/>
        <v>0</v>
      </c>
      <c r="O7" s="63">
        <f t="shared" ca="1" si="1"/>
        <v>0</v>
      </c>
      <c r="P7" s="63">
        <f t="shared" ca="1" si="1"/>
        <v>0</v>
      </c>
      <c r="Q7" s="63" t="str">
        <f t="shared" ca="1" si="1"/>
        <v/>
      </c>
      <c r="R7" s="63">
        <f t="shared" ca="1" si="1"/>
        <v>0</v>
      </c>
      <c r="S7" s="63">
        <f t="shared" ca="1" si="1"/>
        <v>0</v>
      </c>
      <c r="T7" s="63">
        <f t="shared" ca="1" si="1"/>
        <v>0</v>
      </c>
      <c r="U7" s="63">
        <f t="shared" ca="1" si="1"/>
        <v>0</v>
      </c>
      <c r="V7" s="63">
        <f t="shared" ca="1" si="1"/>
        <v>0</v>
      </c>
      <c r="W7" s="63">
        <f t="shared" ca="1" si="1"/>
        <v>0</v>
      </c>
      <c r="X7" s="63" t="str">
        <f t="shared" ca="1" si="1"/>
        <v/>
      </c>
      <c r="Y7" s="63">
        <f t="shared" ca="1" si="1"/>
        <v>0</v>
      </c>
      <c r="Z7" s="63">
        <f t="shared" ca="1" si="1"/>
        <v>0</v>
      </c>
      <c r="AA7" s="63">
        <f t="shared" ca="1" si="1"/>
        <v>0</v>
      </c>
      <c r="AB7" s="63">
        <f t="shared" ca="1" si="1"/>
        <v>0</v>
      </c>
      <c r="AC7" s="63">
        <f t="shared" ca="1" si="1"/>
        <v>0</v>
      </c>
      <c r="AD7" s="63">
        <f t="shared" ca="1" si="1"/>
        <v>0</v>
      </c>
      <c r="AE7" s="63" t="str">
        <f t="shared" ca="1" si="1"/>
        <v/>
      </c>
      <c r="AF7" s="63">
        <f t="shared" ca="1" si="1"/>
        <v>0</v>
      </c>
      <c r="AG7" s="63">
        <f t="shared" ca="1" si="1"/>
        <v>0</v>
      </c>
      <c r="AH7" s="63">
        <f t="shared" ca="1" si="1"/>
        <v>0</v>
      </c>
    </row>
    <row r="8" spans="1:34">
      <c r="A8" s="2">
        <v>15002058</v>
      </c>
      <c r="B8" s="4" t="s">
        <v>465</v>
      </c>
      <c r="C8" s="53">
        <f t="shared" ca="1" si="0"/>
        <v>0</v>
      </c>
      <c r="D8" s="63">
        <f t="shared" ca="1" si="2"/>
        <v>0</v>
      </c>
      <c r="E8" s="63" t="str">
        <f t="shared" ca="1" si="1"/>
        <v/>
      </c>
      <c r="F8" s="63">
        <f t="shared" ca="1" si="1"/>
        <v>0</v>
      </c>
      <c r="G8" s="63">
        <f t="shared" ca="1" si="1"/>
        <v>0</v>
      </c>
      <c r="H8" s="63">
        <f t="shared" ca="1" si="1"/>
        <v>0</v>
      </c>
      <c r="I8" s="63">
        <f t="shared" ca="1" si="1"/>
        <v>0</v>
      </c>
      <c r="J8" s="63">
        <f t="shared" ca="1" si="1"/>
        <v>0</v>
      </c>
      <c r="K8" s="63">
        <f t="shared" ca="1" si="1"/>
        <v>0</v>
      </c>
      <c r="L8" s="63">
        <f t="shared" ca="1" si="1"/>
        <v>0</v>
      </c>
      <c r="M8" s="63">
        <f t="shared" ca="1" si="1"/>
        <v>0</v>
      </c>
      <c r="N8" s="63">
        <f t="shared" ca="1" si="1"/>
        <v>0</v>
      </c>
      <c r="O8" s="63">
        <f t="shared" ca="1" si="1"/>
        <v>0</v>
      </c>
      <c r="P8" s="63">
        <f t="shared" ca="1" si="1"/>
        <v>0</v>
      </c>
      <c r="Q8" s="63" t="str">
        <f t="shared" ca="1" si="1"/>
        <v/>
      </c>
      <c r="R8" s="63">
        <f t="shared" ca="1" si="1"/>
        <v>0</v>
      </c>
      <c r="S8" s="63">
        <f t="shared" ca="1" si="1"/>
        <v>0</v>
      </c>
      <c r="T8" s="63">
        <f t="shared" ca="1" si="1"/>
        <v>0</v>
      </c>
      <c r="U8" s="63">
        <f t="shared" ca="1" si="1"/>
        <v>0</v>
      </c>
      <c r="V8" s="63">
        <f t="shared" ca="1" si="1"/>
        <v>0</v>
      </c>
      <c r="W8" s="63">
        <f t="shared" ca="1" si="1"/>
        <v>0</v>
      </c>
      <c r="X8" s="63" t="str">
        <f t="shared" ca="1" si="1"/>
        <v/>
      </c>
      <c r="Y8" s="63">
        <f t="shared" ca="1" si="1"/>
        <v>0</v>
      </c>
      <c r="Z8" s="63">
        <f t="shared" ca="1" si="1"/>
        <v>0</v>
      </c>
      <c r="AA8" s="63">
        <f t="shared" ca="1" si="1"/>
        <v>0</v>
      </c>
      <c r="AB8" s="63">
        <f t="shared" ca="1" si="1"/>
        <v>0</v>
      </c>
      <c r="AC8" s="63">
        <f t="shared" ca="1" si="1"/>
        <v>0</v>
      </c>
      <c r="AD8" s="63">
        <f t="shared" ca="1" si="1"/>
        <v>0</v>
      </c>
      <c r="AE8" s="63" t="str">
        <f t="shared" ca="1" si="1"/>
        <v/>
      </c>
      <c r="AF8" s="63">
        <f t="shared" ca="1" si="1"/>
        <v>0</v>
      </c>
      <c r="AG8" s="63">
        <f t="shared" ca="1" si="1"/>
        <v>0</v>
      </c>
      <c r="AH8" s="63">
        <f t="shared" ca="1" si="1"/>
        <v>0</v>
      </c>
    </row>
    <row r="9" spans="1:34">
      <c r="A9" s="6">
        <v>15002084</v>
      </c>
      <c r="B9" s="11" t="s">
        <v>384</v>
      </c>
      <c r="C9" s="53">
        <f t="shared" ca="1" si="0"/>
        <v>0</v>
      </c>
      <c r="D9" s="63">
        <f t="shared" ca="1" si="2"/>
        <v>0</v>
      </c>
      <c r="E9" s="63" t="str">
        <f t="shared" ca="1" si="1"/>
        <v/>
      </c>
      <c r="F9" s="63">
        <f t="shared" ca="1" si="1"/>
        <v>0</v>
      </c>
      <c r="G9" s="63">
        <f t="shared" ca="1" si="1"/>
        <v>0</v>
      </c>
      <c r="H9" s="63">
        <f t="shared" ca="1" si="1"/>
        <v>0</v>
      </c>
      <c r="I9" s="63">
        <f t="shared" ca="1" si="1"/>
        <v>0</v>
      </c>
      <c r="J9" s="63">
        <f t="shared" ca="1" si="1"/>
        <v>0</v>
      </c>
      <c r="K9" s="63">
        <f t="shared" ca="1" si="1"/>
        <v>0</v>
      </c>
      <c r="L9" s="63">
        <f t="shared" ca="1" si="1"/>
        <v>0</v>
      </c>
      <c r="M9" s="63">
        <f t="shared" ca="1" si="1"/>
        <v>0</v>
      </c>
      <c r="N9" s="63">
        <f t="shared" ca="1" si="1"/>
        <v>0</v>
      </c>
      <c r="O9" s="63">
        <f t="shared" ca="1" si="1"/>
        <v>0</v>
      </c>
      <c r="P9" s="63">
        <f t="shared" ca="1" si="1"/>
        <v>0</v>
      </c>
      <c r="Q9" s="63" t="str">
        <f t="shared" ca="1" si="1"/>
        <v/>
      </c>
      <c r="R9" s="63">
        <f t="shared" ca="1" si="1"/>
        <v>0</v>
      </c>
      <c r="S9" s="63">
        <f t="shared" ca="1" si="1"/>
        <v>0</v>
      </c>
      <c r="T9" s="63">
        <f t="shared" ca="1" si="1"/>
        <v>0</v>
      </c>
      <c r="U9" s="63">
        <f t="shared" ca="1" si="1"/>
        <v>0</v>
      </c>
      <c r="V9" s="63">
        <f t="shared" ca="1" si="1"/>
        <v>0</v>
      </c>
      <c r="W9" s="63">
        <f t="shared" ca="1" si="1"/>
        <v>0</v>
      </c>
      <c r="X9" s="63" t="str">
        <f t="shared" ca="1" si="1"/>
        <v/>
      </c>
      <c r="Y9" s="63">
        <f t="shared" ca="1" si="1"/>
        <v>0</v>
      </c>
      <c r="Z9" s="63">
        <f t="shared" ca="1" si="1"/>
        <v>0</v>
      </c>
      <c r="AA9" s="63">
        <f t="shared" ca="1" si="1"/>
        <v>0</v>
      </c>
      <c r="AB9" s="63">
        <f t="shared" ca="1" si="1"/>
        <v>0</v>
      </c>
      <c r="AC9" s="63">
        <f t="shared" ca="1" si="1"/>
        <v>0</v>
      </c>
      <c r="AD9" s="63">
        <f t="shared" ca="1" si="1"/>
        <v>0</v>
      </c>
      <c r="AE9" s="63" t="str">
        <f t="shared" ca="1" si="1"/>
        <v/>
      </c>
      <c r="AF9" s="63">
        <f t="shared" ca="1" si="1"/>
        <v>0</v>
      </c>
      <c r="AG9" s="63">
        <f t="shared" ca="1" si="1"/>
        <v>0</v>
      </c>
      <c r="AH9" s="63">
        <f t="shared" ca="1" si="1"/>
        <v>0</v>
      </c>
    </row>
    <row r="10" spans="1:34">
      <c r="A10" s="6">
        <v>15002085</v>
      </c>
      <c r="B10" s="11" t="s">
        <v>385</v>
      </c>
      <c r="C10" s="53">
        <f t="shared" ca="1" si="0"/>
        <v>0</v>
      </c>
      <c r="D10" s="63">
        <f t="shared" ca="1" si="2"/>
        <v>0</v>
      </c>
      <c r="E10" s="63" t="str">
        <f t="shared" ca="1" si="1"/>
        <v/>
      </c>
      <c r="F10" s="63">
        <f t="shared" ca="1" si="1"/>
        <v>0</v>
      </c>
      <c r="G10" s="63">
        <f t="shared" ca="1" si="1"/>
        <v>0</v>
      </c>
      <c r="H10" s="63">
        <f t="shared" ca="1" si="1"/>
        <v>0</v>
      </c>
      <c r="I10" s="63">
        <f t="shared" ca="1" si="1"/>
        <v>0</v>
      </c>
      <c r="J10" s="63">
        <f t="shared" ca="1" si="1"/>
        <v>0</v>
      </c>
      <c r="K10" s="63">
        <f t="shared" ca="1" si="1"/>
        <v>0</v>
      </c>
      <c r="L10" s="63">
        <f t="shared" ca="1" si="1"/>
        <v>0</v>
      </c>
      <c r="M10" s="63">
        <f t="shared" ca="1" si="1"/>
        <v>0</v>
      </c>
      <c r="N10" s="63">
        <f t="shared" ca="1" si="1"/>
        <v>0</v>
      </c>
      <c r="O10" s="63">
        <f t="shared" ca="1" si="1"/>
        <v>0</v>
      </c>
      <c r="P10" s="63">
        <f t="shared" ca="1" si="1"/>
        <v>0</v>
      </c>
      <c r="Q10" s="63" t="str">
        <f t="shared" ca="1" si="1"/>
        <v/>
      </c>
      <c r="R10" s="63">
        <f t="shared" ca="1" si="1"/>
        <v>0</v>
      </c>
      <c r="S10" s="63">
        <f t="shared" ca="1" si="1"/>
        <v>0</v>
      </c>
      <c r="T10" s="63">
        <f t="shared" ca="1" si="1"/>
        <v>0</v>
      </c>
      <c r="U10" s="63">
        <f t="shared" ca="1" si="1"/>
        <v>0</v>
      </c>
      <c r="V10" s="63">
        <f t="shared" ca="1" si="1"/>
        <v>0</v>
      </c>
      <c r="W10" s="63">
        <f t="shared" ca="1" si="1"/>
        <v>0</v>
      </c>
      <c r="X10" s="63" t="str">
        <f t="shared" ca="1" si="1"/>
        <v/>
      </c>
      <c r="Y10" s="63">
        <f t="shared" ca="1" si="1"/>
        <v>0</v>
      </c>
      <c r="Z10" s="63">
        <f t="shared" ca="1" si="1"/>
        <v>0</v>
      </c>
      <c r="AA10" s="63">
        <f t="shared" ca="1" si="1"/>
        <v>0</v>
      </c>
      <c r="AB10" s="63">
        <f t="shared" ca="1" si="1"/>
        <v>0</v>
      </c>
      <c r="AC10" s="63">
        <f t="shared" ca="1" si="1"/>
        <v>0</v>
      </c>
      <c r="AD10" s="63">
        <f t="shared" ca="1" si="1"/>
        <v>0</v>
      </c>
      <c r="AE10" s="63" t="str">
        <f t="shared" ca="1" si="1"/>
        <v/>
      </c>
      <c r="AF10" s="63">
        <f t="shared" ca="1" si="1"/>
        <v>0</v>
      </c>
      <c r="AG10" s="63">
        <f t="shared" ca="1" si="1"/>
        <v>0</v>
      </c>
      <c r="AH10" s="63">
        <f t="shared" ca="1" si="1"/>
        <v>0</v>
      </c>
    </row>
  </sheetData>
  <conditionalFormatting sqref="D2:AH10">
    <cfRule type="cellIs" dxfId="22" priority="7" operator="greaterThan">
      <formula>0</formula>
    </cfRule>
  </conditionalFormatting>
  <conditionalFormatting sqref="C2:C10">
    <cfRule type="cellIs" dxfId="21" priority="4" operator="greaterThan">
      <formula>0</formula>
    </cfRule>
  </conditionalFormatting>
  <conditionalFormatting sqref="A2:A10">
    <cfRule type="duplicateValues" dxfId="20" priority="89"/>
  </conditionalFormatting>
  <pageMargins left="0.22" right="0.21" top="0.3" bottom="0.25" header="0.23" footer="0.19"/>
  <pageSetup scale="57" fitToHeight="0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H61"/>
  <sheetViews>
    <sheetView rightToLeft="1" workbookViewId="0">
      <pane xSplit="3" ySplit="1" topLeftCell="E17" activePane="bottomRight" state="frozen"/>
      <selection pane="topRight" activeCell="D1" sqref="D1"/>
      <selection pane="bottomLeft" activeCell="A2" sqref="A2"/>
      <selection pane="bottomRight" activeCell="F14" sqref="F14"/>
    </sheetView>
  </sheetViews>
  <sheetFormatPr defaultRowHeight="15"/>
  <cols>
    <col min="1" max="1" width="17" style="34" bestFit="1" customWidth="1"/>
    <col min="2" max="2" width="10.140625" style="20" customWidth="1"/>
    <col min="3" max="3" width="9" style="20" customWidth="1"/>
    <col min="4" max="4" width="24.140625" style="36" bestFit="1" customWidth="1"/>
    <col min="5" max="5" width="12.42578125" style="35" customWidth="1"/>
    <col min="6" max="6" width="44.140625" style="35" bestFit="1" customWidth="1"/>
    <col min="7" max="7" width="15.5703125" style="35" bestFit="1" customWidth="1"/>
    <col min="8" max="8" width="19.7109375" style="35" customWidth="1"/>
  </cols>
  <sheetData>
    <row r="1" spans="1:8" ht="22.5" customHeight="1">
      <c r="A1" s="19" t="s">
        <v>182</v>
      </c>
      <c r="B1" s="166" t="s">
        <v>177</v>
      </c>
      <c r="C1" s="167"/>
      <c r="D1" s="33" t="s">
        <v>109</v>
      </c>
      <c r="E1" s="18" t="s">
        <v>170</v>
      </c>
      <c r="F1" s="18" t="s">
        <v>178</v>
      </c>
      <c r="G1" s="18" t="s">
        <v>180</v>
      </c>
      <c r="H1" s="18" t="s">
        <v>181</v>
      </c>
    </row>
    <row r="2" spans="1:8">
      <c r="A2" s="168" t="s">
        <v>163</v>
      </c>
      <c r="B2" s="67">
        <v>15001067</v>
      </c>
      <c r="C2" s="68"/>
      <c r="D2" s="69" t="s">
        <v>369</v>
      </c>
      <c r="E2" s="70"/>
      <c r="F2" s="71">
        <f ca="1">SUMIF(Report1!A:A,B2,Report1!C:C)</f>
        <v>11970</v>
      </c>
      <c r="G2" s="71">
        <f ca="1">F2*4</f>
        <v>47880</v>
      </c>
      <c r="H2" s="71">
        <f ca="1">F2</f>
        <v>11970</v>
      </c>
    </row>
    <row r="3" spans="1:8">
      <c r="A3" s="169"/>
      <c r="B3" s="67">
        <v>15001082</v>
      </c>
      <c r="C3" s="68"/>
      <c r="D3" s="69" t="s">
        <v>370</v>
      </c>
      <c r="E3" s="68" t="s">
        <v>123</v>
      </c>
      <c r="F3" s="71">
        <f ca="1">SUMIF(Report1!A:A,B3,Report1!C:C)</f>
        <v>2674</v>
      </c>
      <c r="G3" s="71">
        <f ca="1">F3*2</f>
        <v>5348</v>
      </c>
      <c r="H3" s="71"/>
    </row>
    <row r="4" spans="1:8">
      <c r="A4" s="169"/>
      <c r="B4" s="67">
        <v>15001088</v>
      </c>
      <c r="C4" s="68"/>
      <c r="D4" s="69" t="s">
        <v>371</v>
      </c>
      <c r="E4" s="68" t="s">
        <v>122</v>
      </c>
      <c r="F4" s="71">
        <f ca="1">SUMIF(Report1!A:A,B4,Report1!C:C)</f>
        <v>4015</v>
      </c>
      <c r="G4" s="71">
        <f ca="1">F4*4</f>
        <v>16060</v>
      </c>
      <c r="H4" s="71">
        <f ca="1">F4*3</f>
        <v>12045</v>
      </c>
    </row>
    <row r="5" spans="1:8">
      <c r="A5" s="169"/>
      <c r="B5" s="67">
        <v>15001098</v>
      </c>
      <c r="C5" s="68"/>
      <c r="D5" s="69" t="s">
        <v>374</v>
      </c>
      <c r="E5" s="68" t="s">
        <v>122</v>
      </c>
      <c r="F5" s="71">
        <f ca="1">SUMIF(Report1!A:A,B5,Report1!C:C)</f>
        <v>3984</v>
      </c>
      <c r="G5" s="71">
        <f ca="1">F5*2</f>
        <v>7968</v>
      </c>
      <c r="H5" s="71">
        <f ca="1">F5</f>
        <v>3984</v>
      </c>
    </row>
    <row r="6" spans="1:8">
      <c r="A6" s="169"/>
      <c r="B6" s="67">
        <v>15001124</v>
      </c>
      <c r="C6" s="68">
        <v>15001125</v>
      </c>
      <c r="D6" s="164" t="s">
        <v>497</v>
      </c>
      <c r="E6" s="68" t="s">
        <v>123</v>
      </c>
      <c r="F6" s="71">
        <f ca="1">(Report2!D2+Report2!D3)/2</f>
        <v>3240</v>
      </c>
      <c r="G6" s="71">
        <f ca="1">F6*2</f>
        <v>6480</v>
      </c>
      <c r="H6" s="71"/>
    </row>
    <row r="7" spans="1:8">
      <c r="A7" s="169"/>
      <c r="B7" s="67">
        <v>15001125</v>
      </c>
      <c r="C7" s="68">
        <v>15001124</v>
      </c>
      <c r="D7" s="165"/>
      <c r="E7" s="68" t="s">
        <v>122</v>
      </c>
      <c r="F7" s="71">
        <f ca="1">(Report2!D4+Report2!D5)/2</f>
        <v>5697.5</v>
      </c>
      <c r="G7" s="71">
        <f ca="1">F7*2</f>
        <v>11395</v>
      </c>
      <c r="H7" s="71"/>
    </row>
    <row r="8" spans="1:8">
      <c r="A8" s="169"/>
      <c r="B8" s="67">
        <v>15001161</v>
      </c>
      <c r="C8" s="68">
        <v>15001162</v>
      </c>
      <c r="D8" s="69" t="s">
        <v>498</v>
      </c>
      <c r="E8" s="68" t="s">
        <v>127</v>
      </c>
      <c r="F8" s="71">
        <f ca="1">(SUMIF(Report1!A:A,'گزارش ماه (2)'!C8,Report1!C:C)+SUMIF(Report1!A:A,B8,Report1!C:C))/2</f>
        <v>1452</v>
      </c>
      <c r="G8" s="71">
        <f ca="1">F8*2</f>
        <v>2904</v>
      </c>
      <c r="H8" s="71"/>
    </row>
    <row r="9" spans="1:8">
      <c r="A9" s="169"/>
      <c r="B9" s="67">
        <v>15001168</v>
      </c>
      <c r="C9" s="68"/>
      <c r="D9" s="69" t="s">
        <v>446</v>
      </c>
      <c r="E9" s="68" t="s">
        <v>449</v>
      </c>
      <c r="F9" s="71">
        <f ca="1">SUMIF(Report1!A:A,B9,Report1!C:C)</f>
        <v>0</v>
      </c>
      <c r="G9" s="71">
        <f ca="1">F9*1</f>
        <v>0</v>
      </c>
      <c r="H9" s="71"/>
    </row>
    <row r="10" spans="1:8">
      <c r="A10" s="169"/>
      <c r="B10" s="67">
        <v>15002020</v>
      </c>
      <c r="C10" s="68"/>
      <c r="D10" s="69" t="s">
        <v>381</v>
      </c>
      <c r="E10" s="68" t="s">
        <v>127</v>
      </c>
      <c r="F10" s="71">
        <f ca="1">SUMIF(Report1!A:A,B10,Report1!C:C)</f>
        <v>1680</v>
      </c>
      <c r="G10" s="71"/>
      <c r="H10" s="71"/>
    </row>
    <row r="11" spans="1:8">
      <c r="A11" s="169"/>
      <c r="B11" s="72">
        <v>15003001</v>
      </c>
      <c r="C11" s="68"/>
      <c r="D11" s="73" t="s">
        <v>363</v>
      </c>
      <c r="E11" s="68"/>
      <c r="F11" s="71">
        <f ca="1">SUMIF(Report1!A:A,B11,Report1!C:C)</f>
        <v>49200</v>
      </c>
      <c r="G11" s="71"/>
      <c r="H11" s="71"/>
    </row>
    <row r="12" spans="1:8">
      <c r="A12" s="169"/>
      <c r="B12" s="67">
        <v>15003002</v>
      </c>
      <c r="C12" s="68"/>
      <c r="D12" s="69" t="s">
        <v>362</v>
      </c>
      <c r="E12" s="68"/>
      <c r="F12" s="71">
        <f ca="1">SUMIF(Report1!A:A,B12,Report1!C:C)</f>
        <v>7320</v>
      </c>
      <c r="G12" s="71"/>
      <c r="H12" s="71"/>
    </row>
    <row r="13" spans="1:8">
      <c r="A13" s="169"/>
      <c r="B13" s="67">
        <v>15003003</v>
      </c>
      <c r="C13" s="68"/>
      <c r="D13" s="69" t="s">
        <v>361</v>
      </c>
      <c r="E13" s="68"/>
      <c r="F13" s="71">
        <f ca="1">SUMIF(Report1!A:A,B13,Report1!C:C)</f>
        <v>33720</v>
      </c>
      <c r="G13" s="71"/>
      <c r="H13" s="71"/>
    </row>
    <row r="14" spans="1:8">
      <c r="A14" s="170" t="s">
        <v>500</v>
      </c>
      <c r="B14" s="74"/>
      <c r="C14" s="74"/>
      <c r="D14" s="172" t="s">
        <v>501</v>
      </c>
      <c r="E14" s="75" t="s">
        <v>171</v>
      </c>
      <c r="F14" s="76">
        <f ca="1">Report2!D10</f>
        <v>6000</v>
      </c>
      <c r="G14" s="76"/>
      <c r="H14" s="76"/>
    </row>
    <row r="15" spans="1:8">
      <c r="A15" s="171"/>
      <c r="B15" s="74"/>
      <c r="C15" s="74"/>
      <c r="D15" s="172"/>
      <c r="E15" s="75" t="s">
        <v>158</v>
      </c>
      <c r="F15" s="76">
        <f ca="1">Report2!D8</f>
        <v>27975</v>
      </c>
      <c r="G15" s="76"/>
      <c r="H15" s="76"/>
    </row>
    <row r="16" spans="1:8">
      <c r="A16" s="171"/>
      <c r="B16" s="74"/>
      <c r="C16" s="74"/>
      <c r="D16" s="173"/>
      <c r="E16" s="75" t="s">
        <v>172</v>
      </c>
      <c r="F16" s="76">
        <f ca="1">Report2!D16</f>
        <v>0</v>
      </c>
      <c r="G16" s="76"/>
      <c r="H16" s="76"/>
    </row>
    <row r="17" spans="1:8">
      <c r="A17" s="171"/>
      <c r="B17" s="74"/>
      <c r="C17" s="74"/>
      <c r="D17" s="172" t="s">
        <v>502</v>
      </c>
      <c r="E17" s="75" t="s">
        <v>171</v>
      </c>
      <c r="F17" s="76">
        <f ca="1">Report2!D11</f>
        <v>6000</v>
      </c>
      <c r="G17" s="76"/>
      <c r="H17" s="76"/>
    </row>
    <row r="18" spans="1:8">
      <c r="A18" s="171"/>
      <c r="B18" s="74"/>
      <c r="C18" s="74"/>
      <c r="D18" s="172"/>
      <c r="E18" s="75" t="s">
        <v>158</v>
      </c>
      <c r="F18" s="76">
        <f ca="1">Report2!D9</f>
        <v>27975</v>
      </c>
      <c r="G18" s="76"/>
      <c r="H18" s="76"/>
    </row>
    <row r="19" spans="1:8">
      <c r="A19" s="171"/>
      <c r="B19" s="74"/>
      <c r="C19" s="74"/>
      <c r="D19" s="173"/>
      <c r="E19" s="75" t="s">
        <v>172</v>
      </c>
      <c r="F19" s="76">
        <f ca="1">Report2!D17</f>
        <v>0</v>
      </c>
      <c r="G19" s="76"/>
      <c r="H19" s="76"/>
    </row>
    <row r="20" spans="1:8">
      <c r="A20" s="174" t="s">
        <v>154</v>
      </c>
      <c r="B20" s="25">
        <v>15001126</v>
      </c>
      <c r="C20" s="25"/>
      <c r="D20" s="26" t="s">
        <v>131</v>
      </c>
      <c r="E20" s="77"/>
      <c r="F20" s="78">
        <f ca="1">SUMIF(Report1!A:A,B20,Report1!C:C)</f>
        <v>0</v>
      </c>
      <c r="G20" s="78">
        <f ca="1">F20*2</f>
        <v>0</v>
      </c>
      <c r="H20" s="78">
        <f ca="1">F20</f>
        <v>0</v>
      </c>
    </row>
    <row r="21" spans="1:8">
      <c r="A21" s="174"/>
      <c r="B21" s="79">
        <v>15001139</v>
      </c>
      <c r="C21" s="79"/>
      <c r="D21" s="80" t="s">
        <v>390</v>
      </c>
      <c r="E21" s="77"/>
      <c r="F21" s="78">
        <f ca="1">SUMIF(Report1!A:A,B21,Report1!C:C)</f>
        <v>840</v>
      </c>
      <c r="G21" s="78">
        <f t="shared" ref="G21:G30" ca="1" si="0">F21*2</f>
        <v>1680</v>
      </c>
      <c r="H21" s="78"/>
    </row>
    <row r="22" spans="1:8">
      <c r="A22" s="174"/>
      <c r="B22" s="25">
        <v>15001145</v>
      </c>
      <c r="C22" s="25"/>
      <c r="D22" s="26" t="s">
        <v>377</v>
      </c>
      <c r="E22" s="77"/>
      <c r="F22" s="78">
        <f ca="1">SUMIF(Report1!A:A,B22,Report1!C:C)</f>
        <v>3456</v>
      </c>
      <c r="G22" s="78">
        <f t="shared" ca="1" si="0"/>
        <v>6912</v>
      </c>
      <c r="H22" s="78"/>
    </row>
    <row r="23" spans="1:8">
      <c r="A23" s="174"/>
      <c r="B23" s="25">
        <v>15001146</v>
      </c>
      <c r="C23" s="25"/>
      <c r="D23" s="26" t="s">
        <v>445</v>
      </c>
      <c r="E23" s="77"/>
      <c r="F23" s="78">
        <f ca="1">SUMIF(Report1!A:A,B23,Report1!C:C)</f>
        <v>720</v>
      </c>
      <c r="G23" s="78">
        <f ca="1">F23*3</f>
        <v>2160</v>
      </c>
      <c r="H23" s="78"/>
    </row>
    <row r="24" spans="1:8">
      <c r="A24" s="174"/>
      <c r="B24" s="25">
        <v>15001151</v>
      </c>
      <c r="C24" s="25"/>
      <c r="D24" s="26" t="s">
        <v>388</v>
      </c>
      <c r="E24" s="77"/>
      <c r="F24" s="78">
        <f ca="1">SUMIF(Report1!A:A,B24,Report1!C:C)</f>
        <v>192</v>
      </c>
      <c r="G24" s="78">
        <f t="shared" ca="1" si="0"/>
        <v>384</v>
      </c>
      <c r="H24" s="78">
        <f ca="1">F24</f>
        <v>192</v>
      </c>
    </row>
    <row r="25" spans="1:8">
      <c r="A25" s="174"/>
      <c r="B25" s="79">
        <v>15001155</v>
      </c>
      <c r="C25" s="79"/>
      <c r="D25" s="80" t="s">
        <v>160</v>
      </c>
      <c r="E25" s="77"/>
      <c r="F25" s="78">
        <f ca="1">SUMIF(Report1!A:A,B25,Report1!C:C)</f>
        <v>288</v>
      </c>
      <c r="G25" s="78">
        <f t="shared" ca="1" si="0"/>
        <v>576</v>
      </c>
      <c r="H25" s="78"/>
    </row>
    <row r="26" spans="1:8">
      <c r="A26" s="174"/>
      <c r="B26" s="79">
        <v>15001157</v>
      </c>
      <c r="C26" s="79"/>
      <c r="D26" s="80" t="s">
        <v>378</v>
      </c>
      <c r="E26" s="77"/>
      <c r="F26" s="78">
        <f ca="1">SUMIF(Report1!A:A,B26,Report1!C:C)</f>
        <v>0</v>
      </c>
      <c r="G26" s="78">
        <f t="shared" ca="1" si="0"/>
        <v>0</v>
      </c>
      <c r="H26" s="78"/>
    </row>
    <row r="27" spans="1:8">
      <c r="A27" s="174"/>
      <c r="B27" s="79">
        <v>15001160</v>
      </c>
      <c r="C27" s="79"/>
      <c r="D27" s="80" t="s">
        <v>410</v>
      </c>
      <c r="E27" s="77"/>
      <c r="F27" s="78">
        <f ca="1">SUMIF(Report1!A:A,B27,Report1!C:C)</f>
        <v>768</v>
      </c>
      <c r="G27" s="78">
        <f t="shared" ca="1" si="0"/>
        <v>1536</v>
      </c>
      <c r="H27" s="78"/>
    </row>
    <row r="28" spans="1:8">
      <c r="A28" s="174"/>
      <c r="B28" s="25">
        <v>15001164</v>
      </c>
      <c r="C28" s="25"/>
      <c r="D28" s="26" t="s">
        <v>387</v>
      </c>
      <c r="E28" s="77"/>
      <c r="F28" s="78">
        <f ca="1">SUMIF(Report1!A:A,B28,Report1!C:C)</f>
        <v>4992</v>
      </c>
      <c r="G28" s="78">
        <f t="shared" ca="1" si="0"/>
        <v>9984</v>
      </c>
      <c r="H28" s="78"/>
    </row>
    <row r="29" spans="1:8">
      <c r="A29" s="174"/>
      <c r="B29" s="79">
        <v>15001176</v>
      </c>
      <c r="C29" s="79"/>
      <c r="D29" s="80" t="s">
        <v>462</v>
      </c>
      <c r="E29" s="77"/>
      <c r="F29" s="78">
        <f ca="1">SUMIF(Report1!A:A,B29,Report1!C:C)</f>
        <v>216</v>
      </c>
      <c r="G29" s="78">
        <f ca="1">F29*3</f>
        <v>648</v>
      </c>
      <c r="H29" s="78"/>
    </row>
    <row r="30" spans="1:8">
      <c r="A30" s="174"/>
      <c r="B30" s="79">
        <v>15001172</v>
      </c>
      <c r="C30" s="79"/>
      <c r="D30" s="80" t="s">
        <v>504</v>
      </c>
      <c r="E30" s="77"/>
      <c r="F30" s="78">
        <f ca="1">SUMIF(Report1!A:A,B30,Report1!C:C)</f>
        <v>0</v>
      </c>
      <c r="G30" s="78">
        <f t="shared" ca="1" si="0"/>
        <v>0</v>
      </c>
      <c r="H30" s="78"/>
    </row>
    <row r="31" spans="1:8">
      <c r="A31" s="174"/>
      <c r="B31" s="79">
        <v>15001058</v>
      </c>
      <c r="C31" s="79"/>
      <c r="D31" s="80" t="s">
        <v>503</v>
      </c>
      <c r="E31" s="77"/>
      <c r="F31" s="78">
        <f ca="1">SUMIF(Report1!A:A,B31,Report1!C:C)</f>
        <v>0</v>
      </c>
      <c r="G31" s="78"/>
      <c r="H31" s="78">
        <f ca="1">F31*2</f>
        <v>0</v>
      </c>
    </row>
    <row r="32" spans="1:8">
      <c r="A32" s="174"/>
      <c r="B32" s="25">
        <v>15003004</v>
      </c>
      <c r="C32" s="25"/>
      <c r="D32" s="26" t="s">
        <v>364</v>
      </c>
      <c r="E32" s="77"/>
      <c r="F32" s="78">
        <f ca="1">SUMIF(Report1!A:A,B32,Report1!C:C)</f>
        <v>5712</v>
      </c>
      <c r="G32" s="78"/>
      <c r="H32" s="78"/>
    </row>
    <row r="33" spans="1:8">
      <c r="A33" s="174"/>
      <c r="B33" s="79">
        <v>15003005</v>
      </c>
      <c r="C33" s="79"/>
      <c r="D33" s="80" t="s">
        <v>167</v>
      </c>
      <c r="E33" s="77"/>
      <c r="F33" s="78">
        <f ca="1">SUMIF(Report1!A:A,B33,Report1!C:C)</f>
        <v>0</v>
      </c>
      <c r="G33" s="78"/>
      <c r="H33" s="78"/>
    </row>
    <row r="34" spans="1:8">
      <c r="A34" s="174"/>
      <c r="B34" s="25">
        <v>15004006</v>
      </c>
      <c r="C34" s="25"/>
      <c r="D34" s="26" t="s">
        <v>360</v>
      </c>
      <c r="E34" s="77"/>
      <c r="F34" s="78">
        <f ca="1">SUMIF(Report1!A:A,B34,Report1!C:C)</f>
        <v>0</v>
      </c>
      <c r="G34" s="78"/>
      <c r="H34" s="78"/>
    </row>
    <row r="35" spans="1:8">
      <c r="A35" s="174"/>
      <c r="B35" s="25">
        <v>15004007</v>
      </c>
      <c r="C35" s="25"/>
      <c r="D35" s="26" t="s">
        <v>359</v>
      </c>
      <c r="E35" s="77"/>
      <c r="F35" s="78">
        <f ca="1">SUMIF(Report1!A:A,B35,Report1!C:C)</f>
        <v>19040</v>
      </c>
      <c r="G35" s="78"/>
      <c r="H35" s="78"/>
    </row>
    <row r="36" spans="1:8">
      <c r="A36" s="174"/>
      <c r="B36" s="25">
        <v>15004008</v>
      </c>
      <c r="C36" s="25"/>
      <c r="D36" s="26" t="s">
        <v>418</v>
      </c>
      <c r="E36" s="77"/>
      <c r="F36" s="78">
        <f ca="1">SUMIF(Report1!A:A,B36,Report1!C:C)</f>
        <v>0</v>
      </c>
      <c r="G36" s="78"/>
      <c r="H36" s="78"/>
    </row>
    <row r="37" spans="1:8">
      <c r="A37" s="174"/>
      <c r="B37" s="25">
        <v>15004009</v>
      </c>
      <c r="C37" s="25"/>
      <c r="D37" s="26" t="s">
        <v>419</v>
      </c>
      <c r="E37" s="77"/>
      <c r="F37" s="78">
        <f ca="1">SUMIF(Report1!A:A,B37,Report1!C:C)</f>
        <v>0</v>
      </c>
      <c r="G37" s="78"/>
      <c r="H37" s="78"/>
    </row>
    <row r="38" spans="1:8">
      <c r="A38" s="175" t="s">
        <v>509</v>
      </c>
      <c r="B38" s="83">
        <v>15002024</v>
      </c>
      <c r="C38" s="83"/>
      <c r="D38" s="84" t="s">
        <v>505</v>
      </c>
      <c r="E38" s="85"/>
      <c r="F38" s="86">
        <f ca="1">SUMIF(Report1!A:A,B38,Report1!C:C)</f>
        <v>2850</v>
      </c>
      <c r="G38" s="86"/>
      <c r="H38" s="86"/>
    </row>
    <row r="39" spans="1:8">
      <c r="A39" s="176"/>
      <c r="B39" s="87">
        <v>15002025</v>
      </c>
      <c r="C39" s="87"/>
      <c r="D39" s="88" t="s">
        <v>506</v>
      </c>
      <c r="E39" s="85"/>
      <c r="F39" s="86">
        <f ca="1">SUMIF(Report1!A:A,B39,Report1!C:C)</f>
        <v>2850</v>
      </c>
      <c r="G39" s="86"/>
      <c r="H39" s="86"/>
    </row>
    <row r="40" spans="1:8">
      <c r="A40" s="176"/>
      <c r="B40" s="87">
        <v>15002084</v>
      </c>
      <c r="C40" s="87"/>
      <c r="D40" s="88" t="s">
        <v>507</v>
      </c>
      <c r="E40" s="85"/>
      <c r="F40" s="86">
        <f ca="1">SUMIF(Report1!A:A,B40,Report1!C:C)</f>
        <v>8030</v>
      </c>
      <c r="G40" s="86"/>
      <c r="H40" s="86"/>
    </row>
    <row r="41" spans="1:8">
      <c r="A41" s="176"/>
      <c r="B41" s="87">
        <v>15002085</v>
      </c>
      <c r="C41" s="87"/>
      <c r="D41" s="88" t="s">
        <v>508</v>
      </c>
      <c r="E41" s="85"/>
      <c r="F41" s="86">
        <f ca="1">SUMIF(Report1!A:A,B41,Report1!C:C)</f>
        <v>8080</v>
      </c>
      <c r="G41" s="86"/>
      <c r="H41" s="86"/>
    </row>
    <row r="42" spans="1:8">
      <c r="A42" s="176"/>
      <c r="B42" s="87">
        <v>15002032</v>
      </c>
      <c r="C42" s="87"/>
      <c r="D42" s="88" t="s">
        <v>168</v>
      </c>
      <c r="E42" s="85"/>
      <c r="F42" s="86">
        <f>SUMIF(Report1!A:A,B42,Report1!C:C)</f>
        <v>0</v>
      </c>
      <c r="G42" s="86"/>
      <c r="H42" s="86"/>
    </row>
    <row r="43" spans="1:8">
      <c r="A43" s="176"/>
      <c r="B43" s="87">
        <v>15002055</v>
      </c>
      <c r="C43" s="87"/>
      <c r="D43" s="88" t="s">
        <v>367</v>
      </c>
      <c r="E43" s="85"/>
      <c r="F43" s="86">
        <f ca="1">SUMIF(Report1!A:A,B43,Report1!C:C)</f>
        <v>5480</v>
      </c>
      <c r="G43" s="86"/>
      <c r="H43" s="86"/>
    </row>
    <row r="44" spans="1:8">
      <c r="A44" s="176"/>
      <c r="B44" s="87">
        <v>15002042</v>
      </c>
      <c r="C44" s="87"/>
      <c r="D44" s="88" t="s">
        <v>169</v>
      </c>
      <c r="E44" s="85"/>
      <c r="F44" s="86">
        <f ca="1">SUMIF(Report1!A:A,B44,Report1!C:C)</f>
        <v>9600</v>
      </c>
      <c r="G44" s="86"/>
      <c r="H44" s="86"/>
    </row>
    <row r="45" spans="1:8">
      <c r="A45" s="177" t="s">
        <v>405</v>
      </c>
      <c r="B45" s="89">
        <v>15001008</v>
      </c>
      <c r="C45" s="94"/>
      <c r="D45" s="90" t="s">
        <v>514</v>
      </c>
      <c r="E45" s="95"/>
      <c r="F45" s="91">
        <f ca="1">SUMIF(Report1!A:A,B45,Report1!C:C)</f>
        <v>0</v>
      </c>
      <c r="G45" s="91">
        <f ca="1">F45*2</f>
        <v>0</v>
      </c>
      <c r="H45" s="91"/>
    </row>
    <row r="46" spans="1:8">
      <c r="A46" s="178"/>
      <c r="B46" s="89">
        <v>15001010</v>
      </c>
      <c r="C46" s="94"/>
      <c r="D46" s="90" t="s">
        <v>483</v>
      </c>
      <c r="E46" s="95"/>
      <c r="F46" s="91">
        <f ca="1">SUMIF(Report1!A:A,B46,Report1!C:C)</f>
        <v>5</v>
      </c>
      <c r="G46" s="91"/>
      <c r="H46" s="91">
        <f ca="1">F46*2</f>
        <v>10</v>
      </c>
    </row>
    <row r="47" spans="1:8">
      <c r="A47" s="178"/>
      <c r="B47" s="89">
        <v>15001063</v>
      </c>
      <c r="C47" s="94"/>
      <c r="D47" s="90" t="s">
        <v>480</v>
      </c>
      <c r="E47" s="95"/>
      <c r="F47" s="91">
        <f ca="1">SUMIF(Report1!A:A,B47,Report1!C:C)</f>
        <v>0</v>
      </c>
      <c r="G47" s="91">
        <f ca="1">F47*2</f>
        <v>0</v>
      </c>
      <c r="H47" s="91"/>
    </row>
    <row r="48" spans="1:8">
      <c r="A48" s="178"/>
      <c r="B48" s="89">
        <v>15001070</v>
      </c>
      <c r="C48" s="94"/>
      <c r="D48" s="90" t="s">
        <v>407</v>
      </c>
      <c r="E48" s="95"/>
      <c r="F48" s="91">
        <f ca="1">SUMIF(Report1!A:A,B48,Report1!C:C)</f>
        <v>0</v>
      </c>
      <c r="G48" s="91"/>
      <c r="H48" s="91">
        <f ca="1">F48*2</f>
        <v>0</v>
      </c>
    </row>
    <row r="49" spans="1:8">
      <c r="A49" s="178"/>
      <c r="B49" s="92">
        <v>15001166</v>
      </c>
      <c r="C49" s="94"/>
      <c r="D49" s="93" t="s">
        <v>406</v>
      </c>
      <c r="E49" s="95"/>
      <c r="F49" s="91">
        <f ca="1">SUMIF(Report1!A:A,B49,Report1!C:C)</f>
        <v>0</v>
      </c>
      <c r="G49" s="91">
        <f ca="1">F49*2</f>
        <v>0</v>
      </c>
      <c r="H49" s="91"/>
    </row>
    <row r="50" spans="1:8">
      <c r="A50" s="178"/>
      <c r="B50" s="92">
        <v>15001127</v>
      </c>
      <c r="C50" s="94"/>
      <c r="D50" s="93" t="s">
        <v>511</v>
      </c>
      <c r="E50" s="95"/>
      <c r="F50" s="91">
        <f ca="1">SUMIF(Report1!A:A,B50,Report1!C:C)</f>
        <v>0</v>
      </c>
      <c r="G50" s="91">
        <f ca="1">F50*4</f>
        <v>0</v>
      </c>
      <c r="H50" s="91"/>
    </row>
    <row r="51" spans="1:8">
      <c r="A51" s="178"/>
      <c r="B51" s="89">
        <v>15002015</v>
      </c>
      <c r="C51" s="94"/>
      <c r="D51" s="90" t="s">
        <v>510</v>
      </c>
      <c r="E51" s="95"/>
      <c r="F51" s="91">
        <f ca="1">SUMIF(Report1!A:A,B51,Report1!C:C)</f>
        <v>0</v>
      </c>
      <c r="G51" s="91"/>
      <c r="H51" s="91"/>
    </row>
    <row r="52" spans="1:8">
      <c r="A52" s="178"/>
      <c r="B52" s="89">
        <v>15002016</v>
      </c>
      <c r="C52" s="94"/>
      <c r="D52" s="90" t="s">
        <v>512</v>
      </c>
      <c r="E52" s="95"/>
      <c r="F52" s="91">
        <f ca="1">SUMIF(Report1!A:A,B52,Report1!C:C)</f>
        <v>0</v>
      </c>
      <c r="G52" s="91"/>
      <c r="H52" s="91"/>
    </row>
    <row r="53" spans="1:8">
      <c r="A53" s="178"/>
      <c r="B53" s="89">
        <v>15003009</v>
      </c>
      <c r="C53" s="94"/>
      <c r="D53" s="90" t="s">
        <v>412</v>
      </c>
      <c r="E53" s="95"/>
      <c r="F53" s="91">
        <f ca="1">SUMIF(Report1!A:A,B53,Report1!C:C)</f>
        <v>0</v>
      </c>
      <c r="G53" s="91"/>
      <c r="H53" s="91"/>
    </row>
    <row r="54" spans="1:8">
      <c r="A54" s="178"/>
      <c r="B54" s="89">
        <v>15001179</v>
      </c>
      <c r="C54" s="94"/>
      <c r="D54" s="90" t="s">
        <v>515</v>
      </c>
      <c r="E54" s="95"/>
      <c r="F54" s="102">
        <f ca="1">SUMIF(Report1!A:A,B54,Report1!C:C)</f>
        <v>0</v>
      </c>
      <c r="G54" s="102">
        <f ca="1">F54*5</f>
        <v>0</v>
      </c>
      <c r="H54" s="102"/>
    </row>
    <row r="55" spans="1:8">
      <c r="A55" s="178"/>
      <c r="B55" s="89">
        <v>15002017</v>
      </c>
      <c r="C55" s="94"/>
      <c r="D55" s="90" t="s">
        <v>516</v>
      </c>
      <c r="E55" s="95"/>
      <c r="F55" s="102">
        <f ca="1">SUMIF(Report1!A:A,B55,Report1!C:C)</f>
        <v>0</v>
      </c>
      <c r="G55" s="102"/>
      <c r="H55" s="102"/>
    </row>
    <row r="56" spans="1:8">
      <c r="A56" s="179"/>
      <c r="B56" s="89">
        <v>15002018</v>
      </c>
      <c r="C56" s="94"/>
      <c r="D56" s="90" t="s">
        <v>517</v>
      </c>
      <c r="E56" s="95"/>
      <c r="F56" s="102">
        <f ca="1">SUMIF(Report1!A:A,B56,Report1!C:C)</f>
        <v>0</v>
      </c>
      <c r="G56" s="102"/>
      <c r="H56" s="102"/>
    </row>
    <row r="57" spans="1:8">
      <c r="A57" s="162" t="s">
        <v>404</v>
      </c>
      <c r="B57" s="96">
        <v>15001109</v>
      </c>
      <c r="C57" s="98"/>
      <c r="D57" s="97" t="s">
        <v>402</v>
      </c>
      <c r="E57" s="81"/>
      <c r="F57" s="82">
        <f ca="1">SUMIF(Report1!A:A,B57,Report1!C:C)</f>
        <v>500</v>
      </c>
      <c r="G57" s="82">
        <f ca="1">F57*2</f>
        <v>1000</v>
      </c>
      <c r="H57" s="82">
        <f ca="1">F57</f>
        <v>500</v>
      </c>
    </row>
    <row r="58" spans="1:8">
      <c r="A58" s="162"/>
      <c r="B58" s="96">
        <v>15002010</v>
      </c>
      <c r="C58" s="98"/>
      <c r="D58" s="97" t="s">
        <v>403</v>
      </c>
      <c r="E58" s="81"/>
      <c r="F58" s="82">
        <f ca="1">SUMIF(Report1!A:A,B58,Report1!C:C)</f>
        <v>500</v>
      </c>
      <c r="G58" s="82"/>
      <c r="H58" s="82"/>
    </row>
    <row r="59" spans="1:8">
      <c r="A59" s="163" t="s">
        <v>513</v>
      </c>
      <c r="B59" s="99">
        <v>15001106</v>
      </c>
      <c r="C59" s="100"/>
      <c r="D59" s="101" t="s">
        <v>431</v>
      </c>
      <c r="E59" s="31"/>
      <c r="F59" s="32">
        <f ca="1">SUMIF(Report1!A:A,B59,Report1!C:C)</f>
        <v>0</v>
      </c>
      <c r="G59" s="32">
        <f ca="1">F59*2</f>
        <v>0</v>
      </c>
      <c r="H59" s="32"/>
    </row>
    <row r="60" spans="1:8">
      <c r="A60" s="163"/>
      <c r="B60" s="99">
        <v>15001175</v>
      </c>
      <c r="C60" s="100"/>
      <c r="D60" s="101" t="s">
        <v>432</v>
      </c>
      <c r="E60" s="31"/>
      <c r="F60" s="32">
        <f ca="1">SUMIF(Report1!A:A,B60,Report1!C:C)</f>
        <v>0</v>
      </c>
      <c r="G60" s="32">
        <f ca="1">F60*2</f>
        <v>0</v>
      </c>
      <c r="H60" s="32"/>
    </row>
    <row r="61" spans="1:8">
      <c r="E61" s="35" t="s">
        <v>183</v>
      </c>
      <c r="F61" s="37">
        <f ca="1">SUM(F2:F44)</f>
        <v>266016.5</v>
      </c>
      <c r="G61" s="37">
        <f ca="1">SUM(G2:G44)</f>
        <v>121915</v>
      </c>
      <c r="H61" s="37">
        <f ca="1">SUM(H2:H44)</f>
        <v>28191</v>
      </c>
    </row>
  </sheetData>
  <customSheetViews>
    <customSheetView guid="{889FFCA4-7EFC-471B-8ECE-D4688929F392}" state="hidden">
      <pane xSplit="3" ySplit="1" topLeftCell="E2" activePane="bottomRight" state="frozen"/>
      <selection pane="bottomRight" activeCell="F8" sqref="F8"/>
      <pageMargins left="0.7" right="0.7" top="0.75" bottom="0.75" header="0.3" footer="0.3"/>
      <pageSetup orientation="portrait" r:id="rId1"/>
    </customSheetView>
  </customSheetViews>
  <mergeCells count="11">
    <mergeCell ref="A57:A58"/>
    <mergeCell ref="A59:A60"/>
    <mergeCell ref="D6:D7"/>
    <mergeCell ref="B1:C1"/>
    <mergeCell ref="A2:A13"/>
    <mergeCell ref="A14:A19"/>
    <mergeCell ref="D14:D16"/>
    <mergeCell ref="D17:D19"/>
    <mergeCell ref="A20:A37"/>
    <mergeCell ref="A38:A44"/>
    <mergeCell ref="A45:A56"/>
  </mergeCells>
  <conditionalFormatting sqref="B2:B13">
    <cfRule type="duplicateValues" dxfId="19" priority="66"/>
  </conditionalFormatting>
  <conditionalFormatting sqref="B20:B31">
    <cfRule type="duplicateValues" dxfId="18" priority="67"/>
  </conditionalFormatting>
  <conditionalFormatting sqref="C20:C31">
    <cfRule type="duplicateValues" dxfId="17" priority="68"/>
  </conditionalFormatting>
  <conditionalFormatting sqref="B32:B37">
    <cfRule type="duplicateValues" dxfId="16" priority="69"/>
  </conditionalFormatting>
  <conditionalFormatting sqref="C32:C37">
    <cfRule type="duplicateValues" dxfId="15" priority="70"/>
  </conditionalFormatting>
  <conditionalFormatting sqref="B57:B58">
    <cfRule type="duplicateValues" dxfId="14" priority="2"/>
  </conditionalFormatting>
  <conditionalFormatting sqref="B59:B60">
    <cfRule type="duplicateValues" dxfId="13" priority="1"/>
  </conditionalFormatting>
  <conditionalFormatting sqref="B45:B56">
    <cfRule type="duplicateValues" dxfId="12" priority="73"/>
  </conditionalFormatting>
  <pageMargins left="0.7" right="0.7" top="0.75" bottom="0.75" header="0.3" footer="0.3"/>
  <pageSetup orientation="portrait"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AI26"/>
  <sheetViews>
    <sheetView rightToLeft="1" workbookViewId="0">
      <pane xSplit="4" ySplit="1" topLeftCell="E2" activePane="bottomRight" state="frozen"/>
      <selection activeCell="G24" sqref="G24"/>
      <selection pane="topRight" activeCell="G24" sqref="G24"/>
      <selection pane="bottomLeft" activeCell="G24" sqref="G24"/>
      <selection pane="bottomRight" activeCell="Q8" sqref="Q8"/>
    </sheetView>
  </sheetViews>
  <sheetFormatPr defaultRowHeight="15"/>
  <cols>
    <col min="1" max="1" width="21.140625" style="9" customWidth="1"/>
    <col min="2" max="2" width="9" style="9" bestFit="1" customWidth="1"/>
    <col min="3" max="3" width="23.28515625" style="7" customWidth="1"/>
    <col min="4" max="4" width="5.140625" style="7" customWidth="1"/>
    <col min="5" max="10" width="5" style="9" bestFit="1" customWidth="1"/>
    <col min="11" max="11" width="4" style="9" bestFit="1" customWidth="1"/>
    <col min="12" max="14" width="5" style="9" bestFit="1" customWidth="1"/>
    <col min="15" max="15" width="4" style="9" bestFit="1" customWidth="1"/>
    <col min="16" max="17" width="5" style="9" bestFit="1" customWidth="1"/>
    <col min="18" max="18" width="4" style="9" bestFit="1" customWidth="1"/>
    <col min="19" max="19" width="5" style="9" bestFit="1" customWidth="1"/>
    <col min="20" max="21" width="4" style="9" bestFit="1" customWidth="1"/>
    <col min="22" max="22" width="5" style="9" bestFit="1" customWidth="1"/>
    <col min="23" max="23" width="4" style="9" bestFit="1" customWidth="1"/>
    <col min="24" max="24" width="5" style="9" bestFit="1" customWidth="1"/>
    <col min="25" max="25" width="4" style="9" bestFit="1" customWidth="1"/>
    <col min="26" max="29" width="5" style="9" bestFit="1" customWidth="1"/>
    <col min="30" max="30" width="4" style="9" bestFit="1" customWidth="1"/>
    <col min="31" max="31" width="5" style="9" bestFit="1" customWidth="1"/>
    <col min="32" max="32" width="3.28515625" style="9" bestFit="1" customWidth="1"/>
    <col min="33" max="35" width="5" style="9" bestFit="1" customWidth="1"/>
  </cols>
  <sheetData>
    <row r="1" spans="1:35">
      <c r="A1" s="5" t="s">
        <v>125</v>
      </c>
      <c r="B1" s="5" t="s">
        <v>0</v>
      </c>
      <c r="C1" s="10" t="s">
        <v>1</v>
      </c>
      <c r="D1" s="5" t="s">
        <v>179</v>
      </c>
      <c r="E1" s="5">
        <v>1</v>
      </c>
      <c r="F1" s="5">
        <v>2</v>
      </c>
      <c r="G1" s="5">
        <v>3</v>
      </c>
      <c r="H1" s="5">
        <v>4</v>
      </c>
      <c r="I1" s="5">
        <v>5</v>
      </c>
      <c r="J1" s="5">
        <v>6</v>
      </c>
      <c r="K1" s="5">
        <v>7</v>
      </c>
      <c r="L1" s="5">
        <v>8</v>
      </c>
      <c r="M1" s="5">
        <v>9</v>
      </c>
      <c r="N1" s="5">
        <v>10</v>
      </c>
      <c r="O1" s="5">
        <v>11</v>
      </c>
      <c r="P1" s="5">
        <v>12</v>
      </c>
      <c r="Q1" s="5">
        <v>13</v>
      </c>
      <c r="R1" s="5">
        <v>14</v>
      </c>
      <c r="S1" s="5">
        <v>15</v>
      </c>
      <c r="T1" s="5">
        <v>16</v>
      </c>
      <c r="U1" s="5">
        <v>17</v>
      </c>
      <c r="V1" s="5">
        <v>18</v>
      </c>
      <c r="W1" s="5">
        <v>19</v>
      </c>
      <c r="X1" s="5">
        <v>20</v>
      </c>
      <c r="Y1" s="5">
        <v>21</v>
      </c>
      <c r="Z1" s="5">
        <v>22</v>
      </c>
      <c r="AA1" s="5">
        <v>23</v>
      </c>
      <c r="AB1" s="5">
        <v>24</v>
      </c>
      <c r="AC1" s="5">
        <v>25</v>
      </c>
      <c r="AD1" s="5">
        <v>26</v>
      </c>
      <c r="AE1" s="5">
        <v>27</v>
      </c>
      <c r="AF1" s="5">
        <v>28</v>
      </c>
      <c r="AG1" s="5">
        <v>29</v>
      </c>
      <c r="AH1" s="5">
        <v>30</v>
      </c>
      <c r="AI1" s="5">
        <v>31</v>
      </c>
    </row>
    <row r="2" spans="1:35">
      <c r="A2" s="25" t="s">
        <v>123</v>
      </c>
      <c r="B2" s="25">
        <v>15001124</v>
      </c>
      <c r="C2" s="26" t="s">
        <v>49</v>
      </c>
      <c r="D2" s="3">
        <f ca="1">SUM(E2:AI2)</f>
        <v>3240</v>
      </c>
      <c r="E2" s="25">
        <f ca="1">IFERROR(SUMIFS(INDIRECT(LEFT(ADDRESS(1,2,4,1,E$1),LEN(ADDRESS(1,2,4,1,E$1))-1)&amp;":B"),INDIRECT(LEFT(ADDRESS(1,1,4,1,E$1),LEN(ADDRESS(1,1,4,1,E$1))-1)&amp;":A"),Report2!$B2,INDIRECT(LEFT(ADDRESS(1,9,4,1,E$1),LEN(ADDRESS(1,9,4,1,E$1))-1)&amp;":i"),Report2!$A2),"")</f>
        <v>0</v>
      </c>
      <c r="F2" s="25" t="str">
        <f ca="1">IFERROR(SUMIFS(INDIRECT(LEFT(ADDRESS(1,2,4,1,F$1),LEN(ADDRESS(1,2,4,1,F$1))-1)&amp;":B"),INDIRECT(LEFT(ADDRESS(1,1,4,1,F$1),LEN(ADDRESS(1,1,4,1,F$1))-1)&amp;":A"),Report2!$B2,INDIRECT(LEFT(ADDRESS(1,9,4,1,F$1),LEN(ADDRESS(1,9,4,1,F$1))-1)&amp;":i"),Report2!$A2),"")</f>
        <v/>
      </c>
      <c r="G2" s="25">
        <f ca="1">IFERROR(SUMIFS(INDIRECT(LEFT(ADDRESS(1,2,4,1,G$1),LEN(ADDRESS(1,2,4,1,G$1))-1)&amp;":B"),INDIRECT(LEFT(ADDRESS(1,1,4,1,G$1),LEN(ADDRESS(1,1,4,1,G$1))-1)&amp;":A"),Report2!$B2,INDIRECT(LEFT(ADDRESS(1,9,4,1,G$1),LEN(ADDRESS(1,9,4,1,G$1))-1)&amp;":i"),Report2!$A2),"")</f>
        <v>360</v>
      </c>
      <c r="H2" s="25">
        <f ca="1">IFERROR(SUMIFS(INDIRECT(LEFT(ADDRESS(1,2,4,1,H$1),LEN(ADDRESS(1,2,4,1,H$1))-1)&amp;":B"),INDIRECT(LEFT(ADDRESS(1,1,4,1,H$1),LEN(ADDRESS(1,1,4,1,H$1))-1)&amp;":A"),Report2!$B2,INDIRECT(LEFT(ADDRESS(1,9,4,1,H$1),LEN(ADDRESS(1,9,4,1,H$1))-1)&amp;":i"),Report2!$A2),"")</f>
        <v>0</v>
      </c>
      <c r="I2" s="25">
        <f ca="1">IFERROR(SUMIFS(INDIRECT(LEFT(ADDRESS(1,2,4,1,I$1),LEN(ADDRESS(1,2,4,1,I$1))-1)&amp;":B"),INDIRECT(LEFT(ADDRESS(1,1,4,1,I$1),LEN(ADDRESS(1,1,4,1,I$1))-1)&amp;":A"),Report2!$B2,INDIRECT(LEFT(ADDRESS(1,9,4,1,I$1),LEN(ADDRESS(1,9,4,1,I$1))-1)&amp;":i"),Report2!$A2),"")</f>
        <v>360</v>
      </c>
      <c r="J2" s="25">
        <f ca="1">IFERROR(SUMIFS(INDIRECT(LEFT(ADDRESS(1,2,4,1,J$1),LEN(ADDRESS(1,2,4,1,J$1))-1)&amp;":B"),INDIRECT(LEFT(ADDRESS(1,1,4,1,J$1),LEN(ADDRESS(1,1,4,1,J$1))-1)&amp;":A"),Report2!$B2,INDIRECT(LEFT(ADDRESS(1,9,4,1,J$1),LEN(ADDRESS(1,9,4,1,J$1))-1)&amp;":i"),Report2!$A2),"")</f>
        <v>0</v>
      </c>
      <c r="K2" s="25">
        <f ca="1">IFERROR(SUMIFS(INDIRECT(LEFT(ADDRESS(1,2,4,1,K$1),LEN(ADDRESS(1,2,4,1,K$1))-1)&amp;":B"),INDIRECT(LEFT(ADDRESS(1,1,4,1,K$1),LEN(ADDRESS(1,1,4,1,K$1))-1)&amp;":A"),Report2!$B2,INDIRECT(LEFT(ADDRESS(1,9,4,1,K$1),LEN(ADDRESS(1,9,4,1,K$1))-1)&amp;":i"),Report2!$A2),"")</f>
        <v>0</v>
      </c>
      <c r="L2" s="25">
        <f ca="1">IFERROR(SUMIFS(INDIRECT(LEFT(ADDRESS(1,2,4,1,L$1),LEN(ADDRESS(1,2,4,1,L$1))-1)&amp;":B"),INDIRECT(LEFT(ADDRESS(1,1,4,1,L$1),LEN(ADDRESS(1,1,4,1,L$1))-1)&amp;":A"),Report2!$B2,INDIRECT(LEFT(ADDRESS(1,9,4,1,L$1),LEN(ADDRESS(1,9,4,1,L$1))-1)&amp;":i"),Report2!$A2),"")</f>
        <v>360</v>
      </c>
      <c r="M2" s="25">
        <f ca="1">IFERROR(SUMIFS(INDIRECT(LEFT(ADDRESS(1,2,4,1,M$1),LEN(ADDRESS(1,2,4,1,M$1))-1)&amp;":B"),INDIRECT(LEFT(ADDRESS(1,1,4,1,M$1),LEN(ADDRESS(1,1,4,1,M$1))-1)&amp;":A"),Report2!$B2,INDIRECT(LEFT(ADDRESS(1,9,4,1,M$1),LEN(ADDRESS(1,9,4,1,M$1))-1)&amp;":i"),Report2!$A2),"")</f>
        <v>0</v>
      </c>
      <c r="N2" s="25">
        <f ca="1">IFERROR(SUMIFS(INDIRECT(LEFT(ADDRESS(1,2,4,1,N$1),LEN(ADDRESS(1,2,4,1,N$1))-1)&amp;":B"),INDIRECT(LEFT(ADDRESS(1,1,4,1,N$1),LEN(ADDRESS(1,1,4,1,N$1))-1)&amp;":A"),Report2!$B2,INDIRECT(LEFT(ADDRESS(1,9,4,1,N$1),LEN(ADDRESS(1,9,4,1,N$1))-1)&amp;":i"),Report2!$A2),"")</f>
        <v>0</v>
      </c>
      <c r="O2" s="25">
        <f ca="1">IFERROR(SUMIFS(INDIRECT(LEFT(ADDRESS(1,2,4,1,O$1),LEN(ADDRESS(1,2,4,1,O$1))-1)&amp;":B"),INDIRECT(LEFT(ADDRESS(1,1,4,1,O$1),LEN(ADDRESS(1,1,4,1,O$1))-1)&amp;":A"),Report2!$B2,INDIRECT(LEFT(ADDRESS(1,9,4,1,O$1),LEN(ADDRESS(1,9,4,1,O$1))-1)&amp;":i"),Report2!$A2),"")</f>
        <v>240</v>
      </c>
      <c r="P2" s="25">
        <f ca="1">IFERROR(SUMIFS(INDIRECT(LEFT(ADDRESS(1,2,4,1,P$1),LEN(ADDRESS(1,2,4,1,P$1))-1)&amp;":B"),INDIRECT(LEFT(ADDRESS(1,1,4,1,P$1),LEN(ADDRESS(1,1,4,1,P$1))-1)&amp;":A"),Report2!$B2,INDIRECT(LEFT(ADDRESS(1,9,4,1,P$1),LEN(ADDRESS(1,9,4,1,P$1))-1)&amp;":i"),Report2!$A2),"")</f>
        <v>0</v>
      </c>
      <c r="Q2" s="25">
        <f ca="1">IFERROR(SUMIFS(INDIRECT(LEFT(ADDRESS(1,2,4,1,Q$1),LEN(ADDRESS(1,2,4,1,Q$1))-1)&amp;":B"),INDIRECT(LEFT(ADDRESS(1,1,4,1,Q$1),LEN(ADDRESS(1,1,4,1,Q$1))-1)&amp;":A"),Report2!$B2,INDIRECT(LEFT(ADDRESS(1,9,4,1,Q$1),LEN(ADDRESS(1,9,4,1,Q$1))-1)&amp;":i"),Report2!$A2),"")</f>
        <v>0</v>
      </c>
      <c r="R2" s="25" t="str">
        <f ca="1">IFERROR(SUMIFS(INDIRECT(LEFT(ADDRESS(1,2,4,1,R$1),LEN(ADDRESS(1,2,4,1,R$1))-1)&amp;":B"),INDIRECT(LEFT(ADDRESS(1,1,4,1,R$1),LEN(ADDRESS(1,1,4,1,R$1))-1)&amp;":A"),Report2!$B2,INDIRECT(LEFT(ADDRESS(1,9,4,1,R$1),LEN(ADDRESS(1,9,4,1,R$1))-1)&amp;":i"),Report2!$A2),"")</f>
        <v/>
      </c>
      <c r="S2" s="25">
        <f ca="1">IFERROR(SUMIFS(INDIRECT(LEFT(ADDRESS(1,2,4,1,S$1),LEN(ADDRESS(1,2,4,1,S$1))-1)&amp;":B"),INDIRECT(LEFT(ADDRESS(1,1,4,1,S$1),LEN(ADDRESS(1,1,4,1,S$1))-1)&amp;":A"),Report2!$B2,INDIRECT(LEFT(ADDRESS(1,9,4,1,S$1),LEN(ADDRESS(1,9,4,1,S$1))-1)&amp;":i"),Report2!$A2),"")</f>
        <v>240</v>
      </c>
      <c r="T2" s="25">
        <f ca="1">IFERROR(SUMIFS(INDIRECT(LEFT(ADDRESS(1,2,4,1,T$1),LEN(ADDRESS(1,2,4,1,T$1))-1)&amp;":B"),INDIRECT(LEFT(ADDRESS(1,1,4,1,T$1),LEN(ADDRESS(1,1,4,1,T$1))-1)&amp;":A"),Report2!$B2,INDIRECT(LEFT(ADDRESS(1,9,4,1,T$1),LEN(ADDRESS(1,9,4,1,T$1))-1)&amp;":i"),Report2!$A2),"")</f>
        <v>0</v>
      </c>
      <c r="U2" s="25">
        <f ca="1">IFERROR(SUMIFS(INDIRECT(LEFT(ADDRESS(1,2,4,1,U$1),LEN(ADDRESS(1,2,4,1,U$1))-1)&amp;":B"),INDIRECT(LEFT(ADDRESS(1,1,4,1,U$1),LEN(ADDRESS(1,1,4,1,U$1))-1)&amp;":A"),Report2!$B2,INDIRECT(LEFT(ADDRESS(1,9,4,1,U$1),LEN(ADDRESS(1,9,4,1,U$1))-1)&amp;":i"),Report2!$A2),"")</f>
        <v>0</v>
      </c>
      <c r="V2" s="25">
        <f ca="1">IFERROR(SUMIFS(INDIRECT(LEFT(ADDRESS(1,2,4,1,V$1),LEN(ADDRESS(1,2,4,1,V$1))-1)&amp;":B"),INDIRECT(LEFT(ADDRESS(1,1,4,1,V$1),LEN(ADDRESS(1,1,4,1,V$1))-1)&amp;":A"),Report2!$B2,INDIRECT(LEFT(ADDRESS(1,9,4,1,V$1),LEN(ADDRESS(1,9,4,1,V$1))-1)&amp;":i"),Report2!$A2),"")</f>
        <v>360</v>
      </c>
      <c r="W2" s="25">
        <f ca="1">IFERROR(SUMIFS(INDIRECT(LEFT(ADDRESS(1,2,4,1,W$1),LEN(ADDRESS(1,2,4,1,W$1))-1)&amp;":B"),INDIRECT(LEFT(ADDRESS(1,1,4,1,W$1),LEN(ADDRESS(1,1,4,1,W$1))-1)&amp;":A"),Report2!$B2,INDIRECT(LEFT(ADDRESS(1,9,4,1,W$1),LEN(ADDRESS(1,9,4,1,W$1))-1)&amp;":i"),Report2!$A2),"")</f>
        <v>0</v>
      </c>
      <c r="X2" s="25">
        <f ca="1">IFERROR(SUMIFS(INDIRECT(LEFT(ADDRESS(1,2,4,1,X$1),LEN(ADDRESS(1,2,4,1,X$1))-1)&amp;":B"),INDIRECT(LEFT(ADDRESS(1,1,4,1,X$1),LEN(ADDRESS(1,1,4,1,X$1))-1)&amp;":A"),Report2!$B2,INDIRECT(LEFT(ADDRESS(1,9,4,1,X$1),LEN(ADDRESS(1,9,4,1,X$1))-1)&amp;":i"),Report2!$A2),"")</f>
        <v>0</v>
      </c>
      <c r="Y2" s="25" t="str">
        <f ca="1">IFERROR(SUMIFS(INDIRECT(LEFT(ADDRESS(1,2,4,1,Y$1),LEN(ADDRESS(1,2,4,1,Y$1))-1)&amp;":B"),INDIRECT(LEFT(ADDRESS(1,1,4,1,Y$1),LEN(ADDRESS(1,1,4,1,Y$1))-1)&amp;":A"),Report2!$B2,INDIRECT(LEFT(ADDRESS(1,9,4,1,Y$1),LEN(ADDRESS(1,9,4,1,Y$1))-1)&amp;":i"),Report2!$A2),"")</f>
        <v/>
      </c>
      <c r="Z2" s="25">
        <f ca="1">IFERROR(SUMIFS(INDIRECT(LEFT(ADDRESS(1,2,4,1,Z$1),LEN(ADDRESS(1,2,4,1,Z$1))-1)&amp;":B"),INDIRECT(LEFT(ADDRESS(1,1,4,1,Z$1),LEN(ADDRESS(1,1,4,1,Z$1))-1)&amp;":A"),Report2!$B2,INDIRECT(LEFT(ADDRESS(1,9,4,1,Z$1),LEN(ADDRESS(1,9,4,1,Z$1))-1)&amp;":i"),Report2!$A2),"")</f>
        <v>360</v>
      </c>
      <c r="AA2" s="25">
        <f ca="1">IFERROR(SUMIFS(INDIRECT(LEFT(ADDRESS(1,2,4,1,AA$1),LEN(ADDRESS(1,2,4,1,AA$1))-1)&amp;":B"),INDIRECT(LEFT(ADDRESS(1,1,4,1,AA$1),LEN(ADDRESS(1,1,4,1,AA$1))-1)&amp;":A"),Report2!$B2,INDIRECT(LEFT(ADDRESS(1,9,4,1,AA$1),LEN(ADDRESS(1,9,4,1,AA$1))-1)&amp;":i"),Report2!$A2),"")</f>
        <v>0</v>
      </c>
      <c r="AB2" s="25">
        <f ca="1">IFERROR(SUMIFS(INDIRECT(LEFT(ADDRESS(1,2,4,1,AB$1),LEN(ADDRESS(1,2,4,1,AB$1))-1)&amp;":B"),INDIRECT(LEFT(ADDRESS(1,1,4,1,AB$1),LEN(ADDRESS(1,1,4,1,AB$1))-1)&amp;":A"),Report2!$B2,INDIRECT(LEFT(ADDRESS(1,9,4,1,AB$1),LEN(ADDRESS(1,9,4,1,AB$1))-1)&amp;":i"),Report2!$A2),"")</f>
        <v>0</v>
      </c>
      <c r="AC2" s="25">
        <f ca="1">IFERROR(SUMIFS(INDIRECT(LEFT(ADDRESS(1,2,4,1,AC$1),LEN(ADDRESS(1,2,4,1,AC$1))-1)&amp;":B"),INDIRECT(LEFT(ADDRESS(1,1,4,1,AC$1),LEN(ADDRESS(1,1,4,1,AC$1))-1)&amp;":A"),Report2!$B2,INDIRECT(LEFT(ADDRESS(1,9,4,1,AC$1),LEN(ADDRESS(1,9,4,1,AC$1))-1)&amp;":i"),Report2!$A2),"")</f>
        <v>0</v>
      </c>
      <c r="AD2" s="25">
        <f ca="1">IFERROR(SUMIFS(INDIRECT(LEFT(ADDRESS(1,2,4,1,AD$1),LEN(ADDRESS(1,2,4,1,AD$1))-1)&amp;":B"),INDIRECT(LEFT(ADDRESS(1,1,4,1,AD$1),LEN(ADDRESS(1,1,4,1,AD$1))-1)&amp;":A"),Report2!$B2,INDIRECT(LEFT(ADDRESS(1,9,4,1,AD$1),LEN(ADDRESS(1,9,4,1,AD$1))-1)&amp;":i"),Report2!$A2),"")</f>
        <v>240</v>
      </c>
      <c r="AE2" s="25">
        <f ca="1">IFERROR(SUMIFS(INDIRECT(LEFT(ADDRESS(1,2,4,1,AE$1),LEN(ADDRESS(1,2,4,1,AE$1))-1)&amp;":B"),INDIRECT(LEFT(ADDRESS(1,1,4,1,AE$1),LEN(ADDRESS(1,1,4,1,AE$1))-1)&amp;":A"),Report2!$B2,INDIRECT(LEFT(ADDRESS(1,9,4,1,AE$1),LEN(ADDRESS(1,9,4,1,AE$1))-1)&amp;":i"),Report2!$A2),"")</f>
        <v>0</v>
      </c>
      <c r="AF2" s="25" t="str">
        <f ca="1">IFERROR(SUMIFS(INDIRECT(LEFT(ADDRESS(1,2,4,1,AF$1),LEN(ADDRESS(1,2,4,1,AF$1))-1)&amp;":B"),INDIRECT(LEFT(ADDRESS(1,1,4,1,AF$1),LEN(ADDRESS(1,1,4,1,AF$1))-1)&amp;":A"),Report2!$B2,INDIRECT(LEFT(ADDRESS(1,9,4,1,AF$1),LEN(ADDRESS(1,9,4,1,AF$1))-1)&amp;":i"),Report2!$A2),"")</f>
        <v/>
      </c>
      <c r="AG2" s="25">
        <f ca="1">IFERROR(SUMIFS(INDIRECT(LEFT(ADDRESS(1,2,4,1,AG$1),LEN(ADDRESS(1,2,4,1,AG$1))-1)&amp;":B"),INDIRECT(LEFT(ADDRESS(1,1,4,1,AG$1),LEN(ADDRESS(1,1,4,1,AG$1))-1)&amp;":A"),Report2!$B2,INDIRECT(LEFT(ADDRESS(1,9,4,1,AG$1),LEN(ADDRESS(1,9,4,1,AG$1))-1)&amp;":i"),Report2!$A2),"")</f>
        <v>360</v>
      </c>
      <c r="AH2" s="25">
        <f ca="1">IFERROR(SUMIFS(INDIRECT(LEFT(ADDRESS(1,2,4,1,AH$1),LEN(ADDRESS(1,2,4,1,AH$1))-1)&amp;":B"),INDIRECT(LEFT(ADDRESS(1,1,4,1,AH$1),LEN(ADDRESS(1,1,4,1,AH$1))-1)&amp;":A"),Report2!$B2,INDIRECT(LEFT(ADDRESS(1,9,4,1,AH$1),LEN(ADDRESS(1,9,4,1,AH$1))-1)&amp;":i"),Report2!$A2),"")</f>
        <v>360</v>
      </c>
      <c r="AI2" s="25">
        <f ca="1">IFERROR(SUMIFS(INDIRECT(LEFT(ADDRESS(1,2,4,1,AI$1),LEN(ADDRESS(1,2,4,1,AI$1))-1)&amp;":B"),INDIRECT(LEFT(ADDRESS(1,1,4,1,AI$1),LEN(ADDRESS(1,1,4,1,AI$1))-1)&amp;":A"),Report2!$B2,INDIRECT(LEFT(ADDRESS(1,9,4,1,AI$1),LEN(ADDRESS(1,9,4,1,AI$1))-1)&amp;":i"),Report2!$A2),"")</f>
        <v>0</v>
      </c>
    </row>
    <row r="3" spans="1:35">
      <c r="A3" s="25" t="s">
        <v>123</v>
      </c>
      <c r="B3" s="25">
        <v>15001125</v>
      </c>
      <c r="C3" s="26" t="s">
        <v>47</v>
      </c>
      <c r="D3" s="3">
        <f t="shared" ref="D3:D17" ca="1" si="0">SUM(E3:AI3)</f>
        <v>3240</v>
      </c>
      <c r="E3" s="25">
        <f ca="1">IFERROR(SUMIFS(INDIRECT(LEFT(ADDRESS(1,2,4,1,E$1),LEN(ADDRESS(1,2,4,1,E$1))-1)&amp;":B"),INDIRECT(LEFT(ADDRESS(1,1,4,1,E$1),LEN(ADDRESS(1,1,4,1,E$1))-1)&amp;":A"),Report2!$B3,INDIRECT(LEFT(ADDRESS(1,9,4,1,E$1),LEN(ADDRESS(1,9,4,1,E$1))-1)&amp;":i"),Report2!$A3),"")</f>
        <v>0</v>
      </c>
      <c r="F3" s="25" t="str">
        <f ca="1">IFERROR(SUMIFS(INDIRECT(LEFT(ADDRESS(1,2,4,1,F$1),LEN(ADDRESS(1,2,4,1,F$1))-1)&amp;":B"),INDIRECT(LEFT(ADDRESS(1,1,4,1,F$1),LEN(ADDRESS(1,1,4,1,F$1))-1)&amp;":A"),Report2!$B3,INDIRECT(LEFT(ADDRESS(1,9,4,1,F$1),LEN(ADDRESS(1,9,4,1,F$1))-1)&amp;":i"),Report2!$A3),"")</f>
        <v/>
      </c>
      <c r="G3" s="25">
        <f ca="1">IFERROR(SUMIFS(INDIRECT(LEFT(ADDRESS(1,2,4,1,G$1),LEN(ADDRESS(1,2,4,1,G$1))-1)&amp;":B"),INDIRECT(LEFT(ADDRESS(1,1,4,1,G$1),LEN(ADDRESS(1,1,4,1,G$1))-1)&amp;":A"),Report2!$B3,INDIRECT(LEFT(ADDRESS(1,9,4,1,G$1),LEN(ADDRESS(1,9,4,1,G$1))-1)&amp;":i"),Report2!$A3),"")</f>
        <v>360</v>
      </c>
      <c r="H3" s="25">
        <f ca="1">IFERROR(SUMIFS(INDIRECT(LEFT(ADDRESS(1,2,4,1,H$1),LEN(ADDRESS(1,2,4,1,H$1))-1)&amp;":B"),INDIRECT(LEFT(ADDRESS(1,1,4,1,H$1),LEN(ADDRESS(1,1,4,1,H$1))-1)&amp;":A"),Report2!$B3,INDIRECT(LEFT(ADDRESS(1,9,4,1,H$1),LEN(ADDRESS(1,9,4,1,H$1))-1)&amp;":i"),Report2!$A3),"")</f>
        <v>0</v>
      </c>
      <c r="I3" s="25">
        <f ca="1">IFERROR(SUMIFS(INDIRECT(LEFT(ADDRESS(1,2,4,1,I$1),LEN(ADDRESS(1,2,4,1,I$1))-1)&amp;":B"),INDIRECT(LEFT(ADDRESS(1,1,4,1,I$1),LEN(ADDRESS(1,1,4,1,I$1))-1)&amp;":A"),Report2!$B3,INDIRECT(LEFT(ADDRESS(1,9,4,1,I$1),LEN(ADDRESS(1,9,4,1,I$1))-1)&amp;":i"),Report2!$A3),"")</f>
        <v>360</v>
      </c>
      <c r="J3" s="25">
        <f ca="1">IFERROR(SUMIFS(INDIRECT(LEFT(ADDRESS(1,2,4,1,J$1),LEN(ADDRESS(1,2,4,1,J$1))-1)&amp;":B"),INDIRECT(LEFT(ADDRESS(1,1,4,1,J$1),LEN(ADDRESS(1,1,4,1,J$1))-1)&amp;":A"),Report2!$B3,INDIRECT(LEFT(ADDRESS(1,9,4,1,J$1),LEN(ADDRESS(1,9,4,1,J$1))-1)&amp;":i"),Report2!$A3),"")</f>
        <v>0</v>
      </c>
      <c r="K3" s="25">
        <f ca="1">IFERROR(SUMIFS(INDIRECT(LEFT(ADDRESS(1,2,4,1,K$1),LEN(ADDRESS(1,2,4,1,K$1))-1)&amp;":B"),INDIRECT(LEFT(ADDRESS(1,1,4,1,K$1),LEN(ADDRESS(1,1,4,1,K$1))-1)&amp;":A"),Report2!$B3,INDIRECT(LEFT(ADDRESS(1,9,4,1,K$1),LEN(ADDRESS(1,9,4,1,K$1))-1)&amp;":i"),Report2!$A3),"")</f>
        <v>0</v>
      </c>
      <c r="L3" s="25">
        <f ca="1">IFERROR(SUMIFS(INDIRECT(LEFT(ADDRESS(1,2,4,1,L$1),LEN(ADDRESS(1,2,4,1,L$1))-1)&amp;":B"),INDIRECT(LEFT(ADDRESS(1,1,4,1,L$1),LEN(ADDRESS(1,1,4,1,L$1))-1)&amp;":A"),Report2!$B3,INDIRECT(LEFT(ADDRESS(1,9,4,1,L$1),LEN(ADDRESS(1,9,4,1,L$1))-1)&amp;":i"),Report2!$A3),"")</f>
        <v>360</v>
      </c>
      <c r="M3" s="25">
        <f ca="1">IFERROR(SUMIFS(INDIRECT(LEFT(ADDRESS(1,2,4,1,M$1),LEN(ADDRESS(1,2,4,1,M$1))-1)&amp;":B"),INDIRECT(LEFT(ADDRESS(1,1,4,1,M$1),LEN(ADDRESS(1,1,4,1,M$1))-1)&amp;":A"),Report2!$B3,INDIRECT(LEFT(ADDRESS(1,9,4,1,M$1),LEN(ADDRESS(1,9,4,1,M$1))-1)&amp;":i"),Report2!$A3),"")</f>
        <v>0</v>
      </c>
      <c r="N3" s="25">
        <f ca="1">IFERROR(SUMIFS(INDIRECT(LEFT(ADDRESS(1,2,4,1,N$1),LEN(ADDRESS(1,2,4,1,N$1))-1)&amp;":B"),INDIRECT(LEFT(ADDRESS(1,1,4,1,N$1),LEN(ADDRESS(1,1,4,1,N$1))-1)&amp;":A"),Report2!$B3,INDIRECT(LEFT(ADDRESS(1,9,4,1,N$1),LEN(ADDRESS(1,9,4,1,N$1))-1)&amp;":i"),Report2!$A3),"")</f>
        <v>0</v>
      </c>
      <c r="O3" s="25">
        <f ca="1">IFERROR(SUMIFS(INDIRECT(LEFT(ADDRESS(1,2,4,1,O$1),LEN(ADDRESS(1,2,4,1,O$1))-1)&amp;":B"),INDIRECT(LEFT(ADDRESS(1,1,4,1,O$1),LEN(ADDRESS(1,1,4,1,O$1))-1)&amp;":A"),Report2!$B3,INDIRECT(LEFT(ADDRESS(1,9,4,1,O$1),LEN(ADDRESS(1,9,4,1,O$1))-1)&amp;":i"),Report2!$A3),"")</f>
        <v>240</v>
      </c>
      <c r="P3" s="25">
        <f ca="1">IFERROR(SUMIFS(INDIRECT(LEFT(ADDRESS(1,2,4,1,P$1),LEN(ADDRESS(1,2,4,1,P$1))-1)&amp;":B"),INDIRECT(LEFT(ADDRESS(1,1,4,1,P$1),LEN(ADDRESS(1,1,4,1,P$1))-1)&amp;":A"),Report2!$B3,INDIRECT(LEFT(ADDRESS(1,9,4,1,P$1),LEN(ADDRESS(1,9,4,1,P$1))-1)&amp;":i"),Report2!$A3),"")</f>
        <v>0</v>
      </c>
      <c r="Q3" s="25">
        <f ca="1">IFERROR(SUMIFS(INDIRECT(LEFT(ADDRESS(1,2,4,1,Q$1),LEN(ADDRESS(1,2,4,1,Q$1))-1)&amp;":B"),INDIRECT(LEFT(ADDRESS(1,1,4,1,Q$1),LEN(ADDRESS(1,1,4,1,Q$1))-1)&amp;":A"),Report2!$B3,INDIRECT(LEFT(ADDRESS(1,9,4,1,Q$1),LEN(ADDRESS(1,9,4,1,Q$1))-1)&amp;":i"),Report2!$A3),"")</f>
        <v>0</v>
      </c>
      <c r="R3" s="25" t="str">
        <f ca="1">IFERROR(SUMIFS(INDIRECT(LEFT(ADDRESS(1,2,4,1,R$1),LEN(ADDRESS(1,2,4,1,R$1))-1)&amp;":B"),INDIRECT(LEFT(ADDRESS(1,1,4,1,R$1),LEN(ADDRESS(1,1,4,1,R$1))-1)&amp;":A"),Report2!$B3,INDIRECT(LEFT(ADDRESS(1,9,4,1,R$1),LEN(ADDRESS(1,9,4,1,R$1))-1)&amp;":i"),Report2!$A3),"")</f>
        <v/>
      </c>
      <c r="S3" s="25">
        <f ca="1">IFERROR(SUMIFS(INDIRECT(LEFT(ADDRESS(1,2,4,1,S$1),LEN(ADDRESS(1,2,4,1,S$1))-1)&amp;":B"),INDIRECT(LEFT(ADDRESS(1,1,4,1,S$1),LEN(ADDRESS(1,1,4,1,S$1))-1)&amp;":A"),Report2!$B3,INDIRECT(LEFT(ADDRESS(1,9,4,1,S$1),LEN(ADDRESS(1,9,4,1,S$1))-1)&amp;":i"),Report2!$A3),"")</f>
        <v>240</v>
      </c>
      <c r="T3" s="25">
        <f ca="1">IFERROR(SUMIFS(INDIRECT(LEFT(ADDRESS(1,2,4,1,T$1),LEN(ADDRESS(1,2,4,1,T$1))-1)&amp;":B"),INDIRECT(LEFT(ADDRESS(1,1,4,1,T$1),LEN(ADDRESS(1,1,4,1,T$1))-1)&amp;":A"),Report2!$B3,INDIRECT(LEFT(ADDRESS(1,9,4,1,T$1),LEN(ADDRESS(1,9,4,1,T$1))-1)&amp;":i"),Report2!$A3),"")</f>
        <v>0</v>
      </c>
      <c r="U3" s="25">
        <f ca="1">IFERROR(SUMIFS(INDIRECT(LEFT(ADDRESS(1,2,4,1,U$1),LEN(ADDRESS(1,2,4,1,U$1))-1)&amp;":B"),INDIRECT(LEFT(ADDRESS(1,1,4,1,U$1),LEN(ADDRESS(1,1,4,1,U$1))-1)&amp;":A"),Report2!$B3,INDIRECT(LEFT(ADDRESS(1,9,4,1,U$1),LEN(ADDRESS(1,9,4,1,U$1))-1)&amp;":i"),Report2!$A3),"")</f>
        <v>0</v>
      </c>
      <c r="V3" s="25">
        <f ca="1">IFERROR(SUMIFS(INDIRECT(LEFT(ADDRESS(1,2,4,1,V$1),LEN(ADDRESS(1,2,4,1,V$1))-1)&amp;":B"),INDIRECT(LEFT(ADDRESS(1,1,4,1,V$1),LEN(ADDRESS(1,1,4,1,V$1))-1)&amp;":A"),Report2!$B3,INDIRECT(LEFT(ADDRESS(1,9,4,1,V$1),LEN(ADDRESS(1,9,4,1,V$1))-1)&amp;":i"),Report2!$A3),"")</f>
        <v>360</v>
      </c>
      <c r="W3" s="25">
        <f ca="1">IFERROR(SUMIFS(INDIRECT(LEFT(ADDRESS(1,2,4,1,W$1),LEN(ADDRESS(1,2,4,1,W$1))-1)&amp;":B"),INDIRECT(LEFT(ADDRESS(1,1,4,1,W$1),LEN(ADDRESS(1,1,4,1,W$1))-1)&amp;":A"),Report2!$B3,INDIRECT(LEFT(ADDRESS(1,9,4,1,W$1),LEN(ADDRESS(1,9,4,1,W$1))-1)&amp;":i"),Report2!$A3),"")</f>
        <v>0</v>
      </c>
      <c r="X3" s="25">
        <f ca="1">IFERROR(SUMIFS(INDIRECT(LEFT(ADDRESS(1,2,4,1,X$1),LEN(ADDRESS(1,2,4,1,X$1))-1)&amp;":B"),INDIRECT(LEFT(ADDRESS(1,1,4,1,X$1),LEN(ADDRESS(1,1,4,1,X$1))-1)&amp;":A"),Report2!$B3,INDIRECT(LEFT(ADDRESS(1,9,4,1,X$1),LEN(ADDRESS(1,9,4,1,X$1))-1)&amp;":i"),Report2!$A3),"")</f>
        <v>0</v>
      </c>
      <c r="Y3" s="25" t="str">
        <f ca="1">IFERROR(SUMIFS(INDIRECT(LEFT(ADDRESS(1,2,4,1,Y$1),LEN(ADDRESS(1,2,4,1,Y$1))-1)&amp;":B"),INDIRECT(LEFT(ADDRESS(1,1,4,1,Y$1),LEN(ADDRESS(1,1,4,1,Y$1))-1)&amp;":A"),Report2!$B3,INDIRECT(LEFT(ADDRESS(1,9,4,1,Y$1),LEN(ADDRESS(1,9,4,1,Y$1))-1)&amp;":i"),Report2!$A3),"")</f>
        <v/>
      </c>
      <c r="Z3" s="25">
        <f ca="1">IFERROR(SUMIFS(INDIRECT(LEFT(ADDRESS(1,2,4,1,Z$1),LEN(ADDRESS(1,2,4,1,Z$1))-1)&amp;":B"),INDIRECT(LEFT(ADDRESS(1,1,4,1,Z$1),LEN(ADDRESS(1,1,4,1,Z$1))-1)&amp;":A"),Report2!$B3,INDIRECT(LEFT(ADDRESS(1,9,4,1,Z$1),LEN(ADDRESS(1,9,4,1,Z$1))-1)&amp;":i"),Report2!$A3),"")</f>
        <v>360</v>
      </c>
      <c r="AA3" s="25">
        <f ca="1">IFERROR(SUMIFS(INDIRECT(LEFT(ADDRESS(1,2,4,1,AA$1),LEN(ADDRESS(1,2,4,1,AA$1))-1)&amp;":B"),INDIRECT(LEFT(ADDRESS(1,1,4,1,AA$1),LEN(ADDRESS(1,1,4,1,AA$1))-1)&amp;":A"),Report2!$B3,INDIRECT(LEFT(ADDRESS(1,9,4,1,AA$1),LEN(ADDRESS(1,9,4,1,AA$1))-1)&amp;":i"),Report2!$A3),"")</f>
        <v>0</v>
      </c>
      <c r="AB3" s="25">
        <f ca="1">IFERROR(SUMIFS(INDIRECT(LEFT(ADDRESS(1,2,4,1,AB$1),LEN(ADDRESS(1,2,4,1,AB$1))-1)&amp;":B"),INDIRECT(LEFT(ADDRESS(1,1,4,1,AB$1),LEN(ADDRESS(1,1,4,1,AB$1))-1)&amp;":A"),Report2!$B3,INDIRECT(LEFT(ADDRESS(1,9,4,1,AB$1),LEN(ADDRESS(1,9,4,1,AB$1))-1)&amp;":i"),Report2!$A3),"")</f>
        <v>0</v>
      </c>
      <c r="AC3" s="25">
        <f ca="1">IFERROR(SUMIFS(INDIRECT(LEFT(ADDRESS(1,2,4,1,AC$1),LEN(ADDRESS(1,2,4,1,AC$1))-1)&amp;":B"),INDIRECT(LEFT(ADDRESS(1,1,4,1,AC$1),LEN(ADDRESS(1,1,4,1,AC$1))-1)&amp;":A"),Report2!$B3,INDIRECT(LEFT(ADDRESS(1,9,4,1,AC$1),LEN(ADDRESS(1,9,4,1,AC$1))-1)&amp;":i"),Report2!$A3),"")</f>
        <v>0</v>
      </c>
      <c r="AD3" s="25">
        <f ca="1">IFERROR(SUMIFS(INDIRECT(LEFT(ADDRESS(1,2,4,1,AD$1),LEN(ADDRESS(1,2,4,1,AD$1))-1)&amp;":B"),INDIRECT(LEFT(ADDRESS(1,1,4,1,AD$1),LEN(ADDRESS(1,1,4,1,AD$1))-1)&amp;":A"),Report2!$B3,INDIRECT(LEFT(ADDRESS(1,9,4,1,AD$1),LEN(ADDRESS(1,9,4,1,AD$1))-1)&amp;":i"),Report2!$A3),"")</f>
        <v>240</v>
      </c>
      <c r="AE3" s="25">
        <f ca="1">IFERROR(SUMIFS(INDIRECT(LEFT(ADDRESS(1,2,4,1,AE$1),LEN(ADDRESS(1,2,4,1,AE$1))-1)&amp;":B"),INDIRECT(LEFT(ADDRESS(1,1,4,1,AE$1),LEN(ADDRESS(1,1,4,1,AE$1))-1)&amp;":A"),Report2!$B3,INDIRECT(LEFT(ADDRESS(1,9,4,1,AE$1),LEN(ADDRESS(1,9,4,1,AE$1))-1)&amp;":i"),Report2!$A3),"")</f>
        <v>0</v>
      </c>
      <c r="AF3" s="25" t="str">
        <f ca="1">IFERROR(SUMIFS(INDIRECT(LEFT(ADDRESS(1,2,4,1,AF$1),LEN(ADDRESS(1,2,4,1,AF$1))-1)&amp;":B"),INDIRECT(LEFT(ADDRESS(1,1,4,1,AF$1),LEN(ADDRESS(1,1,4,1,AF$1))-1)&amp;":A"),Report2!$B3,INDIRECT(LEFT(ADDRESS(1,9,4,1,AF$1),LEN(ADDRESS(1,9,4,1,AF$1))-1)&amp;":i"),Report2!$A3),"")</f>
        <v/>
      </c>
      <c r="AG3" s="25">
        <f ca="1">IFERROR(SUMIFS(INDIRECT(LEFT(ADDRESS(1,2,4,1,AG$1),LEN(ADDRESS(1,2,4,1,AG$1))-1)&amp;":B"),INDIRECT(LEFT(ADDRESS(1,1,4,1,AG$1),LEN(ADDRESS(1,1,4,1,AG$1))-1)&amp;":A"),Report2!$B3,INDIRECT(LEFT(ADDRESS(1,9,4,1,AG$1),LEN(ADDRESS(1,9,4,1,AG$1))-1)&amp;":i"),Report2!$A3),"")</f>
        <v>360</v>
      </c>
      <c r="AH3" s="25">
        <f ca="1">IFERROR(SUMIFS(INDIRECT(LEFT(ADDRESS(1,2,4,1,AH$1),LEN(ADDRESS(1,2,4,1,AH$1))-1)&amp;":B"),INDIRECT(LEFT(ADDRESS(1,1,4,1,AH$1),LEN(ADDRESS(1,1,4,1,AH$1))-1)&amp;":A"),Report2!$B3,INDIRECT(LEFT(ADDRESS(1,9,4,1,AH$1),LEN(ADDRESS(1,9,4,1,AH$1))-1)&amp;":i"),Report2!$A3),"")</f>
        <v>360</v>
      </c>
      <c r="AI3" s="25">
        <f ca="1">IFERROR(SUMIFS(INDIRECT(LEFT(ADDRESS(1,2,4,1,AI$1),LEN(ADDRESS(1,2,4,1,AI$1))-1)&amp;":B"),INDIRECT(LEFT(ADDRESS(1,1,4,1,AI$1),LEN(ADDRESS(1,1,4,1,AI$1))-1)&amp;":A"),Report2!$B3,INDIRECT(LEFT(ADDRESS(1,9,4,1,AI$1),LEN(ADDRESS(1,9,4,1,AI$1))-1)&amp;":i"),Report2!$A3),"")</f>
        <v>0</v>
      </c>
    </row>
    <row r="4" spans="1:35">
      <c r="A4" s="23" t="s">
        <v>122</v>
      </c>
      <c r="B4" s="23">
        <v>15001124</v>
      </c>
      <c r="C4" s="24" t="s">
        <v>49</v>
      </c>
      <c r="D4" s="3">
        <f t="shared" ca="1" si="0"/>
        <v>5700</v>
      </c>
      <c r="E4" s="23">
        <f ca="1">IFERROR(SUMIFS(INDIRECT(LEFT(ADDRESS(1,2,4,1,E$1),LEN(ADDRESS(1,2,4,1,E$1))-1)&amp;":B"),INDIRECT(LEFT(ADDRESS(1,1,4,1,E$1),LEN(ADDRESS(1,1,4,1,E$1))-1)&amp;":A"),Report2!$B4,INDIRECT(LEFT(ADDRESS(1,9,4,1,E$1),LEN(ADDRESS(1,9,4,1,E$1))-1)&amp;":i"),Report2!$A4),"")</f>
        <v>360</v>
      </c>
      <c r="F4" s="23" t="str">
        <f ca="1">IFERROR(SUMIFS(INDIRECT(LEFT(ADDRESS(1,2,4,1,F$1),LEN(ADDRESS(1,2,4,1,F$1))-1)&amp;":B"),INDIRECT(LEFT(ADDRESS(1,1,4,1,F$1),LEN(ADDRESS(1,1,4,1,F$1))-1)&amp;":A"),Report2!$B4,INDIRECT(LEFT(ADDRESS(1,9,4,1,F$1),LEN(ADDRESS(1,9,4,1,F$1))-1)&amp;":i"),Report2!$A4),"")</f>
        <v/>
      </c>
      <c r="G4" s="23">
        <f ca="1">IFERROR(SUMIFS(INDIRECT(LEFT(ADDRESS(1,2,4,1,G$1),LEN(ADDRESS(1,2,4,1,G$1))-1)&amp;":B"),INDIRECT(LEFT(ADDRESS(1,1,4,1,G$1),LEN(ADDRESS(1,1,4,1,G$1))-1)&amp;":A"),Report2!$B4,INDIRECT(LEFT(ADDRESS(1,9,4,1,G$1),LEN(ADDRESS(1,9,4,1,G$1))-1)&amp;":i"),Report2!$A4),"")</f>
        <v>0</v>
      </c>
      <c r="H4" s="23">
        <f ca="1">IFERROR(SUMIFS(INDIRECT(LEFT(ADDRESS(1,2,4,1,H$1),LEN(ADDRESS(1,2,4,1,H$1))-1)&amp;":B"),INDIRECT(LEFT(ADDRESS(1,1,4,1,H$1),LEN(ADDRESS(1,1,4,1,H$1))-1)&amp;":A"),Report2!$B4,INDIRECT(LEFT(ADDRESS(1,9,4,1,H$1),LEN(ADDRESS(1,9,4,1,H$1))-1)&amp;":i"),Report2!$A4),"")</f>
        <v>0</v>
      </c>
      <c r="I4" s="23">
        <f ca="1">IFERROR(SUMIFS(INDIRECT(LEFT(ADDRESS(1,2,4,1,I$1),LEN(ADDRESS(1,2,4,1,I$1))-1)&amp;":B"),INDIRECT(LEFT(ADDRESS(1,1,4,1,I$1),LEN(ADDRESS(1,1,4,1,I$1))-1)&amp;":A"),Report2!$B4,INDIRECT(LEFT(ADDRESS(1,9,4,1,I$1),LEN(ADDRESS(1,9,4,1,I$1))-1)&amp;":i"),Report2!$A4),"")</f>
        <v>360</v>
      </c>
      <c r="J4" s="23">
        <f ca="1">IFERROR(SUMIFS(INDIRECT(LEFT(ADDRESS(1,2,4,1,J$1),LEN(ADDRESS(1,2,4,1,J$1))-1)&amp;":B"),INDIRECT(LEFT(ADDRESS(1,1,4,1,J$1),LEN(ADDRESS(1,1,4,1,J$1))-1)&amp;":A"),Report2!$B4,INDIRECT(LEFT(ADDRESS(1,9,4,1,J$1),LEN(ADDRESS(1,9,4,1,J$1))-1)&amp;":i"),Report2!$A4),"")</f>
        <v>0</v>
      </c>
      <c r="K4" s="23">
        <f ca="1">IFERROR(SUMIFS(INDIRECT(LEFT(ADDRESS(1,2,4,1,K$1),LEN(ADDRESS(1,2,4,1,K$1))-1)&amp;":B"),INDIRECT(LEFT(ADDRESS(1,1,4,1,K$1),LEN(ADDRESS(1,1,4,1,K$1))-1)&amp;":A"),Report2!$B4,INDIRECT(LEFT(ADDRESS(1,9,4,1,K$1),LEN(ADDRESS(1,9,4,1,K$1))-1)&amp;":i"),Report2!$A4),"")</f>
        <v>360</v>
      </c>
      <c r="L4" s="23">
        <f ca="1">IFERROR(SUMIFS(INDIRECT(LEFT(ADDRESS(1,2,4,1,L$1),LEN(ADDRESS(1,2,4,1,L$1))-1)&amp;":B"),INDIRECT(LEFT(ADDRESS(1,1,4,1,L$1),LEN(ADDRESS(1,1,4,1,L$1))-1)&amp;":A"),Report2!$B4,INDIRECT(LEFT(ADDRESS(1,9,4,1,L$1),LEN(ADDRESS(1,9,4,1,L$1))-1)&amp;":i"),Report2!$A4),"")</f>
        <v>0</v>
      </c>
      <c r="M4" s="23">
        <f ca="1">IFERROR(SUMIFS(INDIRECT(LEFT(ADDRESS(1,2,4,1,M$1),LEN(ADDRESS(1,2,4,1,M$1))-1)&amp;":B"),INDIRECT(LEFT(ADDRESS(1,1,4,1,M$1),LEN(ADDRESS(1,1,4,1,M$1))-1)&amp;":A"),Report2!$B4,INDIRECT(LEFT(ADDRESS(1,9,4,1,M$1),LEN(ADDRESS(1,9,4,1,M$1))-1)&amp;":i"),Report2!$A4),"")</f>
        <v>180</v>
      </c>
      <c r="N4" s="23">
        <f ca="1">IFERROR(SUMIFS(INDIRECT(LEFT(ADDRESS(1,2,4,1,N$1),LEN(ADDRESS(1,2,4,1,N$1))-1)&amp;":B"),INDIRECT(LEFT(ADDRESS(1,1,4,1,N$1),LEN(ADDRESS(1,1,4,1,N$1))-1)&amp;":A"),Report2!$B4,INDIRECT(LEFT(ADDRESS(1,9,4,1,N$1),LEN(ADDRESS(1,9,4,1,N$1))-1)&amp;":i"),Report2!$A4),"")</f>
        <v>240</v>
      </c>
      <c r="O4" s="23">
        <f ca="1">IFERROR(SUMIFS(INDIRECT(LEFT(ADDRESS(1,2,4,1,O$1),LEN(ADDRESS(1,2,4,1,O$1))-1)&amp;":B"),INDIRECT(LEFT(ADDRESS(1,1,4,1,O$1),LEN(ADDRESS(1,1,4,1,O$1))-1)&amp;":A"),Report2!$B4,INDIRECT(LEFT(ADDRESS(1,9,4,1,O$1),LEN(ADDRESS(1,9,4,1,O$1))-1)&amp;":i"),Report2!$A4),"")</f>
        <v>240</v>
      </c>
      <c r="P4" s="23">
        <f ca="1">IFERROR(SUMIFS(INDIRECT(LEFT(ADDRESS(1,2,4,1,P$1),LEN(ADDRESS(1,2,4,1,P$1))-1)&amp;":B"),INDIRECT(LEFT(ADDRESS(1,1,4,1,P$1),LEN(ADDRESS(1,1,4,1,P$1))-1)&amp;":A"),Report2!$B4,INDIRECT(LEFT(ADDRESS(1,9,4,1,P$1),LEN(ADDRESS(1,9,4,1,P$1))-1)&amp;":i"),Report2!$A4),"")</f>
        <v>0</v>
      </c>
      <c r="Q4" s="23">
        <f ca="1">IFERROR(SUMIFS(INDIRECT(LEFT(ADDRESS(1,2,4,1,Q$1),LEN(ADDRESS(1,2,4,1,Q$1))-1)&amp;":B"),INDIRECT(LEFT(ADDRESS(1,1,4,1,Q$1),LEN(ADDRESS(1,1,4,1,Q$1))-1)&amp;":A"),Report2!$B4,INDIRECT(LEFT(ADDRESS(1,9,4,1,Q$1),LEN(ADDRESS(1,9,4,1,Q$1))-1)&amp;":i"),Report2!$A4),"")</f>
        <v>240</v>
      </c>
      <c r="R4" s="23" t="str">
        <f ca="1">IFERROR(SUMIFS(INDIRECT(LEFT(ADDRESS(1,2,4,1,R$1),LEN(ADDRESS(1,2,4,1,R$1))-1)&amp;":B"),INDIRECT(LEFT(ADDRESS(1,1,4,1,R$1),LEN(ADDRESS(1,1,4,1,R$1))-1)&amp;":A"),Report2!$B4,INDIRECT(LEFT(ADDRESS(1,9,4,1,R$1),LEN(ADDRESS(1,9,4,1,R$1))-1)&amp;":i"),Report2!$A4),"")</f>
        <v/>
      </c>
      <c r="S4" s="23">
        <f ca="1">IFERROR(SUMIFS(INDIRECT(LEFT(ADDRESS(1,2,4,1,S$1),LEN(ADDRESS(1,2,4,1,S$1))-1)&amp;":B"),INDIRECT(LEFT(ADDRESS(1,1,4,1,S$1),LEN(ADDRESS(1,1,4,1,S$1))-1)&amp;":A"),Report2!$B4,INDIRECT(LEFT(ADDRESS(1,9,4,1,S$1),LEN(ADDRESS(1,9,4,1,S$1))-1)&amp;":i"),Report2!$A4),"")</f>
        <v>360</v>
      </c>
      <c r="T4" s="23">
        <f ca="1">IFERROR(SUMIFS(INDIRECT(LEFT(ADDRESS(1,2,4,1,T$1),LEN(ADDRESS(1,2,4,1,T$1))-1)&amp;":B"),INDIRECT(LEFT(ADDRESS(1,1,4,1,T$1),LEN(ADDRESS(1,1,4,1,T$1))-1)&amp;":A"),Report2!$B4,INDIRECT(LEFT(ADDRESS(1,9,4,1,T$1),LEN(ADDRESS(1,9,4,1,T$1))-1)&amp;":i"),Report2!$A4),"")</f>
        <v>360</v>
      </c>
      <c r="U4" s="23">
        <f ca="1">IFERROR(SUMIFS(INDIRECT(LEFT(ADDRESS(1,2,4,1,U$1),LEN(ADDRESS(1,2,4,1,U$1))-1)&amp;":B"),INDIRECT(LEFT(ADDRESS(1,1,4,1,U$1),LEN(ADDRESS(1,1,4,1,U$1))-1)&amp;":A"),Report2!$B4,INDIRECT(LEFT(ADDRESS(1,9,4,1,U$1),LEN(ADDRESS(1,9,4,1,U$1))-1)&amp;":i"),Report2!$A4),"")</f>
        <v>360</v>
      </c>
      <c r="V4" s="23">
        <f ca="1">IFERROR(SUMIFS(INDIRECT(LEFT(ADDRESS(1,2,4,1,V$1),LEN(ADDRESS(1,2,4,1,V$1))-1)&amp;":B"),INDIRECT(LEFT(ADDRESS(1,1,4,1,V$1),LEN(ADDRESS(1,1,4,1,V$1))-1)&amp;":A"),Report2!$B4,INDIRECT(LEFT(ADDRESS(1,9,4,1,V$1),LEN(ADDRESS(1,9,4,1,V$1))-1)&amp;":i"),Report2!$A4),"")</f>
        <v>0</v>
      </c>
      <c r="W4" s="23">
        <f ca="1">IFERROR(SUMIFS(INDIRECT(LEFT(ADDRESS(1,2,4,1,W$1),LEN(ADDRESS(1,2,4,1,W$1))-1)&amp;":B"),INDIRECT(LEFT(ADDRESS(1,1,4,1,W$1),LEN(ADDRESS(1,1,4,1,W$1))-1)&amp;":A"),Report2!$B4,INDIRECT(LEFT(ADDRESS(1,9,4,1,W$1),LEN(ADDRESS(1,9,4,1,W$1))-1)&amp;":i"),Report2!$A4),"")</f>
        <v>320</v>
      </c>
      <c r="X4" s="23">
        <f ca="1">IFERROR(SUMIFS(INDIRECT(LEFT(ADDRESS(1,2,4,1,X$1),LEN(ADDRESS(1,2,4,1,X$1))-1)&amp;":B"),INDIRECT(LEFT(ADDRESS(1,1,4,1,X$1),LEN(ADDRESS(1,1,4,1,X$1))-1)&amp;":A"),Report2!$B4,INDIRECT(LEFT(ADDRESS(1,9,4,1,X$1),LEN(ADDRESS(1,9,4,1,X$1))-1)&amp;":i"),Report2!$A4),"")</f>
        <v>0</v>
      </c>
      <c r="Y4" s="23" t="str">
        <f ca="1">IFERROR(SUMIFS(INDIRECT(LEFT(ADDRESS(1,2,4,1,Y$1),LEN(ADDRESS(1,2,4,1,Y$1))-1)&amp;":B"),INDIRECT(LEFT(ADDRESS(1,1,4,1,Y$1),LEN(ADDRESS(1,1,4,1,Y$1))-1)&amp;":A"),Report2!$B4,INDIRECT(LEFT(ADDRESS(1,9,4,1,Y$1),LEN(ADDRESS(1,9,4,1,Y$1))-1)&amp;":i"),Report2!$A4),"")</f>
        <v/>
      </c>
      <c r="Z4" s="23">
        <f ca="1">IFERROR(SUMIFS(INDIRECT(LEFT(ADDRESS(1,2,4,1,Z$1),LEN(ADDRESS(1,2,4,1,Z$1))-1)&amp;":B"),INDIRECT(LEFT(ADDRESS(1,1,4,1,Z$1),LEN(ADDRESS(1,1,4,1,Z$1))-1)&amp;":A"),Report2!$B4,INDIRECT(LEFT(ADDRESS(1,9,4,1,Z$1),LEN(ADDRESS(1,9,4,1,Z$1))-1)&amp;":i"),Report2!$A4),"")</f>
        <v>240</v>
      </c>
      <c r="AA4" s="23">
        <f ca="1">IFERROR(SUMIFS(INDIRECT(LEFT(ADDRESS(1,2,4,1,AA$1),LEN(ADDRESS(1,2,4,1,AA$1))-1)&amp;":B"),INDIRECT(LEFT(ADDRESS(1,1,4,1,AA$1),LEN(ADDRESS(1,1,4,1,AA$1))-1)&amp;":A"),Report2!$B4,INDIRECT(LEFT(ADDRESS(1,9,4,1,AA$1),LEN(ADDRESS(1,9,4,1,AA$1))-1)&amp;":i"),Report2!$A4),"")</f>
        <v>360</v>
      </c>
      <c r="AB4" s="23">
        <f ca="1">IFERROR(SUMIFS(INDIRECT(LEFT(ADDRESS(1,2,4,1,AB$1),LEN(ADDRESS(1,2,4,1,AB$1))-1)&amp;":B"),INDIRECT(LEFT(ADDRESS(1,1,4,1,AB$1),LEN(ADDRESS(1,1,4,1,AB$1))-1)&amp;":A"),Report2!$B4,INDIRECT(LEFT(ADDRESS(1,9,4,1,AB$1),LEN(ADDRESS(1,9,4,1,AB$1))-1)&amp;":i"),Report2!$A4),"")</f>
        <v>280</v>
      </c>
      <c r="AC4" s="23">
        <f ca="1">IFERROR(SUMIFS(INDIRECT(LEFT(ADDRESS(1,2,4,1,AC$1),LEN(ADDRESS(1,2,4,1,AC$1))-1)&amp;":B"),INDIRECT(LEFT(ADDRESS(1,1,4,1,AC$1),LEN(ADDRESS(1,1,4,1,AC$1))-1)&amp;":A"),Report2!$B4,INDIRECT(LEFT(ADDRESS(1,9,4,1,AC$1),LEN(ADDRESS(1,9,4,1,AC$1))-1)&amp;":i"),Report2!$A4),"")</f>
        <v>0</v>
      </c>
      <c r="AD4" s="23">
        <f ca="1">IFERROR(SUMIFS(INDIRECT(LEFT(ADDRESS(1,2,4,1,AD$1),LEN(ADDRESS(1,2,4,1,AD$1))-1)&amp;":B"),INDIRECT(LEFT(ADDRESS(1,1,4,1,AD$1),LEN(ADDRESS(1,1,4,1,AD$1))-1)&amp;":A"),Report2!$B4,INDIRECT(LEFT(ADDRESS(1,9,4,1,AD$1),LEN(ADDRESS(1,9,4,1,AD$1))-1)&amp;":i"),Report2!$A4),"")</f>
        <v>360</v>
      </c>
      <c r="AE4" s="23">
        <f ca="1">IFERROR(SUMIFS(INDIRECT(LEFT(ADDRESS(1,2,4,1,AE$1),LEN(ADDRESS(1,2,4,1,AE$1))-1)&amp;":B"),INDIRECT(LEFT(ADDRESS(1,1,4,1,AE$1),LEN(ADDRESS(1,1,4,1,AE$1))-1)&amp;":A"),Report2!$B4,INDIRECT(LEFT(ADDRESS(1,9,4,1,AE$1),LEN(ADDRESS(1,9,4,1,AE$1))-1)&amp;":i"),Report2!$A4),"")</f>
        <v>360</v>
      </c>
      <c r="AF4" s="23" t="str">
        <f ca="1">IFERROR(SUMIFS(INDIRECT(LEFT(ADDRESS(1,2,4,1,AF$1),LEN(ADDRESS(1,2,4,1,AF$1))-1)&amp;":B"),INDIRECT(LEFT(ADDRESS(1,1,4,1,AF$1),LEN(ADDRESS(1,1,4,1,AF$1))-1)&amp;":A"),Report2!$B4,INDIRECT(LEFT(ADDRESS(1,9,4,1,AF$1),LEN(ADDRESS(1,9,4,1,AF$1))-1)&amp;":i"),Report2!$A4),"")</f>
        <v/>
      </c>
      <c r="AG4" s="23">
        <f ca="1">IFERROR(SUMIFS(INDIRECT(LEFT(ADDRESS(1,2,4,1,AG$1),LEN(ADDRESS(1,2,4,1,AG$1))-1)&amp;":B"),INDIRECT(LEFT(ADDRESS(1,1,4,1,AG$1),LEN(ADDRESS(1,1,4,1,AG$1))-1)&amp;":A"),Report2!$B4,INDIRECT(LEFT(ADDRESS(1,9,4,1,AG$1),LEN(ADDRESS(1,9,4,1,AG$1))-1)&amp;":i"),Report2!$A4),"")</f>
        <v>360</v>
      </c>
      <c r="AH4" s="23">
        <f ca="1">IFERROR(SUMIFS(INDIRECT(LEFT(ADDRESS(1,2,4,1,AH$1),LEN(ADDRESS(1,2,4,1,AH$1))-1)&amp;":B"),INDIRECT(LEFT(ADDRESS(1,1,4,1,AH$1),LEN(ADDRESS(1,1,4,1,AH$1))-1)&amp;":A"),Report2!$B4,INDIRECT(LEFT(ADDRESS(1,9,4,1,AH$1),LEN(ADDRESS(1,9,4,1,AH$1))-1)&amp;":i"),Report2!$A4),"")</f>
        <v>360</v>
      </c>
      <c r="AI4" s="23">
        <f ca="1">IFERROR(SUMIFS(INDIRECT(LEFT(ADDRESS(1,2,4,1,AI$1),LEN(ADDRESS(1,2,4,1,AI$1))-1)&amp;":B"),INDIRECT(LEFT(ADDRESS(1,1,4,1,AI$1),LEN(ADDRESS(1,1,4,1,AI$1))-1)&amp;":A"),Report2!$B4,INDIRECT(LEFT(ADDRESS(1,9,4,1,AI$1),LEN(ADDRESS(1,9,4,1,AI$1))-1)&amp;":i"),Report2!$A4),"")</f>
        <v>0</v>
      </c>
    </row>
    <row r="5" spans="1:35">
      <c r="A5" s="23" t="s">
        <v>122</v>
      </c>
      <c r="B5" s="23">
        <v>15001125</v>
      </c>
      <c r="C5" s="24" t="s">
        <v>47</v>
      </c>
      <c r="D5" s="3">
        <f t="shared" ca="1" si="0"/>
        <v>5695</v>
      </c>
      <c r="E5" s="23">
        <f ca="1">IFERROR(SUMIFS(INDIRECT(LEFT(ADDRESS(1,2,4,1,E$1),LEN(ADDRESS(1,2,4,1,E$1))-1)&amp;":B"),INDIRECT(LEFT(ADDRESS(1,1,4,1,E$1),LEN(ADDRESS(1,1,4,1,E$1))-1)&amp;":A"),Report2!$B5,INDIRECT(LEFT(ADDRESS(1,9,4,1,E$1),LEN(ADDRESS(1,9,4,1,E$1))-1)&amp;":i"),Report2!$A5),"")</f>
        <v>360</v>
      </c>
      <c r="F5" s="23" t="str">
        <f ca="1">IFERROR(SUMIFS(INDIRECT(LEFT(ADDRESS(1,2,4,1,F$1),LEN(ADDRESS(1,2,4,1,F$1))-1)&amp;":B"),INDIRECT(LEFT(ADDRESS(1,1,4,1,F$1),LEN(ADDRESS(1,1,4,1,F$1))-1)&amp;":A"),Report2!$B5,INDIRECT(LEFT(ADDRESS(1,9,4,1,F$1),LEN(ADDRESS(1,9,4,1,F$1))-1)&amp;":i"),Report2!$A5),"")</f>
        <v/>
      </c>
      <c r="G5" s="23">
        <f ca="1">IFERROR(SUMIFS(INDIRECT(LEFT(ADDRESS(1,2,4,1,G$1),LEN(ADDRESS(1,2,4,1,G$1))-1)&amp;":B"),INDIRECT(LEFT(ADDRESS(1,1,4,1,G$1),LEN(ADDRESS(1,1,4,1,G$1))-1)&amp;":A"),Report2!$B5,INDIRECT(LEFT(ADDRESS(1,9,4,1,G$1),LEN(ADDRESS(1,9,4,1,G$1))-1)&amp;":i"),Report2!$A5),"")</f>
        <v>0</v>
      </c>
      <c r="H5" s="23">
        <f ca="1">IFERROR(SUMIFS(INDIRECT(LEFT(ADDRESS(1,2,4,1,H$1),LEN(ADDRESS(1,2,4,1,H$1))-1)&amp;":B"),INDIRECT(LEFT(ADDRESS(1,1,4,1,H$1),LEN(ADDRESS(1,1,4,1,H$1))-1)&amp;":A"),Report2!$B5,INDIRECT(LEFT(ADDRESS(1,9,4,1,H$1),LEN(ADDRESS(1,9,4,1,H$1))-1)&amp;":i"),Report2!$A5),"")</f>
        <v>0</v>
      </c>
      <c r="I5" s="23">
        <f ca="1">IFERROR(SUMIFS(INDIRECT(LEFT(ADDRESS(1,2,4,1,I$1),LEN(ADDRESS(1,2,4,1,I$1))-1)&amp;":B"),INDIRECT(LEFT(ADDRESS(1,1,4,1,I$1),LEN(ADDRESS(1,1,4,1,I$1))-1)&amp;":A"),Report2!$B5,INDIRECT(LEFT(ADDRESS(1,9,4,1,I$1),LEN(ADDRESS(1,9,4,1,I$1))-1)&amp;":i"),Report2!$A5),"")</f>
        <v>360</v>
      </c>
      <c r="J5" s="23">
        <f ca="1">IFERROR(SUMIFS(INDIRECT(LEFT(ADDRESS(1,2,4,1,J$1),LEN(ADDRESS(1,2,4,1,J$1))-1)&amp;":B"),INDIRECT(LEFT(ADDRESS(1,1,4,1,J$1),LEN(ADDRESS(1,1,4,1,J$1))-1)&amp;":A"),Report2!$B5,INDIRECT(LEFT(ADDRESS(1,9,4,1,J$1),LEN(ADDRESS(1,9,4,1,J$1))-1)&amp;":i"),Report2!$A5),"")</f>
        <v>0</v>
      </c>
      <c r="K5" s="23">
        <f ca="1">IFERROR(SUMIFS(INDIRECT(LEFT(ADDRESS(1,2,4,1,K$1),LEN(ADDRESS(1,2,4,1,K$1))-1)&amp;":B"),INDIRECT(LEFT(ADDRESS(1,1,4,1,K$1),LEN(ADDRESS(1,1,4,1,K$1))-1)&amp;":A"),Report2!$B5,INDIRECT(LEFT(ADDRESS(1,9,4,1,K$1),LEN(ADDRESS(1,9,4,1,K$1))-1)&amp;":i"),Report2!$A5),"")</f>
        <v>360</v>
      </c>
      <c r="L5" s="23">
        <f ca="1">IFERROR(SUMIFS(INDIRECT(LEFT(ADDRESS(1,2,4,1,L$1),LEN(ADDRESS(1,2,4,1,L$1))-1)&amp;":B"),INDIRECT(LEFT(ADDRESS(1,1,4,1,L$1),LEN(ADDRESS(1,1,4,1,L$1))-1)&amp;":A"),Report2!$B5,INDIRECT(LEFT(ADDRESS(1,9,4,1,L$1),LEN(ADDRESS(1,9,4,1,L$1))-1)&amp;":i"),Report2!$A5),"")</f>
        <v>0</v>
      </c>
      <c r="M5" s="23">
        <f ca="1">IFERROR(SUMIFS(INDIRECT(LEFT(ADDRESS(1,2,4,1,M$1),LEN(ADDRESS(1,2,4,1,M$1))-1)&amp;":B"),INDIRECT(LEFT(ADDRESS(1,1,4,1,M$1),LEN(ADDRESS(1,1,4,1,M$1))-1)&amp;":A"),Report2!$B5,INDIRECT(LEFT(ADDRESS(1,9,4,1,M$1),LEN(ADDRESS(1,9,4,1,M$1))-1)&amp;":i"),Report2!$A5),"")</f>
        <v>180</v>
      </c>
      <c r="N5" s="23">
        <f ca="1">IFERROR(SUMIFS(INDIRECT(LEFT(ADDRESS(1,2,4,1,N$1),LEN(ADDRESS(1,2,4,1,N$1))-1)&amp;":B"),INDIRECT(LEFT(ADDRESS(1,1,4,1,N$1),LEN(ADDRESS(1,1,4,1,N$1))-1)&amp;":A"),Report2!$B5,INDIRECT(LEFT(ADDRESS(1,9,4,1,N$1),LEN(ADDRESS(1,9,4,1,N$1))-1)&amp;":i"),Report2!$A5),"")</f>
        <v>240</v>
      </c>
      <c r="O5" s="23">
        <f ca="1">IFERROR(SUMIFS(INDIRECT(LEFT(ADDRESS(1,2,4,1,O$1),LEN(ADDRESS(1,2,4,1,O$1))-1)&amp;":B"),INDIRECT(LEFT(ADDRESS(1,1,4,1,O$1),LEN(ADDRESS(1,1,4,1,O$1))-1)&amp;":A"),Report2!$B5,INDIRECT(LEFT(ADDRESS(1,9,4,1,O$1),LEN(ADDRESS(1,9,4,1,O$1))-1)&amp;":i"),Report2!$A5),"")</f>
        <v>240</v>
      </c>
      <c r="P5" s="23">
        <f ca="1">IFERROR(SUMIFS(INDIRECT(LEFT(ADDRESS(1,2,4,1,P$1),LEN(ADDRESS(1,2,4,1,P$1))-1)&amp;":B"),INDIRECT(LEFT(ADDRESS(1,1,4,1,P$1),LEN(ADDRESS(1,1,4,1,P$1))-1)&amp;":A"),Report2!$B5,INDIRECT(LEFT(ADDRESS(1,9,4,1,P$1),LEN(ADDRESS(1,9,4,1,P$1))-1)&amp;":i"),Report2!$A5),"")</f>
        <v>0</v>
      </c>
      <c r="Q5" s="23">
        <f ca="1">IFERROR(SUMIFS(INDIRECT(LEFT(ADDRESS(1,2,4,1,Q$1),LEN(ADDRESS(1,2,4,1,Q$1))-1)&amp;":B"),INDIRECT(LEFT(ADDRESS(1,1,4,1,Q$1),LEN(ADDRESS(1,1,4,1,Q$1))-1)&amp;":A"),Report2!$B5,INDIRECT(LEFT(ADDRESS(1,9,4,1,Q$1),LEN(ADDRESS(1,9,4,1,Q$1))-1)&amp;":i"),Report2!$A5),"")</f>
        <v>240</v>
      </c>
      <c r="R5" s="23" t="str">
        <f ca="1">IFERROR(SUMIFS(INDIRECT(LEFT(ADDRESS(1,2,4,1,R$1),LEN(ADDRESS(1,2,4,1,R$1))-1)&amp;":B"),INDIRECT(LEFT(ADDRESS(1,1,4,1,R$1),LEN(ADDRESS(1,1,4,1,R$1))-1)&amp;":A"),Report2!$B5,INDIRECT(LEFT(ADDRESS(1,9,4,1,R$1),LEN(ADDRESS(1,9,4,1,R$1))-1)&amp;":i"),Report2!$A5),"")</f>
        <v/>
      </c>
      <c r="S5" s="23">
        <f ca="1">IFERROR(SUMIFS(INDIRECT(LEFT(ADDRESS(1,2,4,1,S$1),LEN(ADDRESS(1,2,4,1,S$1))-1)&amp;":B"),INDIRECT(LEFT(ADDRESS(1,1,4,1,S$1),LEN(ADDRESS(1,1,4,1,S$1))-1)&amp;":A"),Report2!$B5,INDIRECT(LEFT(ADDRESS(1,9,4,1,S$1),LEN(ADDRESS(1,9,4,1,S$1))-1)&amp;":i"),Report2!$A5),"")</f>
        <v>360</v>
      </c>
      <c r="T5" s="23">
        <f ca="1">IFERROR(SUMIFS(INDIRECT(LEFT(ADDRESS(1,2,4,1,T$1),LEN(ADDRESS(1,2,4,1,T$1))-1)&amp;":B"),INDIRECT(LEFT(ADDRESS(1,1,4,1,T$1),LEN(ADDRESS(1,1,4,1,T$1))-1)&amp;":A"),Report2!$B5,INDIRECT(LEFT(ADDRESS(1,9,4,1,T$1),LEN(ADDRESS(1,9,4,1,T$1))-1)&amp;":i"),Report2!$A5),"")</f>
        <v>360</v>
      </c>
      <c r="U5" s="23">
        <f ca="1">IFERROR(SUMIFS(INDIRECT(LEFT(ADDRESS(1,2,4,1,U$1),LEN(ADDRESS(1,2,4,1,U$1))-1)&amp;":B"),INDIRECT(LEFT(ADDRESS(1,1,4,1,U$1),LEN(ADDRESS(1,1,4,1,U$1))-1)&amp;":A"),Report2!$B5,INDIRECT(LEFT(ADDRESS(1,9,4,1,U$1),LEN(ADDRESS(1,9,4,1,U$1))-1)&amp;":i"),Report2!$A5),"")</f>
        <v>360</v>
      </c>
      <c r="V5" s="23">
        <f ca="1">IFERROR(SUMIFS(INDIRECT(LEFT(ADDRESS(1,2,4,1,V$1),LEN(ADDRESS(1,2,4,1,V$1))-1)&amp;":B"),INDIRECT(LEFT(ADDRESS(1,1,4,1,V$1),LEN(ADDRESS(1,1,4,1,V$1))-1)&amp;":A"),Report2!$B5,INDIRECT(LEFT(ADDRESS(1,9,4,1,V$1),LEN(ADDRESS(1,9,4,1,V$1))-1)&amp;":i"),Report2!$A5),"")</f>
        <v>0</v>
      </c>
      <c r="W5" s="23">
        <f ca="1">IFERROR(SUMIFS(INDIRECT(LEFT(ADDRESS(1,2,4,1,W$1),LEN(ADDRESS(1,2,4,1,W$1))-1)&amp;":B"),INDIRECT(LEFT(ADDRESS(1,1,4,1,W$1),LEN(ADDRESS(1,1,4,1,W$1))-1)&amp;":A"),Report2!$B5,INDIRECT(LEFT(ADDRESS(1,9,4,1,W$1),LEN(ADDRESS(1,9,4,1,W$1))-1)&amp;":i"),Report2!$A5),"")</f>
        <v>320</v>
      </c>
      <c r="X5" s="23">
        <f ca="1">IFERROR(SUMIFS(INDIRECT(LEFT(ADDRESS(1,2,4,1,X$1),LEN(ADDRESS(1,2,4,1,X$1))-1)&amp;":B"),INDIRECT(LEFT(ADDRESS(1,1,4,1,X$1),LEN(ADDRESS(1,1,4,1,X$1))-1)&amp;":A"),Report2!$B5,INDIRECT(LEFT(ADDRESS(1,9,4,1,X$1),LEN(ADDRESS(1,9,4,1,X$1))-1)&amp;":i"),Report2!$A5),"")</f>
        <v>0</v>
      </c>
      <c r="Y5" s="23" t="str">
        <f ca="1">IFERROR(SUMIFS(INDIRECT(LEFT(ADDRESS(1,2,4,1,Y$1),LEN(ADDRESS(1,2,4,1,Y$1))-1)&amp;":B"),INDIRECT(LEFT(ADDRESS(1,1,4,1,Y$1),LEN(ADDRESS(1,1,4,1,Y$1))-1)&amp;":A"),Report2!$B5,INDIRECT(LEFT(ADDRESS(1,9,4,1,Y$1),LEN(ADDRESS(1,9,4,1,Y$1))-1)&amp;":i"),Report2!$A5),"")</f>
        <v/>
      </c>
      <c r="Z5" s="23">
        <f ca="1">IFERROR(SUMIFS(INDIRECT(LEFT(ADDRESS(1,2,4,1,Z$1),LEN(ADDRESS(1,2,4,1,Z$1))-1)&amp;":B"),INDIRECT(LEFT(ADDRESS(1,1,4,1,Z$1),LEN(ADDRESS(1,1,4,1,Z$1))-1)&amp;":A"),Report2!$B5,INDIRECT(LEFT(ADDRESS(1,9,4,1,Z$1),LEN(ADDRESS(1,9,4,1,Z$1))-1)&amp;":i"),Report2!$A5),"")</f>
        <v>240</v>
      </c>
      <c r="AA5" s="23">
        <f ca="1">IFERROR(SUMIFS(INDIRECT(LEFT(ADDRESS(1,2,4,1,AA$1),LEN(ADDRESS(1,2,4,1,AA$1))-1)&amp;":B"),INDIRECT(LEFT(ADDRESS(1,1,4,1,AA$1),LEN(ADDRESS(1,1,4,1,AA$1))-1)&amp;":A"),Report2!$B5,INDIRECT(LEFT(ADDRESS(1,9,4,1,AA$1),LEN(ADDRESS(1,9,4,1,AA$1))-1)&amp;":i"),Report2!$A5),"")</f>
        <v>360</v>
      </c>
      <c r="AB5" s="23">
        <f ca="1">IFERROR(SUMIFS(INDIRECT(LEFT(ADDRESS(1,2,4,1,AB$1),LEN(ADDRESS(1,2,4,1,AB$1))-1)&amp;":B"),INDIRECT(LEFT(ADDRESS(1,1,4,1,AB$1),LEN(ADDRESS(1,1,4,1,AB$1))-1)&amp;":A"),Report2!$B5,INDIRECT(LEFT(ADDRESS(1,9,4,1,AB$1),LEN(ADDRESS(1,9,4,1,AB$1))-1)&amp;":i"),Report2!$A5),"")</f>
        <v>280</v>
      </c>
      <c r="AC5" s="23">
        <f ca="1">IFERROR(SUMIFS(INDIRECT(LEFT(ADDRESS(1,2,4,1,AC$1),LEN(ADDRESS(1,2,4,1,AC$1))-1)&amp;":B"),INDIRECT(LEFT(ADDRESS(1,1,4,1,AC$1),LEN(ADDRESS(1,1,4,1,AC$1))-1)&amp;":A"),Report2!$B5,INDIRECT(LEFT(ADDRESS(1,9,4,1,AC$1),LEN(ADDRESS(1,9,4,1,AC$1))-1)&amp;":i"),Report2!$A5),"")</f>
        <v>0</v>
      </c>
      <c r="AD5" s="23">
        <f ca="1">IFERROR(SUMIFS(INDIRECT(LEFT(ADDRESS(1,2,4,1,AD$1),LEN(ADDRESS(1,2,4,1,AD$1))-1)&amp;":B"),INDIRECT(LEFT(ADDRESS(1,1,4,1,AD$1),LEN(ADDRESS(1,1,4,1,AD$1))-1)&amp;":A"),Report2!$B5,INDIRECT(LEFT(ADDRESS(1,9,4,1,AD$1),LEN(ADDRESS(1,9,4,1,AD$1))-1)&amp;":i"),Report2!$A5),"")</f>
        <v>360</v>
      </c>
      <c r="AE5" s="23">
        <f ca="1">IFERROR(SUMIFS(INDIRECT(LEFT(ADDRESS(1,2,4,1,AE$1),LEN(ADDRESS(1,2,4,1,AE$1))-1)&amp;":B"),INDIRECT(LEFT(ADDRESS(1,1,4,1,AE$1),LEN(ADDRESS(1,1,4,1,AE$1))-1)&amp;":A"),Report2!$B5,INDIRECT(LEFT(ADDRESS(1,9,4,1,AE$1),LEN(ADDRESS(1,9,4,1,AE$1))-1)&amp;":i"),Report2!$A5),"")</f>
        <v>360</v>
      </c>
      <c r="AF5" s="23" t="str">
        <f ca="1">IFERROR(SUMIFS(INDIRECT(LEFT(ADDRESS(1,2,4,1,AF$1),LEN(ADDRESS(1,2,4,1,AF$1))-1)&amp;":B"),INDIRECT(LEFT(ADDRESS(1,1,4,1,AF$1),LEN(ADDRESS(1,1,4,1,AF$1))-1)&amp;":A"),Report2!$B5,INDIRECT(LEFT(ADDRESS(1,9,4,1,AF$1),LEN(ADDRESS(1,9,4,1,AF$1))-1)&amp;":i"),Report2!$A5),"")</f>
        <v/>
      </c>
      <c r="AG5" s="23">
        <f ca="1">IFERROR(SUMIFS(INDIRECT(LEFT(ADDRESS(1,2,4,1,AG$1),LEN(ADDRESS(1,2,4,1,AG$1))-1)&amp;":B"),INDIRECT(LEFT(ADDRESS(1,1,4,1,AG$1),LEN(ADDRESS(1,1,4,1,AG$1))-1)&amp;":A"),Report2!$B5,INDIRECT(LEFT(ADDRESS(1,9,4,1,AG$1),LEN(ADDRESS(1,9,4,1,AG$1))-1)&amp;":i"),Report2!$A5),"")</f>
        <v>360</v>
      </c>
      <c r="AH5" s="23">
        <f ca="1">IFERROR(SUMIFS(INDIRECT(LEFT(ADDRESS(1,2,4,1,AH$1),LEN(ADDRESS(1,2,4,1,AH$1))-1)&amp;":B"),INDIRECT(LEFT(ADDRESS(1,1,4,1,AH$1),LEN(ADDRESS(1,1,4,1,AH$1))-1)&amp;":A"),Report2!$B5,INDIRECT(LEFT(ADDRESS(1,9,4,1,AH$1),LEN(ADDRESS(1,9,4,1,AH$1))-1)&amp;":i"),Report2!$A5),"")</f>
        <v>355</v>
      </c>
      <c r="AI5" s="23">
        <f ca="1">IFERROR(SUMIFS(INDIRECT(LEFT(ADDRESS(1,2,4,1,AI$1),LEN(ADDRESS(1,2,4,1,AI$1))-1)&amp;":B"),INDIRECT(LEFT(ADDRESS(1,1,4,1,AI$1),LEN(ADDRESS(1,1,4,1,AI$1))-1)&amp;":A"),Report2!$B5,INDIRECT(LEFT(ADDRESS(1,9,4,1,AI$1),LEN(ADDRESS(1,9,4,1,AI$1))-1)&amp;":i"),Report2!$A5),"")</f>
        <v>0</v>
      </c>
    </row>
    <row r="6" spans="1:35">
      <c r="A6" s="103" t="s">
        <v>156</v>
      </c>
      <c r="B6" s="23">
        <v>15001124</v>
      </c>
      <c r="C6" s="24" t="s">
        <v>49</v>
      </c>
      <c r="D6" s="3">
        <f t="shared" ca="1" si="0"/>
        <v>0</v>
      </c>
      <c r="E6" s="103">
        <f ca="1">IFERROR(SUMIFS(INDIRECT(LEFT(ADDRESS(1,2,4,1,E$1),LEN(ADDRESS(1,2,4,1,E$1))-1)&amp;":B"),INDIRECT(LEFT(ADDRESS(1,1,4,1,E$1),LEN(ADDRESS(1,1,4,1,E$1))-1)&amp;":A"),Report2!$B6,INDIRECT(LEFT(ADDRESS(1,9,4,1,E$1),LEN(ADDRESS(1,9,4,1,E$1))-1)&amp;":i"),Report2!$A6),"")</f>
        <v>0</v>
      </c>
      <c r="F6" s="103" t="str">
        <f ca="1">IFERROR(SUMIFS(INDIRECT(LEFT(ADDRESS(1,2,4,1,F$1),LEN(ADDRESS(1,2,4,1,F$1))-1)&amp;":B"),INDIRECT(LEFT(ADDRESS(1,1,4,1,F$1),LEN(ADDRESS(1,1,4,1,F$1))-1)&amp;":A"),Report2!$B6,INDIRECT(LEFT(ADDRESS(1,9,4,1,F$1),LEN(ADDRESS(1,9,4,1,F$1))-1)&amp;":i"),Report2!$A6),"")</f>
        <v/>
      </c>
      <c r="G6" s="103">
        <f ca="1">IFERROR(SUMIFS(INDIRECT(LEFT(ADDRESS(1,2,4,1,G$1),LEN(ADDRESS(1,2,4,1,G$1))-1)&amp;":B"),INDIRECT(LEFT(ADDRESS(1,1,4,1,G$1),LEN(ADDRESS(1,1,4,1,G$1))-1)&amp;":A"),Report2!$B6,INDIRECT(LEFT(ADDRESS(1,9,4,1,G$1),LEN(ADDRESS(1,9,4,1,G$1))-1)&amp;":i"),Report2!$A6),"")</f>
        <v>0</v>
      </c>
      <c r="H6" s="103">
        <f ca="1">IFERROR(SUMIFS(INDIRECT(LEFT(ADDRESS(1,2,4,1,H$1),LEN(ADDRESS(1,2,4,1,H$1))-1)&amp;":B"),INDIRECT(LEFT(ADDRESS(1,1,4,1,H$1),LEN(ADDRESS(1,1,4,1,H$1))-1)&amp;":A"),Report2!$B6,INDIRECT(LEFT(ADDRESS(1,9,4,1,H$1),LEN(ADDRESS(1,9,4,1,H$1))-1)&amp;":i"),Report2!$A6),"")</f>
        <v>0</v>
      </c>
      <c r="I6" s="103">
        <f ca="1">IFERROR(SUMIFS(INDIRECT(LEFT(ADDRESS(1,2,4,1,I$1),LEN(ADDRESS(1,2,4,1,I$1))-1)&amp;":B"),INDIRECT(LEFT(ADDRESS(1,1,4,1,I$1),LEN(ADDRESS(1,1,4,1,I$1))-1)&amp;":A"),Report2!$B6,INDIRECT(LEFT(ADDRESS(1,9,4,1,I$1),LEN(ADDRESS(1,9,4,1,I$1))-1)&amp;":i"),Report2!$A6),"")</f>
        <v>0</v>
      </c>
      <c r="J6" s="103">
        <f ca="1">IFERROR(SUMIFS(INDIRECT(LEFT(ADDRESS(1,2,4,1,J$1),LEN(ADDRESS(1,2,4,1,J$1))-1)&amp;":B"),INDIRECT(LEFT(ADDRESS(1,1,4,1,J$1),LEN(ADDRESS(1,1,4,1,J$1))-1)&amp;":A"),Report2!$B6,INDIRECT(LEFT(ADDRESS(1,9,4,1,J$1),LEN(ADDRESS(1,9,4,1,J$1))-1)&amp;":i"),Report2!$A6),"")</f>
        <v>0</v>
      </c>
      <c r="K6" s="103">
        <f ca="1">IFERROR(SUMIFS(INDIRECT(LEFT(ADDRESS(1,2,4,1,K$1),LEN(ADDRESS(1,2,4,1,K$1))-1)&amp;":B"),INDIRECT(LEFT(ADDRESS(1,1,4,1,K$1),LEN(ADDRESS(1,1,4,1,K$1))-1)&amp;":A"),Report2!$B6,INDIRECT(LEFT(ADDRESS(1,9,4,1,K$1),LEN(ADDRESS(1,9,4,1,K$1))-1)&amp;":i"),Report2!$A6),"")</f>
        <v>0</v>
      </c>
      <c r="L6" s="103">
        <f ca="1">IFERROR(SUMIFS(INDIRECT(LEFT(ADDRESS(1,2,4,1,L$1),LEN(ADDRESS(1,2,4,1,L$1))-1)&amp;":B"),INDIRECT(LEFT(ADDRESS(1,1,4,1,L$1),LEN(ADDRESS(1,1,4,1,L$1))-1)&amp;":A"),Report2!$B6,INDIRECT(LEFT(ADDRESS(1,9,4,1,L$1),LEN(ADDRESS(1,9,4,1,L$1))-1)&amp;":i"),Report2!$A6),"")</f>
        <v>0</v>
      </c>
      <c r="M6" s="103">
        <f ca="1">IFERROR(SUMIFS(INDIRECT(LEFT(ADDRESS(1,2,4,1,M$1),LEN(ADDRESS(1,2,4,1,M$1))-1)&amp;":B"),INDIRECT(LEFT(ADDRESS(1,1,4,1,M$1),LEN(ADDRESS(1,1,4,1,M$1))-1)&amp;":A"),Report2!$B6,INDIRECT(LEFT(ADDRESS(1,9,4,1,M$1),LEN(ADDRESS(1,9,4,1,M$1))-1)&amp;":i"),Report2!$A6),"")</f>
        <v>0</v>
      </c>
      <c r="N6" s="103">
        <f ca="1">IFERROR(SUMIFS(INDIRECT(LEFT(ADDRESS(1,2,4,1,N$1),LEN(ADDRESS(1,2,4,1,N$1))-1)&amp;":B"),INDIRECT(LEFT(ADDRESS(1,1,4,1,N$1),LEN(ADDRESS(1,1,4,1,N$1))-1)&amp;":A"),Report2!$B6,INDIRECT(LEFT(ADDRESS(1,9,4,1,N$1),LEN(ADDRESS(1,9,4,1,N$1))-1)&amp;":i"),Report2!$A6),"")</f>
        <v>0</v>
      </c>
      <c r="O6" s="103">
        <f ca="1">IFERROR(SUMIFS(INDIRECT(LEFT(ADDRESS(1,2,4,1,O$1),LEN(ADDRESS(1,2,4,1,O$1))-1)&amp;":B"),INDIRECT(LEFT(ADDRESS(1,1,4,1,O$1),LEN(ADDRESS(1,1,4,1,O$1))-1)&amp;":A"),Report2!$B6,INDIRECT(LEFT(ADDRESS(1,9,4,1,O$1),LEN(ADDRESS(1,9,4,1,O$1))-1)&amp;":i"),Report2!$A6),"")</f>
        <v>0</v>
      </c>
      <c r="P6" s="103">
        <f ca="1">IFERROR(SUMIFS(INDIRECT(LEFT(ADDRESS(1,2,4,1,P$1),LEN(ADDRESS(1,2,4,1,P$1))-1)&amp;":B"),INDIRECT(LEFT(ADDRESS(1,1,4,1,P$1),LEN(ADDRESS(1,1,4,1,P$1))-1)&amp;":A"),Report2!$B6,INDIRECT(LEFT(ADDRESS(1,9,4,1,P$1),LEN(ADDRESS(1,9,4,1,P$1))-1)&amp;":i"),Report2!$A6),"")</f>
        <v>0</v>
      </c>
      <c r="Q6" s="103">
        <f ca="1">IFERROR(SUMIFS(INDIRECT(LEFT(ADDRESS(1,2,4,1,Q$1),LEN(ADDRESS(1,2,4,1,Q$1))-1)&amp;":B"),INDIRECT(LEFT(ADDRESS(1,1,4,1,Q$1),LEN(ADDRESS(1,1,4,1,Q$1))-1)&amp;":A"),Report2!$B6,INDIRECT(LEFT(ADDRESS(1,9,4,1,Q$1),LEN(ADDRESS(1,9,4,1,Q$1))-1)&amp;":i"),Report2!$A6),"")</f>
        <v>0</v>
      </c>
      <c r="R6" s="103" t="str">
        <f ca="1">IFERROR(SUMIFS(INDIRECT(LEFT(ADDRESS(1,2,4,1,R$1),LEN(ADDRESS(1,2,4,1,R$1))-1)&amp;":B"),INDIRECT(LEFT(ADDRESS(1,1,4,1,R$1),LEN(ADDRESS(1,1,4,1,R$1))-1)&amp;":A"),Report2!$B6,INDIRECT(LEFT(ADDRESS(1,9,4,1,R$1),LEN(ADDRESS(1,9,4,1,R$1))-1)&amp;":i"),Report2!$A6),"")</f>
        <v/>
      </c>
      <c r="S6" s="103">
        <f ca="1">IFERROR(SUMIFS(INDIRECT(LEFT(ADDRESS(1,2,4,1,S$1),LEN(ADDRESS(1,2,4,1,S$1))-1)&amp;":B"),INDIRECT(LEFT(ADDRESS(1,1,4,1,S$1),LEN(ADDRESS(1,1,4,1,S$1))-1)&amp;":A"),Report2!$B6,INDIRECT(LEFT(ADDRESS(1,9,4,1,S$1),LEN(ADDRESS(1,9,4,1,S$1))-1)&amp;":i"),Report2!$A6),"")</f>
        <v>0</v>
      </c>
      <c r="T6" s="103">
        <f ca="1">IFERROR(SUMIFS(INDIRECT(LEFT(ADDRESS(1,2,4,1,T$1),LEN(ADDRESS(1,2,4,1,T$1))-1)&amp;":B"),INDIRECT(LEFT(ADDRESS(1,1,4,1,T$1),LEN(ADDRESS(1,1,4,1,T$1))-1)&amp;":A"),Report2!$B6,INDIRECT(LEFT(ADDRESS(1,9,4,1,T$1),LEN(ADDRESS(1,9,4,1,T$1))-1)&amp;":i"),Report2!$A6),"")</f>
        <v>0</v>
      </c>
      <c r="U6" s="103">
        <f ca="1">IFERROR(SUMIFS(INDIRECT(LEFT(ADDRESS(1,2,4,1,U$1),LEN(ADDRESS(1,2,4,1,U$1))-1)&amp;":B"),INDIRECT(LEFT(ADDRESS(1,1,4,1,U$1),LEN(ADDRESS(1,1,4,1,U$1))-1)&amp;":A"),Report2!$B6,INDIRECT(LEFT(ADDRESS(1,9,4,1,U$1),LEN(ADDRESS(1,9,4,1,U$1))-1)&amp;":i"),Report2!$A6),"")</f>
        <v>0</v>
      </c>
      <c r="V6" s="103">
        <f ca="1">IFERROR(SUMIFS(INDIRECT(LEFT(ADDRESS(1,2,4,1,V$1),LEN(ADDRESS(1,2,4,1,V$1))-1)&amp;":B"),INDIRECT(LEFT(ADDRESS(1,1,4,1,V$1),LEN(ADDRESS(1,1,4,1,V$1))-1)&amp;":A"),Report2!$B6,INDIRECT(LEFT(ADDRESS(1,9,4,1,V$1),LEN(ADDRESS(1,9,4,1,V$1))-1)&amp;":i"),Report2!$A6),"")</f>
        <v>0</v>
      </c>
      <c r="W6" s="103">
        <f ca="1">IFERROR(SUMIFS(INDIRECT(LEFT(ADDRESS(1,2,4,1,W$1),LEN(ADDRESS(1,2,4,1,W$1))-1)&amp;":B"),INDIRECT(LEFT(ADDRESS(1,1,4,1,W$1),LEN(ADDRESS(1,1,4,1,W$1))-1)&amp;":A"),Report2!$B6,INDIRECT(LEFT(ADDRESS(1,9,4,1,W$1),LEN(ADDRESS(1,9,4,1,W$1))-1)&amp;":i"),Report2!$A6),"")</f>
        <v>0</v>
      </c>
      <c r="X6" s="103">
        <f ca="1">IFERROR(SUMIFS(INDIRECT(LEFT(ADDRESS(1,2,4,1,X$1),LEN(ADDRESS(1,2,4,1,X$1))-1)&amp;":B"),INDIRECT(LEFT(ADDRESS(1,1,4,1,X$1),LEN(ADDRESS(1,1,4,1,X$1))-1)&amp;":A"),Report2!$B6,INDIRECT(LEFT(ADDRESS(1,9,4,1,X$1),LEN(ADDRESS(1,9,4,1,X$1))-1)&amp;":i"),Report2!$A6),"")</f>
        <v>0</v>
      </c>
      <c r="Y6" s="103" t="str">
        <f ca="1">IFERROR(SUMIFS(INDIRECT(LEFT(ADDRESS(1,2,4,1,Y$1),LEN(ADDRESS(1,2,4,1,Y$1))-1)&amp;":B"),INDIRECT(LEFT(ADDRESS(1,1,4,1,Y$1),LEN(ADDRESS(1,1,4,1,Y$1))-1)&amp;":A"),Report2!$B6,INDIRECT(LEFT(ADDRESS(1,9,4,1,Y$1),LEN(ADDRESS(1,9,4,1,Y$1))-1)&amp;":i"),Report2!$A6),"")</f>
        <v/>
      </c>
      <c r="Z6" s="103">
        <f ca="1">IFERROR(SUMIFS(INDIRECT(LEFT(ADDRESS(1,2,4,1,Z$1),LEN(ADDRESS(1,2,4,1,Z$1))-1)&amp;":B"),INDIRECT(LEFT(ADDRESS(1,1,4,1,Z$1),LEN(ADDRESS(1,1,4,1,Z$1))-1)&amp;":A"),Report2!$B6,INDIRECT(LEFT(ADDRESS(1,9,4,1,Z$1),LEN(ADDRESS(1,9,4,1,Z$1))-1)&amp;":i"),Report2!$A6),"")</f>
        <v>0</v>
      </c>
      <c r="AA6" s="103">
        <f ca="1">IFERROR(SUMIFS(INDIRECT(LEFT(ADDRESS(1,2,4,1,AA$1),LEN(ADDRESS(1,2,4,1,AA$1))-1)&amp;":B"),INDIRECT(LEFT(ADDRESS(1,1,4,1,AA$1),LEN(ADDRESS(1,1,4,1,AA$1))-1)&amp;":A"),Report2!$B6,INDIRECT(LEFT(ADDRESS(1,9,4,1,AA$1),LEN(ADDRESS(1,9,4,1,AA$1))-1)&amp;":i"),Report2!$A6),"")</f>
        <v>0</v>
      </c>
      <c r="AB6" s="103">
        <f ca="1">IFERROR(SUMIFS(INDIRECT(LEFT(ADDRESS(1,2,4,1,AB$1),LEN(ADDRESS(1,2,4,1,AB$1))-1)&amp;":B"),INDIRECT(LEFT(ADDRESS(1,1,4,1,AB$1),LEN(ADDRESS(1,1,4,1,AB$1))-1)&amp;":A"),Report2!$B6,INDIRECT(LEFT(ADDRESS(1,9,4,1,AB$1),LEN(ADDRESS(1,9,4,1,AB$1))-1)&amp;":i"),Report2!$A6),"")</f>
        <v>0</v>
      </c>
      <c r="AC6" s="103">
        <f ca="1">IFERROR(SUMIFS(INDIRECT(LEFT(ADDRESS(1,2,4,1,AC$1),LEN(ADDRESS(1,2,4,1,AC$1))-1)&amp;":B"),INDIRECT(LEFT(ADDRESS(1,1,4,1,AC$1),LEN(ADDRESS(1,1,4,1,AC$1))-1)&amp;":A"),Report2!$B6,INDIRECT(LEFT(ADDRESS(1,9,4,1,AC$1),LEN(ADDRESS(1,9,4,1,AC$1))-1)&amp;":i"),Report2!$A6),"")</f>
        <v>0</v>
      </c>
      <c r="AD6" s="103">
        <f ca="1">IFERROR(SUMIFS(INDIRECT(LEFT(ADDRESS(1,2,4,1,AD$1),LEN(ADDRESS(1,2,4,1,AD$1))-1)&amp;":B"),INDIRECT(LEFT(ADDRESS(1,1,4,1,AD$1),LEN(ADDRESS(1,1,4,1,AD$1))-1)&amp;":A"),Report2!$B6,INDIRECT(LEFT(ADDRESS(1,9,4,1,AD$1),LEN(ADDRESS(1,9,4,1,AD$1))-1)&amp;":i"),Report2!$A6),"")</f>
        <v>0</v>
      </c>
      <c r="AE6" s="103">
        <f ca="1">IFERROR(SUMIFS(INDIRECT(LEFT(ADDRESS(1,2,4,1,AE$1),LEN(ADDRESS(1,2,4,1,AE$1))-1)&amp;":B"),INDIRECT(LEFT(ADDRESS(1,1,4,1,AE$1),LEN(ADDRESS(1,1,4,1,AE$1))-1)&amp;":A"),Report2!$B6,INDIRECT(LEFT(ADDRESS(1,9,4,1,AE$1),LEN(ADDRESS(1,9,4,1,AE$1))-1)&amp;":i"),Report2!$A6),"")</f>
        <v>0</v>
      </c>
      <c r="AF6" s="103" t="str">
        <f ca="1">IFERROR(SUMIFS(INDIRECT(LEFT(ADDRESS(1,2,4,1,AF$1),LEN(ADDRESS(1,2,4,1,AF$1))-1)&amp;":B"),INDIRECT(LEFT(ADDRESS(1,1,4,1,AF$1),LEN(ADDRESS(1,1,4,1,AF$1))-1)&amp;":A"),Report2!$B6,INDIRECT(LEFT(ADDRESS(1,9,4,1,AF$1),LEN(ADDRESS(1,9,4,1,AF$1))-1)&amp;":i"),Report2!$A6),"")</f>
        <v/>
      </c>
      <c r="AG6" s="103">
        <f ca="1">IFERROR(SUMIFS(INDIRECT(LEFT(ADDRESS(1,2,4,1,AG$1),LEN(ADDRESS(1,2,4,1,AG$1))-1)&amp;":B"),INDIRECT(LEFT(ADDRESS(1,1,4,1,AG$1),LEN(ADDRESS(1,1,4,1,AG$1))-1)&amp;":A"),Report2!$B6,INDIRECT(LEFT(ADDRESS(1,9,4,1,AG$1),LEN(ADDRESS(1,9,4,1,AG$1))-1)&amp;":i"),Report2!$A6),"")</f>
        <v>0</v>
      </c>
      <c r="AH6" s="103">
        <f ca="1">IFERROR(SUMIFS(INDIRECT(LEFT(ADDRESS(1,2,4,1,AH$1),LEN(ADDRESS(1,2,4,1,AH$1))-1)&amp;":B"),INDIRECT(LEFT(ADDRESS(1,1,4,1,AH$1),LEN(ADDRESS(1,1,4,1,AH$1))-1)&amp;":A"),Report2!$B6,INDIRECT(LEFT(ADDRESS(1,9,4,1,AH$1),LEN(ADDRESS(1,9,4,1,AH$1))-1)&amp;":i"),Report2!$A6),"")</f>
        <v>0</v>
      </c>
      <c r="AI6" s="103">
        <f ca="1">IFERROR(SUMIFS(INDIRECT(LEFT(ADDRESS(1,2,4,1,AI$1),LEN(ADDRESS(1,2,4,1,AI$1))-1)&amp;":B"),INDIRECT(LEFT(ADDRESS(1,1,4,1,AI$1),LEN(ADDRESS(1,1,4,1,AI$1))-1)&amp;":A"),Report2!$B6,INDIRECT(LEFT(ADDRESS(1,9,4,1,AI$1),LEN(ADDRESS(1,9,4,1,AI$1))-1)&amp;":i"),Report2!$A6),"")</f>
        <v>0</v>
      </c>
    </row>
    <row r="7" spans="1:35">
      <c r="A7" s="103" t="s">
        <v>156</v>
      </c>
      <c r="B7" s="23">
        <v>15001125</v>
      </c>
      <c r="C7" s="24" t="s">
        <v>47</v>
      </c>
      <c r="D7" s="3">
        <f t="shared" ca="1" si="0"/>
        <v>0</v>
      </c>
      <c r="E7" s="103">
        <f ca="1">IFERROR(SUMIFS(INDIRECT(LEFT(ADDRESS(1,2,4,1,E$1),LEN(ADDRESS(1,2,4,1,E$1))-1)&amp;":B"),INDIRECT(LEFT(ADDRESS(1,1,4,1,E$1),LEN(ADDRESS(1,1,4,1,E$1))-1)&amp;":A"),Report2!$B7,INDIRECT(LEFT(ADDRESS(1,9,4,1,E$1),LEN(ADDRESS(1,9,4,1,E$1))-1)&amp;":i"),Report2!$A7),"")</f>
        <v>0</v>
      </c>
      <c r="F7" s="103" t="str">
        <f ca="1">IFERROR(SUMIFS(INDIRECT(LEFT(ADDRESS(1,2,4,1,F$1),LEN(ADDRESS(1,2,4,1,F$1))-1)&amp;":B"),INDIRECT(LEFT(ADDRESS(1,1,4,1,F$1),LEN(ADDRESS(1,1,4,1,F$1))-1)&amp;":A"),Report2!$B7,INDIRECT(LEFT(ADDRESS(1,9,4,1,F$1),LEN(ADDRESS(1,9,4,1,F$1))-1)&amp;":i"),Report2!$A7),"")</f>
        <v/>
      </c>
      <c r="G7" s="103">
        <f ca="1">IFERROR(SUMIFS(INDIRECT(LEFT(ADDRESS(1,2,4,1,G$1),LEN(ADDRESS(1,2,4,1,G$1))-1)&amp;":B"),INDIRECT(LEFT(ADDRESS(1,1,4,1,G$1),LEN(ADDRESS(1,1,4,1,G$1))-1)&amp;":A"),Report2!$B7,INDIRECT(LEFT(ADDRESS(1,9,4,1,G$1),LEN(ADDRESS(1,9,4,1,G$1))-1)&amp;":i"),Report2!$A7),"")</f>
        <v>0</v>
      </c>
      <c r="H7" s="103">
        <f ca="1">IFERROR(SUMIFS(INDIRECT(LEFT(ADDRESS(1,2,4,1,H$1),LEN(ADDRESS(1,2,4,1,H$1))-1)&amp;":B"),INDIRECT(LEFT(ADDRESS(1,1,4,1,H$1),LEN(ADDRESS(1,1,4,1,H$1))-1)&amp;":A"),Report2!$B7,INDIRECT(LEFT(ADDRESS(1,9,4,1,H$1),LEN(ADDRESS(1,9,4,1,H$1))-1)&amp;":i"),Report2!$A7),"")</f>
        <v>0</v>
      </c>
      <c r="I7" s="103">
        <f ca="1">IFERROR(SUMIFS(INDIRECT(LEFT(ADDRESS(1,2,4,1,I$1),LEN(ADDRESS(1,2,4,1,I$1))-1)&amp;":B"),INDIRECT(LEFT(ADDRESS(1,1,4,1,I$1),LEN(ADDRESS(1,1,4,1,I$1))-1)&amp;":A"),Report2!$B7,INDIRECT(LEFT(ADDRESS(1,9,4,1,I$1),LEN(ADDRESS(1,9,4,1,I$1))-1)&amp;":i"),Report2!$A7),"")</f>
        <v>0</v>
      </c>
      <c r="J7" s="103">
        <f ca="1">IFERROR(SUMIFS(INDIRECT(LEFT(ADDRESS(1,2,4,1,J$1),LEN(ADDRESS(1,2,4,1,J$1))-1)&amp;":B"),INDIRECT(LEFT(ADDRESS(1,1,4,1,J$1),LEN(ADDRESS(1,1,4,1,J$1))-1)&amp;":A"),Report2!$B7,INDIRECT(LEFT(ADDRESS(1,9,4,1,J$1),LEN(ADDRESS(1,9,4,1,J$1))-1)&amp;":i"),Report2!$A7),"")</f>
        <v>0</v>
      </c>
      <c r="K7" s="103">
        <f ca="1">IFERROR(SUMIFS(INDIRECT(LEFT(ADDRESS(1,2,4,1,K$1),LEN(ADDRESS(1,2,4,1,K$1))-1)&amp;":B"),INDIRECT(LEFT(ADDRESS(1,1,4,1,K$1),LEN(ADDRESS(1,1,4,1,K$1))-1)&amp;":A"),Report2!$B7,INDIRECT(LEFT(ADDRESS(1,9,4,1,K$1),LEN(ADDRESS(1,9,4,1,K$1))-1)&amp;":i"),Report2!$A7),"")</f>
        <v>0</v>
      </c>
      <c r="L7" s="103">
        <f ca="1">IFERROR(SUMIFS(INDIRECT(LEFT(ADDRESS(1,2,4,1,L$1),LEN(ADDRESS(1,2,4,1,L$1))-1)&amp;":B"),INDIRECT(LEFT(ADDRESS(1,1,4,1,L$1),LEN(ADDRESS(1,1,4,1,L$1))-1)&amp;":A"),Report2!$B7,INDIRECT(LEFT(ADDRESS(1,9,4,1,L$1),LEN(ADDRESS(1,9,4,1,L$1))-1)&amp;":i"),Report2!$A7),"")</f>
        <v>0</v>
      </c>
      <c r="M7" s="103">
        <f ca="1">IFERROR(SUMIFS(INDIRECT(LEFT(ADDRESS(1,2,4,1,M$1),LEN(ADDRESS(1,2,4,1,M$1))-1)&amp;":B"),INDIRECT(LEFT(ADDRESS(1,1,4,1,M$1),LEN(ADDRESS(1,1,4,1,M$1))-1)&amp;":A"),Report2!$B7,INDIRECT(LEFT(ADDRESS(1,9,4,1,M$1),LEN(ADDRESS(1,9,4,1,M$1))-1)&amp;":i"),Report2!$A7),"")</f>
        <v>0</v>
      </c>
      <c r="N7" s="103">
        <f ca="1">IFERROR(SUMIFS(INDIRECT(LEFT(ADDRESS(1,2,4,1,N$1),LEN(ADDRESS(1,2,4,1,N$1))-1)&amp;":B"),INDIRECT(LEFT(ADDRESS(1,1,4,1,N$1),LEN(ADDRESS(1,1,4,1,N$1))-1)&amp;":A"),Report2!$B7,INDIRECT(LEFT(ADDRESS(1,9,4,1,N$1),LEN(ADDRESS(1,9,4,1,N$1))-1)&amp;":i"),Report2!$A7),"")</f>
        <v>0</v>
      </c>
      <c r="O7" s="103">
        <f ca="1">IFERROR(SUMIFS(INDIRECT(LEFT(ADDRESS(1,2,4,1,O$1),LEN(ADDRESS(1,2,4,1,O$1))-1)&amp;":B"),INDIRECT(LEFT(ADDRESS(1,1,4,1,O$1),LEN(ADDRESS(1,1,4,1,O$1))-1)&amp;":A"),Report2!$B7,INDIRECT(LEFT(ADDRESS(1,9,4,1,O$1),LEN(ADDRESS(1,9,4,1,O$1))-1)&amp;":i"),Report2!$A7),"")</f>
        <v>0</v>
      </c>
      <c r="P7" s="103">
        <f ca="1">IFERROR(SUMIFS(INDIRECT(LEFT(ADDRESS(1,2,4,1,P$1),LEN(ADDRESS(1,2,4,1,P$1))-1)&amp;":B"),INDIRECT(LEFT(ADDRESS(1,1,4,1,P$1),LEN(ADDRESS(1,1,4,1,P$1))-1)&amp;":A"),Report2!$B7,INDIRECT(LEFT(ADDRESS(1,9,4,1,P$1),LEN(ADDRESS(1,9,4,1,P$1))-1)&amp;":i"),Report2!$A7),"")</f>
        <v>0</v>
      </c>
      <c r="Q7" s="103">
        <f ca="1">IFERROR(SUMIFS(INDIRECT(LEFT(ADDRESS(1,2,4,1,Q$1),LEN(ADDRESS(1,2,4,1,Q$1))-1)&amp;":B"),INDIRECT(LEFT(ADDRESS(1,1,4,1,Q$1),LEN(ADDRESS(1,1,4,1,Q$1))-1)&amp;":A"),Report2!$B7,INDIRECT(LEFT(ADDRESS(1,9,4,1,Q$1),LEN(ADDRESS(1,9,4,1,Q$1))-1)&amp;":i"),Report2!$A7),"")</f>
        <v>0</v>
      </c>
      <c r="R7" s="103" t="str">
        <f ca="1">IFERROR(SUMIFS(INDIRECT(LEFT(ADDRESS(1,2,4,1,R$1),LEN(ADDRESS(1,2,4,1,R$1))-1)&amp;":B"),INDIRECT(LEFT(ADDRESS(1,1,4,1,R$1),LEN(ADDRESS(1,1,4,1,R$1))-1)&amp;":A"),Report2!$B7,INDIRECT(LEFT(ADDRESS(1,9,4,1,R$1),LEN(ADDRESS(1,9,4,1,R$1))-1)&amp;":i"),Report2!$A7),"")</f>
        <v/>
      </c>
      <c r="S7" s="103">
        <f ca="1">IFERROR(SUMIFS(INDIRECT(LEFT(ADDRESS(1,2,4,1,S$1),LEN(ADDRESS(1,2,4,1,S$1))-1)&amp;":B"),INDIRECT(LEFT(ADDRESS(1,1,4,1,S$1),LEN(ADDRESS(1,1,4,1,S$1))-1)&amp;":A"),Report2!$B7,INDIRECT(LEFT(ADDRESS(1,9,4,1,S$1),LEN(ADDRESS(1,9,4,1,S$1))-1)&amp;":i"),Report2!$A7),"")</f>
        <v>0</v>
      </c>
      <c r="T7" s="103">
        <f ca="1">IFERROR(SUMIFS(INDIRECT(LEFT(ADDRESS(1,2,4,1,T$1),LEN(ADDRESS(1,2,4,1,T$1))-1)&amp;":B"),INDIRECT(LEFT(ADDRESS(1,1,4,1,T$1),LEN(ADDRESS(1,1,4,1,T$1))-1)&amp;":A"),Report2!$B7,INDIRECT(LEFT(ADDRESS(1,9,4,1,T$1),LEN(ADDRESS(1,9,4,1,T$1))-1)&amp;":i"),Report2!$A7),"")</f>
        <v>0</v>
      </c>
      <c r="U7" s="103">
        <f ca="1">IFERROR(SUMIFS(INDIRECT(LEFT(ADDRESS(1,2,4,1,U$1),LEN(ADDRESS(1,2,4,1,U$1))-1)&amp;":B"),INDIRECT(LEFT(ADDRESS(1,1,4,1,U$1),LEN(ADDRESS(1,1,4,1,U$1))-1)&amp;":A"),Report2!$B7,INDIRECT(LEFT(ADDRESS(1,9,4,1,U$1),LEN(ADDRESS(1,9,4,1,U$1))-1)&amp;":i"),Report2!$A7),"")</f>
        <v>0</v>
      </c>
      <c r="V7" s="103">
        <f ca="1">IFERROR(SUMIFS(INDIRECT(LEFT(ADDRESS(1,2,4,1,V$1),LEN(ADDRESS(1,2,4,1,V$1))-1)&amp;":B"),INDIRECT(LEFT(ADDRESS(1,1,4,1,V$1),LEN(ADDRESS(1,1,4,1,V$1))-1)&amp;":A"),Report2!$B7,INDIRECT(LEFT(ADDRESS(1,9,4,1,V$1),LEN(ADDRESS(1,9,4,1,V$1))-1)&amp;":i"),Report2!$A7),"")</f>
        <v>0</v>
      </c>
      <c r="W7" s="103">
        <f ca="1">IFERROR(SUMIFS(INDIRECT(LEFT(ADDRESS(1,2,4,1,W$1),LEN(ADDRESS(1,2,4,1,W$1))-1)&amp;":B"),INDIRECT(LEFT(ADDRESS(1,1,4,1,W$1),LEN(ADDRESS(1,1,4,1,W$1))-1)&amp;":A"),Report2!$B7,INDIRECT(LEFT(ADDRESS(1,9,4,1,W$1),LEN(ADDRESS(1,9,4,1,W$1))-1)&amp;":i"),Report2!$A7),"")</f>
        <v>0</v>
      </c>
      <c r="X7" s="103">
        <f ca="1">IFERROR(SUMIFS(INDIRECT(LEFT(ADDRESS(1,2,4,1,X$1),LEN(ADDRESS(1,2,4,1,X$1))-1)&amp;":B"),INDIRECT(LEFT(ADDRESS(1,1,4,1,X$1),LEN(ADDRESS(1,1,4,1,X$1))-1)&amp;":A"),Report2!$B7,INDIRECT(LEFT(ADDRESS(1,9,4,1,X$1),LEN(ADDRESS(1,9,4,1,X$1))-1)&amp;":i"),Report2!$A7),"")</f>
        <v>0</v>
      </c>
      <c r="Y7" s="103" t="str">
        <f ca="1">IFERROR(SUMIFS(INDIRECT(LEFT(ADDRESS(1,2,4,1,Y$1),LEN(ADDRESS(1,2,4,1,Y$1))-1)&amp;":B"),INDIRECT(LEFT(ADDRESS(1,1,4,1,Y$1),LEN(ADDRESS(1,1,4,1,Y$1))-1)&amp;":A"),Report2!$B7,INDIRECT(LEFT(ADDRESS(1,9,4,1,Y$1),LEN(ADDRESS(1,9,4,1,Y$1))-1)&amp;":i"),Report2!$A7),"")</f>
        <v/>
      </c>
      <c r="Z7" s="103">
        <f ca="1">IFERROR(SUMIFS(INDIRECT(LEFT(ADDRESS(1,2,4,1,Z$1),LEN(ADDRESS(1,2,4,1,Z$1))-1)&amp;":B"),INDIRECT(LEFT(ADDRESS(1,1,4,1,Z$1),LEN(ADDRESS(1,1,4,1,Z$1))-1)&amp;":A"),Report2!$B7,INDIRECT(LEFT(ADDRESS(1,9,4,1,Z$1),LEN(ADDRESS(1,9,4,1,Z$1))-1)&amp;":i"),Report2!$A7),"")</f>
        <v>0</v>
      </c>
      <c r="AA7" s="103">
        <f ca="1">IFERROR(SUMIFS(INDIRECT(LEFT(ADDRESS(1,2,4,1,AA$1),LEN(ADDRESS(1,2,4,1,AA$1))-1)&amp;":B"),INDIRECT(LEFT(ADDRESS(1,1,4,1,AA$1),LEN(ADDRESS(1,1,4,1,AA$1))-1)&amp;":A"),Report2!$B7,INDIRECT(LEFT(ADDRESS(1,9,4,1,AA$1),LEN(ADDRESS(1,9,4,1,AA$1))-1)&amp;":i"),Report2!$A7),"")</f>
        <v>0</v>
      </c>
      <c r="AB7" s="103">
        <f ca="1">IFERROR(SUMIFS(INDIRECT(LEFT(ADDRESS(1,2,4,1,AB$1),LEN(ADDRESS(1,2,4,1,AB$1))-1)&amp;":B"),INDIRECT(LEFT(ADDRESS(1,1,4,1,AB$1),LEN(ADDRESS(1,1,4,1,AB$1))-1)&amp;":A"),Report2!$B7,INDIRECT(LEFT(ADDRESS(1,9,4,1,AB$1),LEN(ADDRESS(1,9,4,1,AB$1))-1)&amp;":i"),Report2!$A7),"")</f>
        <v>0</v>
      </c>
      <c r="AC7" s="103">
        <f ca="1">IFERROR(SUMIFS(INDIRECT(LEFT(ADDRESS(1,2,4,1,AC$1),LEN(ADDRESS(1,2,4,1,AC$1))-1)&amp;":B"),INDIRECT(LEFT(ADDRESS(1,1,4,1,AC$1),LEN(ADDRESS(1,1,4,1,AC$1))-1)&amp;":A"),Report2!$B7,INDIRECT(LEFT(ADDRESS(1,9,4,1,AC$1),LEN(ADDRESS(1,9,4,1,AC$1))-1)&amp;":i"),Report2!$A7),"")</f>
        <v>0</v>
      </c>
      <c r="AD7" s="103">
        <f ca="1">IFERROR(SUMIFS(INDIRECT(LEFT(ADDRESS(1,2,4,1,AD$1),LEN(ADDRESS(1,2,4,1,AD$1))-1)&amp;":B"),INDIRECT(LEFT(ADDRESS(1,1,4,1,AD$1),LEN(ADDRESS(1,1,4,1,AD$1))-1)&amp;":A"),Report2!$B7,INDIRECT(LEFT(ADDRESS(1,9,4,1,AD$1),LEN(ADDRESS(1,9,4,1,AD$1))-1)&amp;":i"),Report2!$A7),"")</f>
        <v>0</v>
      </c>
      <c r="AE7" s="103">
        <f ca="1">IFERROR(SUMIFS(INDIRECT(LEFT(ADDRESS(1,2,4,1,AE$1),LEN(ADDRESS(1,2,4,1,AE$1))-1)&amp;":B"),INDIRECT(LEFT(ADDRESS(1,1,4,1,AE$1),LEN(ADDRESS(1,1,4,1,AE$1))-1)&amp;":A"),Report2!$B7,INDIRECT(LEFT(ADDRESS(1,9,4,1,AE$1),LEN(ADDRESS(1,9,4,1,AE$1))-1)&amp;":i"),Report2!$A7),"")</f>
        <v>0</v>
      </c>
      <c r="AF7" s="103" t="str">
        <f ca="1">IFERROR(SUMIFS(INDIRECT(LEFT(ADDRESS(1,2,4,1,AF$1),LEN(ADDRESS(1,2,4,1,AF$1))-1)&amp;":B"),INDIRECT(LEFT(ADDRESS(1,1,4,1,AF$1),LEN(ADDRESS(1,1,4,1,AF$1))-1)&amp;":A"),Report2!$B7,INDIRECT(LEFT(ADDRESS(1,9,4,1,AF$1),LEN(ADDRESS(1,9,4,1,AF$1))-1)&amp;":i"),Report2!$A7),"")</f>
        <v/>
      </c>
      <c r="AG7" s="103">
        <f ca="1">IFERROR(SUMIFS(INDIRECT(LEFT(ADDRESS(1,2,4,1,AG$1),LEN(ADDRESS(1,2,4,1,AG$1))-1)&amp;":B"),INDIRECT(LEFT(ADDRESS(1,1,4,1,AG$1),LEN(ADDRESS(1,1,4,1,AG$1))-1)&amp;":A"),Report2!$B7,INDIRECT(LEFT(ADDRESS(1,9,4,1,AG$1),LEN(ADDRESS(1,9,4,1,AG$1))-1)&amp;":i"),Report2!$A7),"")</f>
        <v>0</v>
      </c>
      <c r="AH7" s="103">
        <f ca="1">IFERROR(SUMIFS(INDIRECT(LEFT(ADDRESS(1,2,4,1,AH$1),LEN(ADDRESS(1,2,4,1,AH$1))-1)&amp;":B"),INDIRECT(LEFT(ADDRESS(1,1,4,1,AH$1),LEN(ADDRESS(1,1,4,1,AH$1))-1)&amp;":A"),Report2!$B7,INDIRECT(LEFT(ADDRESS(1,9,4,1,AH$1),LEN(ADDRESS(1,9,4,1,AH$1))-1)&amp;":i"),Report2!$A7),"")</f>
        <v>0</v>
      </c>
      <c r="AI7" s="103">
        <f ca="1">IFERROR(SUMIFS(INDIRECT(LEFT(ADDRESS(1,2,4,1,AI$1),LEN(ADDRESS(1,2,4,1,AI$1))-1)&amp;":B"),INDIRECT(LEFT(ADDRESS(1,1,4,1,AI$1),LEN(ADDRESS(1,1,4,1,AI$1))-1)&amp;":A"),Report2!$B7,INDIRECT(LEFT(ADDRESS(1,9,4,1,AI$1),LEN(ADDRESS(1,9,4,1,AI$1))-1)&amp;":i"),Report2!$A7),"")</f>
        <v>0</v>
      </c>
    </row>
    <row r="8" spans="1:35">
      <c r="A8" s="29" t="s">
        <v>158</v>
      </c>
      <c r="B8" s="29">
        <v>15002098</v>
      </c>
      <c r="C8" s="30" t="s">
        <v>5</v>
      </c>
      <c r="D8" s="3">
        <f t="shared" ca="1" si="0"/>
        <v>27975</v>
      </c>
      <c r="E8" s="29">
        <f ca="1">IFERROR(SUMIFS(INDIRECT(LEFT(ADDRESS(1,2,4,1,E$1),LEN(ADDRESS(1,2,4,1,E$1))-1)&amp;":B"),INDIRECT(LEFT(ADDRESS(1,1,4,1,E$1),LEN(ADDRESS(1,1,4,1,E$1))-1)&amp;":A"),Report2!$B8,INDIRECT(LEFT(ADDRESS(1,9,4,1,E$1),LEN(ADDRESS(1,9,4,1,E$1))-1)&amp;":i"),Report2!$A8),"")</f>
        <v>1500</v>
      </c>
      <c r="F8" s="29" t="str">
        <f ca="1">IFERROR(SUMIFS(INDIRECT(LEFT(ADDRESS(1,2,4,1,F$1),LEN(ADDRESS(1,2,4,1,F$1))-1)&amp;":B"),INDIRECT(LEFT(ADDRESS(1,1,4,1,F$1),LEN(ADDRESS(1,1,4,1,F$1))-1)&amp;":A"),Report2!$B8,INDIRECT(LEFT(ADDRESS(1,9,4,1,F$1),LEN(ADDRESS(1,9,4,1,F$1))-1)&amp;":i"),Report2!$A8),"")</f>
        <v/>
      </c>
      <c r="G8" s="29">
        <f ca="1">IFERROR(SUMIFS(INDIRECT(LEFT(ADDRESS(1,2,4,1,G$1),LEN(ADDRESS(1,2,4,1,G$1))-1)&amp;":B"),INDIRECT(LEFT(ADDRESS(1,1,4,1,G$1),LEN(ADDRESS(1,1,4,1,G$1))-1)&amp;":A"),Report2!$B8,INDIRECT(LEFT(ADDRESS(1,9,4,1,G$1),LEN(ADDRESS(1,9,4,1,G$1))-1)&amp;":i"),Report2!$A8),"")</f>
        <v>1500</v>
      </c>
      <c r="H8" s="29">
        <f ca="1">IFERROR(SUMIFS(INDIRECT(LEFT(ADDRESS(1,2,4,1,H$1),LEN(ADDRESS(1,2,4,1,H$1))-1)&amp;":B"),INDIRECT(LEFT(ADDRESS(1,1,4,1,H$1),LEN(ADDRESS(1,1,4,1,H$1))-1)&amp;":A"),Report2!$B8,INDIRECT(LEFT(ADDRESS(1,9,4,1,H$1),LEN(ADDRESS(1,9,4,1,H$1))-1)&amp;":i"),Report2!$A8),"")</f>
        <v>1500</v>
      </c>
      <c r="I8" s="29">
        <f ca="1">IFERROR(SUMIFS(INDIRECT(LEFT(ADDRESS(1,2,4,1,I$1),LEN(ADDRESS(1,2,4,1,I$1))-1)&amp;":B"),INDIRECT(LEFT(ADDRESS(1,1,4,1,I$1),LEN(ADDRESS(1,1,4,1,I$1))-1)&amp;":A"),Report2!$B8,INDIRECT(LEFT(ADDRESS(1,9,4,1,I$1),LEN(ADDRESS(1,9,4,1,I$1))-1)&amp;":i"),Report2!$A8),"")</f>
        <v>1500</v>
      </c>
      <c r="J8" s="29">
        <f ca="1">IFERROR(SUMIFS(INDIRECT(LEFT(ADDRESS(1,2,4,1,J$1),LEN(ADDRESS(1,2,4,1,J$1))-1)&amp;":B"),INDIRECT(LEFT(ADDRESS(1,1,4,1,J$1),LEN(ADDRESS(1,1,4,1,J$1))-1)&amp;":A"),Report2!$B8,INDIRECT(LEFT(ADDRESS(1,9,4,1,J$1),LEN(ADDRESS(1,9,4,1,J$1))-1)&amp;":i"),Report2!$A8),"")</f>
        <v>1500</v>
      </c>
      <c r="K8" s="29">
        <f ca="1">IFERROR(SUMIFS(INDIRECT(LEFT(ADDRESS(1,2,4,1,K$1),LEN(ADDRESS(1,2,4,1,K$1))-1)&amp;":B"),INDIRECT(LEFT(ADDRESS(1,1,4,1,K$1),LEN(ADDRESS(1,1,4,1,K$1))-1)&amp;":A"),Report2!$B8,INDIRECT(LEFT(ADDRESS(1,9,4,1,K$1),LEN(ADDRESS(1,9,4,1,K$1))-1)&amp;":i"),Report2!$A8),"")</f>
        <v>0</v>
      </c>
      <c r="L8" s="29">
        <f ca="1">IFERROR(SUMIFS(INDIRECT(LEFT(ADDRESS(1,2,4,1,L$1),LEN(ADDRESS(1,2,4,1,L$1))-1)&amp;":B"),INDIRECT(LEFT(ADDRESS(1,1,4,1,L$1),LEN(ADDRESS(1,1,4,1,L$1))-1)&amp;":A"),Report2!$B8,INDIRECT(LEFT(ADDRESS(1,9,4,1,L$1),LEN(ADDRESS(1,9,4,1,L$1))-1)&amp;":i"),Report2!$A8),"")</f>
        <v>1500</v>
      </c>
      <c r="M8" s="29">
        <f ca="1">IFERROR(SUMIFS(INDIRECT(LEFT(ADDRESS(1,2,4,1,M$1),LEN(ADDRESS(1,2,4,1,M$1))-1)&amp;":B"),INDIRECT(LEFT(ADDRESS(1,1,4,1,M$1),LEN(ADDRESS(1,1,4,1,M$1))-1)&amp;":A"),Report2!$B8,INDIRECT(LEFT(ADDRESS(1,9,4,1,M$1),LEN(ADDRESS(1,9,4,1,M$1))-1)&amp;":i"),Report2!$A8),"")</f>
        <v>0</v>
      </c>
      <c r="N8" s="29">
        <f ca="1">IFERROR(SUMIFS(INDIRECT(LEFT(ADDRESS(1,2,4,1,N$1),LEN(ADDRESS(1,2,4,1,N$1))-1)&amp;":B"),INDIRECT(LEFT(ADDRESS(1,1,4,1,N$1),LEN(ADDRESS(1,1,4,1,N$1))-1)&amp;":A"),Report2!$B8,INDIRECT(LEFT(ADDRESS(1,9,4,1,N$1),LEN(ADDRESS(1,9,4,1,N$1))-1)&amp;":i"),Report2!$A8),"")</f>
        <v>1200</v>
      </c>
      <c r="O8" s="29">
        <f ca="1">IFERROR(SUMIFS(INDIRECT(LEFT(ADDRESS(1,2,4,1,O$1),LEN(ADDRESS(1,2,4,1,O$1))-1)&amp;":B"),INDIRECT(LEFT(ADDRESS(1,1,4,1,O$1),LEN(ADDRESS(1,1,4,1,O$1))-1)&amp;":A"),Report2!$B8,INDIRECT(LEFT(ADDRESS(1,9,4,1,O$1),LEN(ADDRESS(1,9,4,1,O$1))-1)&amp;":i"),Report2!$A8),"")</f>
        <v>0</v>
      </c>
      <c r="P8" s="29">
        <f ca="1">IFERROR(SUMIFS(INDIRECT(LEFT(ADDRESS(1,2,4,1,P$1),LEN(ADDRESS(1,2,4,1,P$1))-1)&amp;":B"),INDIRECT(LEFT(ADDRESS(1,1,4,1,P$1),LEN(ADDRESS(1,1,4,1,P$1))-1)&amp;":A"),Report2!$B8,INDIRECT(LEFT(ADDRESS(1,9,4,1,P$1),LEN(ADDRESS(1,9,4,1,P$1))-1)&amp;":i"),Report2!$A8),"")</f>
        <v>3000</v>
      </c>
      <c r="Q8" s="29">
        <f ca="1">IFERROR(SUMIFS(INDIRECT(LEFT(ADDRESS(1,2,4,1,Q$1),LEN(ADDRESS(1,2,4,1,Q$1))-1)&amp;":B"),INDIRECT(LEFT(ADDRESS(1,1,4,1,Q$1),LEN(ADDRESS(1,1,4,1,Q$1))-1)&amp;":A"),Report2!$B8,INDIRECT(LEFT(ADDRESS(1,9,4,1,Q$1),LEN(ADDRESS(1,9,4,1,Q$1))-1)&amp;":i"),Report2!$A8),"")</f>
        <v>0</v>
      </c>
      <c r="R8" s="29" t="str">
        <f ca="1">IFERROR(SUMIFS(INDIRECT(LEFT(ADDRESS(1,2,4,1,R$1),LEN(ADDRESS(1,2,4,1,R$1))-1)&amp;":B"),INDIRECT(LEFT(ADDRESS(1,1,4,1,R$1),LEN(ADDRESS(1,1,4,1,R$1))-1)&amp;":A"),Report2!$B8,INDIRECT(LEFT(ADDRESS(1,9,4,1,R$1),LEN(ADDRESS(1,9,4,1,R$1))-1)&amp;":i"),Report2!$A8),"")</f>
        <v/>
      </c>
      <c r="S8" s="29">
        <f ca="1">IFERROR(SUMIFS(INDIRECT(LEFT(ADDRESS(1,2,4,1,S$1),LEN(ADDRESS(1,2,4,1,S$1))-1)&amp;":B"),INDIRECT(LEFT(ADDRESS(1,1,4,1,S$1),LEN(ADDRESS(1,1,4,1,S$1))-1)&amp;":A"),Report2!$B8,INDIRECT(LEFT(ADDRESS(1,9,4,1,S$1),LEN(ADDRESS(1,9,4,1,S$1))-1)&amp;":i"),Report2!$A8),"")</f>
        <v>1500</v>
      </c>
      <c r="T8" s="29">
        <f ca="1">IFERROR(SUMIFS(INDIRECT(LEFT(ADDRESS(1,2,4,1,T$1),LEN(ADDRESS(1,2,4,1,T$1))-1)&amp;":B"),INDIRECT(LEFT(ADDRESS(1,1,4,1,T$1),LEN(ADDRESS(1,1,4,1,T$1))-1)&amp;":A"),Report2!$B8,INDIRECT(LEFT(ADDRESS(1,9,4,1,T$1),LEN(ADDRESS(1,9,4,1,T$1))-1)&amp;":i"),Report2!$A8),"")</f>
        <v>0</v>
      </c>
      <c r="U8" s="29">
        <f ca="1">IFERROR(SUMIFS(INDIRECT(LEFT(ADDRESS(1,2,4,1,U$1),LEN(ADDRESS(1,2,4,1,U$1))-1)&amp;":B"),INDIRECT(LEFT(ADDRESS(1,1,4,1,U$1),LEN(ADDRESS(1,1,4,1,U$1))-1)&amp;":A"),Report2!$B8,INDIRECT(LEFT(ADDRESS(1,9,4,1,U$1),LEN(ADDRESS(1,9,4,1,U$1))-1)&amp;":i"),Report2!$A8),"")</f>
        <v>0</v>
      </c>
      <c r="V8" s="29">
        <f ca="1">IFERROR(SUMIFS(INDIRECT(LEFT(ADDRESS(1,2,4,1,V$1),LEN(ADDRESS(1,2,4,1,V$1))-1)&amp;":B"),INDIRECT(LEFT(ADDRESS(1,1,4,1,V$1),LEN(ADDRESS(1,1,4,1,V$1))-1)&amp;":A"),Report2!$B8,INDIRECT(LEFT(ADDRESS(1,9,4,1,V$1),LEN(ADDRESS(1,9,4,1,V$1))-1)&amp;":i"),Report2!$A8),"")</f>
        <v>1500</v>
      </c>
      <c r="W8" s="29">
        <f ca="1">IFERROR(SUMIFS(INDIRECT(LEFT(ADDRESS(1,2,4,1,W$1),LEN(ADDRESS(1,2,4,1,W$1))-1)&amp;":B"),INDIRECT(LEFT(ADDRESS(1,1,4,1,W$1),LEN(ADDRESS(1,1,4,1,W$1))-1)&amp;":A"),Report2!$B8,INDIRECT(LEFT(ADDRESS(1,9,4,1,W$1),LEN(ADDRESS(1,9,4,1,W$1))-1)&amp;":i"),Report2!$A8),"")</f>
        <v>0</v>
      </c>
      <c r="X8" s="29">
        <f ca="1">IFERROR(SUMIFS(INDIRECT(LEFT(ADDRESS(1,2,4,1,X$1),LEN(ADDRESS(1,2,4,1,X$1))-1)&amp;":B"),INDIRECT(LEFT(ADDRESS(1,1,4,1,X$1),LEN(ADDRESS(1,1,4,1,X$1))-1)&amp;":A"),Report2!$B8,INDIRECT(LEFT(ADDRESS(1,9,4,1,X$1),LEN(ADDRESS(1,9,4,1,X$1))-1)&amp;":i"),Report2!$A8),"")</f>
        <v>0</v>
      </c>
      <c r="Y8" s="29" t="str">
        <f ca="1">IFERROR(SUMIFS(INDIRECT(LEFT(ADDRESS(1,2,4,1,Y$1),LEN(ADDRESS(1,2,4,1,Y$1))-1)&amp;":B"),INDIRECT(LEFT(ADDRESS(1,1,4,1,Y$1),LEN(ADDRESS(1,1,4,1,Y$1))-1)&amp;":A"),Report2!$B8,INDIRECT(LEFT(ADDRESS(1,9,4,1,Y$1),LEN(ADDRESS(1,9,4,1,Y$1))-1)&amp;":i"),Report2!$A8),"")</f>
        <v/>
      </c>
      <c r="Z8" s="29">
        <f ca="1">IFERROR(SUMIFS(INDIRECT(LEFT(ADDRESS(1,2,4,1,Z$1),LEN(ADDRESS(1,2,4,1,Z$1))-1)&amp;":B"),INDIRECT(LEFT(ADDRESS(1,1,4,1,Z$1),LEN(ADDRESS(1,1,4,1,Z$1))-1)&amp;":A"),Report2!$B8,INDIRECT(LEFT(ADDRESS(1,9,4,1,Z$1),LEN(ADDRESS(1,9,4,1,Z$1))-1)&amp;":i"),Report2!$A8),"")</f>
        <v>1500</v>
      </c>
      <c r="AA8" s="29">
        <f ca="1">IFERROR(SUMIFS(INDIRECT(LEFT(ADDRESS(1,2,4,1,AA$1),LEN(ADDRESS(1,2,4,1,AA$1))-1)&amp;":B"),INDIRECT(LEFT(ADDRESS(1,1,4,1,AA$1),LEN(ADDRESS(1,1,4,1,AA$1))-1)&amp;":A"),Report2!$B8,INDIRECT(LEFT(ADDRESS(1,9,4,1,AA$1),LEN(ADDRESS(1,9,4,1,AA$1))-1)&amp;":i"),Report2!$A8),"")</f>
        <v>1500</v>
      </c>
      <c r="AB8" s="29">
        <f ca="1">IFERROR(SUMIFS(INDIRECT(LEFT(ADDRESS(1,2,4,1,AB$1),LEN(ADDRESS(1,2,4,1,AB$1))-1)&amp;":B"),INDIRECT(LEFT(ADDRESS(1,1,4,1,AB$1),LEN(ADDRESS(1,1,4,1,AB$1))-1)&amp;":A"),Report2!$B8,INDIRECT(LEFT(ADDRESS(1,9,4,1,AB$1),LEN(ADDRESS(1,9,4,1,AB$1))-1)&amp;":i"),Report2!$A8),"")</f>
        <v>1500</v>
      </c>
      <c r="AC8" s="29">
        <f ca="1">IFERROR(SUMIFS(INDIRECT(LEFT(ADDRESS(1,2,4,1,AC$1),LEN(ADDRESS(1,2,4,1,AC$1))-1)&amp;":B"),INDIRECT(LEFT(ADDRESS(1,1,4,1,AC$1),LEN(ADDRESS(1,1,4,1,AC$1))-1)&amp;":A"),Report2!$B8,INDIRECT(LEFT(ADDRESS(1,9,4,1,AC$1),LEN(ADDRESS(1,9,4,1,AC$1))-1)&amp;":i"),Report2!$A8),"")</f>
        <v>1500</v>
      </c>
      <c r="AD8" s="29">
        <f ca="1">IFERROR(SUMIFS(INDIRECT(LEFT(ADDRESS(1,2,4,1,AD$1),LEN(ADDRESS(1,2,4,1,AD$1))-1)&amp;":B"),INDIRECT(LEFT(ADDRESS(1,1,4,1,AD$1),LEN(ADDRESS(1,1,4,1,AD$1))-1)&amp;":A"),Report2!$B8,INDIRECT(LEFT(ADDRESS(1,9,4,1,AD$1),LEN(ADDRESS(1,9,4,1,AD$1))-1)&amp;":i"),Report2!$A8),"")</f>
        <v>0</v>
      </c>
      <c r="AE8" s="29">
        <f ca="1">IFERROR(SUMIFS(INDIRECT(LEFT(ADDRESS(1,2,4,1,AE$1),LEN(ADDRESS(1,2,4,1,AE$1))-1)&amp;":B"),INDIRECT(LEFT(ADDRESS(1,1,4,1,AE$1),LEN(ADDRESS(1,1,4,1,AE$1))-1)&amp;":A"),Report2!$B8,INDIRECT(LEFT(ADDRESS(1,9,4,1,AE$1),LEN(ADDRESS(1,9,4,1,AE$1))-1)&amp;":i"),Report2!$A8),"")</f>
        <v>1500</v>
      </c>
      <c r="AF8" s="29" t="str">
        <f ca="1">IFERROR(SUMIFS(INDIRECT(LEFT(ADDRESS(1,2,4,1,AF$1),LEN(ADDRESS(1,2,4,1,AF$1))-1)&amp;":B"),INDIRECT(LEFT(ADDRESS(1,1,4,1,AF$1),LEN(ADDRESS(1,1,4,1,AF$1))-1)&amp;":A"),Report2!$B8,INDIRECT(LEFT(ADDRESS(1,9,4,1,AF$1),LEN(ADDRESS(1,9,4,1,AF$1))-1)&amp;":i"),Report2!$A8),"")</f>
        <v/>
      </c>
      <c r="AG8" s="29">
        <f ca="1">IFERROR(SUMIFS(INDIRECT(LEFT(ADDRESS(1,2,4,1,AG$1),LEN(ADDRESS(1,2,4,1,AG$1))-1)&amp;":B"),INDIRECT(LEFT(ADDRESS(1,1,4,1,AG$1),LEN(ADDRESS(1,1,4,1,AG$1))-1)&amp;":A"),Report2!$B8,INDIRECT(LEFT(ADDRESS(1,9,4,1,AG$1),LEN(ADDRESS(1,9,4,1,AG$1))-1)&amp;":i"),Report2!$A8),"")</f>
        <v>1500</v>
      </c>
      <c r="AH8" s="29">
        <f ca="1">IFERROR(SUMIFS(INDIRECT(LEFT(ADDRESS(1,2,4,1,AH$1),LEN(ADDRESS(1,2,4,1,AH$1))-1)&amp;":B"),INDIRECT(LEFT(ADDRESS(1,1,4,1,AH$1),LEN(ADDRESS(1,1,4,1,AH$1))-1)&amp;":A"),Report2!$B8,INDIRECT(LEFT(ADDRESS(1,9,4,1,AH$1),LEN(ADDRESS(1,9,4,1,AH$1))-1)&amp;":i"),Report2!$A8),"")</f>
        <v>1500</v>
      </c>
      <c r="AI8" s="29">
        <f ca="1">IFERROR(SUMIFS(INDIRECT(LEFT(ADDRESS(1,2,4,1,AI$1),LEN(ADDRESS(1,2,4,1,AI$1))-1)&amp;":B"),INDIRECT(LEFT(ADDRESS(1,1,4,1,AI$1),LEN(ADDRESS(1,1,4,1,AI$1))-1)&amp;":A"),Report2!$B8,INDIRECT(LEFT(ADDRESS(1,9,4,1,AI$1),LEN(ADDRESS(1,9,4,1,AI$1))-1)&amp;":i"),Report2!$A8),"")</f>
        <v>1275</v>
      </c>
    </row>
    <row r="9" spans="1:35">
      <c r="A9" s="29" t="s">
        <v>158</v>
      </c>
      <c r="B9" s="29">
        <v>15002099</v>
      </c>
      <c r="C9" s="30" t="s">
        <v>6</v>
      </c>
      <c r="D9" s="3">
        <f t="shared" ca="1" si="0"/>
        <v>27975</v>
      </c>
      <c r="E9" s="29">
        <f ca="1">IFERROR(SUMIFS(INDIRECT(LEFT(ADDRESS(1,2,4,1,E$1),LEN(ADDRESS(1,2,4,1,E$1))-1)&amp;":B"),INDIRECT(LEFT(ADDRESS(1,1,4,1,E$1),LEN(ADDRESS(1,1,4,1,E$1))-1)&amp;":A"),Report2!$B9,INDIRECT(LEFT(ADDRESS(1,9,4,1,E$1),LEN(ADDRESS(1,9,4,1,E$1))-1)&amp;":i"),Report2!$A9),"")</f>
        <v>1500</v>
      </c>
      <c r="F9" s="29" t="str">
        <f ca="1">IFERROR(SUMIFS(INDIRECT(LEFT(ADDRESS(1,2,4,1,F$1),LEN(ADDRESS(1,2,4,1,F$1))-1)&amp;":B"),INDIRECT(LEFT(ADDRESS(1,1,4,1,F$1),LEN(ADDRESS(1,1,4,1,F$1))-1)&amp;":A"),Report2!$B9,INDIRECT(LEFT(ADDRESS(1,9,4,1,F$1),LEN(ADDRESS(1,9,4,1,F$1))-1)&amp;":i"),Report2!$A9),"")</f>
        <v/>
      </c>
      <c r="G9" s="29">
        <f ca="1">IFERROR(SUMIFS(INDIRECT(LEFT(ADDRESS(1,2,4,1,G$1),LEN(ADDRESS(1,2,4,1,G$1))-1)&amp;":B"),INDIRECT(LEFT(ADDRESS(1,1,4,1,G$1),LEN(ADDRESS(1,1,4,1,G$1))-1)&amp;":A"),Report2!$B9,INDIRECT(LEFT(ADDRESS(1,9,4,1,G$1),LEN(ADDRESS(1,9,4,1,G$1))-1)&amp;":i"),Report2!$A9),"")</f>
        <v>1500</v>
      </c>
      <c r="H9" s="29">
        <f ca="1">IFERROR(SUMIFS(INDIRECT(LEFT(ADDRESS(1,2,4,1,H$1),LEN(ADDRESS(1,2,4,1,H$1))-1)&amp;":B"),INDIRECT(LEFT(ADDRESS(1,1,4,1,H$1),LEN(ADDRESS(1,1,4,1,H$1))-1)&amp;":A"),Report2!$B9,INDIRECT(LEFT(ADDRESS(1,9,4,1,H$1),LEN(ADDRESS(1,9,4,1,H$1))-1)&amp;":i"),Report2!$A9),"")</f>
        <v>1500</v>
      </c>
      <c r="I9" s="29">
        <f ca="1">IFERROR(SUMIFS(INDIRECT(LEFT(ADDRESS(1,2,4,1,I$1),LEN(ADDRESS(1,2,4,1,I$1))-1)&amp;":B"),INDIRECT(LEFT(ADDRESS(1,1,4,1,I$1),LEN(ADDRESS(1,1,4,1,I$1))-1)&amp;":A"),Report2!$B9,INDIRECT(LEFT(ADDRESS(1,9,4,1,I$1),LEN(ADDRESS(1,9,4,1,I$1))-1)&amp;":i"),Report2!$A9),"")</f>
        <v>1500</v>
      </c>
      <c r="J9" s="29">
        <f ca="1">IFERROR(SUMIFS(INDIRECT(LEFT(ADDRESS(1,2,4,1,J$1),LEN(ADDRESS(1,2,4,1,J$1))-1)&amp;":B"),INDIRECT(LEFT(ADDRESS(1,1,4,1,J$1),LEN(ADDRESS(1,1,4,1,J$1))-1)&amp;":A"),Report2!$B9,INDIRECT(LEFT(ADDRESS(1,9,4,1,J$1),LEN(ADDRESS(1,9,4,1,J$1))-1)&amp;":i"),Report2!$A9),"")</f>
        <v>1500</v>
      </c>
      <c r="K9" s="29">
        <f ca="1">IFERROR(SUMIFS(INDIRECT(LEFT(ADDRESS(1,2,4,1,K$1),LEN(ADDRESS(1,2,4,1,K$1))-1)&amp;":B"),INDIRECT(LEFT(ADDRESS(1,1,4,1,K$1),LEN(ADDRESS(1,1,4,1,K$1))-1)&amp;":A"),Report2!$B9,INDIRECT(LEFT(ADDRESS(1,9,4,1,K$1),LEN(ADDRESS(1,9,4,1,K$1))-1)&amp;":i"),Report2!$A9),"")</f>
        <v>0</v>
      </c>
      <c r="L9" s="29">
        <f ca="1">IFERROR(SUMIFS(INDIRECT(LEFT(ADDRESS(1,2,4,1,L$1),LEN(ADDRESS(1,2,4,1,L$1))-1)&amp;":B"),INDIRECT(LEFT(ADDRESS(1,1,4,1,L$1),LEN(ADDRESS(1,1,4,1,L$1))-1)&amp;":A"),Report2!$B9,INDIRECT(LEFT(ADDRESS(1,9,4,1,L$1),LEN(ADDRESS(1,9,4,1,L$1))-1)&amp;":i"),Report2!$A9),"")</f>
        <v>1500</v>
      </c>
      <c r="M9" s="29">
        <f ca="1">IFERROR(SUMIFS(INDIRECT(LEFT(ADDRESS(1,2,4,1,M$1),LEN(ADDRESS(1,2,4,1,M$1))-1)&amp;":B"),INDIRECT(LEFT(ADDRESS(1,1,4,1,M$1),LEN(ADDRESS(1,1,4,1,M$1))-1)&amp;":A"),Report2!$B9,INDIRECT(LEFT(ADDRESS(1,9,4,1,M$1),LEN(ADDRESS(1,9,4,1,M$1))-1)&amp;":i"),Report2!$A9),"")</f>
        <v>0</v>
      </c>
      <c r="N9" s="29">
        <f ca="1">IFERROR(SUMIFS(INDIRECT(LEFT(ADDRESS(1,2,4,1,N$1),LEN(ADDRESS(1,2,4,1,N$1))-1)&amp;":B"),INDIRECT(LEFT(ADDRESS(1,1,4,1,N$1),LEN(ADDRESS(1,1,4,1,N$1))-1)&amp;":A"),Report2!$B9,INDIRECT(LEFT(ADDRESS(1,9,4,1,N$1),LEN(ADDRESS(1,9,4,1,N$1))-1)&amp;":i"),Report2!$A9),"")</f>
        <v>1200</v>
      </c>
      <c r="O9" s="29">
        <f ca="1">IFERROR(SUMIFS(INDIRECT(LEFT(ADDRESS(1,2,4,1,O$1),LEN(ADDRESS(1,2,4,1,O$1))-1)&amp;":B"),INDIRECT(LEFT(ADDRESS(1,1,4,1,O$1),LEN(ADDRESS(1,1,4,1,O$1))-1)&amp;":A"),Report2!$B9,INDIRECT(LEFT(ADDRESS(1,9,4,1,O$1),LEN(ADDRESS(1,9,4,1,O$1))-1)&amp;":i"),Report2!$A9),"")</f>
        <v>0</v>
      </c>
      <c r="P9" s="29">
        <f ca="1">IFERROR(SUMIFS(INDIRECT(LEFT(ADDRESS(1,2,4,1,P$1),LEN(ADDRESS(1,2,4,1,P$1))-1)&amp;":B"),INDIRECT(LEFT(ADDRESS(1,1,4,1,P$1),LEN(ADDRESS(1,1,4,1,P$1))-1)&amp;":A"),Report2!$B9,INDIRECT(LEFT(ADDRESS(1,9,4,1,P$1),LEN(ADDRESS(1,9,4,1,P$1))-1)&amp;":i"),Report2!$A9),"")</f>
        <v>3000</v>
      </c>
      <c r="Q9" s="29">
        <f ca="1">IFERROR(SUMIFS(INDIRECT(LEFT(ADDRESS(1,2,4,1,Q$1),LEN(ADDRESS(1,2,4,1,Q$1))-1)&amp;":B"),INDIRECT(LEFT(ADDRESS(1,1,4,1,Q$1),LEN(ADDRESS(1,1,4,1,Q$1))-1)&amp;":A"),Report2!$B9,INDIRECT(LEFT(ADDRESS(1,9,4,1,Q$1),LEN(ADDRESS(1,9,4,1,Q$1))-1)&amp;":i"),Report2!$A9),"")</f>
        <v>0</v>
      </c>
      <c r="R9" s="29" t="str">
        <f ca="1">IFERROR(SUMIFS(INDIRECT(LEFT(ADDRESS(1,2,4,1,R$1),LEN(ADDRESS(1,2,4,1,R$1))-1)&amp;":B"),INDIRECT(LEFT(ADDRESS(1,1,4,1,R$1),LEN(ADDRESS(1,1,4,1,R$1))-1)&amp;":A"),Report2!$B9,INDIRECT(LEFT(ADDRESS(1,9,4,1,R$1),LEN(ADDRESS(1,9,4,1,R$1))-1)&amp;":i"),Report2!$A9),"")</f>
        <v/>
      </c>
      <c r="S9" s="29">
        <f ca="1">IFERROR(SUMIFS(INDIRECT(LEFT(ADDRESS(1,2,4,1,S$1),LEN(ADDRESS(1,2,4,1,S$1))-1)&amp;":B"),INDIRECT(LEFT(ADDRESS(1,1,4,1,S$1),LEN(ADDRESS(1,1,4,1,S$1))-1)&amp;":A"),Report2!$B9,INDIRECT(LEFT(ADDRESS(1,9,4,1,S$1),LEN(ADDRESS(1,9,4,1,S$1))-1)&amp;":i"),Report2!$A9),"")</f>
        <v>1500</v>
      </c>
      <c r="T9" s="29">
        <f ca="1">IFERROR(SUMIFS(INDIRECT(LEFT(ADDRESS(1,2,4,1,T$1),LEN(ADDRESS(1,2,4,1,T$1))-1)&amp;":B"),INDIRECT(LEFT(ADDRESS(1,1,4,1,T$1),LEN(ADDRESS(1,1,4,1,T$1))-1)&amp;":A"),Report2!$B9,INDIRECT(LEFT(ADDRESS(1,9,4,1,T$1),LEN(ADDRESS(1,9,4,1,T$1))-1)&amp;":i"),Report2!$A9),"")</f>
        <v>0</v>
      </c>
      <c r="U9" s="29">
        <f ca="1">IFERROR(SUMIFS(INDIRECT(LEFT(ADDRESS(1,2,4,1,U$1),LEN(ADDRESS(1,2,4,1,U$1))-1)&amp;":B"),INDIRECT(LEFT(ADDRESS(1,1,4,1,U$1),LEN(ADDRESS(1,1,4,1,U$1))-1)&amp;":A"),Report2!$B9,INDIRECT(LEFT(ADDRESS(1,9,4,1,U$1),LEN(ADDRESS(1,9,4,1,U$1))-1)&amp;":i"),Report2!$A9),"")</f>
        <v>0</v>
      </c>
      <c r="V9" s="29">
        <f ca="1">IFERROR(SUMIFS(INDIRECT(LEFT(ADDRESS(1,2,4,1,V$1),LEN(ADDRESS(1,2,4,1,V$1))-1)&amp;":B"),INDIRECT(LEFT(ADDRESS(1,1,4,1,V$1),LEN(ADDRESS(1,1,4,1,V$1))-1)&amp;":A"),Report2!$B9,INDIRECT(LEFT(ADDRESS(1,9,4,1,V$1),LEN(ADDRESS(1,9,4,1,V$1))-1)&amp;":i"),Report2!$A9),"")</f>
        <v>1500</v>
      </c>
      <c r="W9" s="29">
        <f ca="1">IFERROR(SUMIFS(INDIRECT(LEFT(ADDRESS(1,2,4,1,W$1),LEN(ADDRESS(1,2,4,1,W$1))-1)&amp;":B"),INDIRECT(LEFT(ADDRESS(1,1,4,1,W$1),LEN(ADDRESS(1,1,4,1,W$1))-1)&amp;":A"),Report2!$B9,INDIRECT(LEFT(ADDRESS(1,9,4,1,W$1),LEN(ADDRESS(1,9,4,1,W$1))-1)&amp;":i"),Report2!$A9),"")</f>
        <v>0</v>
      </c>
      <c r="X9" s="29">
        <f ca="1">IFERROR(SUMIFS(INDIRECT(LEFT(ADDRESS(1,2,4,1,X$1),LEN(ADDRESS(1,2,4,1,X$1))-1)&amp;":B"),INDIRECT(LEFT(ADDRESS(1,1,4,1,X$1),LEN(ADDRESS(1,1,4,1,X$1))-1)&amp;":A"),Report2!$B9,INDIRECT(LEFT(ADDRESS(1,9,4,1,X$1),LEN(ADDRESS(1,9,4,1,X$1))-1)&amp;":i"),Report2!$A9),"")</f>
        <v>0</v>
      </c>
      <c r="Y9" s="29" t="str">
        <f ca="1">IFERROR(SUMIFS(INDIRECT(LEFT(ADDRESS(1,2,4,1,Y$1),LEN(ADDRESS(1,2,4,1,Y$1))-1)&amp;":B"),INDIRECT(LEFT(ADDRESS(1,1,4,1,Y$1),LEN(ADDRESS(1,1,4,1,Y$1))-1)&amp;":A"),Report2!$B9,INDIRECT(LEFT(ADDRESS(1,9,4,1,Y$1),LEN(ADDRESS(1,9,4,1,Y$1))-1)&amp;":i"),Report2!$A9),"")</f>
        <v/>
      </c>
      <c r="Z9" s="29">
        <f ca="1">IFERROR(SUMIFS(INDIRECT(LEFT(ADDRESS(1,2,4,1,Z$1),LEN(ADDRESS(1,2,4,1,Z$1))-1)&amp;":B"),INDIRECT(LEFT(ADDRESS(1,1,4,1,Z$1),LEN(ADDRESS(1,1,4,1,Z$1))-1)&amp;":A"),Report2!$B9,INDIRECT(LEFT(ADDRESS(1,9,4,1,Z$1),LEN(ADDRESS(1,9,4,1,Z$1))-1)&amp;":i"),Report2!$A9),"")</f>
        <v>1500</v>
      </c>
      <c r="AA9" s="29">
        <f ca="1">IFERROR(SUMIFS(INDIRECT(LEFT(ADDRESS(1,2,4,1,AA$1),LEN(ADDRESS(1,2,4,1,AA$1))-1)&amp;":B"),INDIRECT(LEFT(ADDRESS(1,1,4,1,AA$1),LEN(ADDRESS(1,1,4,1,AA$1))-1)&amp;":A"),Report2!$B9,INDIRECT(LEFT(ADDRESS(1,9,4,1,AA$1),LEN(ADDRESS(1,9,4,1,AA$1))-1)&amp;":i"),Report2!$A9),"")</f>
        <v>1500</v>
      </c>
      <c r="AB9" s="29">
        <f ca="1">IFERROR(SUMIFS(INDIRECT(LEFT(ADDRESS(1,2,4,1,AB$1),LEN(ADDRESS(1,2,4,1,AB$1))-1)&amp;":B"),INDIRECT(LEFT(ADDRESS(1,1,4,1,AB$1),LEN(ADDRESS(1,1,4,1,AB$1))-1)&amp;":A"),Report2!$B9,INDIRECT(LEFT(ADDRESS(1,9,4,1,AB$1),LEN(ADDRESS(1,9,4,1,AB$1))-1)&amp;":i"),Report2!$A9),"")</f>
        <v>1500</v>
      </c>
      <c r="AC9" s="29">
        <f ca="1">IFERROR(SUMIFS(INDIRECT(LEFT(ADDRESS(1,2,4,1,AC$1),LEN(ADDRESS(1,2,4,1,AC$1))-1)&amp;":B"),INDIRECT(LEFT(ADDRESS(1,1,4,1,AC$1),LEN(ADDRESS(1,1,4,1,AC$1))-1)&amp;":A"),Report2!$B9,INDIRECT(LEFT(ADDRESS(1,9,4,1,AC$1),LEN(ADDRESS(1,9,4,1,AC$1))-1)&amp;":i"),Report2!$A9),"")</f>
        <v>1500</v>
      </c>
      <c r="AD9" s="29">
        <f ca="1">IFERROR(SUMIFS(INDIRECT(LEFT(ADDRESS(1,2,4,1,AD$1),LEN(ADDRESS(1,2,4,1,AD$1))-1)&amp;":B"),INDIRECT(LEFT(ADDRESS(1,1,4,1,AD$1),LEN(ADDRESS(1,1,4,1,AD$1))-1)&amp;":A"),Report2!$B9,INDIRECT(LEFT(ADDRESS(1,9,4,1,AD$1),LEN(ADDRESS(1,9,4,1,AD$1))-1)&amp;":i"),Report2!$A9),"")</f>
        <v>0</v>
      </c>
      <c r="AE9" s="29">
        <f ca="1">IFERROR(SUMIFS(INDIRECT(LEFT(ADDRESS(1,2,4,1,AE$1),LEN(ADDRESS(1,2,4,1,AE$1))-1)&amp;":B"),INDIRECT(LEFT(ADDRESS(1,1,4,1,AE$1),LEN(ADDRESS(1,1,4,1,AE$1))-1)&amp;":A"),Report2!$B9,INDIRECT(LEFT(ADDRESS(1,9,4,1,AE$1),LEN(ADDRESS(1,9,4,1,AE$1))-1)&amp;":i"),Report2!$A9),"")</f>
        <v>1500</v>
      </c>
      <c r="AF9" s="29" t="str">
        <f ca="1">IFERROR(SUMIFS(INDIRECT(LEFT(ADDRESS(1,2,4,1,AF$1),LEN(ADDRESS(1,2,4,1,AF$1))-1)&amp;":B"),INDIRECT(LEFT(ADDRESS(1,1,4,1,AF$1),LEN(ADDRESS(1,1,4,1,AF$1))-1)&amp;":A"),Report2!$B9,INDIRECT(LEFT(ADDRESS(1,9,4,1,AF$1),LEN(ADDRESS(1,9,4,1,AF$1))-1)&amp;":i"),Report2!$A9),"")</f>
        <v/>
      </c>
      <c r="AG9" s="29">
        <f ca="1">IFERROR(SUMIFS(INDIRECT(LEFT(ADDRESS(1,2,4,1,AG$1),LEN(ADDRESS(1,2,4,1,AG$1))-1)&amp;":B"),INDIRECT(LEFT(ADDRESS(1,1,4,1,AG$1),LEN(ADDRESS(1,1,4,1,AG$1))-1)&amp;":A"),Report2!$B9,INDIRECT(LEFT(ADDRESS(1,9,4,1,AG$1),LEN(ADDRESS(1,9,4,1,AG$1))-1)&amp;":i"),Report2!$A9),"")</f>
        <v>1500</v>
      </c>
      <c r="AH9" s="29">
        <f ca="1">IFERROR(SUMIFS(INDIRECT(LEFT(ADDRESS(1,2,4,1,AH$1),LEN(ADDRESS(1,2,4,1,AH$1))-1)&amp;":B"),INDIRECT(LEFT(ADDRESS(1,1,4,1,AH$1),LEN(ADDRESS(1,1,4,1,AH$1))-1)&amp;":A"),Report2!$B9,INDIRECT(LEFT(ADDRESS(1,9,4,1,AH$1),LEN(ADDRESS(1,9,4,1,AH$1))-1)&amp;":i"),Report2!$A9),"")</f>
        <v>1500</v>
      </c>
      <c r="AI9" s="29">
        <f ca="1">IFERROR(SUMIFS(INDIRECT(LEFT(ADDRESS(1,2,4,1,AI$1),LEN(ADDRESS(1,2,4,1,AI$1))-1)&amp;":B"),INDIRECT(LEFT(ADDRESS(1,1,4,1,AI$1),LEN(ADDRESS(1,1,4,1,AI$1))-1)&amp;":A"),Report2!$B9,INDIRECT(LEFT(ADDRESS(1,9,4,1,AI$1),LEN(ADDRESS(1,9,4,1,AI$1))-1)&amp;":i"),Report2!$A9),"")</f>
        <v>1275</v>
      </c>
    </row>
    <row r="10" spans="1:35">
      <c r="A10" s="27" t="s">
        <v>171</v>
      </c>
      <c r="B10" s="27">
        <v>15002098</v>
      </c>
      <c r="C10" s="28" t="s">
        <v>5</v>
      </c>
      <c r="D10" s="3">
        <f t="shared" ca="1" si="0"/>
        <v>6000</v>
      </c>
      <c r="E10" s="27">
        <f ca="1">IFERROR(SUMIFS(INDIRECT(LEFT(ADDRESS(1,2,4,1,E$1),LEN(ADDRESS(1,2,4,1,E$1))-1)&amp;":B"),INDIRECT(LEFT(ADDRESS(1,1,4,1,E$1),LEN(ADDRESS(1,1,4,1,E$1))-1)&amp;":A"),Report2!$B10,INDIRECT(LEFT(ADDRESS(1,9,4,1,E$1),LEN(ADDRESS(1,9,4,1,E$1))-1)&amp;":i"),Report2!$A10),"")</f>
        <v>0</v>
      </c>
      <c r="F10" s="27" t="str">
        <f ca="1">IFERROR(SUMIFS(INDIRECT(LEFT(ADDRESS(1,2,4,1,F$1),LEN(ADDRESS(1,2,4,1,F$1))-1)&amp;":B"),INDIRECT(LEFT(ADDRESS(1,1,4,1,F$1),LEN(ADDRESS(1,1,4,1,F$1))-1)&amp;":A"),Report2!$B10,INDIRECT(LEFT(ADDRESS(1,9,4,1,F$1),LEN(ADDRESS(1,9,4,1,F$1))-1)&amp;":i"),Report2!$A10),"")</f>
        <v/>
      </c>
      <c r="G10" s="27">
        <f ca="1">IFERROR(SUMIFS(INDIRECT(LEFT(ADDRESS(1,2,4,1,G$1),LEN(ADDRESS(1,2,4,1,G$1))-1)&amp;":B"),INDIRECT(LEFT(ADDRESS(1,1,4,1,G$1),LEN(ADDRESS(1,1,4,1,G$1))-1)&amp;":A"),Report2!$B10,INDIRECT(LEFT(ADDRESS(1,9,4,1,G$1),LEN(ADDRESS(1,9,4,1,G$1))-1)&amp;":i"),Report2!$A10),"")</f>
        <v>0</v>
      </c>
      <c r="H10" s="27">
        <f ca="1">IFERROR(SUMIFS(INDIRECT(LEFT(ADDRESS(1,2,4,1,H$1),LEN(ADDRESS(1,2,4,1,H$1))-1)&amp;":B"),INDIRECT(LEFT(ADDRESS(1,1,4,1,H$1),LEN(ADDRESS(1,1,4,1,H$1))-1)&amp;":A"),Report2!$B10,INDIRECT(LEFT(ADDRESS(1,9,4,1,H$1),LEN(ADDRESS(1,9,4,1,H$1))-1)&amp;":i"),Report2!$A10),"")</f>
        <v>1500</v>
      </c>
      <c r="I10" s="27">
        <f ca="1">IFERROR(SUMIFS(INDIRECT(LEFT(ADDRESS(1,2,4,1,I$1),LEN(ADDRESS(1,2,4,1,I$1))-1)&amp;":B"),INDIRECT(LEFT(ADDRESS(1,1,4,1,I$1),LEN(ADDRESS(1,1,4,1,I$1))-1)&amp;":A"),Report2!$B10,INDIRECT(LEFT(ADDRESS(1,9,4,1,I$1),LEN(ADDRESS(1,9,4,1,I$1))-1)&amp;":i"),Report2!$A10),"")</f>
        <v>0</v>
      </c>
      <c r="J10" s="27">
        <f ca="1">IFERROR(SUMIFS(INDIRECT(LEFT(ADDRESS(1,2,4,1,J$1),LEN(ADDRESS(1,2,4,1,J$1))-1)&amp;":B"),INDIRECT(LEFT(ADDRESS(1,1,4,1,J$1),LEN(ADDRESS(1,1,4,1,J$1))-1)&amp;":A"),Report2!$B10,INDIRECT(LEFT(ADDRESS(1,9,4,1,J$1),LEN(ADDRESS(1,9,4,1,J$1))-1)&amp;":i"),Report2!$A10),"")</f>
        <v>0</v>
      </c>
      <c r="K10" s="27">
        <f ca="1">IFERROR(SUMIFS(INDIRECT(LEFT(ADDRESS(1,2,4,1,K$1),LEN(ADDRESS(1,2,4,1,K$1))-1)&amp;":B"),INDIRECT(LEFT(ADDRESS(1,1,4,1,K$1),LEN(ADDRESS(1,1,4,1,K$1))-1)&amp;":A"),Report2!$B10,INDIRECT(LEFT(ADDRESS(1,9,4,1,K$1),LEN(ADDRESS(1,9,4,1,K$1))-1)&amp;":i"),Report2!$A10),"")</f>
        <v>0</v>
      </c>
      <c r="L10" s="27">
        <f ca="1">IFERROR(SUMIFS(INDIRECT(LEFT(ADDRESS(1,2,4,1,L$1),LEN(ADDRESS(1,2,4,1,L$1))-1)&amp;":B"),INDIRECT(LEFT(ADDRESS(1,1,4,1,L$1),LEN(ADDRESS(1,1,4,1,L$1))-1)&amp;":A"),Report2!$B10,INDIRECT(LEFT(ADDRESS(1,9,4,1,L$1),LEN(ADDRESS(1,9,4,1,L$1))-1)&amp;":i"),Report2!$A10),"")</f>
        <v>0</v>
      </c>
      <c r="M10" s="27">
        <f ca="1">IFERROR(SUMIFS(INDIRECT(LEFT(ADDRESS(1,2,4,1,M$1),LEN(ADDRESS(1,2,4,1,M$1))-1)&amp;":B"),INDIRECT(LEFT(ADDRESS(1,1,4,1,M$1),LEN(ADDRESS(1,1,4,1,M$1))-1)&amp;":A"),Report2!$B10,INDIRECT(LEFT(ADDRESS(1,9,4,1,M$1),LEN(ADDRESS(1,9,4,1,M$1))-1)&amp;":i"),Report2!$A10),"")</f>
        <v>1500</v>
      </c>
      <c r="N10" s="27">
        <f ca="1">IFERROR(SUMIFS(INDIRECT(LEFT(ADDRESS(1,2,4,1,N$1),LEN(ADDRESS(1,2,4,1,N$1))-1)&amp;":B"),INDIRECT(LEFT(ADDRESS(1,1,4,1,N$1),LEN(ADDRESS(1,1,4,1,N$1))-1)&amp;":A"),Report2!$B10,INDIRECT(LEFT(ADDRESS(1,9,4,1,N$1),LEN(ADDRESS(1,9,4,1,N$1))-1)&amp;":i"),Report2!$A10),"")</f>
        <v>0</v>
      </c>
      <c r="O10" s="27">
        <f ca="1">IFERROR(SUMIFS(INDIRECT(LEFT(ADDRESS(1,2,4,1,O$1),LEN(ADDRESS(1,2,4,1,O$1))-1)&amp;":B"),INDIRECT(LEFT(ADDRESS(1,1,4,1,O$1),LEN(ADDRESS(1,1,4,1,O$1))-1)&amp;":A"),Report2!$B10,INDIRECT(LEFT(ADDRESS(1,9,4,1,O$1),LEN(ADDRESS(1,9,4,1,O$1))-1)&amp;":i"),Report2!$A10),"")</f>
        <v>0</v>
      </c>
      <c r="P10" s="27">
        <f ca="1">IFERROR(SUMIFS(INDIRECT(LEFT(ADDRESS(1,2,4,1,P$1),LEN(ADDRESS(1,2,4,1,P$1))-1)&amp;":B"),INDIRECT(LEFT(ADDRESS(1,1,4,1,P$1),LEN(ADDRESS(1,1,4,1,P$1))-1)&amp;":A"),Report2!$B10,INDIRECT(LEFT(ADDRESS(1,9,4,1,P$1),LEN(ADDRESS(1,9,4,1,P$1))-1)&amp;":i"),Report2!$A10),"")</f>
        <v>0</v>
      </c>
      <c r="Q10" s="27">
        <f ca="1">IFERROR(SUMIFS(INDIRECT(LEFT(ADDRESS(1,2,4,1,Q$1),LEN(ADDRESS(1,2,4,1,Q$1))-1)&amp;":B"),INDIRECT(LEFT(ADDRESS(1,1,4,1,Q$1),LEN(ADDRESS(1,1,4,1,Q$1))-1)&amp;":A"),Report2!$B10,INDIRECT(LEFT(ADDRESS(1,9,4,1,Q$1),LEN(ADDRESS(1,9,4,1,Q$1))-1)&amp;":i"),Report2!$A10),"")</f>
        <v>0</v>
      </c>
      <c r="R10" s="27" t="str">
        <f ca="1">IFERROR(SUMIFS(INDIRECT(LEFT(ADDRESS(1,2,4,1,R$1),LEN(ADDRESS(1,2,4,1,R$1))-1)&amp;":B"),INDIRECT(LEFT(ADDRESS(1,1,4,1,R$1),LEN(ADDRESS(1,1,4,1,R$1))-1)&amp;":A"),Report2!$B10,INDIRECT(LEFT(ADDRESS(1,9,4,1,R$1),LEN(ADDRESS(1,9,4,1,R$1))-1)&amp;":i"),Report2!$A10),"")</f>
        <v/>
      </c>
      <c r="S10" s="27">
        <f ca="1">IFERROR(SUMIFS(INDIRECT(LEFT(ADDRESS(1,2,4,1,S$1),LEN(ADDRESS(1,2,4,1,S$1))-1)&amp;":B"),INDIRECT(LEFT(ADDRESS(1,1,4,1,S$1),LEN(ADDRESS(1,1,4,1,S$1))-1)&amp;":A"),Report2!$B10,INDIRECT(LEFT(ADDRESS(1,9,4,1,S$1),LEN(ADDRESS(1,9,4,1,S$1))-1)&amp;":i"),Report2!$A10),"")</f>
        <v>0</v>
      </c>
      <c r="T10" s="27">
        <f ca="1">IFERROR(SUMIFS(INDIRECT(LEFT(ADDRESS(1,2,4,1,T$1),LEN(ADDRESS(1,2,4,1,T$1))-1)&amp;":B"),INDIRECT(LEFT(ADDRESS(1,1,4,1,T$1),LEN(ADDRESS(1,1,4,1,T$1))-1)&amp;":A"),Report2!$B10,INDIRECT(LEFT(ADDRESS(1,9,4,1,T$1),LEN(ADDRESS(1,9,4,1,T$1))-1)&amp;":i"),Report2!$A10),"")</f>
        <v>1500</v>
      </c>
      <c r="U10" s="27">
        <f ca="1">IFERROR(SUMIFS(INDIRECT(LEFT(ADDRESS(1,2,4,1,U$1),LEN(ADDRESS(1,2,4,1,U$1))-1)&amp;":B"),INDIRECT(LEFT(ADDRESS(1,1,4,1,U$1),LEN(ADDRESS(1,1,4,1,U$1))-1)&amp;":A"),Report2!$B10,INDIRECT(LEFT(ADDRESS(1,9,4,1,U$1),LEN(ADDRESS(1,9,4,1,U$1))-1)&amp;":i"),Report2!$A10),"")</f>
        <v>0</v>
      </c>
      <c r="V10" s="27">
        <f ca="1">IFERROR(SUMIFS(INDIRECT(LEFT(ADDRESS(1,2,4,1,V$1),LEN(ADDRESS(1,2,4,1,V$1))-1)&amp;":B"),INDIRECT(LEFT(ADDRESS(1,1,4,1,V$1),LEN(ADDRESS(1,1,4,1,V$1))-1)&amp;":A"),Report2!$B10,INDIRECT(LEFT(ADDRESS(1,9,4,1,V$1),LEN(ADDRESS(1,9,4,1,V$1))-1)&amp;":i"),Report2!$A10),"")</f>
        <v>0</v>
      </c>
      <c r="W10" s="27">
        <f ca="1">IFERROR(SUMIFS(INDIRECT(LEFT(ADDRESS(1,2,4,1,W$1),LEN(ADDRESS(1,2,4,1,W$1))-1)&amp;":B"),INDIRECT(LEFT(ADDRESS(1,1,4,1,W$1),LEN(ADDRESS(1,1,4,1,W$1))-1)&amp;":A"),Report2!$B10,INDIRECT(LEFT(ADDRESS(1,9,4,1,W$1),LEN(ADDRESS(1,9,4,1,W$1))-1)&amp;":i"),Report2!$A10),"")</f>
        <v>0</v>
      </c>
      <c r="X10" s="27">
        <f ca="1">IFERROR(SUMIFS(INDIRECT(LEFT(ADDRESS(1,2,4,1,X$1),LEN(ADDRESS(1,2,4,1,X$1))-1)&amp;":B"),INDIRECT(LEFT(ADDRESS(1,1,4,1,X$1),LEN(ADDRESS(1,1,4,1,X$1))-1)&amp;":A"),Report2!$B10,INDIRECT(LEFT(ADDRESS(1,9,4,1,X$1),LEN(ADDRESS(1,9,4,1,X$1))-1)&amp;":i"),Report2!$A10),"")</f>
        <v>0</v>
      </c>
      <c r="Y10" s="27" t="str">
        <f ca="1">IFERROR(SUMIFS(INDIRECT(LEFT(ADDRESS(1,2,4,1,Y$1),LEN(ADDRESS(1,2,4,1,Y$1))-1)&amp;":B"),INDIRECT(LEFT(ADDRESS(1,1,4,1,Y$1),LEN(ADDRESS(1,1,4,1,Y$1))-1)&amp;":A"),Report2!$B10,INDIRECT(LEFT(ADDRESS(1,9,4,1,Y$1),LEN(ADDRESS(1,9,4,1,Y$1))-1)&amp;":i"),Report2!$A10),"")</f>
        <v/>
      </c>
      <c r="Z10" s="27">
        <f ca="1">IFERROR(SUMIFS(INDIRECT(LEFT(ADDRESS(1,2,4,1,Z$1),LEN(ADDRESS(1,2,4,1,Z$1))-1)&amp;":B"),INDIRECT(LEFT(ADDRESS(1,1,4,1,Z$1),LEN(ADDRESS(1,1,4,1,Z$1))-1)&amp;":A"),Report2!$B10,INDIRECT(LEFT(ADDRESS(1,9,4,1,Z$1),LEN(ADDRESS(1,9,4,1,Z$1))-1)&amp;":i"),Report2!$A10),"")</f>
        <v>1500</v>
      </c>
      <c r="AA10" s="27">
        <f ca="1">IFERROR(SUMIFS(INDIRECT(LEFT(ADDRESS(1,2,4,1,AA$1),LEN(ADDRESS(1,2,4,1,AA$1))-1)&amp;":B"),INDIRECT(LEFT(ADDRESS(1,1,4,1,AA$1),LEN(ADDRESS(1,1,4,1,AA$1))-1)&amp;":A"),Report2!$B10,INDIRECT(LEFT(ADDRESS(1,9,4,1,AA$1),LEN(ADDRESS(1,9,4,1,AA$1))-1)&amp;":i"),Report2!$A10),"")</f>
        <v>0</v>
      </c>
      <c r="AB10" s="27">
        <f ca="1">IFERROR(SUMIFS(INDIRECT(LEFT(ADDRESS(1,2,4,1,AB$1),LEN(ADDRESS(1,2,4,1,AB$1))-1)&amp;":B"),INDIRECT(LEFT(ADDRESS(1,1,4,1,AB$1),LEN(ADDRESS(1,1,4,1,AB$1))-1)&amp;":A"),Report2!$B10,INDIRECT(LEFT(ADDRESS(1,9,4,1,AB$1),LEN(ADDRESS(1,9,4,1,AB$1))-1)&amp;":i"),Report2!$A10),"")</f>
        <v>0</v>
      </c>
      <c r="AC10" s="27">
        <f ca="1">IFERROR(SUMIFS(INDIRECT(LEFT(ADDRESS(1,2,4,1,AC$1),LEN(ADDRESS(1,2,4,1,AC$1))-1)&amp;":B"),INDIRECT(LEFT(ADDRESS(1,1,4,1,AC$1),LEN(ADDRESS(1,1,4,1,AC$1))-1)&amp;":A"),Report2!$B10,INDIRECT(LEFT(ADDRESS(1,9,4,1,AC$1),LEN(ADDRESS(1,9,4,1,AC$1))-1)&amp;":i"),Report2!$A10),"")</f>
        <v>0</v>
      </c>
      <c r="AD10" s="27">
        <f ca="1">IFERROR(SUMIFS(INDIRECT(LEFT(ADDRESS(1,2,4,1,AD$1),LEN(ADDRESS(1,2,4,1,AD$1))-1)&amp;":B"),INDIRECT(LEFT(ADDRESS(1,1,4,1,AD$1),LEN(ADDRESS(1,1,4,1,AD$1))-1)&amp;":A"),Report2!$B10,INDIRECT(LEFT(ADDRESS(1,9,4,1,AD$1),LEN(ADDRESS(1,9,4,1,AD$1))-1)&amp;":i"),Report2!$A10),"")</f>
        <v>0</v>
      </c>
      <c r="AE10" s="27">
        <f ca="1">IFERROR(SUMIFS(INDIRECT(LEFT(ADDRESS(1,2,4,1,AE$1),LEN(ADDRESS(1,2,4,1,AE$1))-1)&amp;":B"),INDIRECT(LEFT(ADDRESS(1,1,4,1,AE$1),LEN(ADDRESS(1,1,4,1,AE$1))-1)&amp;":A"),Report2!$B10,INDIRECT(LEFT(ADDRESS(1,9,4,1,AE$1),LEN(ADDRESS(1,9,4,1,AE$1))-1)&amp;":i"),Report2!$A10),"")</f>
        <v>0</v>
      </c>
      <c r="AF10" s="27" t="str">
        <f ca="1">IFERROR(SUMIFS(INDIRECT(LEFT(ADDRESS(1,2,4,1,AF$1),LEN(ADDRESS(1,2,4,1,AF$1))-1)&amp;":B"),INDIRECT(LEFT(ADDRESS(1,1,4,1,AF$1),LEN(ADDRESS(1,1,4,1,AF$1))-1)&amp;":A"),Report2!$B10,INDIRECT(LEFT(ADDRESS(1,9,4,1,AF$1),LEN(ADDRESS(1,9,4,1,AF$1))-1)&amp;":i"),Report2!$A10),"")</f>
        <v/>
      </c>
      <c r="AG10" s="27">
        <f ca="1">IFERROR(SUMIFS(INDIRECT(LEFT(ADDRESS(1,2,4,1,AG$1),LEN(ADDRESS(1,2,4,1,AG$1))-1)&amp;":B"),INDIRECT(LEFT(ADDRESS(1,1,4,1,AG$1),LEN(ADDRESS(1,1,4,1,AG$1))-1)&amp;":A"),Report2!$B10,INDIRECT(LEFT(ADDRESS(1,9,4,1,AG$1),LEN(ADDRESS(1,9,4,1,AG$1))-1)&amp;":i"),Report2!$A10),"")</f>
        <v>0</v>
      </c>
      <c r="AH10" s="27">
        <f ca="1">IFERROR(SUMIFS(INDIRECT(LEFT(ADDRESS(1,2,4,1,AH$1),LEN(ADDRESS(1,2,4,1,AH$1))-1)&amp;":B"),INDIRECT(LEFT(ADDRESS(1,1,4,1,AH$1),LEN(ADDRESS(1,1,4,1,AH$1))-1)&amp;":A"),Report2!$B10,INDIRECT(LEFT(ADDRESS(1,9,4,1,AH$1),LEN(ADDRESS(1,9,4,1,AH$1))-1)&amp;":i"),Report2!$A10),"")</f>
        <v>0</v>
      </c>
      <c r="AI10" s="27">
        <f ca="1">IFERROR(SUMIFS(INDIRECT(LEFT(ADDRESS(1,2,4,1,AI$1),LEN(ADDRESS(1,2,4,1,AI$1))-1)&amp;":B"),INDIRECT(LEFT(ADDRESS(1,1,4,1,AI$1),LEN(ADDRESS(1,1,4,1,AI$1))-1)&amp;":A"),Report2!$B10,INDIRECT(LEFT(ADDRESS(1,9,4,1,AI$1),LEN(ADDRESS(1,9,4,1,AI$1))-1)&amp;":i"),Report2!$A10),"")</f>
        <v>0</v>
      </c>
    </row>
    <row r="11" spans="1:35">
      <c r="A11" s="27" t="s">
        <v>171</v>
      </c>
      <c r="B11" s="27">
        <v>15002099</v>
      </c>
      <c r="C11" s="28" t="s">
        <v>6</v>
      </c>
      <c r="D11" s="3">
        <f t="shared" ca="1" si="0"/>
        <v>6000</v>
      </c>
      <c r="E11" s="27">
        <f ca="1">IFERROR(SUMIFS(INDIRECT(LEFT(ADDRESS(1,2,4,1,E$1),LEN(ADDRESS(1,2,4,1,E$1))-1)&amp;":B"),INDIRECT(LEFT(ADDRESS(1,1,4,1,E$1),LEN(ADDRESS(1,1,4,1,E$1))-1)&amp;":A"),Report2!$B11,INDIRECT(LEFT(ADDRESS(1,9,4,1,E$1),LEN(ADDRESS(1,9,4,1,E$1))-1)&amp;":i"),Report2!$A11),"")</f>
        <v>0</v>
      </c>
      <c r="F11" s="27" t="str">
        <f ca="1">IFERROR(SUMIFS(INDIRECT(LEFT(ADDRESS(1,2,4,1,F$1),LEN(ADDRESS(1,2,4,1,F$1))-1)&amp;":B"),INDIRECT(LEFT(ADDRESS(1,1,4,1,F$1),LEN(ADDRESS(1,1,4,1,F$1))-1)&amp;":A"),Report2!$B11,INDIRECT(LEFT(ADDRESS(1,9,4,1,F$1),LEN(ADDRESS(1,9,4,1,F$1))-1)&amp;":i"),Report2!$A11),"")</f>
        <v/>
      </c>
      <c r="G11" s="27">
        <f ca="1">IFERROR(SUMIFS(INDIRECT(LEFT(ADDRESS(1,2,4,1,G$1),LEN(ADDRESS(1,2,4,1,G$1))-1)&amp;":B"),INDIRECT(LEFT(ADDRESS(1,1,4,1,G$1),LEN(ADDRESS(1,1,4,1,G$1))-1)&amp;":A"),Report2!$B11,INDIRECT(LEFT(ADDRESS(1,9,4,1,G$1),LEN(ADDRESS(1,9,4,1,G$1))-1)&amp;":i"),Report2!$A11),"")</f>
        <v>0</v>
      </c>
      <c r="H11" s="27">
        <f ca="1">IFERROR(SUMIFS(INDIRECT(LEFT(ADDRESS(1,2,4,1,H$1),LEN(ADDRESS(1,2,4,1,H$1))-1)&amp;":B"),INDIRECT(LEFT(ADDRESS(1,1,4,1,H$1),LEN(ADDRESS(1,1,4,1,H$1))-1)&amp;":A"),Report2!$B11,INDIRECT(LEFT(ADDRESS(1,9,4,1,H$1),LEN(ADDRESS(1,9,4,1,H$1))-1)&amp;":i"),Report2!$A11),"")</f>
        <v>1500</v>
      </c>
      <c r="I11" s="27">
        <f ca="1">IFERROR(SUMIFS(INDIRECT(LEFT(ADDRESS(1,2,4,1,I$1),LEN(ADDRESS(1,2,4,1,I$1))-1)&amp;":B"),INDIRECT(LEFT(ADDRESS(1,1,4,1,I$1),LEN(ADDRESS(1,1,4,1,I$1))-1)&amp;":A"),Report2!$B11,INDIRECT(LEFT(ADDRESS(1,9,4,1,I$1),LEN(ADDRESS(1,9,4,1,I$1))-1)&amp;":i"),Report2!$A11),"")</f>
        <v>0</v>
      </c>
      <c r="J11" s="27">
        <f ca="1">IFERROR(SUMIFS(INDIRECT(LEFT(ADDRESS(1,2,4,1,J$1),LEN(ADDRESS(1,2,4,1,J$1))-1)&amp;":B"),INDIRECT(LEFT(ADDRESS(1,1,4,1,J$1),LEN(ADDRESS(1,1,4,1,J$1))-1)&amp;":A"),Report2!$B11,INDIRECT(LEFT(ADDRESS(1,9,4,1,J$1),LEN(ADDRESS(1,9,4,1,J$1))-1)&amp;":i"),Report2!$A11),"")</f>
        <v>0</v>
      </c>
      <c r="K11" s="27">
        <f ca="1">IFERROR(SUMIFS(INDIRECT(LEFT(ADDRESS(1,2,4,1,K$1),LEN(ADDRESS(1,2,4,1,K$1))-1)&amp;":B"),INDIRECT(LEFT(ADDRESS(1,1,4,1,K$1),LEN(ADDRESS(1,1,4,1,K$1))-1)&amp;":A"),Report2!$B11,INDIRECT(LEFT(ADDRESS(1,9,4,1,K$1),LEN(ADDRESS(1,9,4,1,K$1))-1)&amp;":i"),Report2!$A11),"")</f>
        <v>0</v>
      </c>
      <c r="L11" s="27">
        <f ca="1">IFERROR(SUMIFS(INDIRECT(LEFT(ADDRESS(1,2,4,1,L$1),LEN(ADDRESS(1,2,4,1,L$1))-1)&amp;":B"),INDIRECT(LEFT(ADDRESS(1,1,4,1,L$1),LEN(ADDRESS(1,1,4,1,L$1))-1)&amp;":A"),Report2!$B11,INDIRECT(LEFT(ADDRESS(1,9,4,1,L$1),LEN(ADDRESS(1,9,4,1,L$1))-1)&amp;":i"),Report2!$A11),"")</f>
        <v>0</v>
      </c>
      <c r="M11" s="27">
        <f ca="1">IFERROR(SUMIFS(INDIRECT(LEFT(ADDRESS(1,2,4,1,M$1),LEN(ADDRESS(1,2,4,1,M$1))-1)&amp;":B"),INDIRECT(LEFT(ADDRESS(1,1,4,1,M$1),LEN(ADDRESS(1,1,4,1,M$1))-1)&amp;":A"),Report2!$B11,INDIRECT(LEFT(ADDRESS(1,9,4,1,M$1),LEN(ADDRESS(1,9,4,1,M$1))-1)&amp;":i"),Report2!$A11),"")</f>
        <v>1500</v>
      </c>
      <c r="N11" s="27">
        <f ca="1">IFERROR(SUMIFS(INDIRECT(LEFT(ADDRESS(1,2,4,1,N$1),LEN(ADDRESS(1,2,4,1,N$1))-1)&amp;":B"),INDIRECT(LEFT(ADDRESS(1,1,4,1,N$1),LEN(ADDRESS(1,1,4,1,N$1))-1)&amp;":A"),Report2!$B11,INDIRECT(LEFT(ADDRESS(1,9,4,1,N$1),LEN(ADDRESS(1,9,4,1,N$1))-1)&amp;":i"),Report2!$A11),"")</f>
        <v>0</v>
      </c>
      <c r="O11" s="27">
        <f ca="1">IFERROR(SUMIFS(INDIRECT(LEFT(ADDRESS(1,2,4,1,O$1),LEN(ADDRESS(1,2,4,1,O$1))-1)&amp;":B"),INDIRECT(LEFT(ADDRESS(1,1,4,1,O$1),LEN(ADDRESS(1,1,4,1,O$1))-1)&amp;":A"),Report2!$B11,INDIRECT(LEFT(ADDRESS(1,9,4,1,O$1),LEN(ADDRESS(1,9,4,1,O$1))-1)&amp;":i"),Report2!$A11),"")</f>
        <v>0</v>
      </c>
      <c r="P11" s="27">
        <f ca="1">IFERROR(SUMIFS(INDIRECT(LEFT(ADDRESS(1,2,4,1,P$1),LEN(ADDRESS(1,2,4,1,P$1))-1)&amp;":B"),INDIRECT(LEFT(ADDRESS(1,1,4,1,P$1),LEN(ADDRESS(1,1,4,1,P$1))-1)&amp;":A"),Report2!$B11,INDIRECT(LEFT(ADDRESS(1,9,4,1,P$1),LEN(ADDRESS(1,9,4,1,P$1))-1)&amp;":i"),Report2!$A11),"")</f>
        <v>0</v>
      </c>
      <c r="Q11" s="27">
        <f ca="1">IFERROR(SUMIFS(INDIRECT(LEFT(ADDRESS(1,2,4,1,Q$1),LEN(ADDRESS(1,2,4,1,Q$1))-1)&amp;":B"),INDIRECT(LEFT(ADDRESS(1,1,4,1,Q$1),LEN(ADDRESS(1,1,4,1,Q$1))-1)&amp;":A"),Report2!$B11,INDIRECT(LEFT(ADDRESS(1,9,4,1,Q$1),LEN(ADDRESS(1,9,4,1,Q$1))-1)&amp;":i"),Report2!$A11),"")</f>
        <v>0</v>
      </c>
      <c r="R11" s="27" t="str">
        <f ca="1">IFERROR(SUMIFS(INDIRECT(LEFT(ADDRESS(1,2,4,1,R$1),LEN(ADDRESS(1,2,4,1,R$1))-1)&amp;":B"),INDIRECT(LEFT(ADDRESS(1,1,4,1,R$1),LEN(ADDRESS(1,1,4,1,R$1))-1)&amp;":A"),Report2!$B11,INDIRECT(LEFT(ADDRESS(1,9,4,1,R$1),LEN(ADDRESS(1,9,4,1,R$1))-1)&amp;":i"),Report2!$A11),"")</f>
        <v/>
      </c>
      <c r="S11" s="27">
        <f ca="1">IFERROR(SUMIFS(INDIRECT(LEFT(ADDRESS(1,2,4,1,S$1),LEN(ADDRESS(1,2,4,1,S$1))-1)&amp;":B"),INDIRECT(LEFT(ADDRESS(1,1,4,1,S$1),LEN(ADDRESS(1,1,4,1,S$1))-1)&amp;":A"),Report2!$B11,INDIRECT(LEFT(ADDRESS(1,9,4,1,S$1),LEN(ADDRESS(1,9,4,1,S$1))-1)&amp;":i"),Report2!$A11),"")</f>
        <v>0</v>
      </c>
      <c r="T11" s="27">
        <f ca="1">IFERROR(SUMIFS(INDIRECT(LEFT(ADDRESS(1,2,4,1,T$1),LEN(ADDRESS(1,2,4,1,T$1))-1)&amp;":B"),INDIRECT(LEFT(ADDRESS(1,1,4,1,T$1),LEN(ADDRESS(1,1,4,1,T$1))-1)&amp;":A"),Report2!$B11,INDIRECT(LEFT(ADDRESS(1,9,4,1,T$1),LEN(ADDRESS(1,9,4,1,T$1))-1)&amp;":i"),Report2!$A11),"")</f>
        <v>1500</v>
      </c>
      <c r="U11" s="27">
        <f ca="1">IFERROR(SUMIFS(INDIRECT(LEFT(ADDRESS(1,2,4,1,U$1),LEN(ADDRESS(1,2,4,1,U$1))-1)&amp;":B"),INDIRECT(LEFT(ADDRESS(1,1,4,1,U$1),LEN(ADDRESS(1,1,4,1,U$1))-1)&amp;":A"),Report2!$B11,INDIRECT(LEFT(ADDRESS(1,9,4,1,U$1),LEN(ADDRESS(1,9,4,1,U$1))-1)&amp;":i"),Report2!$A11),"")</f>
        <v>0</v>
      </c>
      <c r="V11" s="27">
        <f ca="1">IFERROR(SUMIFS(INDIRECT(LEFT(ADDRESS(1,2,4,1,V$1),LEN(ADDRESS(1,2,4,1,V$1))-1)&amp;":B"),INDIRECT(LEFT(ADDRESS(1,1,4,1,V$1),LEN(ADDRESS(1,1,4,1,V$1))-1)&amp;":A"),Report2!$B11,INDIRECT(LEFT(ADDRESS(1,9,4,1,V$1),LEN(ADDRESS(1,9,4,1,V$1))-1)&amp;":i"),Report2!$A11),"")</f>
        <v>0</v>
      </c>
      <c r="W11" s="27">
        <f ca="1">IFERROR(SUMIFS(INDIRECT(LEFT(ADDRESS(1,2,4,1,W$1),LEN(ADDRESS(1,2,4,1,W$1))-1)&amp;":B"),INDIRECT(LEFT(ADDRESS(1,1,4,1,W$1),LEN(ADDRESS(1,1,4,1,W$1))-1)&amp;":A"),Report2!$B11,INDIRECT(LEFT(ADDRESS(1,9,4,1,W$1),LEN(ADDRESS(1,9,4,1,W$1))-1)&amp;":i"),Report2!$A11),"")</f>
        <v>0</v>
      </c>
      <c r="X11" s="27">
        <f ca="1">IFERROR(SUMIFS(INDIRECT(LEFT(ADDRESS(1,2,4,1,X$1),LEN(ADDRESS(1,2,4,1,X$1))-1)&amp;":B"),INDIRECT(LEFT(ADDRESS(1,1,4,1,X$1),LEN(ADDRESS(1,1,4,1,X$1))-1)&amp;":A"),Report2!$B11,INDIRECT(LEFT(ADDRESS(1,9,4,1,X$1),LEN(ADDRESS(1,9,4,1,X$1))-1)&amp;":i"),Report2!$A11),"")</f>
        <v>0</v>
      </c>
      <c r="Y11" s="27" t="str">
        <f ca="1">IFERROR(SUMIFS(INDIRECT(LEFT(ADDRESS(1,2,4,1,Y$1),LEN(ADDRESS(1,2,4,1,Y$1))-1)&amp;":B"),INDIRECT(LEFT(ADDRESS(1,1,4,1,Y$1),LEN(ADDRESS(1,1,4,1,Y$1))-1)&amp;":A"),Report2!$B11,INDIRECT(LEFT(ADDRESS(1,9,4,1,Y$1),LEN(ADDRESS(1,9,4,1,Y$1))-1)&amp;":i"),Report2!$A11),"")</f>
        <v/>
      </c>
      <c r="Z11" s="27">
        <f ca="1">IFERROR(SUMIFS(INDIRECT(LEFT(ADDRESS(1,2,4,1,Z$1),LEN(ADDRESS(1,2,4,1,Z$1))-1)&amp;":B"),INDIRECT(LEFT(ADDRESS(1,1,4,1,Z$1),LEN(ADDRESS(1,1,4,1,Z$1))-1)&amp;":A"),Report2!$B11,INDIRECT(LEFT(ADDRESS(1,9,4,1,Z$1),LEN(ADDRESS(1,9,4,1,Z$1))-1)&amp;":i"),Report2!$A11),"")</f>
        <v>1500</v>
      </c>
      <c r="AA11" s="27">
        <f ca="1">IFERROR(SUMIFS(INDIRECT(LEFT(ADDRESS(1,2,4,1,AA$1),LEN(ADDRESS(1,2,4,1,AA$1))-1)&amp;":B"),INDIRECT(LEFT(ADDRESS(1,1,4,1,AA$1),LEN(ADDRESS(1,1,4,1,AA$1))-1)&amp;":A"),Report2!$B11,INDIRECT(LEFT(ADDRESS(1,9,4,1,AA$1),LEN(ADDRESS(1,9,4,1,AA$1))-1)&amp;":i"),Report2!$A11),"")</f>
        <v>0</v>
      </c>
      <c r="AB11" s="27">
        <f ca="1">IFERROR(SUMIFS(INDIRECT(LEFT(ADDRESS(1,2,4,1,AB$1),LEN(ADDRESS(1,2,4,1,AB$1))-1)&amp;":B"),INDIRECT(LEFT(ADDRESS(1,1,4,1,AB$1),LEN(ADDRESS(1,1,4,1,AB$1))-1)&amp;":A"),Report2!$B11,INDIRECT(LEFT(ADDRESS(1,9,4,1,AB$1),LEN(ADDRESS(1,9,4,1,AB$1))-1)&amp;":i"),Report2!$A11),"")</f>
        <v>0</v>
      </c>
      <c r="AC11" s="27">
        <f ca="1">IFERROR(SUMIFS(INDIRECT(LEFT(ADDRESS(1,2,4,1,AC$1),LEN(ADDRESS(1,2,4,1,AC$1))-1)&amp;":B"),INDIRECT(LEFT(ADDRESS(1,1,4,1,AC$1),LEN(ADDRESS(1,1,4,1,AC$1))-1)&amp;":A"),Report2!$B11,INDIRECT(LEFT(ADDRESS(1,9,4,1,AC$1),LEN(ADDRESS(1,9,4,1,AC$1))-1)&amp;":i"),Report2!$A11),"")</f>
        <v>0</v>
      </c>
      <c r="AD11" s="27">
        <f ca="1">IFERROR(SUMIFS(INDIRECT(LEFT(ADDRESS(1,2,4,1,AD$1),LEN(ADDRESS(1,2,4,1,AD$1))-1)&amp;":B"),INDIRECT(LEFT(ADDRESS(1,1,4,1,AD$1),LEN(ADDRESS(1,1,4,1,AD$1))-1)&amp;":A"),Report2!$B11,INDIRECT(LEFT(ADDRESS(1,9,4,1,AD$1),LEN(ADDRESS(1,9,4,1,AD$1))-1)&amp;":i"),Report2!$A11),"")</f>
        <v>0</v>
      </c>
      <c r="AE11" s="27">
        <f ca="1">IFERROR(SUMIFS(INDIRECT(LEFT(ADDRESS(1,2,4,1,AE$1),LEN(ADDRESS(1,2,4,1,AE$1))-1)&amp;":B"),INDIRECT(LEFT(ADDRESS(1,1,4,1,AE$1),LEN(ADDRESS(1,1,4,1,AE$1))-1)&amp;":A"),Report2!$B11,INDIRECT(LEFT(ADDRESS(1,9,4,1,AE$1),LEN(ADDRESS(1,9,4,1,AE$1))-1)&amp;":i"),Report2!$A11),"")</f>
        <v>0</v>
      </c>
      <c r="AF11" s="27" t="str">
        <f ca="1">IFERROR(SUMIFS(INDIRECT(LEFT(ADDRESS(1,2,4,1,AF$1),LEN(ADDRESS(1,2,4,1,AF$1))-1)&amp;":B"),INDIRECT(LEFT(ADDRESS(1,1,4,1,AF$1),LEN(ADDRESS(1,1,4,1,AF$1))-1)&amp;":A"),Report2!$B11,INDIRECT(LEFT(ADDRESS(1,9,4,1,AF$1),LEN(ADDRESS(1,9,4,1,AF$1))-1)&amp;":i"),Report2!$A11),"")</f>
        <v/>
      </c>
      <c r="AG11" s="27">
        <f ca="1">IFERROR(SUMIFS(INDIRECT(LEFT(ADDRESS(1,2,4,1,AG$1),LEN(ADDRESS(1,2,4,1,AG$1))-1)&amp;":B"),INDIRECT(LEFT(ADDRESS(1,1,4,1,AG$1),LEN(ADDRESS(1,1,4,1,AG$1))-1)&amp;":A"),Report2!$B11,INDIRECT(LEFT(ADDRESS(1,9,4,1,AG$1),LEN(ADDRESS(1,9,4,1,AG$1))-1)&amp;":i"),Report2!$A11),"")</f>
        <v>0</v>
      </c>
      <c r="AH11" s="27">
        <f ca="1">IFERROR(SUMIFS(INDIRECT(LEFT(ADDRESS(1,2,4,1,AH$1),LEN(ADDRESS(1,2,4,1,AH$1))-1)&amp;":B"),INDIRECT(LEFT(ADDRESS(1,1,4,1,AH$1),LEN(ADDRESS(1,1,4,1,AH$1))-1)&amp;":A"),Report2!$B11,INDIRECT(LEFT(ADDRESS(1,9,4,1,AH$1),LEN(ADDRESS(1,9,4,1,AH$1))-1)&amp;":i"),Report2!$A11),"")</f>
        <v>0</v>
      </c>
      <c r="AI11" s="27">
        <f ca="1">IFERROR(SUMIFS(INDIRECT(LEFT(ADDRESS(1,2,4,1,AI$1),LEN(ADDRESS(1,2,4,1,AI$1))-1)&amp;":B"),INDIRECT(LEFT(ADDRESS(1,1,4,1,AI$1),LEN(ADDRESS(1,1,4,1,AI$1))-1)&amp;":A"),Report2!$B11,INDIRECT(LEFT(ADDRESS(1,9,4,1,AI$1),LEN(ADDRESS(1,9,4,1,AI$1))-1)&amp;":i"),Report2!$A11),"")</f>
        <v>0</v>
      </c>
    </row>
    <row r="12" spans="1:35">
      <c r="A12" s="27" t="s">
        <v>171</v>
      </c>
      <c r="B12" s="27">
        <v>15002024</v>
      </c>
      <c r="C12" s="28" t="s">
        <v>596</v>
      </c>
      <c r="D12" s="3">
        <f ca="1">SUM(E12:AI12)</f>
        <v>2850</v>
      </c>
      <c r="E12" s="27">
        <f ca="1">IFERROR(SUMIFS(INDIRECT(LEFT(ADDRESS(1,2,4,1,E$1),LEN(ADDRESS(1,2,4,1,E$1))-1)&amp;":B"),INDIRECT(LEFT(ADDRESS(1,1,4,1,E$1),LEN(ADDRESS(1,1,4,1,E$1))-1)&amp;":A"),Report2!$B12,INDIRECT(LEFT(ADDRESS(1,9,4,1,E$1),LEN(ADDRESS(1,9,4,1,E$1))-1)&amp;":i"),Report2!$A12),"")</f>
        <v>0</v>
      </c>
      <c r="F12" s="27" t="str">
        <f ca="1">IFERROR(SUMIFS(INDIRECT(LEFT(ADDRESS(1,2,4,1,F$1),LEN(ADDRESS(1,2,4,1,F$1))-1)&amp;":B"),INDIRECT(LEFT(ADDRESS(1,1,4,1,F$1),LEN(ADDRESS(1,1,4,1,F$1))-1)&amp;":A"),Report2!$B12,INDIRECT(LEFT(ADDRESS(1,9,4,1,F$1),LEN(ADDRESS(1,9,4,1,F$1))-1)&amp;":i"),Report2!$A12),"")</f>
        <v/>
      </c>
      <c r="G12" s="27">
        <f ca="1">IFERROR(SUMIFS(INDIRECT(LEFT(ADDRESS(1,2,4,1,G$1),LEN(ADDRESS(1,2,4,1,G$1))-1)&amp;":B"),INDIRECT(LEFT(ADDRESS(1,1,4,1,G$1),LEN(ADDRESS(1,1,4,1,G$1))-1)&amp;":A"),Report2!$B12,INDIRECT(LEFT(ADDRESS(1,9,4,1,G$1),LEN(ADDRESS(1,9,4,1,G$1))-1)&amp;":i"),Report2!$A12),"")</f>
        <v>0</v>
      </c>
      <c r="H12" s="27">
        <f ca="1">IFERROR(SUMIFS(INDIRECT(LEFT(ADDRESS(1,2,4,1,H$1),LEN(ADDRESS(1,2,4,1,H$1))-1)&amp;":B"),INDIRECT(LEFT(ADDRESS(1,1,4,1,H$1),LEN(ADDRESS(1,1,4,1,H$1))-1)&amp;":A"),Report2!$B12,INDIRECT(LEFT(ADDRESS(1,9,4,1,H$1),LEN(ADDRESS(1,9,4,1,H$1))-1)&amp;":i"),Report2!$A12),"")</f>
        <v>600</v>
      </c>
      <c r="I12" s="27">
        <f ca="1">IFERROR(SUMIFS(INDIRECT(LEFT(ADDRESS(1,2,4,1,I$1),LEN(ADDRESS(1,2,4,1,I$1))-1)&amp;":B"),INDIRECT(LEFT(ADDRESS(1,1,4,1,I$1),LEN(ADDRESS(1,1,4,1,I$1))-1)&amp;":A"),Report2!$B12,INDIRECT(LEFT(ADDRESS(1,9,4,1,I$1),LEN(ADDRESS(1,9,4,1,I$1))-1)&amp;":i"),Report2!$A12),"")</f>
        <v>0</v>
      </c>
      <c r="J12" s="27">
        <f ca="1">IFERROR(SUMIFS(INDIRECT(LEFT(ADDRESS(1,2,4,1,J$1),LEN(ADDRESS(1,2,4,1,J$1))-1)&amp;":B"),INDIRECT(LEFT(ADDRESS(1,1,4,1,J$1),LEN(ADDRESS(1,1,4,1,J$1))-1)&amp;":A"),Report2!$B12,INDIRECT(LEFT(ADDRESS(1,9,4,1,J$1),LEN(ADDRESS(1,9,4,1,J$1))-1)&amp;":i"),Report2!$A12),"")</f>
        <v>0</v>
      </c>
      <c r="K12" s="27">
        <f ca="1">IFERROR(SUMIFS(INDIRECT(LEFT(ADDRESS(1,2,4,1,K$1),LEN(ADDRESS(1,2,4,1,K$1))-1)&amp;":B"),INDIRECT(LEFT(ADDRESS(1,1,4,1,K$1),LEN(ADDRESS(1,1,4,1,K$1))-1)&amp;":A"),Report2!$B12,INDIRECT(LEFT(ADDRESS(1,9,4,1,K$1),LEN(ADDRESS(1,9,4,1,K$1))-1)&amp;":i"),Report2!$A12),"")</f>
        <v>0</v>
      </c>
      <c r="L12" s="27">
        <f ca="1">IFERROR(SUMIFS(INDIRECT(LEFT(ADDRESS(1,2,4,1,L$1),LEN(ADDRESS(1,2,4,1,L$1))-1)&amp;":B"),INDIRECT(LEFT(ADDRESS(1,1,4,1,L$1),LEN(ADDRESS(1,1,4,1,L$1))-1)&amp;":A"),Report2!$B12,INDIRECT(LEFT(ADDRESS(1,9,4,1,L$1),LEN(ADDRESS(1,9,4,1,L$1))-1)&amp;":i"),Report2!$A12),"")</f>
        <v>0</v>
      </c>
      <c r="M12" s="27">
        <f ca="1">IFERROR(SUMIFS(INDIRECT(LEFT(ADDRESS(1,2,4,1,M$1),LEN(ADDRESS(1,2,4,1,M$1))-1)&amp;":B"),INDIRECT(LEFT(ADDRESS(1,1,4,1,M$1),LEN(ADDRESS(1,1,4,1,M$1))-1)&amp;":A"),Report2!$B12,INDIRECT(LEFT(ADDRESS(1,9,4,1,M$1),LEN(ADDRESS(1,9,4,1,M$1))-1)&amp;":i"),Report2!$A12),"")</f>
        <v>600</v>
      </c>
      <c r="N12" s="27">
        <f ca="1">IFERROR(SUMIFS(INDIRECT(LEFT(ADDRESS(1,2,4,1,N$1),LEN(ADDRESS(1,2,4,1,N$1))-1)&amp;":B"),INDIRECT(LEFT(ADDRESS(1,1,4,1,N$1),LEN(ADDRESS(1,1,4,1,N$1))-1)&amp;":A"),Report2!$B12,INDIRECT(LEFT(ADDRESS(1,9,4,1,N$1),LEN(ADDRESS(1,9,4,1,N$1))-1)&amp;":i"),Report2!$A12),"")</f>
        <v>0</v>
      </c>
      <c r="O12" s="27">
        <f ca="1">IFERROR(SUMIFS(INDIRECT(LEFT(ADDRESS(1,2,4,1,O$1),LEN(ADDRESS(1,2,4,1,O$1))-1)&amp;":B"),INDIRECT(LEFT(ADDRESS(1,1,4,1,O$1),LEN(ADDRESS(1,1,4,1,O$1))-1)&amp;":A"),Report2!$B12,INDIRECT(LEFT(ADDRESS(1,9,4,1,O$1),LEN(ADDRESS(1,9,4,1,O$1))-1)&amp;":i"),Report2!$A12),"")</f>
        <v>0</v>
      </c>
      <c r="P12" s="27">
        <f ca="1">IFERROR(SUMIFS(INDIRECT(LEFT(ADDRESS(1,2,4,1,P$1),LEN(ADDRESS(1,2,4,1,P$1))-1)&amp;":B"),INDIRECT(LEFT(ADDRESS(1,1,4,1,P$1),LEN(ADDRESS(1,1,4,1,P$1))-1)&amp;":A"),Report2!$B12,INDIRECT(LEFT(ADDRESS(1,9,4,1,P$1),LEN(ADDRESS(1,9,4,1,P$1))-1)&amp;":i"),Report2!$A12),"")</f>
        <v>0</v>
      </c>
      <c r="Q12" s="27">
        <f ca="1">IFERROR(SUMIFS(INDIRECT(LEFT(ADDRESS(1,2,4,1,Q$1),LEN(ADDRESS(1,2,4,1,Q$1))-1)&amp;":B"),INDIRECT(LEFT(ADDRESS(1,1,4,1,Q$1),LEN(ADDRESS(1,1,4,1,Q$1))-1)&amp;":A"),Report2!$B12,INDIRECT(LEFT(ADDRESS(1,9,4,1,Q$1),LEN(ADDRESS(1,9,4,1,Q$1))-1)&amp;":i"),Report2!$A12),"")</f>
        <v>0</v>
      </c>
      <c r="R12" s="27" t="str">
        <f ca="1">IFERROR(SUMIFS(INDIRECT(LEFT(ADDRESS(1,2,4,1,R$1),LEN(ADDRESS(1,2,4,1,R$1))-1)&amp;":B"),INDIRECT(LEFT(ADDRESS(1,1,4,1,R$1),LEN(ADDRESS(1,1,4,1,R$1))-1)&amp;":A"),Report2!$B12,INDIRECT(LEFT(ADDRESS(1,9,4,1,R$1),LEN(ADDRESS(1,9,4,1,R$1))-1)&amp;":i"),Report2!$A12),"")</f>
        <v/>
      </c>
      <c r="S12" s="27">
        <f ca="1">IFERROR(SUMIFS(INDIRECT(LEFT(ADDRESS(1,2,4,1,S$1),LEN(ADDRESS(1,2,4,1,S$1))-1)&amp;":B"),INDIRECT(LEFT(ADDRESS(1,1,4,1,S$1),LEN(ADDRESS(1,1,4,1,S$1))-1)&amp;":A"),Report2!$B12,INDIRECT(LEFT(ADDRESS(1,9,4,1,S$1),LEN(ADDRESS(1,9,4,1,S$1))-1)&amp;":i"),Report2!$A12),"")</f>
        <v>0</v>
      </c>
      <c r="T12" s="27">
        <f ca="1">IFERROR(SUMIFS(INDIRECT(LEFT(ADDRESS(1,2,4,1,T$1),LEN(ADDRESS(1,2,4,1,T$1))-1)&amp;":B"),INDIRECT(LEFT(ADDRESS(1,1,4,1,T$1),LEN(ADDRESS(1,1,4,1,T$1))-1)&amp;":A"),Report2!$B12,INDIRECT(LEFT(ADDRESS(1,9,4,1,T$1),LEN(ADDRESS(1,9,4,1,T$1))-1)&amp;":i"),Report2!$A12),"")</f>
        <v>600</v>
      </c>
      <c r="U12" s="27">
        <f ca="1">IFERROR(SUMIFS(INDIRECT(LEFT(ADDRESS(1,2,4,1,U$1),LEN(ADDRESS(1,2,4,1,U$1))-1)&amp;":B"),INDIRECT(LEFT(ADDRESS(1,1,4,1,U$1),LEN(ADDRESS(1,1,4,1,U$1))-1)&amp;":A"),Report2!$B12,INDIRECT(LEFT(ADDRESS(1,9,4,1,U$1),LEN(ADDRESS(1,9,4,1,U$1))-1)&amp;":i"),Report2!$A12),"")</f>
        <v>0</v>
      </c>
      <c r="V12" s="27">
        <f ca="1">IFERROR(SUMIFS(INDIRECT(LEFT(ADDRESS(1,2,4,1,V$1),LEN(ADDRESS(1,2,4,1,V$1))-1)&amp;":B"),INDIRECT(LEFT(ADDRESS(1,1,4,1,V$1),LEN(ADDRESS(1,1,4,1,V$1))-1)&amp;":A"),Report2!$B12,INDIRECT(LEFT(ADDRESS(1,9,4,1,V$1),LEN(ADDRESS(1,9,4,1,V$1))-1)&amp;":i"),Report2!$A12),"")</f>
        <v>0</v>
      </c>
      <c r="W12" s="27">
        <f ca="1">IFERROR(SUMIFS(INDIRECT(LEFT(ADDRESS(1,2,4,1,W$1),LEN(ADDRESS(1,2,4,1,W$1))-1)&amp;":B"),INDIRECT(LEFT(ADDRESS(1,1,4,1,W$1),LEN(ADDRESS(1,1,4,1,W$1))-1)&amp;":A"),Report2!$B12,INDIRECT(LEFT(ADDRESS(1,9,4,1,W$1),LEN(ADDRESS(1,9,4,1,W$1))-1)&amp;":i"),Report2!$A12),"")</f>
        <v>0</v>
      </c>
      <c r="X12" s="27">
        <f ca="1">IFERROR(SUMIFS(INDIRECT(LEFT(ADDRESS(1,2,4,1,X$1),LEN(ADDRESS(1,2,4,1,X$1))-1)&amp;":B"),INDIRECT(LEFT(ADDRESS(1,1,4,1,X$1),LEN(ADDRESS(1,1,4,1,X$1))-1)&amp;":A"),Report2!$B12,INDIRECT(LEFT(ADDRESS(1,9,4,1,X$1),LEN(ADDRESS(1,9,4,1,X$1))-1)&amp;":i"),Report2!$A12),"")</f>
        <v>0</v>
      </c>
      <c r="Y12" s="27" t="str">
        <f ca="1">IFERROR(SUMIFS(INDIRECT(LEFT(ADDRESS(1,2,4,1,Y$1),LEN(ADDRESS(1,2,4,1,Y$1))-1)&amp;":B"),INDIRECT(LEFT(ADDRESS(1,1,4,1,Y$1),LEN(ADDRESS(1,1,4,1,Y$1))-1)&amp;":A"),Report2!$B12,INDIRECT(LEFT(ADDRESS(1,9,4,1,Y$1),LEN(ADDRESS(1,9,4,1,Y$1))-1)&amp;":i"),Report2!$A12),"")</f>
        <v/>
      </c>
      <c r="Z12" s="27">
        <f ca="1">IFERROR(SUMIFS(INDIRECT(LEFT(ADDRESS(1,2,4,1,Z$1),LEN(ADDRESS(1,2,4,1,Z$1))-1)&amp;":B"),INDIRECT(LEFT(ADDRESS(1,1,4,1,Z$1),LEN(ADDRESS(1,1,4,1,Z$1))-1)&amp;":A"),Report2!$B12,INDIRECT(LEFT(ADDRESS(1,9,4,1,Z$1),LEN(ADDRESS(1,9,4,1,Z$1))-1)&amp;":i"),Report2!$A12),"")</f>
        <v>900</v>
      </c>
      <c r="AA12" s="27">
        <f ca="1">IFERROR(SUMIFS(INDIRECT(LEFT(ADDRESS(1,2,4,1,AA$1),LEN(ADDRESS(1,2,4,1,AA$1))-1)&amp;":B"),INDIRECT(LEFT(ADDRESS(1,1,4,1,AA$1),LEN(ADDRESS(1,1,4,1,AA$1))-1)&amp;":A"),Report2!$B12,INDIRECT(LEFT(ADDRESS(1,9,4,1,AA$1),LEN(ADDRESS(1,9,4,1,AA$1))-1)&amp;":i"),Report2!$A12),"")</f>
        <v>0</v>
      </c>
      <c r="AB12" s="27">
        <f ca="1">IFERROR(SUMIFS(INDIRECT(LEFT(ADDRESS(1,2,4,1,AB$1),LEN(ADDRESS(1,2,4,1,AB$1))-1)&amp;":B"),INDIRECT(LEFT(ADDRESS(1,1,4,1,AB$1),LEN(ADDRESS(1,1,4,1,AB$1))-1)&amp;":A"),Report2!$B12,INDIRECT(LEFT(ADDRESS(1,9,4,1,AB$1),LEN(ADDRESS(1,9,4,1,AB$1))-1)&amp;":i"),Report2!$A12),"")</f>
        <v>0</v>
      </c>
      <c r="AC12" s="27">
        <f ca="1">IFERROR(SUMIFS(INDIRECT(LEFT(ADDRESS(1,2,4,1,AC$1),LEN(ADDRESS(1,2,4,1,AC$1))-1)&amp;":B"),INDIRECT(LEFT(ADDRESS(1,1,4,1,AC$1),LEN(ADDRESS(1,1,4,1,AC$1))-1)&amp;":A"),Report2!$B12,INDIRECT(LEFT(ADDRESS(1,9,4,1,AC$1),LEN(ADDRESS(1,9,4,1,AC$1))-1)&amp;":i"),Report2!$A12),"")</f>
        <v>0</v>
      </c>
      <c r="AD12" s="27">
        <f ca="1">IFERROR(SUMIFS(INDIRECT(LEFT(ADDRESS(1,2,4,1,AD$1),LEN(ADDRESS(1,2,4,1,AD$1))-1)&amp;":B"),INDIRECT(LEFT(ADDRESS(1,1,4,1,AD$1),LEN(ADDRESS(1,1,4,1,AD$1))-1)&amp;":A"),Report2!$B12,INDIRECT(LEFT(ADDRESS(1,9,4,1,AD$1),LEN(ADDRESS(1,9,4,1,AD$1))-1)&amp;":i"),Report2!$A12),"")</f>
        <v>150</v>
      </c>
      <c r="AE12" s="27">
        <f ca="1">IFERROR(SUMIFS(INDIRECT(LEFT(ADDRESS(1,2,4,1,AE$1),LEN(ADDRESS(1,2,4,1,AE$1))-1)&amp;":B"),INDIRECT(LEFT(ADDRESS(1,1,4,1,AE$1),LEN(ADDRESS(1,1,4,1,AE$1))-1)&amp;":A"),Report2!$B12,INDIRECT(LEFT(ADDRESS(1,9,4,1,AE$1),LEN(ADDRESS(1,9,4,1,AE$1))-1)&amp;":i"),Report2!$A12),"")</f>
        <v>0</v>
      </c>
      <c r="AF12" s="27" t="str">
        <f ca="1">IFERROR(SUMIFS(INDIRECT(LEFT(ADDRESS(1,2,4,1,AF$1),LEN(ADDRESS(1,2,4,1,AF$1))-1)&amp;":B"),INDIRECT(LEFT(ADDRESS(1,1,4,1,AF$1),LEN(ADDRESS(1,1,4,1,AF$1))-1)&amp;":A"),Report2!$B12,INDIRECT(LEFT(ADDRESS(1,9,4,1,AF$1),LEN(ADDRESS(1,9,4,1,AF$1))-1)&amp;":i"),Report2!$A12),"")</f>
        <v/>
      </c>
      <c r="AG12" s="27">
        <f ca="1">IFERROR(SUMIFS(INDIRECT(LEFT(ADDRESS(1,2,4,1,AG$1),LEN(ADDRESS(1,2,4,1,AG$1))-1)&amp;":B"),INDIRECT(LEFT(ADDRESS(1,1,4,1,AG$1),LEN(ADDRESS(1,1,4,1,AG$1))-1)&amp;":A"),Report2!$B12,INDIRECT(LEFT(ADDRESS(1,9,4,1,AG$1),LEN(ADDRESS(1,9,4,1,AG$1))-1)&amp;":i"),Report2!$A12),"")</f>
        <v>0</v>
      </c>
      <c r="AH12" s="27">
        <f ca="1">IFERROR(SUMIFS(INDIRECT(LEFT(ADDRESS(1,2,4,1,AH$1),LEN(ADDRESS(1,2,4,1,AH$1))-1)&amp;":B"),INDIRECT(LEFT(ADDRESS(1,1,4,1,AH$1),LEN(ADDRESS(1,1,4,1,AH$1))-1)&amp;":A"),Report2!$B12,INDIRECT(LEFT(ADDRESS(1,9,4,1,AH$1),LEN(ADDRESS(1,9,4,1,AH$1))-1)&amp;":i"),Report2!$A12),"")</f>
        <v>0</v>
      </c>
      <c r="AI12" s="27">
        <f ca="1">IFERROR(SUMIFS(INDIRECT(LEFT(ADDRESS(1,2,4,1,AI$1),LEN(ADDRESS(1,2,4,1,AI$1))-1)&amp;":B"),INDIRECT(LEFT(ADDRESS(1,1,4,1,AI$1),LEN(ADDRESS(1,1,4,1,AI$1))-1)&amp;":A"),Report2!$B12,INDIRECT(LEFT(ADDRESS(1,9,4,1,AI$1),LEN(ADDRESS(1,9,4,1,AI$1))-1)&amp;":i"),Report2!$A12),"")</f>
        <v>0</v>
      </c>
    </row>
    <row r="13" spans="1:35">
      <c r="A13" s="27" t="s">
        <v>171</v>
      </c>
      <c r="B13" s="27">
        <v>15002025</v>
      </c>
      <c r="C13" s="28" t="s">
        <v>597</v>
      </c>
      <c r="D13" s="3">
        <f ca="1">SUM(E13:AI13)</f>
        <v>2850</v>
      </c>
      <c r="E13" s="27">
        <f ca="1">IFERROR(SUMIFS(INDIRECT(LEFT(ADDRESS(1,2,4,1,E$1),LEN(ADDRESS(1,2,4,1,E$1))-1)&amp;":B"),INDIRECT(LEFT(ADDRESS(1,1,4,1,E$1),LEN(ADDRESS(1,1,4,1,E$1))-1)&amp;":A"),Report2!$B13,INDIRECT(LEFT(ADDRESS(1,9,4,1,E$1),LEN(ADDRESS(1,9,4,1,E$1))-1)&amp;":i"),Report2!$A13),"")</f>
        <v>0</v>
      </c>
      <c r="F13" s="27" t="str">
        <f ca="1">IFERROR(SUMIFS(INDIRECT(LEFT(ADDRESS(1,2,4,1,F$1),LEN(ADDRESS(1,2,4,1,F$1))-1)&amp;":B"),INDIRECT(LEFT(ADDRESS(1,1,4,1,F$1),LEN(ADDRESS(1,1,4,1,F$1))-1)&amp;":A"),Report2!$B13,INDIRECT(LEFT(ADDRESS(1,9,4,1,F$1),LEN(ADDRESS(1,9,4,1,F$1))-1)&amp;":i"),Report2!$A13),"")</f>
        <v/>
      </c>
      <c r="G13" s="27">
        <f ca="1">IFERROR(SUMIFS(INDIRECT(LEFT(ADDRESS(1,2,4,1,G$1),LEN(ADDRESS(1,2,4,1,G$1))-1)&amp;":B"),INDIRECT(LEFT(ADDRESS(1,1,4,1,G$1),LEN(ADDRESS(1,1,4,1,G$1))-1)&amp;":A"),Report2!$B13,INDIRECT(LEFT(ADDRESS(1,9,4,1,G$1),LEN(ADDRESS(1,9,4,1,G$1))-1)&amp;":i"),Report2!$A13),"")</f>
        <v>0</v>
      </c>
      <c r="H13" s="27">
        <f ca="1">IFERROR(SUMIFS(INDIRECT(LEFT(ADDRESS(1,2,4,1,H$1),LEN(ADDRESS(1,2,4,1,H$1))-1)&amp;":B"),INDIRECT(LEFT(ADDRESS(1,1,4,1,H$1),LEN(ADDRESS(1,1,4,1,H$1))-1)&amp;":A"),Report2!$B13,INDIRECT(LEFT(ADDRESS(1,9,4,1,H$1),LEN(ADDRESS(1,9,4,1,H$1))-1)&amp;":i"),Report2!$A13),"")</f>
        <v>600</v>
      </c>
      <c r="I13" s="27">
        <f ca="1">IFERROR(SUMIFS(INDIRECT(LEFT(ADDRESS(1,2,4,1,I$1),LEN(ADDRESS(1,2,4,1,I$1))-1)&amp;":B"),INDIRECT(LEFT(ADDRESS(1,1,4,1,I$1),LEN(ADDRESS(1,1,4,1,I$1))-1)&amp;":A"),Report2!$B13,INDIRECT(LEFT(ADDRESS(1,9,4,1,I$1),LEN(ADDRESS(1,9,4,1,I$1))-1)&amp;":i"),Report2!$A13),"")</f>
        <v>0</v>
      </c>
      <c r="J13" s="27">
        <f ca="1">IFERROR(SUMIFS(INDIRECT(LEFT(ADDRESS(1,2,4,1,J$1),LEN(ADDRESS(1,2,4,1,J$1))-1)&amp;":B"),INDIRECT(LEFT(ADDRESS(1,1,4,1,J$1),LEN(ADDRESS(1,1,4,1,J$1))-1)&amp;":A"),Report2!$B13,INDIRECT(LEFT(ADDRESS(1,9,4,1,J$1),LEN(ADDRESS(1,9,4,1,J$1))-1)&amp;":i"),Report2!$A13),"")</f>
        <v>0</v>
      </c>
      <c r="K13" s="27">
        <f ca="1">IFERROR(SUMIFS(INDIRECT(LEFT(ADDRESS(1,2,4,1,K$1),LEN(ADDRESS(1,2,4,1,K$1))-1)&amp;":B"),INDIRECT(LEFT(ADDRESS(1,1,4,1,K$1),LEN(ADDRESS(1,1,4,1,K$1))-1)&amp;":A"),Report2!$B13,INDIRECT(LEFT(ADDRESS(1,9,4,1,K$1),LEN(ADDRESS(1,9,4,1,K$1))-1)&amp;":i"),Report2!$A13),"")</f>
        <v>0</v>
      </c>
      <c r="L13" s="27">
        <f ca="1">IFERROR(SUMIFS(INDIRECT(LEFT(ADDRESS(1,2,4,1,L$1),LEN(ADDRESS(1,2,4,1,L$1))-1)&amp;":B"),INDIRECT(LEFT(ADDRESS(1,1,4,1,L$1),LEN(ADDRESS(1,1,4,1,L$1))-1)&amp;":A"),Report2!$B13,INDIRECT(LEFT(ADDRESS(1,9,4,1,L$1),LEN(ADDRESS(1,9,4,1,L$1))-1)&amp;":i"),Report2!$A13),"")</f>
        <v>0</v>
      </c>
      <c r="M13" s="27">
        <f ca="1">IFERROR(SUMIFS(INDIRECT(LEFT(ADDRESS(1,2,4,1,M$1),LEN(ADDRESS(1,2,4,1,M$1))-1)&amp;":B"),INDIRECT(LEFT(ADDRESS(1,1,4,1,M$1),LEN(ADDRESS(1,1,4,1,M$1))-1)&amp;":A"),Report2!$B13,INDIRECT(LEFT(ADDRESS(1,9,4,1,M$1),LEN(ADDRESS(1,9,4,1,M$1))-1)&amp;":i"),Report2!$A13),"")</f>
        <v>600</v>
      </c>
      <c r="N13" s="27">
        <f ca="1">IFERROR(SUMIFS(INDIRECT(LEFT(ADDRESS(1,2,4,1,N$1),LEN(ADDRESS(1,2,4,1,N$1))-1)&amp;":B"),INDIRECT(LEFT(ADDRESS(1,1,4,1,N$1),LEN(ADDRESS(1,1,4,1,N$1))-1)&amp;":A"),Report2!$B13,INDIRECT(LEFT(ADDRESS(1,9,4,1,N$1),LEN(ADDRESS(1,9,4,1,N$1))-1)&amp;":i"),Report2!$A13),"")</f>
        <v>0</v>
      </c>
      <c r="O13" s="27">
        <f ca="1">IFERROR(SUMIFS(INDIRECT(LEFT(ADDRESS(1,2,4,1,O$1),LEN(ADDRESS(1,2,4,1,O$1))-1)&amp;":B"),INDIRECT(LEFT(ADDRESS(1,1,4,1,O$1),LEN(ADDRESS(1,1,4,1,O$1))-1)&amp;":A"),Report2!$B13,INDIRECT(LEFT(ADDRESS(1,9,4,1,O$1),LEN(ADDRESS(1,9,4,1,O$1))-1)&amp;":i"),Report2!$A13),"")</f>
        <v>0</v>
      </c>
      <c r="P13" s="27">
        <f ca="1">IFERROR(SUMIFS(INDIRECT(LEFT(ADDRESS(1,2,4,1,P$1),LEN(ADDRESS(1,2,4,1,P$1))-1)&amp;":B"),INDIRECT(LEFT(ADDRESS(1,1,4,1,P$1),LEN(ADDRESS(1,1,4,1,P$1))-1)&amp;":A"),Report2!$B13,INDIRECT(LEFT(ADDRESS(1,9,4,1,P$1),LEN(ADDRESS(1,9,4,1,P$1))-1)&amp;":i"),Report2!$A13),"")</f>
        <v>0</v>
      </c>
      <c r="Q13" s="27">
        <f ca="1">IFERROR(SUMIFS(INDIRECT(LEFT(ADDRESS(1,2,4,1,Q$1),LEN(ADDRESS(1,2,4,1,Q$1))-1)&amp;":B"),INDIRECT(LEFT(ADDRESS(1,1,4,1,Q$1),LEN(ADDRESS(1,1,4,1,Q$1))-1)&amp;":A"),Report2!$B13,INDIRECT(LEFT(ADDRESS(1,9,4,1,Q$1),LEN(ADDRESS(1,9,4,1,Q$1))-1)&amp;":i"),Report2!$A13),"")</f>
        <v>0</v>
      </c>
      <c r="R13" s="27" t="str">
        <f ca="1">IFERROR(SUMIFS(INDIRECT(LEFT(ADDRESS(1,2,4,1,R$1),LEN(ADDRESS(1,2,4,1,R$1))-1)&amp;":B"),INDIRECT(LEFT(ADDRESS(1,1,4,1,R$1),LEN(ADDRESS(1,1,4,1,R$1))-1)&amp;":A"),Report2!$B13,INDIRECT(LEFT(ADDRESS(1,9,4,1,R$1),LEN(ADDRESS(1,9,4,1,R$1))-1)&amp;":i"),Report2!$A13),"")</f>
        <v/>
      </c>
      <c r="S13" s="27">
        <f ca="1">IFERROR(SUMIFS(INDIRECT(LEFT(ADDRESS(1,2,4,1,S$1),LEN(ADDRESS(1,2,4,1,S$1))-1)&amp;":B"),INDIRECT(LEFT(ADDRESS(1,1,4,1,S$1),LEN(ADDRESS(1,1,4,1,S$1))-1)&amp;":A"),Report2!$B13,INDIRECT(LEFT(ADDRESS(1,9,4,1,S$1),LEN(ADDRESS(1,9,4,1,S$1))-1)&amp;":i"),Report2!$A13),"")</f>
        <v>0</v>
      </c>
      <c r="T13" s="27">
        <f ca="1">IFERROR(SUMIFS(INDIRECT(LEFT(ADDRESS(1,2,4,1,T$1),LEN(ADDRESS(1,2,4,1,T$1))-1)&amp;":B"),INDIRECT(LEFT(ADDRESS(1,1,4,1,T$1),LEN(ADDRESS(1,1,4,1,T$1))-1)&amp;":A"),Report2!$B13,INDIRECT(LEFT(ADDRESS(1,9,4,1,T$1),LEN(ADDRESS(1,9,4,1,T$1))-1)&amp;":i"),Report2!$A13),"")</f>
        <v>600</v>
      </c>
      <c r="U13" s="27">
        <f ca="1">IFERROR(SUMIFS(INDIRECT(LEFT(ADDRESS(1,2,4,1,U$1),LEN(ADDRESS(1,2,4,1,U$1))-1)&amp;":B"),INDIRECT(LEFT(ADDRESS(1,1,4,1,U$1),LEN(ADDRESS(1,1,4,1,U$1))-1)&amp;":A"),Report2!$B13,INDIRECT(LEFT(ADDRESS(1,9,4,1,U$1),LEN(ADDRESS(1,9,4,1,U$1))-1)&amp;":i"),Report2!$A13),"")</f>
        <v>0</v>
      </c>
      <c r="V13" s="27">
        <f ca="1">IFERROR(SUMIFS(INDIRECT(LEFT(ADDRESS(1,2,4,1,V$1),LEN(ADDRESS(1,2,4,1,V$1))-1)&amp;":B"),INDIRECT(LEFT(ADDRESS(1,1,4,1,V$1),LEN(ADDRESS(1,1,4,1,V$1))-1)&amp;":A"),Report2!$B13,INDIRECT(LEFT(ADDRESS(1,9,4,1,V$1),LEN(ADDRESS(1,9,4,1,V$1))-1)&amp;":i"),Report2!$A13),"")</f>
        <v>0</v>
      </c>
      <c r="W13" s="27">
        <f ca="1">IFERROR(SUMIFS(INDIRECT(LEFT(ADDRESS(1,2,4,1,W$1),LEN(ADDRESS(1,2,4,1,W$1))-1)&amp;":B"),INDIRECT(LEFT(ADDRESS(1,1,4,1,W$1),LEN(ADDRESS(1,1,4,1,W$1))-1)&amp;":A"),Report2!$B13,INDIRECT(LEFT(ADDRESS(1,9,4,1,W$1),LEN(ADDRESS(1,9,4,1,W$1))-1)&amp;":i"),Report2!$A13),"")</f>
        <v>0</v>
      </c>
      <c r="X13" s="27">
        <f ca="1">IFERROR(SUMIFS(INDIRECT(LEFT(ADDRESS(1,2,4,1,X$1),LEN(ADDRESS(1,2,4,1,X$1))-1)&amp;":B"),INDIRECT(LEFT(ADDRESS(1,1,4,1,X$1),LEN(ADDRESS(1,1,4,1,X$1))-1)&amp;":A"),Report2!$B13,INDIRECT(LEFT(ADDRESS(1,9,4,1,X$1),LEN(ADDRESS(1,9,4,1,X$1))-1)&amp;":i"),Report2!$A13),"")</f>
        <v>0</v>
      </c>
      <c r="Y13" s="27" t="str">
        <f ca="1">IFERROR(SUMIFS(INDIRECT(LEFT(ADDRESS(1,2,4,1,Y$1),LEN(ADDRESS(1,2,4,1,Y$1))-1)&amp;":B"),INDIRECT(LEFT(ADDRESS(1,1,4,1,Y$1),LEN(ADDRESS(1,1,4,1,Y$1))-1)&amp;":A"),Report2!$B13,INDIRECT(LEFT(ADDRESS(1,9,4,1,Y$1),LEN(ADDRESS(1,9,4,1,Y$1))-1)&amp;":i"),Report2!$A13),"")</f>
        <v/>
      </c>
      <c r="Z13" s="27">
        <f ca="1">IFERROR(SUMIFS(INDIRECT(LEFT(ADDRESS(1,2,4,1,Z$1),LEN(ADDRESS(1,2,4,1,Z$1))-1)&amp;":B"),INDIRECT(LEFT(ADDRESS(1,1,4,1,Z$1),LEN(ADDRESS(1,1,4,1,Z$1))-1)&amp;":A"),Report2!$B13,INDIRECT(LEFT(ADDRESS(1,9,4,1,Z$1),LEN(ADDRESS(1,9,4,1,Z$1))-1)&amp;":i"),Report2!$A13),"")</f>
        <v>900</v>
      </c>
      <c r="AA13" s="27">
        <f ca="1">IFERROR(SUMIFS(INDIRECT(LEFT(ADDRESS(1,2,4,1,AA$1),LEN(ADDRESS(1,2,4,1,AA$1))-1)&amp;":B"),INDIRECT(LEFT(ADDRESS(1,1,4,1,AA$1),LEN(ADDRESS(1,1,4,1,AA$1))-1)&amp;":A"),Report2!$B13,INDIRECT(LEFT(ADDRESS(1,9,4,1,AA$1),LEN(ADDRESS(1,9,4,1,AA$1))-1)&amp;":i"),Report2!$A13),"")</f>
        <v>0</v>
      </c>
      <c r="AB13" s="27">
        <f ca="1">IFERROR(SUMIFS(INDIRECT(LEFT(ADDRESS(1,2,4,1,AB$1),LEN(ADDRESS(1,2,4,1,AB$1))-1)&amp;":B"),INDIRECT(LEFT(ADDRESS(1,1,4,1,AB$1),LEN(ADDRESS(1,1,4,1,AB$1))-1)&amp;":A"),Report2!$B13,INDIRECT(LEFT(ADDRESS(1,9,4,1,AB$1),LEN(ADDRESS(1,9,4,1,AB$1))-1)&amp;":i"),Report2!$A13),"")</f>
        <v>0</v>
      </c>
      <c r="AC13" s="27">
        <f ca="1">IFERROR(SUMIFS(INDIRECT(LEFT(ADDRESS(1,2,4,1,AC$1),LEN(ADDRESS(1,2,4,1,AC$1))-1)&amp;":B"),INDIRECT(LEFT(ADDRESS(1,1,4,1,AC$1),LEN(ADDRESS(1,1,4,1,AC$1))-1)&amp;":A"),Report2!$B13,INDIRECT(LEFT(ADDRESS(1,9,4,1,AC$1),LEN(ADDRESS(1,9,4,1,AC$1))-1)&amp;":i"),Report2!$A13),"")</f>
        <v>0</v>
      </c>
      <c r="AD13" s="27">
        <f ca="1">IFERROR(SUMIFS(INDIRECT(LEFT(ADDRESS(1,2,4,1,AD$1),LEN(ADDRESS(1,2,4,1,AD$1))-1)&amp;":B"),INDIRECT(LEFT(ADDRESS(1,1,4,1,AD$1),LEN(ADDRESS(1,1,4,1,AD$1))-1)&amp;":A"),Report2!$B13,INDIRECT(LEFT(ADDRESS(1,9,4,1,AD$1),LEN(ADDRESS(1,9,4,1,AD$1))-1)&amp;":i"),Report2!$A13),"")</f>
        <v>150</v>
      </c>
      <c r="AE13" s="27">
        <f ca="1">IFERROR(SUMIFS(INDIRECT(LEFT(ADDRESS(1,2,4,1,AE$1),LEN(ADDRESS(1,2,4,1,AE$1))-1)&amp;":B"),INDIRECT(LEFT(ADDRESS(1,1,4,1,AE$1),LEN(ADDRESS(1,1,4,1,AE$1))-1)&amp;":A"),Report2!$B13,INDIRECT(LEFT(ADDRESS(1,9,4,1,AE$1),LEN(ADDRESS(1,9,4,1,AE$1))-1)&amp;":i"),Report2!$A13),"")</f>
        <v>0</v>
      </c>
      <c r="AF13" s="27" t="str">
        <f ca="1">IFERROR(SUMIFS(INDIRECT(LEFT(ADDRESS(1,2,4,1,AF$1),LEN(ADDRESS(1,2,4,1,AF$1))-1)&amp;":B"),INDIRECT(LEFT(ADDRESS(1,1,4,1,AF$1),LEN(ADDRESS(1,1,4,1,AF$1))-1)&amp;":A"),Report2!$B13,INDIRECT(LEFT(ADDRESS(1,9,4,1,AF$1),LEN(ADDRESS(1,9,4,1,AF$1))-1)&amp;":i"),Report2!$A13),"")</f>
        <v/>
      </c>
      <c r="AG13" s="27">
        <f ca="1">IFERROR(SUMIFS(INDIRECT(LEFT(ADDRESS(1,2,4,1,AG$1),LEN(ADDRESS(1,2,4,1,AG$1))-1)&amp;":B"),INDIRECT(LEFT(ADDRESS(1,1,4,1,AG$1),LEN(ADDRESS(1,1,4,1,AG$1))-1)&amp;":A"),Report2!$B13,INDIRECT(LEFT(ADDRESS(1,9,4,1,AG$1),LEN(ADDRESS(1,9,4,1,AG$1))-1)&amp;":i"),Report2!$A13),"")</f>
        <v>0</v>
      </c>
      <c r="AH13" s="27">
        <f ca="1">IFERROR(SUMIFS(INDIRECT(LEFT(ADDRESS(1,2,4,1,AH$1),LEN(ADDRESS(1,2,4,1,AH$1))-1)&amp;":B"),INDIRECT(LEFT(ADDRESS(1,1,4,1,AH$1),LEN(ADDRESS(1,1,4,1,AH$1))-1)&amp;":A"),Report2!$B13,INDIRECT(LEFT(ADDRESS(1,9,4,1,AH$1),LEN(ADDRESS(1,9,4,1,AH$1))-1)&amp;":i"),Report2!$A13),"")</f>
        <v>0</v>
      </c>
      <c r="AI13" s="27">
        <f ca="1">IFERROR(SUMIFS(INDIRECT(LEFT(ADDRESS(1,2,4,1,AI$1),LEN(ADDRESS(1,2,4,1,AI$1))-1)&amp;":B"),INDIRECT(LEFT(ADDRESS(1,1,4,1,AI$1),LEN(ADDRESS(1,1,4,1,AI$1))-1)&amp;":A"),Report2!$B13,INDIRECT(LEFT(ADDRESS(1,9,4,1,AI$1),LEN(ADDRESS(1,9,4,1,AI$1))-1)&amp;":i"),Report2!$A13),"")</f>
        <v>0</v>
      </c>
    </row>
    <row r="14" spans="1:35">
      <c r="A14" s="27" t="s">
        <v>171</v>
      </c>
      <c r="B14" s="27">
        <v>15002084</v>
      </c>
      <c r="C14" s="28" t="s">
        <v>631</v>
      </c>
      <c r="D14" s="3">
        <f t="shared" ref="D14:D15" ca="1" si="1">SUM(E14:AI14)</f>
        <v>4980</v>
      </c>
      <c r="E14" s="27">
        <f ca="1">IFERROR(SUMIFS(INDIRECT(LEFT(ADDRESS(1,2,4,1,E$1),LEN(ADDRESS(1,2,4,1,E$1))-1)&amp;":B"),INDIRECT(LEFT(ADDRESS(1,1,4,1,E$1),LEN(ADDRESS(1,1,4,1,E$1))-1)&amp;":A"),Report2!$B14,INDIRECT(LEFT(ADDRESS(1,9,4,1,E$1),LEN(ADDRESS(1,9,4,1,E$1))-1)&amp;":i"),Report2!$A14),"")</f>
        <v>0</v>
      </c>
      <c r="F14" s="27" t="str">
        <f ca="1">IFERROR(SUMIFS(INDIRECT(LEFT(ADDRESS(1,2,4,1,F$1),LEN(ADDRESS(1,2,4,1,F$1))-1)&amp;":B"),INDIRECT(LEFT(ADDRESS(1,1,4,1,F$1),LEN(ADDRESS(1,1,4,1,F$1))-1)&amp;":A"),Report2!$B14,INDIRECT(LEFT(ADDRESS(1,9,4,1,F$1),LEN(ADDRESS(1,9,4,1,F$1))-1)&amp;":i"),Report2!$A14),"")</f>
        <v/>
      </c>
      <c r="G14" s="27">
        <f ca="1">IFERROR(SUMIFS(INDIRECT(LEFT(ADDRESS(1,2,4,1,G$1),LEN(ADDRESS(1,2,4,1,G$1))-1)&amp;":B"),INDIRECT(LEFT(ADDRESS(1,1,4,1,G$1),LEN(ADDRESS(1,1,4,1,G$1))-1)&amp;":A"),Report2!$B14,INDIRECT(LEFT(ADDRESS(1,9,4,1,G$1),LEN(ADDRESS(1,9,4,1,G$1))-1)&amp;":i"),Report2!$A14),"")</f>
        <v>0</v>
      </c>
      <c r="H14" s="27">
        <f ca="1">IFERROR(SUMIFS(INDIRECT(LEFT(ADDRESS(1,2,4,1,H$1),LEN(ADDRESS(1,2,4,1,H$1))-1)&amp;":B"),INDIRECT(LEFT(ADDRESS(1,1,4,1,H$1),LEN(ADDRESS(1,1,4,1,H$1))-1)&amp;":A"),Report2!$B14,INDIRECT(LEFT(ADDRESS(1,9,4,1,H$1),LEN(ADDRESS(1,9,4,1,H$1))-1)&amp;":i"),Report2!$A14),"")</f>
        <v>600</v>
      </c>
      <c r="I14" s="27">
        <f ca="1">IFERROR(SUMIFS(INDIRECT(LEFT(ADDRESS(1,2,4,1,I$1),LEN(ADDRESS(1,2,4,1,I$1))-1)&amp;":B"),INDIRECT(LEFT(ADDRESS(1,1,4,1,I$1),LEN(ADDRESS(1,1,4,1,I$1))-1)&amp;":A"),Report2!$B14,INDIRECT(LEFT(ADDRESS(1,9,4,1,I$1),LEN(ADDRESS(1,9,4,1,I$1))-1)&amp;":i"),Report2!$A14),"")</f>
        <v>0</v>
      </c>
      <c r="J14" s="27">
        <f ca="1">IFERROR(SUMIFS(INDIRECT(LEFT(ADDRESS(1,2,4,1,J$1),LEN(ADDRESS(1,2,4,1,J$1))-1)&amp;":B"),INDIRECT(LEFT(ADDRESS(1,1,4,1,J$1),LEN(ADDRESS(1,1,4,1,J$1))-1)&amp;":A"),Report2!$B14,INDIRECT(LEFT(ADDRESS(1,9,4,1,J$1),LEN(ADDRESS(1,9,4,1,J$1))-1)&amp;":i"),Report2!$A14),"")</f>
        <v>0</v>
      </c>
      <c r="K14" s="27">
        <f ca="1">IFERROR(SUMIFS(INDIRECT(LEFT(ADDRESS(1,2,4,1,K$1),LEN(ADDRESS(1,2,4,1,K$1))-1)&amp;":B"),INDIRECT(LEFT(ADDRESS(1,1,4,1,K$1),LEN(ADDRESS(1,1,4,1,K$1))-1)&amp;":A"),Report2!$B14,INDIRECT(LEFT(ADDRESS(1,9,4,1,K$1),LEN(ADDRESS(1,9,4,1,K$1))-1)&amp;":i"),Report2!$A14),"")</f>
        <v>0</v>
      </c>
      <c r="L14" s="27">
        <f ca="1">IFERROR(SUMIFS(INDIRECT(LEFT(ADDRESS(1,2,4,1,L$1),LEN(ADDRESS(1,2,4,1,L$1))-1)&amp;":B"),INDIRECT(LEFT(ADDRESS(1,1,4,1,L$1),LEN(ADDRESS(1,1,4,1,L$1))-1)&amp;":A"),Report2!$B14,INDIRECT(LEFT(ADDRESS(1,9,4,1,L$1),LEN(ADDRESS(1,9,4,1,L$1))-1)&amp;":i"),Report2!$A14),"")</f>
        <v>0</v>
      </c>
      <c r="M14" s="27">
        <f ca="1">IFERROR(SUMIFS(INDIRECT(LEFT(ADDRESS(1,2,4,1,M$1),LEN(ADDRESS(1,2,4,1,M$1))-1)&amp;":B"),INDIRECT(LEFT(ADDRESS(1,1,4,1,M$1),LEN(ADDRESS(1,1,4,1,M$1))-1)&amp;":A"),Report2!$B14,INDIRECT(LEFT(ADDRESS(1,9,4,1,M$1),LEN(ADDRESS(1,9,4,1,M$1))-1)&amp;":i"),Report2!$A14),"")</f>
        <v>600</v>
      </c>
      <c r="N14" s="27">
        <f ca="1">IFERROR(SUMIFS(INDIRECT(LEFT(ADDRESS(1,2,4,1,N$1),LEN(ADDRESS(1,2,4,1,N$1))-1)&amp;":B"),INDIRECT(LEFT(ADDRESS(1,1,4,1,N$1),LEN(ADDRESS(1,1,4,1,N$1))-1)&amp;":A"),Report2!$B14,INDIRECT(LEFT(ADDRESS(1,9,4,1,N$1),LEN(ADDRESS(1,9,4,1,N$1))-1)&amp;":i"),Report2!$A14),"")</f>
        <v>0</v>
      </c>
      <c r="O14" s="27">
        <f ca="1">IFERROR(SUMIFS(INDIRECT(LEFT(ADDRESS(1,2,4,1,O$1),LEN(ADDRESS(1,2,4,1,O$1))-1)&amp;":B"),INDIRECT(LEFT(ADDRESS(1,1,4,1,O$1),LEN(ADDRESS(1,1,4,1,O$1))-1)&amp;":A"),Report2!$B14,INDIRECT(LEFT(ADDRESS(1,9,4,1,O$1),LEN(ADDRESS(1,9,4,1,O$1))-1)&amp;":i"),Report2!$A14),"")</f>
        <v>600</v>
      </c>
      <c r="P14" s="27">
        <f ca="1">IFERROR(SUMIFS(INDIRECT(LEFT(ADDRESS(1,2,4,1,P$1),LEN(ADDRESS(1,2,4,1,P$1))-1)&amp;":B"),INDIRECT(LEFT(ADDRESS(1,1,4,1,P$1),LEN(ADDRESS(1,1,4,1,P$1))-1)&amp;":A"),Report2!$B14,INDIRECT(LEFT(ADDRESS(1,9,4,1,P$1),LEN(ADDRESS(1,9,4,1,P$1))-1)&amp;":i"),Report2!$A14),"")</f>
        <v>0</v>
      </c>
      <c r="Q14" s="27">
        <f ca="1">IFERROR(SUMIFS(INDIRECT(LEFT(ADDRESS(1,2,4,1,Q$1),LEN(ADDRESS(1,2,4,1,Q$1))-1)&amp;":B"),INDIRECT(LEFT(ADDRESS(1,1,4,1,Q$1),LEN(ADDRESS(1,1,4,1,Q$1))-1)&amp;":A"),Report2!$B14,INDIRECT(LEFT(ADDRESS(1,9,4,1,Q$1),LEN(ADDRESS(1,9,4,1,Q$1))-1)&amp;":i"),Report2!$A14),"")</f>
        <v>0</v>
      </c>
      <c r="R14" s="27" t="str">
        <f ca="1">IFERROR(SUMIFS(INDIRECT(LEFT(ADDRESS(1,2,4,1,R$1),LEN(ADDRESS(1,2,4,1,R$1))-1)&amp;":B"),INDIRECT(LEFT(ADDRESS(1,1,4,1,R$1),LEN(ADDRESS(1,1,4,1,R$1))-1)&amp;":A"),Report2!$B14,INDIRECT(LEFT(ADDRESS(1,9,4,1,R$1),LEN(ADDRESS(1,9,4,1,R$1))-1)&amp;":i"),Report2!$A14),"")</f>
        <v/>
      </c>
      <c r="S14" s="27">
        <f ca="1">IFERROR(SUMIFS(INDIRECT(LEFT(ADDRESS(1,2,4,1,S$1),LEN(ADDRESS(1,2,4,1,S$1))-1)&amp;":B"),INDIRECT(LEFT(ADDRESS(1,1,4,1,S$1),LEN(ADDRESS(1,1,4,1,S$1))-1)&amp;":A"),Report2!$B14,INDIRECT(LEFT(ADDRESS(1,9,4,1,S$1),LEN(ADDRESS(1,9,4,1,S$1))-1)&amp;":i"),Report2!$A14),"")</f>
        <v>0</v>
      </c>
      <c r="T14" s="27">
        <f ca="1">IFERROR(SUMIFS(INDIRECT(LEFT(ADDRESS(1,2,4,1,T$1),LEN(ADDRESS(1,2,4,1,T$1))-1)&amp;":B"),INDIRECT(LEFT(ADDRESS(1,1,4,1,T$1),LEN(ADDRESS(1,1,4,1,T$1))-1)&amp;":A"),Report2!$B14,INDIRECT(LEFT(ADDRESS(1,9,4,1,T$1),LEN(ADDRESS(1,9,4,1,T$1))-1)&amp;":i"),Report2!$A14),"")</f>
        <v>600</v>
      </c>
      <c r="U14" s="27">
        <f ca="1">IFERROR(SUMIFS(INDIRECT(LEFT(ADDRESS(1,2,4,1,U$1),LEN(ADDRESS(1,2,4,1,U$1))-1)&amp;":B"),INDIRECT(LEFT(ADDRESS(1,1,4,1,U$1),LEN(ADDRESS(1,1,4,1,U$1))-1)&amp;":A"),Report2!$B14,INDIRECT(LEFT(ADDRESS(1,9,4,1,U$1),LEN(ADDRESS(1,9,4,1,U$1))-1)&amp;":i"),Report2!$A14),"")</f>
        <v>0</v>
      </c>
      <c r="V14" s="27">
        <f ca="1">IFERROR(SUMIFS(INDIRECT(LEFT(ADDRESS(1,2,4,1,V$1),LEN(ADDRESS(1,2,4,1,V$1))-1)&amp;":B"),INDIRECT(LEFT(ADDRESS(1,1,4,1,V$1),LEN(ADDRESS(1,1,4,1,V$1))-1)&amp;":A"),Report2!$B14,INDIRECT(LEFT(ADDRESS(1,9,4,1,V$1),LEN(ADDRESS(1,9,4,1,V$1))-1)&amp;":i"),Report2!$A14),"")</f>
        <v>0</v>
      </c>
      <c r="W14" s="27">
        <f ca="1">IFERROR(SUMIFS(INDIRECT(LEFT(ADDRESS(1,2,4,1,W$1),LEN(ADDRESS(1,2,4,1,W$1))-1)&amp;":B"),INDIRECT(LEFT(ADDRESS(1,1,4,1,W$1),LEN(ADDRESS(1,1,4,1,W$1))-1)&amp;":A"),Report2!$B14,INDIRECT(LEFT(ADDRESS(1,9,4,1,W$1),LEN(ADDRESS(1,9,4,1,W$1))-1)&amp;":i"),Report2!$A14),"")</f>
        <v>600</v>
      </c>
      <c r="X14" s="27">
        <f ca="1">IFERROR(SUMIFS(INDIRECT(LEFT(ADDRESS(1,2,4,1,X$1),LEN(ADDRESS(1,2,4,1,X$1))-1)&amp;":B"),INDIRECT(LEFT(ADDRESS(1,1,4,1,X$1),LEN(ADDRESS(1,1,4,1,X$1))-1)&amp;":A"),Report2!$B14,INDIRECT(LEFT(ADDRESS(1,9,4,1,X$1),LEN(ADDRESS(1,9,4,1,X$1))-1)&amp;":i"),Report2!$A14),"")</f>
        <v>0</v>
      </c>
      <c r="Y14" s="27" t="str">
        <f ca="1">IFERROR(SUMIFS(INDIRECT(LEFT(ADDRESS(1,2,4,1,Y$1),LEN(ADDRESS(1,2,4,1,Y$1))-1)&amp;":B"),INDIRECT(LEFT(ADDRESS(1,1,4,1,Y$1),LEN(ADDRESS(1,1,4,1,Y$1))-1)&amp;":A"),Report2!$B14,INDIRECT(LEFT(ADDRESS(1,9,4,1,Y$1),LEN(ADDRESS(1,9,4,1,Y$1))-1)&amp;":i"),Report2!$A14),"")</f>
        <v/>
      </c>
      <c r="Z14" s="27">
        <f ca="1">IFERROR(SUMIFS(INDIRECT(LEFT(ADDRESS(1,2,4,1,Z$1),LEN(ADDRESS(1,2,4,1,Z$1))-1)&amp;":B"),INDIRECT(LEFT(ADDRESS(1,1,4,1,Z$1),LEN(ADDRESS(1,1,4,1,Z$1))-1)&amp;":A"),Report2!$B14,INDIRECT(LEFT(ADDRESS(1,9,4,1,Z$1),LEN(ADDRESS(1,9,4,1,Z$1))-1)&amp;":i"),Report2!$A14),"")</f>
        <v>1080</v>
      </c>
      <c r="AA14" s="27">
        <f ca="1">IFERROR(SUMIFS(INDIRECT(LEFT(ADDRESS(1,2,4,1,AA$1),LEN(ADDRESS(1,2,4,1,AA$1))-1)&amp;":B"),INDIRECT(LEFT(ADDRESS(1,1,4,1,AA$1),LEN(ADDRESS(1,1,4,1,AA$1))-1)&amp;":A"),Report2!$B14,INDIRECT(LEFT(ADDRESS(1,9,4,1,AA$1),LEN(ADDRESS(1,9,4,1,AA$1))-1)&amp;":i"),Report2!$A14),"")</f>
        <v>0</v>
      </c>
      <c r="AB14" s="27">
        <f ca="1">IFERROR(SUMIFS(INDIRECT(LEFT(ADDRESS(1,2,4,1,AB$1),LEN(ADDRESS(1,2,4,1,AB$1))-1)&amp;":B"),INDIRECT(LEFT(ADDRESS(1,1,4,1,AB$1),LEN(ADDRESS(1,1,4,1,AB$1))-1)&amp;":A"),Report2!$B14,INDIRECT(LEFT(ADDRESS(1,9,4,1,AB$1),LEN(ADDRESS(1,9,4,1,AB$1))-1)&amp;":i"),Report2!$A14),"")</f>
        <v>0</v>
      </c>
      <c r="AC14" s="27">
        <f ca="1">IFERROR(SUMIFS(INDIRECT(LEFT(ADDRESS(1,2,4,1,AC$1),LEN(ADDRESS(1,2,4,1,AC$1))-1)&amp;":B"),INDIRECT(LEFT(ADDRESS(1,1,4,1,AC$1),LEN(ADDRESS(1,1,4,1,AC$1))-1)&amp;":A"),Report2!$B14,INDIRECT(LEFT(ADDRESS(1,9,4,1,AC$1),LEN(ADDRESS(1,9,4,1,AC$1))-1)&amp;":i"),Report2!$A14),"")</f>
        <v>0</v>
      </c>
      <c r="AD14" s="27">
        <f ca="1">IFERROR(SUMIFS(INDIRECT(LEFT(ADDRESS(1,2,4,1,AD$1),LEN(ADDRESS(1,2,4,1,AD$1))-1)&amp;":B"),INDIRECT(LEFT(ADDRESS(1,1,4,1,AD$1),LEN(ADDRESS(1,1,4,1,AD$1))-1)&amp;":A"),Report2!$B14,INDIRECT(LEFT(ADDRESS(1,9,4,1,AD$1),LEN(ADDRESS(1,9,4,1,AD$1))-1)&amp;":i"),Report2!$A14),"")</f>
        <v>900</v>
      </c>
      <c r="AE14" s="27">
        <f ca="1">IFERROR(SUMIFS(INDIRECT(LEFT(ADDRESS(1,2,4,1,AE$1),LEN(ADDRESS(1,2,4,1,AE$1))-1)&amp;":B"),INDIRECT(LEFT(ADDRESS(1,1,4,1,AE$1),LEN(ADDRESS(1,1,4,1,AE$1))-1)&amp;":A"),Report2!$B14,INDIRECT(LEFT(ADDRESS(1,9,4,1,AE$1),LEN(ADDRESS(1,9,4,1,AE$1))-1)&amp;":i"),Report2!$A14),"")</f>
        <v>0</v>
      </c>
      <c r="AF14" s="27" t="str">
        <f ca="1">IFERROR(SUMIFS(INDIRECT(LEFT(ADDRESS(1,2,4,1,AF$1),LEN(ADDRESS(1,2,4,1,AF$1))-1)&amp;":B"),INDIRECT(LEFT(ADDRESS(1,1,4,1,AF$1),LEN(ADDRESS(1,1,4,1,AF$1))-1)&amp;":A"),Report2!$B14,INDIRECT(LEFT(ADDRESS(1,9,4,1,AF$1),LEN(ADDRESS(1,9,4,1,AF$1))-1)&amp;":i"),Report2!$A14),"")</f>
        <v/>
      </c>
      <c r="AG14" s="27">
        <f ca="1">IFERROR(SUMIFS(INDIRECT(LEFT(ADDRESS(1,2,4,1,AG$1),LEN(ADDRESS(1,2,4,1,AG$1))-1)&amp;":B"),INDIRECT(LEFT(ADDRESS(1,1,4,1,AG$1),LEN(ADDRESS(1,1,4,1,AG$1))-1)&amp;":A"),Report2!$B14,INDIRECT(LEFT(ADDRESS(1,9,4,1,AG$1),LEN(ADDRESS(1,9,4,1,AG$1))-1)&amp;":i"),Report2!$A14),"")</f>
        <v>0</v>
      </c>
      <c r="AH14" s="27">
        <f ca="1">IFERROR(SUMIFS(INDIRECT(LEFT(ADDRESS(1,2,4,1,AH$1),LEN(ADDRESS(1,2,4,1,AH$1))-1)&amp;":B"),INDIRECT(LEFT(ADDRESS(1,1,4,1,AH$1),LEN(ADDRESS(1,1,4,1,AH$1))-1)&amp;":A"),Report2!$B14,INDIRECT(LEFT(ADDRESS(1,9,4,1,AH$1),LEN(ADDRESS(1,9,4,1,AH$1))-1)&amp;":i"),Report2!$A14),"")</f>
        <v>0</v>
      </c>
      <c r="AI14" s="27">
        <f ca="1">IFERROR(SUMIFS(INDIRECT(LEFT(ADDRESS(1,2,4,1,AI$1),LEN(ADDRESS(1,2,4,1,AI$1))-1)&amp;":B"),INDIRECT(LEFT(ADDRESS(1,1,4,1,AI$1),LEN(ADDRESS(1,1,4,1,AI$1))-1)&amp;":A"),Report2!$B14,INDIRECT(LEFT(ADDRESS(1,9,4,1,AI$1),LEN(ADDRESS(1,9,4,1,AI$1))-1)&amp;":i"),Report2!$A14),"")</f>
        <v>0</v>
      </c>
    </row>
    <row r="15" spans="1:35">
      <c r="A15" s="27" t="s">
        <v>171</v>
      </c>
      <c r="B15" s="27">
        <v>15002085</v>
      </c>
      <c r="C15" s="28" t="s">
        <v>632</v>
      </c>
      <c r="D15" s="3">
        <f t="shared" ca="1" si="1"/>
        <v>4980</v>
      </c>
      <c r="E15" s="27">
        <f ca="1">IFERROR(SUMIFS(INDIRECT(LEFT(ADDRESS(1,2,4,1,E$1),LEN(ADDRESS(1,2,4,1,E$1))-1)&amp;":B"),INDIRECT(LEFT(ADDRESS(1,1,4,1,E$1),LEN(ADDRESS(1,1,4,1,E$1))-1)&amp;":A"),Report2!$B15,INDIRECT(LEFT(ADDRESS(1,9,4,1,E$1),LEN(ADDRESS(1,9,4,1,E$1))-1)&amp;":i"),Report2!$A15),"")</f>
        <v>0</v>
      </c>
      <c r="F15" s="27" t="str">
        <f ca="1">IFERROR(SUMIFS(INDIRECT(LEFT(ADDRESS(1,2,4,1,F$1),LEN(ADDRESS(1,2,4,1,F$1))-1)&amp;":B"),INDIRECT(LEFT(ADDRESS(1,1,4,1,F$1),LEN(ADDRESS(1,1,4,1,F$1))-1)&amp;":A"),Report2!$B15,INDIRECT(LEFT(ADDRESS(1,9,4,1,F$1),LEN(ADDRESS(1,9,4,1,F$1))-1)&amp;":i"),Report2!$A15),"")</f>
        <v/>
      </c>
      <c r="G15" s="27">
        <f ca="1">IFERROR(SUMIFS(INDIRECT(LEFT(ADDRESS(1,2,4,1,G$1),LEN(ADDRESS(1,2,4,1,G$1))-1)&amp;":B"),INDIRECT(LEFT(ADDRESS(1,1,4,1,G$1),LEN(ADDRESS(1,1,4,1,G$1))-1)&amp;":A"),Report2!$B15,INDIRECT(LEFT(ADDRESS(1,9,4,1,G$1),LEN(ADDRESS(1,9,4,1,G$1))-1)&amp;":i"),Report2!$A15),"")</f>
        <v>0</v>
      </c>
      <c r="H15" s="27">
        <f ca="1">IFERROR(SUMIFS(INDIRECT(LEFT(ADDRESS(1,2,4,1,H$1),LEN(ADDRESS(1,2,4,1,H$1))-1)&amp;":B"),INDIRECT(LEFT(ADDRESS(1,1,4,1,H$1),LEN(ADDRESS(1,1,4,1,H$1))-1)&amp;":A"),Report2!$B15,INDIRECT(LEFT(ADDRESS(1,9,4,1,H$1),LEN(ADDRESS(1,9,4,1,H$1))-1)&amp;":i"),Report2!$A15),"")</f>
        <v>600</v>
      </c>
      <c r="I15" s="27">
        <f ca="1">IFERROR(SUMIFS(INDIRECT(LEFT(ADDRESS(1,2,4,1,I$1),LEN(ADDRESS(1,2,4,1,I$1))-1)&amp;":B"),INDIRECT(LEFT(ADDRESS(1,1,4,1,I$1),LEN(ADDRESS(1,1,4,1,I$1))-1)&amp;":A"),Report2!$B15,INDIRECT(LEFT(ADDRESS(1,9,4,1,I$1),LEN(ADDRESS(1,9,4,1,I$1))-1)&amp;":i"),Report2!$A15),"")</f>
        <v>0</v>
      </c>
      <c r="J15" s="27">
        <f ca="1">IFERROR(SUMIFS(INDIRECT(LEFT(ADDRESS(1,2,4,1,J$1),LEN(ADDRESS(1,2,4,1,J$1))-1)&amp;":B"),INDIRECT(LEFT(ADDRESS(1,1,4,1,J$1),LEN(ADDRESS(1,1,4,1,J$1))-1)&amp;":A"),Report2!$B15,INDIRECT(LEFT(ADDRESS(1,9,4,1,J$1),LEN(ADDRESS(1,9,4,1,J$1))-1)&amp;":i"),Report2!$A15),"")</f>
        <v>0</v>
      </c>
      <c r="K15" s="27">
        <f ca="1">IFERROR(SUMIFS(INDIRECT(LEFT(ADDRESS(1,2,4,1,K$1),LEN(ADDRESS(1,2,4,1,K$1))-1)&amp;":B"),INDIRECT(LEFT(ADDRESS(1,1,4,1,K$1),LEN(ADDRESS(1,1,4,1,K$1))-1)&amp;":A"),Report2!$B15,INDIRECT(LEFT(ADDRESS(1,9,4,1,K$1),LEN(ADDRESS(1,9,4,1,K$1))-1)&amp;":i"),Report2!$A15),"")</f>
        <v>0</v>
      </c>
      <c r="L15" s="27">
        <f ca="1">IFERROR(SUMIFS(INDIRECT(LEFT(ADDRESS(1,2,4,1,L$1),LEN(ADDRESS(1,2,4,1,L$1))-1)&amp;":B"),INDIRECT(LEFT(ADDRESS(1,1,4,1,L$1),LEN(ADDRESS(1,1,4,1,L$1))-1)&amp;":A"),Report2!$B15,INDIRECT(LEFT(ADDRESS(1,9,4,1,L$1),LEN(ADDRESS(1,9,4,1,L$1))-1)&amp;":i"),Report2!$A15),"")</f>
        <v>0</v>
      </c>
      <c r="M15" s="27">
        <f ca="1">IFERROR(SUMIFS(INDIRECT(LEFT(ADDRESS(1,2,4,1,M$1),LEN(ADDRESS(1,2,4,1,M$1))-1)&amp;":B"),INDIRECT(LEFT(ADDRESS(1,1,4,1,M$1),LEN(ADDRESS(1,1,4,1,M$1))-1)&amp;":A"),Report2!$B15,INDIRECT(LEFT(ADDRESS(1,9,4,1,M$1),LEN(ADDRESS(1,9,4,1,M$1))-1)&amp;":i"),Report2!$A15),"")</f>
        <v>600</v>
      </c>
      <c r="N15" s="27">
        <f ca="1">IFERROR(SUMIFS(INDIRECT(LEFT(ADDRESS(1,2,4,1,N$1),LEN(ADDRESS(1,2,4,1,N$1))-1)&amp;":B"),INDIRECT(LEFT(ADDRESS(1,1,4,1,N$1),LEN(ADDRESS(1,1,4,1,N$1))-1)&amp;":A"),Report2!$B15,INDIRECT(LEFT(ADDRESS(1,9,4,1,N$1),LEN(ADDRESS(1,9,4,1,N$1))-1)&amp;":i"),Report2!$A15),"")</f>
        <v>0</v>
      </c>
      <c r="O15" s="27">
        <f ca="1">IFERROR(SUMIFS(INDIRECT(LEFT(ADDRESS(1,2,4,1,O$1),LEN(ADDRESS(1,2,4,1,O$1))-1)&amp;":B"),INDIRECT(LEFT(ADDRESS(1,1,4,1,O$1),LEN(ADDRESS(1,1,4,1,O$1))-1)&amp;":A"),Report2!$B15,INDIRECT(LEFT(ADDRESS(1,9,4,1,O$1),LEN(ADDRESS(1,9,4,1,O$1))-1)&amp;":i"),Report2!$A15),"")</f>
        <v>600</v>
      </c>
      <c r="P15" s="27">
        <f ca="1">IFERROR(SUMIFS(INDIRECT(LEFT(ADDRESS(1,2,4,1,P$1),LEN(ADDRESS(1,2,4,1,P$1))-1)&amp;":B"),INDIRECT(LEFT(ADDRESS(1,1,4,1,P$1),LEN(ADDRESS(1,1,4,1,P$1))-1)&amp;":A"),Report2!$B15,INDIRECT(LEFT(ADDRESS(1,9,4,1,P$1),LEN(ADDRESS(1,9,4,1,P$1))-1)&amp;":i"),Report2!$A15),"")</f>
        <v>0</v>
      </c>
      <c r="Q15" s="27">
        <f ca="1">IFERROR(SUMIFS(INDIRECT(LEFT(ADDRESS(1,2,4,1,Q$1),LEN(ADDRESS(1,2,4,1,Q$1))-1)&amp;":B"),INDIRECT(LEFT(ADDRESS(1,1,4,1,Q$1),LEN(ADDRESS(1,1,4,1,Q$1))-1)&amp;":A"),Report2!$B15,INDIRECT(LEFT(ADDRESS(1,9,4,1,Q$1),LEN(ADDRESS(1,9,4,1,Q$1))-1)&amp;":i"),Report2!$A15),"")</f>
        <v>0</v>
      </c>
      <c r="R15" s="27" t="str">
        <f ca="1">IFERROR(SUMIFS(INDIRECT(LEFT(ADDRESS(1,2,4,1,R$1),LEN(ADDRESS(1,2,4,1,R$1))-1)&amp;":B"),INDIRECT(LEFT(ADDRESS(1,1,4,1,R$1),LEN(ADDRESS(1,1,4,1,R$1))-1)&amp;":A"),Report2!$B15,INDIRECT(LEFT(ADDRESS(1,9,4,1,R$1),LEN(ADDRESS(1,9,4,1,R$1))-1)&amp;":i"),Report2!$A15),"")</f>
        <v/>
      </c>
      <c r="S15" s="27">
        <f ca="1">IFERROR(SUMIFS(INDIRECT(LEFT(ADDRESS(1,2,4,1,S$1),LEN(ADDRESS(1,2,4,1,S$1))-1)&amp;":B"),INDIRECT(LEFT(ADDRESS(1,1,4,1,S$1),LEN(ADDRESS(1,1,4,1,S$1))-1)&amp;":A"),Report2!$B15,INDIRECT(LEFT(ADDRESS(1,9,4,1,S$1),LEN(ADDRESS(1,9,4,1,S$1))-1)&amp;":i"),Report2!$A15),"")</f>
        <v>0</v>
      </c>
      <c r="T15" s="27">
        <f ca="1">IFERROR(SUMIFS(INDIRECT(LEFT(ADDRESS(1,2,4,1,T$1),LEN(ADDRESS(1,2,4,1,T$1))-1)&amp;":B"),INDIRECT(LEFT(ADDRESS(1,1,4,1,T$1),LEN(ADDRESS(1,1,4,1,T$1))-1)&amp;":A"),Report2!$B15,INDIRECT(LEFT(ADDRESS(1,9,4,1,T$1),LEN(ADDRESS(1,9,4,1,T$1))-1)&amp;":i"),Report2!$A15),"")</f>
        <v>600</v>
      </c>
      <c r="U15" s="27">
        <f ca="1">IFERROR(SUMIFS(INDIRECT(LEFT(ADDRESS(1,2,4,1,U$1),LEN(ADDRESS(1,2,4,1,U$1))-1)&amp;":B"),INDIRECT(LEFT(ADDRESS(1,1,4,1,U$1),LEN(ADDRESS(1,1,4,1,U$1))-1)&amp;":A"),Report2!$B15,INDIRECT(LEFT(ADDRESS(1,9,4,1,U$1),LEN(ADDRESS(1,9,4,1,U$1))-1)&amp;":i"),Report2!$A15),"")</f>
        <v>0</v>
      </c>
      <c r="V15" s="27">
        <f ca="1">IFERROR(SUMIFS(INDIRECT(LEFT(ADDRESS(1,2,4,1,V$1),LEN(ADDRESS(1,2,4,1,V$1))-1)&amp;":B"),INDIRECT(LEFT(ADDRESS(1,1,4,1,V$1),LEN(ADDRESS(1,1,4,1,V$1))-1)&amp;":A"),Report2!$B15,INDIRECT(LEFT(ADDRESS(1,9,4,1,V$1),LEN(ADDRESS(1,9,4,1,V$1))-1)&amp;":i"),Report2!$A15),"")</f>
        <v>0</v>
      </c>
      <c r="W15" s="27">
        <f ca="1">IFERROR(SUMIFS(INDIRECT(LEFT(ADDRESS(1,2,4,1,W$1),LEN(ADDRESS(1,2,4,1,W$1))-1)&amp;":B"),INDIRECT(LEFT(ADDRESS(1,1,4,1,W$1),LEN(ADDRESS(1,1,4,1,W$1))-1)&amp;":A"),Report2!$B15,INDIRECT(LEFT(ADDRESS(1,9,4,1,W$1),LEN(ADDRESS(1,9,4,1,W$1))-1)&amp;":i"),Report2!$A15),"")</f>
        <v>600</v>
      </c>
      <c r="X15" s="27">
        <f ca="1">IFERROR(SUMIFS(INDIRECT(LEFT(ADDRESS(1,2,4,1,X$1),LEN(ADDRESS(1,2,4,1,X$1))-1)&amp;":B"),INDIRECT(LEFT(ADDRESS(1,1,4,1,X$1),LEN(ADDRESS(1,1,4,1,X$1))-1)&amp;":A"),Report2!$B15,INDIRECT(LEFT(ADDRESS(1,9,4,1,X$1),LEN(ADDRESS(1,9,4,1,X$1))-1)&amp;":i"),Report2!$A15),"")</f>
        <v>0</v>
      </c>
      <c r="Y15" s="27" t="str">
        <f ca="1">IFERROR(SUMIFS(INDIRECT(LEFT(ADDRESS(1,2,4,1,Y$1),LEN(ADDRESS(1,2,4,1,Y$1))-1)&amp;":B"),INDIRECT(LEFT(ADDRESS(1,1,4,1,Y$1),LEN(ADDRESS(1,1,4,1,Y$1))-1)&amp;":A"),Report2!$B15,INDIRECT(LEFT(ADDRESS(1,9,4,1,Y$1),LEN(ADDRESS(1,9,4,1,Y$1))-1)&amp;":i"),Report2!$A15),"")</f>
        <v/>
      </c>
      <c r="Z15" s="27">
        <f ca="1">IFERROR(SUMIFS(INDIRECT(LEFT(ADDRESS(1,2,4,1,Z$1),LEN(ADDRESS(1,2,4,1,Z$1))-1)&amp;":B"),INDIRECT(LEFT(ADDRESS(1,1,4,1,Z$1),LEN(ADDRESS(1,1,4,1,Z$1))-1)&amp;":A"),Report2!$B15,INDIRECT(LEFT(ADDRESS(1,9,4,1,Z$1),LEN(ADDRESS(1,9,4,1,Z$1))-1)&amp;":i"),Report2!$A15),"")</f>
        <v>1080</v>
      </c>
      <c r="AA15" s="27">
        <f ca="1">IFERROR(SUMIFS(INDIRECT(LEFT(ADDRESS(1,2,4,1,AA$1),LEN(ADDRESS(1,2,4,1,AA$1))-1)&amp;":B"),INDIRECT(LEFT(ADDRESS(1,1,4,1,AA$1),LEN(ADDRESS(1,1,4,1,AA$1))-1)&amp;":A"),Report2!$B15,INDIRECT(LEFT(ADDRESS(1,9,4,1,AA$1),LEN(ADDRESS(1,9,4,1,AA$1))-1)&amp;":i"),Report2!$A15),"")</f>
        <v>0</v>
      </c>
      <c r="AB15" s="27">
        <f ca="1">IFERROR(SUMIFS(INDIRECT(LEFT(ADDRESS(1,2,4,1,AB$1),LEN(ADDRESS(1,2,4,1,AB$1))-1)&amp;":B"),INDIRECT(LEFT(ADDRESS(1,1,4,1,AB$1),LEN(ADDRESS(1,1,4,1,AB$1))-1)&amp;":A"),Report2!$B15,INDIRECT(LEFT(ADDRESS(1,9,4,1,AB$1),LEN(ADDRESS(1,9,4,1,AB$1))-1)&amp;":i"),Report2!$A15),"")</f>
        <v>0</v>
      </c>
      <c r="AC15" s="27">
        <f ca="1">IFERROR(SUMIFS(INDIRECT(LEFT(ADDRESS(1,2,4,1,AC$1),LEN(ADDRESS(1,2,4,1,AC$1))-1)&amp;":B"),INDIRECT(LEFT(ADDRESS(1,1,4,1,AC$1),LEN(ADDRESS(1,1,4,1,AC$1))-1)&amp;":A"),Report2!$B15,INDIRECT(LEFT(ADDRESS(1,9,4,1,AC$1),LEN(ADDRESS(1,9,4,1,AC$1))-1)&amp;":i"),Report2!$A15),"")</f>
        <v>0</v>
      </c>
      <c r="AD15" s="27">
        <f ca="1">IFERROR(SUMIFS(INDIRECT(LEFT(ADDRESS(1,2,4,1,AD$1),LEN(ADDRESS(1,2,4,1,AD$1))-1)&amp;":B"),INDIRECT(LEFT(ADDRESS(1,1,4,1,AD$1),LEN(ADDRESS(1,1,4,1,AD$1))-1)&amp;":A"),Report2!$B15,INDIRECT(LEFT(ADDRESS(1,9,4,1,AD$1),LEN(ADDRESS(1,9,4,1,AD$1))-1)&amp;":i"),Report2!$A15),"")</f>
        <v>900</v>
      </c>
      <c r="AE15" s="27">
        <f ca="1">IFERROR(SUMIFS(INDIRECT(LEFT(ADDRESS(1,2,4,1,AE$1),LEN(ADDRESS(1,2,4,1,AE$1))-1)&amp;":B"),INDIRECT(LEFT(ADDRESS(1,1,4,1,AE$1),LEN(ADDRESS(1,1,4,1,AE$1))-1)&amp;":A"),Report2!$B15,INDIRECT(LEFT(ADDRESS(1,9,4,1,AE$1),LEN(ADDRESS(1,9,4,1,AE$1))-1)&amp;":i"),Report2!$A15),"")</f>
        <v>0</v>
      </c>
      <c r="AF15" s="27" t="str">
        <f ca="1">IFERROR(SUMIFS(INDIRECT(LEFT(ADDRESS(1,2,4,1,AF$1),LEN(ADDRESS(1,2,4,1,AF$1))-1)&amp;":B"),INDIRECT(LEFT(ADDRESS(1,1,4,1,AF$1),LEN(ADDRESS(1,1,4,1,AF$1))-1)&amp;":A"),Report2!$B15,INDIRECT(LEFT(ADDRESS(1,9,4,1,AF$1),LEN(ADDRESS(1,9,4,1,AF$1))-1)&amp;":i"),Report2!$A15),"")</f>
        <v/>
      </c>
      <c r="AG15" s="27">
        <f ca="1">IFERROR(SUMIFS(INDIRECT(LEFT(ADDRESS(1,2,4,1,AG$1),LEN(ADDRESS(1,2,4,1,AG$1))-1)&amp;":B"),INDIRECT(LEFT(ADDRESS(1,1,4,1,AG$1),LEN(ADDRESS(1,1,4,1,AG$1))-1)&amp;":A"),Report2!$B15,INDIRECT(LEFT(ADDRESS(1,9,4,1,AG$1),LEN(ADDRESS(1,9,4,1,AG$1))-1)&amp;":i"),Report2!$A15),"")</f>
        <v>0</v>
      </c>
      <c r="AH15" s="27">
        <f ca="1">IFERROR(SUMIFS(INDIRECT(LEFT(ADDRESS(1,2,4,1,AH$1),LEN(ADDRESS(1,2,4,1,AH$1))-1)&amp;":B"),INDIRECT(LEFT(ADDRESS(1,1,4,1,AH$1),LEN(ADDRESS(1,1,4,1,AH$1))-1)&amp;":A"),Report2!$B15,INDIRECT(LEFT(ADDRESS(1,9,4,1,AH$1),LEN(ADDRESS(1,9,4,1,AH$1))-1)&amp;":i"),Report2!$A15),"")</f>
        <v>0</v>
      </c>
      <c r="AI15" s="27">
        <f ca="1">IFERROR(SUMIFS(INDIRECT(LEFT(ADDRESS(1,2,4,1,AI$1),LEN(ADDRESS(1,2,4,1,AI$1))-1)&amp;":B"),INDIRECT(LEFT(ADDRESS(1,1,4,1,AI$1),LEN(ADDRESS(1,1,4,1,AI$1))-1)&amp;":A"),Report2!$B15,INDIRECT(LEFT(ADDRESS(1,9,4,1,AI$1),LEN(ADDRESS(1,9,4,1,AI$1))-1)&amp;":i"),Report2!$A15),"")</f>
        <v>0</v>
      </c>
    </row>
    <row r="16" spans="1:35">
      <c r="A16" s="21" t="s">
        <v>172</v>
      </c>
      <c r="B16" s="21">
        <v>15002098</v>
      </c>
      <c r="C16" s="22" t="s">
        <v>5</v>
      </c>
      <c r="D16" s="3">
        <f t="shared" ca="1" si="0"/>
        <v>0</v>
      </c>
      <c r="E16" s="21">
        <f ca="1">IFERROR(SUMIFS(INDIRECT(LEFT(ADDRESS(1,2,4,1,E$1),LEN(ADDRESS(1,2,4,1,E$1))-1)&amp;":B"),INDIRECT(LEFT(ADDRESS(1,1,4,1,E$1),LEN(ADDRESS(1,1,4,1,E$1))-1)&amp;":A"),Report2!$B16,INDIRECT(LEFT(ADDRESS(1,9,4,1,E$1),LEN(ADDRESS(1,9,4,1,E$1))-1)&amp;":i"),Report2!$A16),"")</f>
        <v>0</v>
      </c>
      <c r="F16" s="21" t="str">
        <f ca="1">IFERROR(SUMIFS(INDIRECT(LEFT(ADDRESS(1,2,4,1,F$1),LEN(ADDRESS(1,2,4,1,F$1))-1)&amp;":B"),INDIRECT(LEFT(ADDRESS(1,1,4,1,F$1),LEN(ADDRESS(1,1,4,1,F$1))-1)&amp;":A"),Report2!$B16,INDIRECT(LEFT(ADDRESS(1,9,4,1,F$1),LEN(ADDRESS(1,9,4,1,F$1))-1)&amp;":i"),Report2!$A16),"")</f>
        <v/>
      </c>
      <c r="G16" s="21">
        <f ca="1">IFERROR(SUMIFS(INDIRECT(LEFT(ADDRESS(1,2,4,1,G$1),LEN(ADDRESS(1,2,4,1,G$1))-1)&amp;":B"),INDIRECT(LEFT(ADDRESS(1,1,4,1,G$1),LEN(ADDRESS(1,1,4,1,G$1))-1)&amp;":A"),Report2!$B16,INDIRECT(LEFT(ADDRESS(1,9,4,1,G$1),LEN(ADDRESS(1,9,4,1,G$1))-1)&amp;":i"),Report2!$A16),"")</f>
        <v>0</v>
      </c>
      <c r="H16" s="21">
        <f ca="1">IFERROR(SUMIFS(INDIRECT(LEFT(ADDRESS(1,2,4,1,H$1),LEN(ADDRESS(1,2,4,1,H$1))-1)&amp;":B"),INDIRECT(LEFT(ADDRESS(1,1,4,1,H$1),LEN(ADDRESS(1,1,4,1,H$1))-1)&amp;":A"),Report2!$B16,INDIRECT(LEFT(ADDRESS(1,9,4,1,H$1),LEN(ADDRESS(1,9,4,1,H$1))-1)&amp;":i"),Report2!$A16),"")</f>
        <v>0</v>
      </c>
      <c r="I16" s="21">
        <f ca="1">IFERROR(SUMIFS(INDIRECT(LEFT(ADDRESS(1,2,4,1,I$1),LEN(ADDRESS(1,2,4,1,I$1))-1)&amp;":B"),INDIRECT(LEFT(ADDRESS(1,1,4,1,I$1),LEN(ADDRESS(1,1,4,1,I$1))-1)&amp;":A"),Report2!$B16,INDIRECT(LEFT(ADDRESS(1,9,4,1,I$1),LEN(ADDRESS(1,9,4,1,I$1))-1)&amp;":i"),Report2!$A16),"")</f>
        <v>0</v>
      </c>
      <c r="J16" s="21">
        <f ca="1">IFERROR(SUMIFS(INDIRECT(LEFT(ADDRESS(1,2,4,1,J$1),LEN(ADDRESS(1,2,4,1,J$1))-1)&amp;":B"),INDIRECT(LEFT(ADDRESS(1,1,4,1,J$1),LEN(ADDRESS(1,1,4,1,J$1))-1)&amp;":A"),Report2!$B16,INDIRECT(LEFT(ADDRESS(1,9,4,1,J$1),LEN(ADDRESS(1,9,4,1,J$1))-1)&amp;":i"),Report2!$A16),"")</f>
        <v>0</v>
      </c>
      <c r="K16" s="21">
        <f ca="1">IFERROR(SUMIFS(INDIRECT(LEFT(ADDRESS(1,2,4,1,K$1),LEN(ADDRESS(1,2,4,1,K$1))-1)&amp;":B"),INDIRECT(LEFT(ADDRESS(1,1,4,1,K$1),LEN(ADDRESS(1,1,4,1,K$1))-1)&amp;":A"),Report2!$B16,INDIRECT(LEFT(ADDRESS(1,9,4,1,K$1),LEN(ADDRESS(1,9,4,1,K$1))-1)&amp;":i"),Report2!$A16),"")</f>
        <v>0</v>
      </c>
      <c r="L16" s="21">
        <f ca="1">IFERROR(SUMIFS(INDIRECT(LEFT(ADDRESS(1,2,4,1,L$1),LEN(ADDRESS(1,2,4,1,L$1))-1)&amp;":B"),INDIRECT(LEFT(ADDRESS(1,1,4,1,L$1),LEN(ADDRESS(1,1,4,1,L$1))-1)&amp;":A"),Report2!$B16,INDIRECT(LEFT(ADDRESS(1,9,4,1,L$1),LEN(ADDRESS(1,9,4,1,L$1))-1)&amp;":i"),Report2!$A16),"")</f>
        <v>0</v>
      </c>
      <c r="M16" s="21">
        <f ca="1">IFERROR(SUMIFS(INDIRECT(LEFT(ADDRESS(1,2,4,1,M$1),LEN(ADDRESS(1,2,4,1,M$1))-1)&amp;":B"),INDIRECT(LEFT(ADDRESS(1,1,4,1,M$1),LEN(ADDRESS(1,1,4,1,M$1))-1)&amp;":A"),Report2!$B16,INDIRECT(LEFT(ADDRESS(1,9,4,1,M$1),LEN(ADDRESS(1,9,4,1,M$1))-1)&amp;":i"),Report2!$A16),"")</f>
        <v>0</v>
      </c>
      <c r="N16" s="21">
        <f ca="1">IFERROR(SUMIFS(INDIRECT(LEFT(ADDRESS(1,2,4,1,N$1),LEN(ADDRESS(1,2,4,1,N$1))-1)&amp;":B"),INDIRECT(LEFT(ADDRESS(1,1,4,1,N$1),LEN(ADDRESS(1,1,4,1,N$1))-1)&amp;":A"),Report2!$B16,INDIRECT(LEFT(ADDRESS(1,9,4,1,N$1),LEN(ADDRESS(1,9,4,1,N$1))-1)&amp;":i"),Report2!$A16),"")</f>
        <v>0</v>
      </c>
      <c r="O16" s="21">
        <f ca="1">IFERROR(SUMIFS(INDIRECT(LEFT(ADDRESS(1,2,4,1,O$1),LEN(ADDRESS(1,2,4,1,O$1))-1)&amp;":B"),INDIRECT(LEFT(ADDRESS(1,1,4,1,O$1),LEN(ADDRESS(1,1,4,1,O$1))-1)&amp;":A"),Report2!$B16,INDIRECT(LEFT(ADDRESS(1,9,4,1,O$1),LEN(ADDRESS(1,9,4,1,O$1))-1)&amp;":i"),Report2!$A16),"")</f>
        <v>0</v>
      </c>
      <c r="P16" s="21">
        <f ca="1">IFERROR(SUMIFS(INDIRECT(LEFT(ADDRESS(1,2,4,1,P$1),LEN(ADDRESS(1,2,4,1,P$1))-1)&amp;":B"),INDIRECT(LEFT(ADDRESS(1,1,4,1,P$1),LEN(ADDRESS(1,1,4,1,P$1))-1)&amp;":A"),Report2!$B16,INDIRECT(LEFT(ADDRESS(1,9,4,1,P$1),LEN(ADDRESS(1,9,4,1,P$1))-1)&amp;":i"),Report2!$A16),"")</f>
        <v>0</v>
      </c>
      <c r="Q16" s="21">
        <f ca="1">IFERROR(SUMIFS(INDIRECT(LEFT(ADDRESS(1,2,4,1,Q$1),LEN(ADDRESS(1,2,4,1,Q$1))-1)&amp;":B"),INDIRECT(LEFT(ADDRESS(1,1,4,1,Q$1),LEN(ADDRESS(1,1,4,1,Q$1))-1)&amp;":A"),Report2!$B16,INDIRECT(LEFT(ADDRESS(1,9,4,1,Q$1),LEN(ADDRESS(1,9,4,1,Q$1))-1)&amp;":i"),Report2!$A16),"")</f>
        <v>0</v>
      </c>
      <c r="R16" s="21" t="str">
        <f ca="1">IFERROR(SUMIFS(INDIRECT(LEFT(ADDRESS(1,2,4,1,R$1),LEN(ADDRESS(1,2,4,1,R$1))-1)&amp;":B"),INDIRECT(LEFT(ADDRESS(1,1,4,1,R$1),LEN(ADDRESS(1,1,4,1,R$1))-1)&amp;":A"),Report2!$B16,INDIRECT(LEFT(ADDRESS(1,9,4,1,R$1),LEN(ADDRESS(1,9,4,1,R$1))-1)&amp;":i"),Report2!$A16),"")</f>
        <v/>
      </c>
      <c r="S16" s="21">
        <f ca="1">IFERROR(SUMIFS(INDIRECT(LEFT(ADDRESS(1,2,4,1,S$1),LEN(ADDRESS(1,2,4,1,S$1))-1)&amp;":B"),INDIRECT(LEFT(ADDRESS(1,1,4,1,S$1),LEN(ADDRESS(1,1,4,1,S$1))-1)&amp;":A"),Report2!$B16,INDIRECT(LEFT(ADDRESS(1,9,4,1,S$1),LEN(ADDRESS(1,9,4,1,S$1))-1)&amp;":i"),Report2!$A16),"")</f>
        <v>0</v>
      </c>
      <c r="T16" s="21">
        <f ca="1">IFERROR(SUMIFS(INDIRECT(LEFT(ADDRESS(1,2,4,1,T$1),LEN(ADDRESS(1,2,4,1,T$1))-1)&amp;":B"),INDIRECT(LEFT(ADDRESS(1,1,4,1,T$1),LEN(ADDRESS(1,1,4,1,T$1))-1)&amp;":A"),Report2!$B16,INDIRECT(LEFT(ADDRESS(1,9,4,1,T$1),LEN(ADDRESS(1,9,4,1,T$1))-1)&amp;":i"),Report2!$A16),"")</f>
        <v>0</v>
      </c>
      <c r="U16" s="21">
        <f ca="1">IFERROR(SUMIFS(INDIRECT(LEFT(ADDRESS(1,2,4,1,U$1),LEN(ADDRESS(1,2,4,1,U$1))-1)&amp;":B"),INDIRECT(LEFT(ADDRESS(1,1,4,1,U$1),LEN(ADDRESS(1,1,4,1,U$1))-1)&amp;":A"),Report2!$B16,INDIRECT(LEFT(ADDRESS(1,9,4,1,U$1),LEN(ADDRESS(1,9,4,1,U$1))-1)&amp;":i"),Report2!$A16),"")</f>
        <v>0</v>
      </c>
      <c r="V16" s="21">
        <f ca="1">IFERROR(SUMIFS(INDIRECT(LEFT(ADDRESS(1,2,4,1,V$1),LEN(ADDRESS(1,2,4,1,V$1))-1)&amp;":B"),INDIRECT(LEFT(ADDRESS(1,1,4,1,V$1),LEN(ADDRESS(1,1,4,1,V$1))-1)&amp;":A"),Report2!$B16,INDIRECT(LEFT(ADDRESS(1,9,4,1,V$1),LEN(ADDRESS(1,9,4,1,V$1))-1)&amp;":i"),Report2!$A16),"")</f>
        <v>0</v>
      </c>
      <c r="W16" s="21">
        <f ca="1">IFERROR(SUMIFS(INDIRECT(LEFT(ADDRESS(1,2,4,1,W$1),LEN(ADDRESS(1,2,4,1,W$1))-1)&amp;":B"),INDIRECT(LEFT(ADDRESS(1,1,4,1,W$1),LEN(ADDRESS(1,1,4,1,W$1))-1)&amp;":A"),Report2!$B16,INDIRECT(LEFT(ADDRESS(1,9,4,1,W$1),LEN(ADDRESS(1,9,4,1,W$1))-1)&amp;":i"),Report2!$A16),"")</f>
        <v>0</v>
      </c>
      <c r="X16" s="21">
        <f ca="1">IFERROR(SUMIFS(INDIRECT(LEFT(ADDRESS(1,2,4,1,X$1),LEN(ADDRESS(1,2,4,1,X$1))-1)&amp;":B"),INDIRECT(LEFT(ADDRESS(1,1,4,1,X$1),LEN(ADDRESS(1,1,4,1,X$1))-1)&amp;":A"),Report2!$B16,INDIRECT(LEFT(ADDRESS(1,9,4,1,X$1),LEN(ADDRESS(1,9,4,1,X$1))-1)&amp;":i"),Report2!$A16),"")</f>
        <v>0</v>
      </c>
      <c r="Y16" s="21" t="str">
        <f ca="1">IFERROR(SUMIFS(INDIRECT(LEFT(ADDRESS(1,2,4,1,Y$1),LEN(ADDRESS(1,2,4,1,Y$1))-1)&amp;":B"),INDIRECT(LEFT(ADDRESS(1,1,4,1,Y$1),LEN(ADDRESS(1,1,4,1,Y$1))-1)&amp;":A"),Report2!$B16,INDIRECT(LEFT(ADDRESS(1,9,4,1,Y$1),LEN(ADDRESS(1,9,4,1,Y$1))-1)&amp;":i"),Report2!$A16),"")</f>
        <v/>
      </c>
      <c r="Z16" s="21">
        <f ca="1">IFERROR(SUMIFS(INDIRECT(LEFT(ADDRESS(1,2,4,1,Z$1),LEN(ADDRESS(1,2,4,1,Z$1))-1)&amp;":B"),INDIRECT(LEFT(ADDRESS(1,1,4,1,Z$1),LEN(ADDRESS(1,1,4,1,Z$1))-1)&amp;":A"),Report2!$B16,INDIRECT(LEFT(ADDRESS(1,9,4,1,Z$1),LEN(ADDRESS(1,9,4,1,Z$1))-1)&amp;":i"),Report2!$A16),"")</f>
        <v>0</v>
      </c>
      <c r="AA16" s="21">
        <f ca="1">IFERROR(SUMIFS(INDIRECT(LEFT(ADDRESS(1,2,4,1,AA$1),LEN(ADDRESS(1,2,4,1,AA$1))-1)&amp;":B"),INDIRECT(LEFT(ADDRESS(1,1,4,1,AA$1),LEN(ADDRESS(1,1,4,1,AA$1))-1)&amp;":A"),Report2!$B16,INDIRECT(LEFT(ADDRESS(1,9,4,1,AA$1),LEN(ADDRESS(1,9,4,1,AA$1))-1)&amp;":i"),Report2!$A16),"")</f>
        <v>0</v>
      </c>
      <c r="AB16" s="21">
        <f ca="1">IFERROR(SUMIFS(INDIRECT(LEFT(ADDRESS(1,2,4,1,AB$1),LEN(ADDRESS(1,2,4,1,AB$1))-1)&amp;":B"),INDIRECT(LEFT(ADDRESS(1,1,4,1,AB$1),LEN(ADDRESS(1,1,4,1,AB$1))-1)&amp;":A"),Report2!$B16,INDIRECT(LEFT(ADDRESS(1,9,4,1,AB$1),LEN(ADDRESS(1,9,4,1,AB$1))-1)&amp;":i"),Report2!$A16),"")</f>
        <v>0</v>
      </c>
      <c r="AC16" s="21">
        <f ca="1">IFERROR(SUMIFS(INDIRECT(LEFT(ADDRESS(1,2,4,1,AC$1),LEN(ADDRESS(1,2,4,1,AC$1))-1)&amp;":B"),INDIRECT(LEFT(ADDRESS(1,1,4,1,AC$1),LEN(ADDRESS(1,1,4,1,AC$1))-1)&amp;":A"),Report2!$B16,INDIRECT(LEFT(ADDRESS(1,9,4,1,AC$1),LEN(ADDRESS(1,9,4,1,AC$1))-1)&amp;":i"),Report2!$A16),"")</f>
        <v>0</v>
      </c>
      <c r="AD16" s="21">
        <f ca="1">IFERROR(SUMIFS(INDIRECT(LEFT(ADDRESS(1,2,4,1,AD$1),LEN(ADDRESS(1,2,4,1,AD$1))-1)&amp;":B"),INDIRECT(LEFT(ADDRESS(1,1,4,1,AD$1),LEN(ADDRESS(1,1,4,1,AD$1))-1)&amp;":A"),Report2!$B16,INDIRECT(LEFT(ADDRESS(1,9,4,1,AD$1),LEN(ADDRESS(1,9,4,1,AD$1))-1)&amp;":i"),Report2!$A16),"")</f>
        <v>0</v>
      </c>
      <c r="AE16" s="21">
        <f ca="1">IFERROR(SUMIFS(INDIRECT(LEFT(ADDRESS(1,2,4,1,AE$1),LEN(ADDRESS(1,2,4,1,AE$1))-1)&amp;":B"),INDIRECT(LEFT(ADDRESS(1,1,4,1,AE$1),LEN(ADDRESS(1,1,4,1,AE$1))-1)&amp;":A"),Report2!$B16,INDIRECT(LEFT(ADDRESS(1,9,4,1,AE$1),LEN(ADDRESS(1,9,4,1,AE$1))-1)&amp;":i"),Report2!$A16),"")</f>
        <v>0</v>
      </c>
      <c r="AF16" s="21" t="str">
        <f ca="1">IFERROR(SUMIFS(INDIRECT(LEFT(ADDRESS(1,2,4,1,AF$1),LEN(ADDRESS(1,2,4,1,AF$1))-1)&amp;":B"),INDIRECT(LEFT(ADDRESS(1,1,4,1,AF$1),LEN(ADDRESS(1,1,4,1,AF$1))-1)&amp;":A"),Report2!$B16,INDIRECT(LEFT(ADDRESS(1,9,4,1,AF$1),LEN(ADDRESS(1,9,4,1,AF$1))-1)&amp;":i"),Report2!$A16),"")</f>
        <v/>
      </c>
      <c r="AG16" s="21">
        <f ca="1">IFERROR(SUMIFS(INDIRECT(LEFT(ADDRESS(1,2,4,1,AG$1),LEN(ADDRESS(1,2,4,1,AG$1))-1)&amp;":B"),INDIRECT(LEFT(ADDRESS(1,1,4,1,AG$1),LEN(ADDRESS(1,1,4,1,AG$1))-1)&amp;":A"),Report2!$B16,INDIRECT(LEFT(ADDRESS(1,9,4,1,AG$1),LEN(ADDRESS(1,9,4,1,AG$1))-1)&amp;":i"),Report2!$A16),"")</f>
        <v>0</v>
      </c>
      <c r="AH16" s="21">
        <f ca="1">IFERROR(SUMIFS(INDIRECT(LEFT(ADDRESS(1,2,4,1,AH$1),LEN(ADDRESS(1,2,4,1,AH$1))-1)&amp;":B"),INDIRECT(LEFT(ADDRESS(1,1,4,1,AH$1),LEN(ADDRESS(1,1,4,1,AH$1))-1)&amp;":A"),Report2!$B16,INDIRECT(LEFT(ADDRESS(1,9,4,1,AH$1),LEN(ADDRESS(1,9,4,1,AH$1))-1)&amp;":i"),Report2!$A16),"")</f>
        <v>0</v>
      </c>
      <c r="AI16" s="21">
        <f ca="1">IFERROR(SUMIFS(INDIRECT(LEFT(ADDRESS(1,2,4,1,AI$1),LEN(ADDRESS(1,2,4,1,AI$1))-1)&amp;":B"),INDIRECT(LEFT(ADDRESS(1,1,4,1,AI$1),LEN(ADDRESS(1,1,4,1,AI$1))-1)&amp;":A"),Report2!$B16,INDIRECT(LEFT(ADDRESS(1,9,4,1,AI$1),LEN(ADDRESS(1,9,4,1,AI$1))-1)&amp;":i"),Report2!$A16),"")</f>
        <v>0</v>
      </c>
    </row>
    <row r="17" spans="1:35">
      <c r="A17" s="21" t="s">
        <v>172</v>
      </c>
      <c r="B17" s="21">
        <v>15002099</v>
      </c>
      <c r="C17" s="22" t="s">
        <v>6</v>
      </c>
      <c r="D17" s="3">
        <f t="shared" ca="1" si="0"/>
        <v>0</v>
      </c>
      <c r="E17" s="21">
        <f ca="1">IFERROR(SUMIFS(INDIRECT(LEFT(ADDRESS(1,2,4,1,E$1),LEN(ADDRESS(1,2,4,1,E$1))-1)&amp;":B"),INDIRECT(LEFT(ADDRESS(1,1,4,1,E$1),LEN(ADDRESS(1,1,4,1,E$1))-1)&amp;":A"),Report2!$B17,INDIRECT(LEFT(ADDRESS(1,9,4,1,E$1),LEN(ADDRESS(1,9,4,1,E$1))-1)&amp;":i"),Report2!$A17),"")</f>
        <v>0</v>
      </c>
      <c r="F17" s="21" t="str">
        <f ca="1">IFERROR(SUMIFS(INDIRECT(LEFT(ADDRESS(1,2,4,1,F$1),LEN(ADDRESS(1,2,4,1,F$1))-1)&amp;":B"),INDIRECT(LEFT(ADDRESS(1,1,4,1,F$1),LEN(ADDRESS(1,1,4,1,F$1))-1)&amp;":A"),Report2!$B17,INDIRECT(LEFT(ADDRESS(1,9,4,1,F$1),LEN(ADDRESS(1,9,4,1,F$1))-1)&amp;":i"),Report2!$A17),"")</f>
        <v/>
      </c>
      <c r="G17" s="21">
        <f ca="1">IFERROR(SUMIFS(INDIRECT(LEFT(ADDRESS(1,2,4,1,G$1),LEN(ADDRESS(1,2,4,1,G$1))-1)&amp;":B"),INDIRECT(LEFT(ADDRESS(1,1,4,1,G$1),LEN(ADDRESS(1,1,4,1,G$1))-1)&amp;":A"),Report2!$B17,INDIRECT(LEFT(ADDRESS(1,9,4,1,G$1),LEN(ADDRESS(1,9,4,1,G$1))-1)&amp;":i"),Report2!$A17),"")</f>
        <v>0</v>
      </c>
      <c r="H17" s="21">
        <f ca="1">IFERROR(SUMIFS(INDIRECT(LEFT(ADDRESS(1,2,4,1,H$1),LEN(ADDRESS(1,2,4,1,H$1))-1)&amp;":B"),INDIRECT(LEFT(ADDRESS(1,1,4,1,H$1),LEN(ADDRESS(1,1,4,1,H$1))-1)&amp;":A"),Report2!$B17,INDIRECT(LEFT(ADDRESS(1,9,4,1,H$1),LEN(ADDRESS(1,9,4,1,H$1))-1)&amp;":i"),Report2!$A17),"")</f>
        <v>0</v>
      </c>
      <c r="I17" s="21">
        <f ca="1">IFERROR(SUMIFS(INDIRECT(LEFT(ADDRESS(1,2,4,1,I$1),LEN(ADDRESS(1,2,4,1,I$1))-1)&amp;":B"),INDIRECT(LEFT(ADDRESS(1,1,4,1,I$1),LEN(ADDRESS(1,1,4,1,I$1))-1)&amp;":A"),Report2!$B17,INDIRECT(LEFT(ADDRESS(1,9,4,1,I$1),LEN(ADDRESS(1,9,4,1,I$1))-1)&amp;":i"),Report2!$A17),"")</f>
        <v>0</v>
      </c>
      <c r="J17" s="21">
        <f ca="1">IFERROR(SUMIFS(INDIRECT(LEFT(ADDRESS(1,2,4,1,J$1),LEN(ADDRESS(1,2,4,1,J$1))-1)&amp;":B"),INDIRECT(LEFT(ADDRESS(1,1,4,1,J$1),LEN(ADDRESS(1,1,4,1,J$1))-1)&amp;":A"),Report2!$B17,INDIRECT(LEFT(ADDRESS(1,9,4,1,J$1),LEN(ADDRESS(1,9,4,1,J$1))-1)&amp;":i"),Report2!$A17),"")</f>
        <v>0</v>
      </c>
      <c r="K17" s="21">
        <f ca="1">IFERROR(SUMIFS(INDIRECT(LEFT(ADDRESS(1,2,4,1,K$1),LEN(ADDRESS(1,2,4,1,K$1))-1)&amp;":B"),INDIRECT(LEFT(ADDRESS(1,1,4,1,K$1),LEN(ADDRESS(1,1,4,1,K$1))-1)&amp;":A"),Report2!$B17,INDIRECT(LEFT(ADDRESS(1,9,4,1,K$1),LEN(ADDRESS(1,9,4,1,K$1))-1)&amp;":i"),Report2!$A17),"")</f>
        <v>0</v>
      </c>
      <c r="L17" s="21">
        <f ca="1">IFERROR(SUMIFS(INDIRECT(LEFT(ADDRESS(1,2,4,1,L$1),LEN(ADDRESS(1,2,4,1,L$1))-1)&amp;":B"),INDIRECT(LEFT(ADDRESS(1,1,4,1,L$1),LEN(ADDRESS(1,1,4,1,L$1))-1)&amp;":A"),Report2!$B17,INDIRECT(LEFT(ADDRESS(1,9,4,1,L$1),LEN(ADDRESS(1,9,4,1,L$1))-1)&amp;":i"),Report2!$A17),"")</f>
        <v>0</v>
      </c>
      <c r="M17" s="21">
        <f ca="1">IFERROR(SUMIFS(INDIRECT(LEFT(ADDRESS(1,2,4,1,M$1),LEN(ADDRESS(1,2,4,1,M$1))-1)&amp;":B"),INDIRECT(LEFT(ADDRESS(1,1,4,1,M$1),LEN(ADDRESS(1,1,4,1,M$1))-1)&amp;":A"),Report2!$B17,INDIRECT(LEFT(ADDRESS(1,9,4,1,M$1),LEN(ADDRESS(1,9,4,1,M$1))-1)&amp;":i"),Report2!$A17),"")</f>
        <v>0</v>
      </c>
      <c r="N17" s="21">
        <f ca="1">IFERROR(SUMIFS(INDIRECT(LEFT(ADDRESS(1,2,4,1,N$1),LEN(ADDRESS(1,2,4,1,N$1))-1)&amp;":B"),INDIRECT(LEFT(ADDRESS(1,1,4,1,N$1),LEN(ADDRESS(1,1,4,1,N$1))-1)&amp;":A"),Report2!$B17,INDIRECT(LEFT(ADDRESS(1,9,4,1,N$1),LEN(ADDRESS(1,9,4,1,N$1))-1)&amp;":i"),Report2!$A17),"")</f>
        <v>0</v>
      </c>
      <c r="O17" s="21">
        <f ca="1">IFERROR(SUMIFS(INDIRECT(LEFT(ADDRESS(1,2,4,1,O$1),LEN(ADDRESS(1,2,4,1,O$1))-1)&amp;":B"),INDIRECT(LEFT(ADDRESS(1,1,4,1,O$1),LEN(ADDRESS(1,1,4,1,O$1))-1)&amp;":A"),Report2!$B17,INDIRECT(LEFT(ADDRESS(1,9,4,1,O$1),LEN(ADDRESS(1,9,4,1,O$1))-1)&amp;":i"),Report2!$A17),"")</f>
        <v>0</v>
      </c>
      <c r="P17" s="21">
        <f ca="1">IFERROR(SUMIFS(INDIRECT(LEFT(ADDRESS(1,2,4,1,P$1),LEN(ADDRESS(1,2,4,1,P$1))-1)&amp;":B"),INDIRECT(LEFT(ADDRESS(1,1,4,1,P$1),LEN(ADDRESS(1,1,4,1,P$1))-1)&amp;":A"),Report2!$B17,INDIRECT(LEFT(ADDRESS(1,9,4,1,P$1),LEN(ADDRESS(1,9,4,1,P$1))-1)&amp;":i"),Report2!$A17),"")</f>
        <v>0</v>
      </c>
      <c r="Q17" s="21">
        <f ca="1">IFERROR(SUMIFS(INDIRECT(LEFT(ADDRESS(1,2,4,1,Q$1),LEN(ADDRESS(1,2,4,1,Q$1))-1)&amp;":B"),INDIRECT(LEFT(ADDRESS(1,1,4,1,Q$1),LEN(ADDRESS(1,1,4,1,Q$1))-1)&amp;":A"),Report2!$B17,INDIRECT(LEFT(ADDRESS(1,9,4,1,Q$1),LEN(ADDRESS(1,9,4,1,Q$1))-1)&amp;":i"),Report2!$A17),"")</f>
        <v>0</v>
      </c>
      <c r="R17" s="21" t="str">
        <f ca="1">IFERROR(SUMIFS(INDIRECT(LEFT(ADDRESS(1,2,4,1,R$1),LEN(ADDRESS(1,2,4,1,R$1))-1)&amp;":B"),INDIRECT(LEFT(ADDRESS(1,1,4,1,R$1),LEN(ADDRESS(1,1,4,1,R$1))-1)&amp;":A"),Report2!$B17,INDIRECT(LEFT(ADDRESS(1,9,4,1,R$1),LEN(ADDRESS(1,9,4,1,R$1))-1)&amp;":i"),Report2!$A17),"")</f>
        <v/>
      </c>
      <c r="S17" s="21">
        <f ca="1">IFERROR(SUMIFS(INDIRECT(LEFT(ADDRESS(1,2,4,1,S$1),LEN(ADDRESS(1,2,4,1,S$1))-1)&amp;":B"),INDIRECT(LEFT(ADDRESS(1,1,4,1,S$1),LEN(ADDRESS(1,1,4,1,S$1))-1)&amp;":A"),Report2!$B17,INDIRECT(LEFT(ADDRESS(1,9,4,1,S$1),LEN(ADDRESS(1,9,4,1,S$1))-1)&amp;":i"),Report2!$A17),"")</f>
        <v>0</v>
      </c>
      <c r="T17" s="21">
        <f ca="1">IFERROR(SUMIFS(INDIRECT(LEFT(ADDRESS(1,2,4,1,T$1),LEN(ADDRESS(1,2,4,1,T$1))-1)&amp;":B"),INDIRECT(LEFT(ADDRESS(1,1,4,1,T$1),LEN(ADDRESS(1,1,4,1,T$1))-1)&amp;":A"),Report2!$B17,INDIRECT(LEFT(ADDRESS(1,9,4,1,T$1),LEN(ADDRESS(1,9,4,1,T$1))-1)&amp;":i"),Report2!$A17),"")</f>
        <v>0</v>
      </c>
      <c r="U17" s="21">
        <f ca="1">IFERROR(SUMIFS(INDIRECT(LEFT(ADDRESS(1,2,4,1,U$1),LEN(ADDRESS(1,2,4,1,U$1))-1)&amp;":B"),INDIRECT(LEFT(ADDRESS(1,1,4,1,U$1),LEN(ADDRESS(1,1,4,1,U$1))-1)&amp;":A"),Report2!$B17,INDIRECT(LEFT(ADDRESS(1,9,4,1,U$1),LEN(ADDRESS(1,9,4,1,U$1))-1)&amp;":i"),Report2!$A17),"")</f>
        <v>0</v>
      </c>
      <c r="V17" s="21">
        <f ca="1">IFERROR(SUMIFS(INDIRECT(LEFT(ADDRESS(1,2,4,1,V$1),LEN(ADDRESS(1,2,4,1,V$1))-1)&amp;":B"),INDIRECT(LEFT(ADDRESS(1,1,4,1,V$1),LEN(ADDRESS(1,1,4,1,V$1))-1)&amp;":A"),Report2!$B17,INDIRECT(LEFT(ADDRESS(1,9,4,1,V$1),LEN(ADDRESS(1,9,4,1,V$1))-1)&amp;":i"),Report2!$A17),"")</f>
        <v>0</v>
      </c>
      <c r="W17" s="21">
        <f ca="1">IFERROR(SUMIFS(INDIRECT(LEFT(ADDRESS(1,2,4,1,W$1),LEN(ADDRESS(1,2,4,1,W$1))-1)&amp;":B"),INDIRECT(LEFT(ADDRESS(1,1,4,1,W$1),LEN(ADDRESS(1,1,4,1,W$1))-1)&amp;":A"),Report2!$B17,INDIRECT(LEFT(ADDRESS(1,9,4,1,W$1),LEN(ADDRESS(1,9,4,1,W$1))-1)&amp;":i"),Report2!$A17),"")</f>
        <v>0</v>
      </c>
      <c r="X17" s="21">
        <f ca="1">IFERROR(SUMIFS(INDIRECT(LEFT(ADDRESS(1,2,4,1,X$1),LEN(ADDRESS(1,2,4,1,X$1))-1)&amp;":B"),INDIRECT(LEFT(ADDRESS(1,1,4,1,X$1),LEN(ADDRESS(1,1,4,1,X$1))-1)&amp;":A"),Report2!$B17,INDIRECT(LEFT(ADDRESS(1,9,4,1,X$1),LEN(ADDRESS(1,9,4,1,X$1))-1)&amp;":i"),Report2!$A17),"")</f>
        <v>0</v>
      </c>
      <c r="Y17" s="21" t="str">
        <f ca="1">IFERROR(SUMIFS(INDIRECT(LEFT(ADDRESS(1,2,4,1,Y$1),LEN(ADDRESS(1,2,4,1,Y$1))-1)&amp;":B"),INDIRECT(LEFT(ADDRESS(1,1,4,1,Y$1),LEN(ADDRESS(1,1,4,1,Y$1))-1)&amp;":A"),Report2!$B17,INDIRECT(LEFT(ADDRESS(1,9,4,1,Y$1),LEN(ADDRESS(1,9,4,1,Y$1))-1)&amp;":i"),Report2!$A17),"")</f>
        <v/>
      </c>
      <c r="Z17" s="21">
        <f ca="1">IFERROR(SUMIFS(INDIRECT(LEFT(ADDRESS(1,2,4,1,Z$1),LEN(ADDRESS(1,2,4,1,Z$1))-1)&amp;":B"),INDIRECT(LEFT(ADDRESS(1,1,4,1,Z$1),LEN(ADDRESS(1,1,4,1,Z$1))-1)&amp;":A"),Report2!$B17,INDIRECT(LEFT(ADDRESS(1,9,4,1,Z$1),LEN(ADDRESS(1,9,4,1,Z$1))-1)&amp;":i"),Report2!$A17),"")</f>
        <v>0</v>
      </c>
      <c r="AA17" s="21">
        <f ca="1">IFERROR(SUMIFS(INDIRECT(LEFT(ADDRESS(1,2,4,1,AA$1),LEN(ADDRESS(1,2,4,1,AA$1))-1)&amp;":B"),INDIRECT(LEFT(ADDRESS(1,1,4,1,AA$1),LEN(ADDRESS(1,1,4,1,AA$1))-1)&amp;":A"),Report2!$B17,INDIRECT(LEFT(ADDRESS(1,9,4,1,AA$1),LEN(ADDRESS(1,9,4,1,AA$1))-1)&amp;":i"),Report2!$A17),"")</f>
        <v>0</v>
      </c>
      <c r="AB17" s="21">
        <f ca="1">IFERROR(SUMIFS(INDIRECT(LEFT(ADDRESS(1,2,4,1,AB$1),LEN(ADDRESS(1,2,4,1,AB$1))-1)&amp;":B"),INDIRECT(LEFT(ADDRESS(1,1,4,1,AB$1),LEN(ADDRESS(1,1,4,1,AB$1))-1)&amp;":A"),Report2!$B17,INDIRECT(LEFT(ADDRESS(1,9,4,1,AB$1),LEN(ADDRESS(1,9,4,1,AB$1))-1)&amp;":i"),Report2!$A17),"")</f>
        <v>0</v>
      </c>
      <c r="AC17" s="21">
        <f ca="1">IFERROR(SUMIFS(INDIRECT(LEFT(ADDRESS(1,2,4,1,AC$1),LEN(ADDRESS(1,2,4,1,AC$1))-1)&amp;":B"),INDIRECT(LEFT(ADDRESS(1,1,4,1,AC$1),LEN(ADDRESS(1,1,4,1,AC$1))-1)&amp;":A"),Report2!$B17,INDIRECT(LEFT(ADDRESS(1,9,4,1,AC$1),LEN(ADDRESS(1,9,4,1,AC$1))-1)&amp;":i"),Report2!$A17),"")</f>
        <v>0</v>
      </c>
      <c r="AD17" s="21">
        <f ca="1">IFERROR(SUMIFS(INDIRECT(LEFT(ADDRESS(1,2,4,1,AD$1),LEN(ADDRESS(1,2,4,1,AD$1))-1)&amp;":B"),INDIRECT(LEFT(ADDRESS(1,1,4,1,AD$1),LEN(ADDRESS(1,1,4,1,AD$1))-1)&amp;":A"),Report2!$B17,INDIRECT(LEFT(ADDRESS(1,9,4,1,AD$1),LEN(ADDRESS(1,9,4,1,AD$1))-1)&amp;":i"),Report2!$A17),"")</f>
        <v>0</v>
      </c>
      <c r="AE17" s="21">
        <f ca="1">IFERROR(SUMIFS(INDIRECT(LEFT(ADDRESS(1,2,4,1,AE$1),LEN(ADDRESS(1,2,4,1,AE$1))-1)&amp;":B"),INDIRECT(LEFT(ADDRESS(1,1,4,1,AE$1),LEN(ADDRESS(1,1,4,1,AE$1))-1)&amp;":A"),Report2!$B17,INDIRECT(LEFT(ADDRESS(1,9,4,1,AE$1),LEN(ADDRESS(1,9,4,1,AE$1))-1)&amp;":i"),Report2!$A17),"")</f>
        <v>0</v>
      </c>
      <c r="AF17" s="21" t="str">
        <f ca="1">IFERROR(SUMIFS(INDIRECT(LEFT(ADDRESS(1,2,4,1,AF$1),LEN(ADDRESS(1,2,4,1,AF$1))-1)&amp;":B"),INDIRECT(LEFT(ADDRESS(1,1,4,1,AF$1),LEN(ADDRESS(1,1,4,1,AF$1))-1)&amp;":A"),Report2!$B17,INDIRECT(LEFT(ADDRESS(1,9,4,1,AF$1),LEN(ADDRESS(1,9,4,1,AF$1))-1)&amp;":i"),Report2!$A17),"")</f>
        <v/>
      </c>
      <c r="AG17" s="21">
        <f ca="1">IFERROR(SUMIFS(INDIRECT(LEFT(ADDRESS(1,2,4,1,AG$1),LEN(ADDRESS(1,2,4,1,AG$1))-1)&amp;":B"),INDIRECT(LEFT(ADDRESS(1,1,4,1,AG$1),LEN(ADDRESS(1,1,4,1,AG$1))-1)&amp;":A"),Report2!$B17,INDIRECT(LEFT(ADDRESS(1,9,4,1,AG$1),LEN(ADDRESS(1,9,4,1,AG$1))-1)&amp;":i"),Report2!$A17),"")</f>
        <v>0</v>
      </c>
      <c r="AH17" s="21">
        <f ca="1">IFERROR(SUMIFS(INDIRECT(LEFT(ADDRESS(1,2,4,1,AH$1),LEN(ADDRESS(1,2,4,1,AH$1))-1)&amp;":B"),INDIRECT(LEFT(ADDRESS(1,1,4,1,AH$1),LEN(ADDRESS(1,1,4,1,AH$1))-1)&amp;":A"),Report2!$B17,INDIRECT(LEFT(ADDRESS(1,9,4,1,AH$1),LEN(ADDRESS(1,9,4,1,AH$1))-1)&amp;":i"),Report2!$A17),"")</f>
        <v>0</v>
      </c>
      <c r="AI17" s="21">
        <f ca="1">IFERROR(SUMIFS(INDIRECT(LEFT(ADDRESS(1,2,4,1,AI$1),LEN(ADDRESS(1,2,4,1,AI$1))-1)&amp;":B"),INDIRECT(LEFT(ADDRESS(1,1,4,1,AI$1),LEN(ADDRESS(1,1,4,1,AI$1))-1)&amp;":A"),Report2!$B17,INDIRECT(LEFT(ADDRESS(1,9,4,1,AI$1),LEN(ADDRESS(1,9,4,1,AI$1))-1)&amp;":i"),Report2!$A17),"")</f>
        <v>0</v>
      </c>
    </row>
    <row r="18" spans="1:35">
      <c r="A18" s="64" t="s">
        <v>157</v>
      </c>
      <c r="B18" s="65">
        <v>15001164</v>
      </c>
      <c r="C18" s="66" t="s">
        <v>490</v>
      </c>
      <c r="D18" s="3">
        <f t="shared" ref="D18:D23" ca="1" si="2">SUM(E18:AI18)</f>
        <v>2496</v>
      </c>
      <c r="E18" s="64">
        <f ca="1">IFERROR(SUMIFS(INDIRECT(LEFT(ADDRESS(1,2,4,1,E$1),LEN(ADDRESS(1,2,4,1,E$1))-1)&amp;":B"),INDIRECT(LEFT(ADDRESS(1,1,4,1,E$1),LEN(ADDRESS(1,1,4,1,E$1))-1)&amp;":A"),Report2!$B18,INDIRECT(LEFT(ADDRESS(1,9,4,1,E$1),LEN(ADDRESS(1,9,4,1,E$1))-1)&amp;":i"),Report2!$A18),"")</f>
        <v>0</v>
      </c>
      <c r="F18" s="64" t="str">
        <f ca="1">IFERROR(SUMIFS(INDIRECT(LEFT(ADDRESS(1,2,4,1,F$1),LEN(ADDRESS(1,2,4,1,F$1))-1)&amp;":B"),INDIRECT(LEFT(ADDRESS(1,1,4,1,F$1),LEN(ADDRESS(1,1,4,1,F$1))-1)&amp;":A"),Report2!$B18,INDIRECT(LEFT(ADDRESS(1,9,4,1,F$1),LEN(ADDRESS(1,9,4,1,F$1))-1)&amp;":i"),Report2!$A18),"")</f>
        <v/>
      </c>
      <c r="G18" s="64">
        <f ca="1">IFERROR(SUMIFS(INDIRECT(LEFT(ADDRESS(1,2,4,1,G$1),LEN(ADDRESS(1,2,4,1,G$1))-1)&amp;":B"),INDIRECT(LEFT(ADDRESS(1,1,4,1,G$1),LEN(ADDRESS(1,1,4,1,G$1))-1)&amp;":A"),Report2!$B18,INDIRECT(LEFT(ADDRESS(1,9,4,1,G$1),LEN(ADDRESS(1,9,4,1,G$1))-1)&amp;":i"),Report2!$A18),"")</f>
        <v>0</v>
      </c>
      <c r="H18" s="64">
        <f ca="1">IFERROR(SUMIFS(INDIRECT(LEFT(ADDRESS(1,2,4,1,H$1),LEN(ADDRESS(1,2,4,1,H$1))-1)&amp;":B"),INDIRECT(LEFT(ADDRESS(1,1,4,1,H$1),LEN(ADDRESS(1,1,4,1,H$1))-1)&amp;":A"),Report2!$B18,INDIRECT(LEFT(ADDRESS(1,9,4,1,H$1),LEN(ADDRESS(1,9,4,1,H$1))-1)&amp;":i"),Report2!$A18),"")</f>
        <v>192</v>
      </c>
      <c r="I18" s="64">
        <f ca="1">IFERROR(SUMIFS(INDIRECT(LEFT(ADDRESS(1,2,4,1,I$1),LEN(ADDRESS(1,2,4,1,I$1))-1)&amp;":B"),INDIRECT(LEFT(ADDRESS(1,1,4,1,I$1),LEN(ADDRESS(1,1,4,1,I$1))-1)&amp;":A"),Report2!$B18,INDIRECT(LEFT(ADDRESS(1,9,4,1,I$1),LEN(ADDRESS(1,9,4,1,I$1))-1)&amp;":i"),Report2!$A18),"")</f>
        <v>384</v>
      </c>
      <c r="J18" s="64">
        <f ca="1">IFERROR(SUMIFS(INDIRECT(LEFT(ADDRESS(1,2,4,1,J$1),LEN(ADDRESS(1,2,4,1,J$1))-1)&amp;":B"),INDIRECT(LEFT(ADDRESS(1,1,4,1,J$1),LEN(ADDRESS(1,1,4,1,J$1))-1)&amp;":A"),Report2!$B18,INDIRECT(LEFT(ADDRESS(1,9,4,1,J$1),LEN(ADDRESS(1,9,4,1,J$1))-1)&amp;":i"),Report2!$A18),"")</f>
        <v>0</v>
      </c>
      <c r="K18" s="64">
        <f ca="1">IFERROR(SUMIFS(INDIRECT(LEFT(ADDRESS(1,2,4,1,K$1),LEN(ADDRESS(1,2,4,1,K$1))-1)&amp;":B"),INDIRECT(LEFT(ADDRESS(1,1,4,1,K$1),LEN(ADDRESS(1,1,4,1,K$1))-1)&amp;":A"),Report2!$B18,INDIRECT(LEFT(ADDRESS(1,9,4,1,K$1),LEN(ADDRESS(1,9,4,1,K$1))-1)&amp;":i"),Report2!$A18),"")</f>
        <v>0</v>
      </c>
      <c r="L18" s="64">
        <f ca="1">IFERROR(SUMIFS(INDIRECT(LEFT(ADDRESS(1,2,4,1,L$1),LEN(ADDRESS(1,2,4,1,L$1))-1)&amp;":B"),INDIRECT(LEFT(ADDRESS(1,1,4,1,L$1),LEN(ADDRESS(1,1,4,1,L$1))-1)&amp;":A"),Report2!$B18,INDIRECT(LEFT(ADDRESS(1,9,4,1,L$1),LEN(ADDRESS(1,9,4,1,L$1))-1)&amp;":i"),Report2!$A18),"")</f>
        <v>0</v>
      </c>
      <c r="M18" s="64">
        <f ca="1">IFERROR(SUMIFS(INDIRECT(LEFT(ADDRESS(1,2,4,1,M$1),LEN(ADDRESS(1,2,4,1,M$1))-1)&amp;":B"),INDIRECT(LEFT(ADDRESS(1,1,4,1,M$1),LEN(ADDRESS(1,1,4,1,M$1))-1)&amp;":A"),Report2!$B18,INDIRECT(LEFT(ADDRESS(1,9,4,1,M$1),LEN(ADDRESS(1,9,4,1,M$1))-1)&amp;":i"),Report2!$A18),"")</f>
        <v>0</v>
      </c>
      <c r="N18" s="64">
        <f ca="1">IFERROR(SUMIFS(INDIRECT(LEFT(ADDRESS(1,2,4,1,N$1),LEN(ADDRESS(1,2,4,1,N$1))-1)&amp;":B"),INDIRECT(LEFT(ADDRESS(1,1,4,1,N$1),LEN(ADDRESS(1,1,4,1,N$1))-1)&amp;":A"),Report2!$B18,INDIRECT(LEFT(ADDRESS(1,9,4,1,N$1),LEN(ADDRESS(1,9,4,1,N$1))-1)&amp;":i"),Report2!$A18),"")</f>
        <v>192</v>
      </c>
      <c r="O18" s="64">
        <f ca="1">IFERROR(SUMIFS(INDIRECT(LEFT(ADDRESS(1,2,4,1,O$1),LEN(ADDRESS(1,2,4,1,O$1))-1)&amp;":B"),INDIRECT(LEFT(ADDRESS(1,1,4,1,O$1),LEN(ADDRESS(1,1,4,1,O$1))-1)&amp;":A"),Report2!$B18,INDIRECT(LEFT(ADDRESS(1,9,4,1,O$1),LEN(ADDRESS(1,9,4,1,O$1))-1)&amp;":i"),Report2!$A18),"")</f>
        <v>384</v>
      </c>
      <c r="P18" s="64">
        <f ca="1">IFERROR(SUMIFS(INDIRECT(LEFT(ADDRESS(1,2,4,1,P$1),LEN(ADDRESS(1,2,4,1,P$1))-1)&amp;":B"),INDIRECT(LEFT(ADDRESS(1,1,4,1,P$1),LEN(ADDRESS(1,1,4,1,P$1))-1)&amp;":A"),Report2!$B18,INDIRECT(LEFT(ADDRESS(1,9,4,1,P$1),LEN(ADDRESS(1,9,4,1,P$1))-1)&amp;":i"),Report2!$A18),"")</f>
        <v>0</v>
      </c>
      <c r="Q18" s="64">
        <f ca="1">IFERROR(SUMIFS(INDIRECT(LEFT(ADDRESS(1,2,4,1,Q$1),LEN(ADDRESS(1,2,4,1,Q$1))-1)&amp;":B"),INDIRECT(LEFT(ADDRESS(1,1,4,1,Q$1),LEN(ADDRESS(1,1,4,1,Q$1))-1)&amp;":A"),Report2!$B18,INDIRECT(LEFT(ADDRESS(1,9,4,1,Q$1),LEN(ADDRESS(1,9,4,1,Q$1))-1)&amp;":i"),Report2!$A18),"")</f>
        <v>0</v>
      </c>
      <c r="R18" s="64" t="str">
        <f ca="1">IFERROR(SUMIFS(INDIRECT(LEFT(ADDRESS(1,2,4,1,R$1),LEN(ADDRESS(1,2,4,1,R$1))-1)&amp;":B"),INDIRECT(LEFT(ADDRESS(1,1,4,1,R$1),LEN(ADDRESS(1,1,4,1,R$1))-1)&amp;":A"),Report2!$B18,INDIRECT(LEFT(ADDRESS(1,9,4,1,R$1),LEN(ADDRESS(1,9,4,1,R$1))-1)&amp;":i"),Report2!$A18),"")</f>
        <v/>
      </c>
      <c r="S18" s="64">
        <f ca="1">IFERROR(SUMIFS(INDIRECT(LEFT(ADDRESS(1,2,4,1,S$1),LEN(ADDRESS(1,2,4,1,S$1))-1)&amp;":B"),INDIRECT(LEFT(ADDRESS(1,1,4,1,S$1),LEN(ADDRESS(1,1,4,1,S$1))-1)&amp;":A"),Report2!$B18,INDIRECT(LEFT(ADDRESS(1,9,4,1,S$1),LEN(ADDRESS(1,9,4,1,S$1))-1)&amp;":i"),Report2!$A18),"")</f>
        <v>0</v>
      </c>
      <c r="T18" s="64">
        <f ca="1">IFERROR(SUMIFS(INDIRECT(LEFT(ADDRESS(1,2,4,1,T$1),LEN(ADDRESS(1,2,4,1,T$1))-1)&amp;":B"),INDIRECT(LEFT(ADDRESS(1,1,4,1,T$1),LEN(ADDRESS(1,1,4,1,T$1))-1)&amp;":A"),Report2!$B18,INDIRECT(LEFT(ADDRESS(1,9,4,1,T$1),LEN(ADDRESS(1,9,4,1,T$1))-1)&amp;":i"),Report2!$A18),"")</f>
        <v>192</v>
      </c>
      <c r="U18" s="64">
        <f ca="1">IFERROR(SUMIFS(INDIRECT(LEFT(ADDRESS(1,2,4,1,U$1),LEN(ADDRESS(1,2,4,1,U$1))-1)&amp;":B"),INDIRECT(LEFT(ADDRESS(1,1,4,1,U$1),LEN(ADDRESS(1,1,4,1,U$1))-1)&amp;":A"),Report2!$B18,INDIRECT(LEFT(ADDRESS(1,9,4,1,U$1),LEN(ADDRESS(1,9,4,1,U$1))-1)&amp;":i"),Report2!$A18),"")</f>
        <v>0</v>
      </c>
      <c r="V18" s="64">
        <f ca="1">IFERROR(SUMIFS(INDIRECT(LEFT(ADDRESS(1,2,4,1,V$1),LEN(ADDRESS(1,2,4,1,V$1))-1)&amp;":B"),INDIRECT(LEFT(ADDRESS(1,1,4,1,V$1),LEN(ADDRESS(1,1,4,1,V$1))-1)&amp;":A"),Report2!$B18,INDIRECT(LEFT(ADDRESS(1,9,4,1,V$1),LEN(ADDRESS(1,9,4,1,V$1))-1)&amp;":i"),Report2!$A18),"")</f>
        <v>192</v>
      </c>
      <c r="W18" s="64">
        <f ca="1">IFERROR(SUMIFS(INDIRECT(LEFT(ADDRESS(1,2,4,1,W$1),LEN(ADDRESS(1,2,4,1,W$1))-1)&amp;":B"),INDIRECT(LEFT(ADDRESS(1,1,4,1,W$1),LEN(ADDRESS(1,1,4,1,W$1))-1)&amp;":A"),Report2!$B18,INDIRECT(LEFT(ADDRESS(1,9,4,1,W$1),LEN(ADDRESS(1,9,4,1,W$1))-1)&amp;":i"),Report2!$A18),"")</f>
        <v>0</v>
      </c>
      <c r="X18" s="64">
        <f ca="1">IFERROR(SUMIFS(INDIRECT(LEFT(ADDRESS(1,2,4,1,X$1),LEN(ADDRESS(1,2,4,1,X$1))-1)&amp;":B"),INDIRECT(LEFT(ADDRESS(1,1,4,1,X$1),LEN(ADDRESS(1,1,4,1,X$1))-1)&amp;":A"),Report2!$B18,INDIRECT(LEFT(ADDRESS(1,9,4,1,X$1),LEN(ADDRESS(1,9,4,1,X$1))-1)&amp;":i"),Report2!$A18),"")</f>
        <v>0</v>
      </c>
      <c r="Y18" s="64" t="str">
        <f ca="1">IFERROR(SUMIFS(INDIRECT(LEFT(ADDRESS(1,2,4,1,Y$1),LEN(ADDRESS(1,2,4,1,Y$1))-1)&amp;":B"),INDIRECT(LEFT(ADDRESS(1,1,4,1,Y$1),LEN(ADDRESS(1,1,4,1,Y$1))-1)&amp;":A"),Report2!$B18,INDIRECT(LEFT(ADDRESS(1,9,4,1,Y$1),LEN(ADDRESS(1,9,4,1,Y$1))-1)&amp;":i"),Report2!$A18),"")</f>
        <v/>
      </c>
      <c r="Z18" s="64">
        <f ca="1">IFERROR(SUMIFS(INDIRECT(LEFT(ADDRESS(1,2,4,1,Z$1),LEN(ADDRESS(1,2,4,1,Z$1))-1)&amp;":B"),INDIRECT(LEFT(ADDRESS(1,1,4,1,Z$1),LEN(ADDRESS(1,1,4,1,Z$1))-1)&amp;":A"),Report2!$B18,INDIRECT(LEFT(ADDRESS(1,9,4,1,Z$1),LEN(ADDRESS(1,9,4,1,Z$1))-1)&amp;":i"),Report2!$A18),"")</f>
        <v>192</v>
      </c>
      <c r="AA18" s="64">
        <f ca="1">IFERROR(SUMIFS(INDIRECT(LEFT(ADDRESS(1,2,4,1,AA$1),LEN(ADDRESS(1,2,4,1,AA$1))-1)&amp;":B"),INDIRECT(LEFT(ADDRESS(1,1,4,1,AA$1),LEN(ADDRESS(1,1,4,1,AA$1))-1)&amp;":A"),Report2!$B18,INDIRECT(LEFT(ADDRESS(1,9,4,1,AA$1),LEN(ADDRESS(1,9,4,1,AA$1))-1)&amp;":i"),Report2!$A18),"")</f>
        <v>0</v>
      </c>
      <c r="AB18" s="64">
        <f ca="1">IFERROR(SUMIFS(INDIRECT(LEFT(ADDRESS(1,2,4,1,AB$1),LEN(ADDRESS(1,2,4,1,AB$1))-1)&amp;":B"),INDIRECT(LEFT(ADDRESS(1,1,4,1,AB$1),LEN(ADDRESS(1,1,4,1,AB$1))-1)&amp;":A"),Report2!$B18,INDIRECT(LEFT(ADDRESS(1,9,4,1,AB$1),LEN(ADDRESS(1,9,4,1,AB$1))-1)&amp;":i"),Report2!$A18),"")</f>
        <v>192</v>
      </c>
      <c r="AC18" s="64">
        <f ca="1">IFERROR(SUMIFS(INDIRECT(LEFT(ADDRESS(1,2,4,1,AC$1),LEN(ADDRESS(1,2,4,1,AC$1))-1)&amp;":B"),INDIRECT(LEFT(ADDRESS(1,1,4,1,AC$1),LEN(ADDRESS(1,1,4,1,AC$1))-1)&amp;":A"),Report2!$B18,INDIRECT(LEFT(ADDRESS(1,9,4,1,AC$1),LEN(ADDRESS(1,9,4,1,AC$1))-1)&amp;":i"),Report2!$A18),"")</f>
        <v>384</v>
      </c>
      <c r="AD18" s="64">
        <f ca="1">IFERROR(SUMIFS(INDIRECT(LEFT(ADDRESS(1,2,4,1,AD$1),LEN(ADDRESS(1,2,4,1,AD$1))-1)&amp;":B"),INDIRECT(LEFT(ADDRESS(1,1,4,1,AD$1),LEN(ADDRESS(1,1,4,1,AD$1))-1)&amp;":A"),Report2!$B18,INDIRECT(LEFT(ADDRESS(1,9,4,1,AD$1),LEN(ADDRESS(1,9,4,1,AD$1))-1)&amp;":i"),Report2!$A18),"")</f>
        <v>0</v>
      </c>
      <c r="AE18" s="64">
        <f ca="1">IFERROR(SUMIFS(INDIRECT(LEFT(ADDRESS(1,2,4,1,AE$1),LEN(ADDRESS(1,2,4,1,AE$1))-1)&amp;":B"),INDIRECT(LEFT(ADDRESS(1,1,4,1,AE$1),LEN(ADDRESS(1,1,4,1,AE$1))-1)&amp;":A"),Report2!$B18,INDIRECT(LEFT(ADDRESS(1,9,4,1,AE$1),LEN(ADDRESS(1,9,4,1,AE$1))-1)&amp;":i"),Report2!$A18),"")</f>
        <v>0</v>
      </c>
      <c r="AF18" s="64" t="str">
        <f ca="1">IFERROR(SUMIFS(INDIRECT(LEFT(ADDRESS(1,2,4,1,AF$1),LEN(ADDRESS(1,2,4,1,AF$1))-1)&amp;":B"),INDIRECT(LEFT(ADDRESS(1,1,4,1,AF$1),LEN(ADDRESS(1,1,4,1,AF$1))-1)&amp;":A"),Report2!$B18,INDIRECT(LEFT(ADDRESS(1,9,4,1,AF$1),LEN(ADDRESS(1,9,4,1,AF$1))-1)&amp;":i"),Report2!$A18),"")</f>
        <v/>
      </c>
      <c r="AG18" s="64">
        <f ca="1">IFERROR(SUMIFS(INDIRECT(LEFT(ADDRESS(1,2,4,1,AG$1),LEN(ADDRESS(1,2,4,1,AG$1))-1)&amp;":B"),INDIRECT(LEFT(ADDRESS(1,1,4,1,AG$1),LEN(ADDRESS(1,1,4,1,AG$1))-1)&amp;":A"),Report2!$B18,INDIRECT(LEFT(ADDRESS(1,9,4,1,AG$1),LEN(ADDRESS(1,9,4,1,AG$1))-1)&amp;":i"),Report2!$A18),"")</f>
        <v>192</v>
      </c>
      <c r="AH18" s="64">
        <f ca="1">IFERROR(SUMIFS(INDIRECT(LEFT(ADDRESS(1,2,4,1,AH$1),LEN(ADDRESS(1,2,4,1,AH$1))-1)&amp;":B"),INDIRECT(LEFT(ADDRESS(1,1,4,1,AH$1),LEN(ADDRESS(1,1,4,1,AH$1))-1)&amp;":A"),Report2!$B18,INDIRECT(LEFT(ADDRESS(1,9,4,1,AH$1),LEN(ADDRESS(1,9,4,1,AH$1))-1)&amp;":i"),Report2!$A18),"")</f>
        <v>0</v>
      </c>
      <c r="AI18" s="64">
        <f ca="1">IFERROR(SUMIFS(INDIRECT(LEFT(ADDRESS(1,2,4,1,AI$1),LEN(ADDRESS(1,2,4,1,AI$1))-1)&amp;":B"),INDIRECT(LEFT(ADDRESS(1,1,4,1,AI$1),LEN(ADDRESS(1,1,4,1,AI$1))-1)&amp;":A"),Report2!$B18,INDIRECT(LEFT(ADDRESS(1,9,4,1,AI$1),LEN(ADDRESS(1,9,4,1,AI$1))-1)&amp;":i"),Report2!$A18),"")</f>
        <v>0</v>
      </c>
    </row>
    <row r="19" spans="1:35">
      <c r="A19" s="64" t="s">
        <v>124</v>
      </c>
      <c r="B19" s="65">
        <v>15001164</v>
      </c>
      <c r="C19" s="66" t="s">
        <v>490</v>
      </c>
      <c r="D19" s="3">
        <f t="shared" ca="1" si="2"/>
        <v>2496</v>
      </c>
      <c r="E19" s="64">
        <f ca="1">IFERROR(SUMIFS(INDIRECT(LEFT(ADDRESS(1,2,4,1,E$1),LEN(ADDRESS(1,2,4,1,E$1))-1)&amp;":B"),INDIRECT(LEFT(ADDRESS(1,1,4,1,E$1),LEN(ADDRESS(1,1,4,1,E$1))-1)&amp;":A"),Report2!$B19,INDIRECT(LEFT(ADDRESS(1,9,4,1,E$1),LEN(ADDRESS(1,9,4,1,E$1))-1)&amp;":i"),Report2!$A19),"")</f>
        <v>192</v>
      </c>
      <c r="F19" s="64" t="str">
        <f ca="1">IFERROR(SUMIFS(INDIRECT(LEFT(ADDRESS(1,2,4,1,F$1),LEN(ADDRESS(1,2,4,1,F$1))-1)&amp;":B"),INDIRECT(LEFT(ADDRESS(1,1,4,1,F$1),LEN(ADDRESS(1,1,4,1,F$1))-1)&amp;":A"),Report2!$B19,INDIRECT(LEFT(ADDRESS(1,9,4,1,F$1),LEN(ADDRESS(1,9,4,1,F$1))-1)&amp;":i"),Report2!$A19),"")</f>
        <v/>
      </c>
      <c r="G19" s="64">
        <f ca="1">IFERROR(SUMIFS(INDIRECT(LEFT(ADDRESS(1,2,4,1,G$1),LEN(ADDRESS(1,2,4,1,G$1))-1)&amp;":B"),INDIRECT(LEFT(ADDRESS(1,1,4,1,G$1),LEN(ADDRESS(1,1,4,1,G$1))-1)&amp;":A"),Report2!$B19,INDIRECT(LEFT(ADDRESS(1,9,4,1,G$1),LEN(ADDRESS(1,9,4,1,G$1))-1)&amp;":i"),Report2!$A19),"")</f>
        <v>0</v>
      </c>
      <c r="H19" s="64">
        <f ca="1">IFERROR(SUMIFS(INDIRECT(LEFT(ADDRESS(1,2,4,1,H$1),LEN(ADDRESS(1,2,4,1,H$1))-1)&amp;":B"),INDIRECT(LEFT(ADDRESS(1,1,4,1,H$1),LEN(ADDRESS(1,1,4,1,H$1))-1)&amp;":A"),Report2!$B19,INDIRECT(LEFT(ADDRESS(1,9,4,1,H$1),LEN(ADDRESS(1,9,4,1,H$1))-1)&amp;":i"),Report2!$A19),"")</f>
        <v>192</v>
      </c>
      <c r="I19" s="64">
        <f ca="1">IFERROR(SUMIFS(INDIRECT(LEFT(ADDRESS(1,2,4,1,I$1),LEN(ADDRESS(1,2,4,1,I$1))-1)&amp;":B"),INDIRECT(LEFT(ADDRESS(1,1,4,1,I$1),LEN(ADDRESS(1,1,4,1,I$1))-1)&amp;":A"),Report2!$B19,INDIRECT(LEFT(ADDRESS(1,9,4,1,I$1),LEN(ADDRESS(1,9,4,1,I$1))-1)&amp;":i"),Report2!$A19),"")</f>
        <v>384</v>
      </c>
      <c r="J19" s="64">
        <f ca="1">IFERROR(SUMIFS(INDIRECT(LEFT(ADDRESS(1,2,4,1,J$1),LEN(ADDRESS(1,2,4,1,J$1))-1)&amp;":B"),INDIRECT(LEFT(ADDRESS(1,1,4,1,J$1),LEN(ADDRESS(1,1,4,1,J$1))-1)&amp;":A"),Report2!$B19,INDIRECT(LEFT(ADDRESS(1,9,4,1,J$1),LEN(ADDRESS(1,9,4,1,J$1))-1)&amp;":i"),Report2!$A19),"")</f>
        <v>0</v>
      </c>
      <c r="K19" s="64">
        <f ca="1">IFERROR(SUMIFS(INDIRECT(LEFT(ADDRESS(1,2,4,1,K$1),LEN(ADDRESS(1,2,4,1,K$1))-1)&amp;":B"),INDIRECT(LEFT(ADDRESS(1,1,4,1,K$1),LEN(ADDRESS(1,1,4,1,K$1))-1)&amp;":A"),Report2!$B19,INDIRECT(LEFT(ADDRESS(1,9,4,1,K$1),LEN(ADDRESS(1,9,4,1,K$1))-1)&amp;":i"),Report2!$A19),"")</f>
        <v>0</v>
      </c>
      <c r="L19" s="64">
        <f ca="1">IFERROR(SUMIFS(INDIRECT(LEFT(ADDRESS(1,2,4,1,L$1),LEN(ADDRESS(1,2,4,1,L$1))-1)&amp;":B"),INDIRECT(LEFT(ADDRESS(1,1,4,1,L$1),LEN(ADDRESS(1,1,4,1,L$1))-1)&amp;":A"),Report2!$B19,INDIRECT(LEFT(ADDRESS(1,9,4,1,L$1),LEN(ADDRESS(1,9,4,1,L$1))-1)&amp;":i"),Report2!$A19),"")</f>
        <v>384</v>
      </c>
      <c r="M19" s="64">
        <f ca="1">IFERROR(SUMIFS(INDIRECT(LEFT(ADDRESS(1,2,4,1,M$1),LEN(ADDRESS(1,2,4,1,M$1))-1)&amp;":B"),INDIRECT(LEFT(ADDRESS(1,1,4,1,M$1),LEN(ADDRESS(1,1,4,1,M$1))-1)&amp;":A"),Report2!$B19,INDIRECT(LEFT(ADDRESS(1,9,4,1,M$1),LEN(ADDRESS(1,9,4,1,M$1))-1)&amp;":i"),Report2!$A19),"")</f>
        <v>192</v>
      </c>
      <c r="N19" s="64">
        <f ca="1">IFERROR(SUMIFS(INDIRECT(LEFT(ADDRESS(1,2,4,1,N$1),LEN(ADDRESS(1,2,4,1,N$1))-1)&amp;":B"),INDIRECT(LEFT(ADDRESS(1,1,4,1,N$1),LEN(ADDRESS(1,1,4,1,N$1))-1)&amp;":A"),Report2!$B19,INDIRECT(LEFT(ADDRESS(1,9,4,1,N$1),LEN(ADDRESS(1,9,4,1,N$1))-1)&amp;":i"),Report2!$A19),"")</f>
        <v>0</v>
      </c>
      <c r="O19" s="64">
        <f ca="1">IFERROR(SUMIFS(INDIRECT(LEFT(ADDRESS(1,2,4,1,O$1),LEN(ADDRESS(1,2,4,1,O$1))-1)&amp;":B"),INDIRECT(LEFT(ADDRESS(1,1,4,1,O$1),LEN(ADDRESS(1,1,4,1,O$1))-1)&amp;":A"),Report2!$B19,INDIRECT(LEFT(ADDRESS(1,9,4,1,O$1),LEN(ADDRESS(1,9,4,1,O$1))-1)&amp;":i"),Report2!$A19),"")</f>
        <v>384</v>
      </c>
      <c r="P19" s="64">
        <f ca="1">IFERROR(SUMIFS(INDIRECT(LEFT(ADDRESS(1,2,4,1,P$1),LEN(ADDRESS(1,2,4,1,P$1))-1)&amp;":B"),INDIRECT(LEFT(ADDRESS(1,1,4,1,P$1),LEN(ADDRESS(1,1,4,1,P$1))-1)&amp;":A"),Report2!$B19,INDIRECT(LEFT(ADDRESS(1,9,4,1,P$1),LEN(ADDRESS(1,9,4,1,P$1))-1)&amp;":i"),Report2!$A19),"")</f>
        <v>0</v>
      </c>
      <c r="Q19" s="64">
        <f ca="1">IFERROR(SUMIFS(INDIRECT(LEFT(ADDRESS(1,2,4,1,Q$1),LEN(ADDRESS(1,2,4,1,Q$1))-1)&amp;":B"),INDIRECT(LEFT(ADDRESS(1,1,4,1,Q$1),LEN(ADDRESS(1,1,4,1,Q$1))-1)&amp;":A"),Report2!$B19,INDIRECT(LEFT(ADDRESS(1,9,4,1,Q$1),LEN(ADDRESS(1,9,4,1,Q$1))-1)&amp;":i"),Report2!$A19),"")</f>
        <v>0</v>
      </c>
      <c r="R19" s="64" t="str">
        <f ca="1">IFERROR(SUMIFS(INDIRECT(LEFT(ADDRESS(1,2,4,1,R$1),LEN(ADDRESS(1,2,4,1,R$1))-1)&amp;":B"),INDIRECT(LEFT(ADDRESS(1,1,4,1,R$1),LEN(ADDRESS(1,1,4,1,R$1))-1)&amp;":A"),Report2!$B19,INDIRECT(LEFT(ADDRESS(1,9,4,1,R$1),LEN(ADDRESS(1,9,4,1,R$1))-1)&amp;":i"),Report2!$A19),"")</f>
        <v/>
      </c>
      <c r="S19" s="64">
        <f ca="1">IFERROR(SUMIFS(INDIRECT(LEFT(ADDRESS(1,2,4,1,S$1),LEN(ADDRESS(1,2,4,1,S$1))-1)&amp;":B"),INDIRECT(LEFT(ADDRESS(1,1,4,1,S$1),LEN(ADDRESS(1,1,4,1,S$1))-1)&amp;":A"),Report2!$B19,INDIRECT(LEFT(ADDRESS(1,9,4,1,S$1),LEN(ADDRESS(1,9,4,1,S$1))-1)&amp;":i"),Report2!$A19),"")</f>
        <v>0</v>
      </c>
      <c r="T19" s="64">
        <f ca="1">IFERROR(SUMIFS(INDIRECT(LEFT(ADDRESS(1,2,4,1,T$1),LEN(ADDRESS(1,2,4,1,T$1))-1)&amp;":B"),INDIRECT(LEFT(ADDRESS(1,1,4,1,T$1),LEN(ADDRESS(1,1,4,1,T$1))-1)&amp;":A"),Report2!$B19,INDIRECT(LEFT(ADDRESS(1,9,4,1,T$1),LEN(ADDRESS(1,9,4,1,T$1))-1)&amp;":i"),Report2!$A19),"")</f>
        <v>384</v>
      </c>
      <c r="U19" s="64">
        <f ca="1">IFERROR(SUMIFS(INDIRECT(LEFT(ADDRESS(1,2,4,1,U$1),LEN(ADDRESS(1,2,4,1,U$1))-1)&amp;":B"),INDIRECT(LEFT(ADDRESS(1,1,4,1,U$1),LEN(ADDRESS(1,1,4,1,U$1))-1)&amp;":A"),Report2!$B19,INDIRECT(LEFT(ADDRESS(1,9,4,1,U$1),LEN(ADDRESS(1,9,4,1,U$1))-1)&amp;":i"),Report2!$A19),"")</f>
        <v>0</v>
      </c>
      <c r="V19" s="64">
        <f ca="1">IFERROR(SUMIFS(INDIRECT(LEFT(ADDRESS(1,2,4,1,V$1),LEN(ADDRESS(1,2,4,1,V$1))-1)&amp;":B"),INDIRECT(LEFT(ADDRESS(1,1,4,1,V$1),LEN(ADDRESS(1,1,4,1,V$1))-1)&amp;":A"),Report2!$B19,INDIRECT(LEFT(ADDRESS(1,9,4,1,V$1),LEN(ADDRESS(1,9,4,1,V$1))-1)&amp;":i"),Report2!$A19),"")</f>
        <v>0</v>
      </c>
      <c r="W19" s="64">
        <f ca="1">IFERROR(SUMIFS(INDIRECT(LEFT(ADDRESS(1,2,4,1,W$1),LEN(ADDRESS(1,2,4,1,W$1))-1)&amp;":B"),INDIRECT(LEFT(ADDRESS(1,1,4,1,W$1),LEN(ADDRESS(1,1,4,1,W$1))-1)&amp;":A"),Report2!$B19,INDIRECT(LEFT(ADDRESS(1,9,4,1,W$1),LEN(ADDRESS(1,9,4,1,W$1))-1)&amp;":i"),Report2!$A19),"")</f>
        <v>0</v>
      </c>
      <c r="X19" s="64">
        <f ca="1">IFERROR(SUMIFS(INDIRECT(LEFT(ADDRESS(1,2,4,1,X$1),LEN(ADDRESS(1,2,4,1,X$1))-1)&amp;":B"),INDIRECT(LEFT(ADDRESS(1,1,4,1,X$1),LEN(ADDRESS(1,1,4,1,X$1))-1)&amp;":A"),Report2!$B19,INDIRECT(LEFT(ADDRESS(1,9,4,1,X$1),LEN(ADDRESS(1,9,4,1,X$1))-1)&amp;":i"),Report2!$A19),"")</f>
        <v>0</v>
      </c>
      <c r="Y19" s="64" t="str">
        <f ca="1">IFERROR(SUMIFS(INDIRECT(LEFT(ADDRESS(1,2,4,1,Y$1),LEN(ADDRESS(1,2,4,1,Y$1))-1)&amp;":B"),INDIRECT(LEFT(ADDRESS(1,1,4,1,Y$1),LEN(ADDRESS(1,1,4,1,Y$1))-1)&amp;":A"),Report2!$B19,INDIRECT(LEFT(ADDRESS(1,9,4,1,Y$1),LEN(ADDRESS(1,9,4,1,Y$1))-1)&amp;":i"),Report2!$A19),"")</f>
        <v/>
      </c>
      <c r="Z19" s="64">
        <f ca="1">IFERROR(SUMIFS(INDIRECT(LEFT(ADDRESS(1,2,4,1,Z$1),LEN(ADDRESS(1,2,4,1,Z$1))-1)&amp;":B"),INDIRECT(LEFT(ADDRESS(1,1,4,1,Z$1),LEN(ADDRESS(1,1,4,1,Z$1))-1)&amp;":A"),Report2!$B19,INDIRECT(LEFT(ADDRESS(1,9,4,1,Z$1),LEN(ADDRESS(1,9,4,1,Z$1))-1)&amp;":i"),Report2!$A19),"")</f>
        <v>0</v>
      </c>
      <c r="AA19" s="64">
        <f ca="1">IFERROR(SUMIFS(INDIRECT(LEFT(ADDRESS(1,2,4,1,AA$1),LEN(ADDRESS(1,2,4,1,AA$1))-1)&amp;":B"),INDIRECT(LEFT(ADDRESS(1,1,4,1,AA$1),LEN(ADDRESS(1,1,4,1,AA$1))-1)&amp;":A"),Report2!$B19,INDIRECT(LEFT(ADDRESS(1,9,4,1,AA$1),LEN(ADDRESS(1,9,4,1,AA$1))-1)&amp;":i"),Report2!$A19),"")</f>
        <v>0</v>
      </c>
      <c r="AB19" s="64">
        <f ca="1">IFERROR(SUMIFS(INDIRECT(LEFT(ADDRESS(1,2,4,1,AB$1),LEN(ADDRESS(1,2,4,1,AB$1))-1)&amp;":B"),INDIRECT(LEFT(ADDRESS(1,1,4,1,AB$1),LEN(ADDRESS(1,1,4,1,AB$1))-1)&amp;":A"),Report2!$B19,INDIRECT(LEFT(ADDRESS(1,9,4,1,AB$1),LEN(ADDRESS(1,9,4,1,AB$1))-1)&amp;":i"),Report2!$A19),"")</f>
        <v>384</v>
      </c>
      <c r="AC19" s="64">
        <f ca="1">IFERROR(SUMIFS(INDIRECT(LEFT(ADDRESS(1,2,4,1,AC$1),LEN(ADDRESS(1,2,4,1,AC$1))-1)&amp;":B"),INDIRECT(LEFT(ADDRESS(1,1,4,1,AC$1),LEN(ADDRESS(1,1,4,1,AC$1))-1)&amp;":A"),Report2!$B19,INDIRECT(LEFT(ADDRESS(1,9,4,1,AC$1),LEN(ADDRESS(1,9,4,1,AC$1))-1)&amp;":i"),Report2!$A19),"")</f>
        <v>0</v>
      </c>
      <c r="AD19" s="64">
        <f ca="1">IFERROR(SUMIFS(INDIRECT(LEFT(ADDRESS(1,2,4,1,AD$1),LEN(ADDRESS(1,2,4,1,AD$1))-1)&amp;":B"),INDIRECT(LEFT(ADDRESS(1,1,4,1,AD$1),LEN(ADDRESS(1,1,4,1,AD$1))-1)&amp;":A"),Report2!$B19,INDIRECT(LEFT(ADDRESS(1,9,4,1,AD$1),LEN(ADDRESS(1,9,4,1,AD$1))-1)&amp;":i"),Report2!$A19),"")</f>
        <v>0</v>
      </c>
      <c r="AE19" s="64">
        <f ca="1">IFERROR(SUMIFS(INDIRECT(LEFT(ADDRESS(1,2,4,1,AE$1),LEN(ADDRESS(1,2,4,1,AE$1))-1)&amp;":B"),INDIRECT(LEFT(ADDRESS(1,1,4,1,AE$1),LEN(ADDRESS(1,1,4,1,AE$1))-1)&amp;":A"),Report2!$B19,INDIRECT(LEFT(ADDRESS(1,9,4,1,AE$1),LEN(ADDRESS(1,9,4,1,AE$1))-1)&amp;":i"),Report2!$A19),"")</f>
        <v>0</v>
      </c>
      <c r="AF19" s="64" t="str">
        <f ca="1">IFERROR(SUMIFS(INDIRECT(LEFT(ADDRESS(1,2,4,1,AF$1),LEN(ADDRESS(1,2,4,1,AF$1))-1)&amp;":B"),INDIRECT(LEFT(ADDRESS(1,1,4,1,AF$1),LEN(ADDRESS(1,1,4,1,AF$1))-1)&amp;":A"),Report2!$B19,INDIRECT(LEFT(ADDRESS(1,9,4,1,AF$1),LEN(ADDRESS(1,9,4,1,AF$1))-1)&amp;":i"),Report2!$A19),"")</f>
        <v/>
      </c>
      <c r="AG19" s="64">
        <f ca="1">IFERROR(SUMIFS(INDIRECT(LEFT(ADDRESS(1,2,4,1,AG$1),LEN(ADDRESS(1,2,4,1,AG$1))-1)&amp;":B"),INDIRECT(LEFT(ADDRESS(1,1,4,1,AG$1),LEN(ADDRESS(1,1,4,1,AG$1))-1)&amp;":A"),Report2!$B19,INDIRECT(LEFT(ADDRESS(1,9,4,1,AG$1),LEN(ADDRESS(1,9,4,1,AG$1))-1)&amp;":i"),Report2!$A19),"")</f>
        <v>0</v>
      </c>
      <c r="AH19" s="64">
        <f ca="1">IFERROR(SUMIFS(INDIRECT(LEFT(ADDRESS(1,2,4,1,AH$1),LEN(ADDRESS(1,2,4,1,AH$1))-1)&amp;":B"),INDIRECT(LEFT(ADDRESS(1,1,4,1,AH$1),LEN(ADDRESS(1,1,4,1,AH$1))-1)&amp;":A"),Report2!$B19,INDIRECT(LEFT(ADDRESS(1,9,4,1,AH$1),LEN(ADDRESS(1,9,4,1,AH$1))-1)&amp;":i"),Report2!$A19),"")</f>
        <v>0</v>
      </c>
      <c r="AI19" s="64">
        <f ca="1">IFERROR(SUMIFS(INDIRECT(LEFT(ADDRESS(1,2,4,1,AI$1),LEN(ADDRESS(1,2,4,1,AI$1))-1)&amp;":B"),INDIRECT(LEFT(ADDRESS(1,1,4,1,AI$1),LEN(ADDRESS(1,1,4,1,AI$1))-1)&amp;":A"),Report2!$B19,INDIRECT(LEFT(ADDRESS(1,9,4,1,AI$1),LEN(ADDRESS(1,9,4,1,AI$1))-1)&amp;":i"),Report2!$A19),"")</f>
        <v>0</v>
      </c>
    </row>
    <row r="20" spans="1:35">
      <c r="A20" s="64" t="s">
        <v>123</v>
      </c>
      <c r="B20" s="9">
        <v>15010001</v>
      </c>
      <c r="D20" s="3">
        <f t="shared" ca="1" si="2"/>
        <v>2700</v>
      </c>
      <c r="E20" s="64">
        <f ca="1">IFERROR(SUMIFS(INDIRECT(LEFT(ADDRESS(1,2,4,1,E$1),LEN(ADDRESS(1,2,4,1,E$1))-1)&amp;":B"),INDIRECT(LEFT(ADDRESS(1,1,4,1,E$1),LEN(ADDRESS(1,1,4,1,E$1))-1)&amp;":A"),Report2!$B20,INDIRECT(LEFT(ADDRESS(1,9,4,1,E$1),LEN(ADDRESS(1,9,4,1,E$1))-1)&amp;":i"),Report2!$A20),"")</f>
        <v>0</v>
      </c>
      <c r="F20" s="64" t="str">
        <f ca="1">IFERROR(SUMIFS(INDIRECT(LEFT(ADDRESS(1,2,4,1,F$1),LEN(ADDRESS(1,2,4,1,F$1))-1)&amp;":B"),INDIRECT(LEFT(ADDRESS(1,1,4,1,F$1),LEN(ADDRESS(1,1,4,1,F$1))-1)&amp;":A"),Report2!$B20,INDIRECT(LEFT(ADDRESS(1,9,4,1,F$1),LEN(ADDRESS(1,9,4,1,F$1))-1)&amp;":i"),Report2!$A20),"")</f>
        <v/>
      </c>
      <c r="G20" s="64">
        <f ca="1">IFERROR(SUMIFS(INDIRECT(LEFT(ADDRESS(1,2,4,1,G$1),LEN(ADDRESS(1,2,4,1,G$1))-1)&amp;":B"),INDIRECT(LEFT(ADDRESS(1,1,4,1,G$1),LEN(ADDRESS(1,1,4,1,G$1))-1)&amp;":A"),Report2!$B20,INDIRECT(LEFT(ADDRESS(1,9,4,1,G$1),LEN(ADDRESS(1,9,4,1,G$1))-1)&amp;":i"),Report2!$A20),"")</f>
        <v>150</v>
      </c>
      <c r="H20" s="64">
        <f ca="1">IFERROR(SUMIFS(INDIRECT(LEFT(ADDRESS(1,2,4,1,H$1),LEN(ADDRESS(1,2,4,1,H$1))-1)&amp;":B"),INDIRECT(LEFT(ADDRESS(1,1,4,1,H$1),LEN(ADDRESS(1,1,4,1,H$1))-1)&amp;":A"),Report2!$B20,INDIRECT(LEFT(ADDRESS(1,9,4,1,H$1),LEN(ADDRESS(1,9,4,1,H$1))-1)&amp;":i"),Report2!$A20),"")</f>
        <v>150</v>
      </c>
      <c r="I20" s="64">
        <f ca="1">IFERROR(SUMIFS(INDIRECT(LEFT(ADDRESS(1,2,4,1,I$1),LEN(ADDRESS(1,2,4,1,I$1))-1)&amp;":B"),INDIRECT(LEFT(ADDRESS(1,1,4,1,I$1),LEN(ADDRESS(1,1,4,1,I$1))-1)&amp;":A"),Report2!$B20,INDIRECT(LEFT(ADDRESS(1,9,4,1,I$1),LEN(ADDRESS(1,9,4,1,I$1))-1)&amp;":i"),Report2!$A20),"")</f>
        <v>150</v>
      </c>
      <c r="J20" s="64">
        <f ca="1">IFERROR(SUMIFS(INDIRECT(LEFT(ADDRESS(1,2,4,1,J$1),LEN(ADDRESS(1,2,4,1,J$1))-1)&amp;":B"),INDIRECT(LEFT(ADDRESS(1,1,4,1,J$1),LEN(ADDRESS(1,1,4,1,J$1))-1)&amp;":A"),Report2!$B20,INDIRECT(LEFT(ADDRESS(1,9,4,1,J$1),LEN(ADDRESS(1,9,4,1,J$1))-1)&amp;":i"),Report2!$A20),"")</f>
        <v>0</v>
      </c>
      <c r="K20" s="64">
        <f ca="1">IFERROR(SUMIFS(INDIRECT(LEFT(ADDRESS(1,2,4,1,K$1),LEN(ADDRESS(1,2,4,1,K$1))-1)&amp;":B"),INDIRECT(LEFT(ADDRESS(1,1,4,1,K$1),LEN(ADDRESS(1,1,4,1,K$1))-1)&amp;":A"),Report2!$B20,INDIRECT(LEFT(ADDRESS(1,9,4,1,K$1),LEN(ADDRESS(1,9,4,1,K$1))-1)&amp;":i"),Report2!$A20),"")</f>
        <v>0</v>
      </c>
      <c r="L20" s="64">
        <f ca="1">IFERROR(SUMIFS(INDIRECT(LEFT(ADDRESS(1,2,4,1,L$1),LEN(ADDRESS(1,2,4,1,L$1))-1)&amp;":B"),INDIRECT(LEFT(ADDRESS(1,1,4,1,L$1),LEN(ADDRESS(1,1,4,1,L$1))-1)&amp;":A"),Report2!$B20,INDIRECT(LEFT(ADDRESS(1,9,4,1,L$1),LEN(ADDRESS(1,9,4,1,L$1))-1)&amp;":i"),Report2!$A20),"")</f>
        <v>0</v>
      </c>
      <c r="M20" s="64">
        <f ca="1">IFERROR(SUMIFS(INDIRECT(LEFT(ADDRESS(1,2,4,1,M$1),LEN(ADDRESS(1,2,4,1,M$1))-1)&amp;":B"),INDIRECT(LEFT(ADDRESS(1,1,4,1,M$1),LEN(ADDRESS(1,1,4,1,M$1))-1)&amp;":A"),Report2!$B20,INDIRECT(LEFT(ADDRESS(1,9,4,1,M$1),LEN(ADDRESS(1,9,4,1,M$1))-1)&amp;":i"),Report2!$A20),"")</f>
        <v>0</v>
      </c>
      <c r="N20" s="64">
        <f ca="1">IFERROR(SUMIFS(INDIRECT(LEFT(ADDRESS(1,2,4,1,N$1),LEN(ADDRESS(1,2,4,1,N$1))-1)&amp;":B"),INDIRECT(LEFT(ADDRESS(1,1,4,1,N$1),LEN(ADDRESS(1,1,4,1,N$1))-1)&amp;":A"),Report2!$B20,INDIRECT(LEFT(ADDRESS(1,9,4,1,N$1),LEN(ADDRESS(1,9,4,1,N$1))-1)&amp;":i"),Report2!$A20),"")</f>
        <v>150</v>
      </c>
      <c r="O20" s="64">
        <f ca="1">IFERROR(SUMIFS(INDIRECT(LEFT(ADDRESS(1,2,4,1,O$1),LEN(ADDRESS(1,2,4,1,O$1))-1)&amp;":B"),INDIRECT(LEFT(ADDRESS(1,1,4,1,O$1),LEN(ADDRESS(1,1,4,1,O$1))-1)&amp;":A"),Report2!$B20,INDIRECT(LEFT(ADDRESS(1,9,4,1,O$1),LEN(ADDRESS(1,9,4,1,O$1))-1)&amp;":i"),Report2!$A20),"")</f>
        <v>150</v>
      </c>
      <c r="P20" s="64">
        <f ca="1">IFERROR(SUMIFS(INDIRECT(LEFT(ADDRESS(1,2,4,1,P$1),LEN(ADDRESS(1,2,4,1,P$1))-1)&amp;":B"),INDIRECT(LEFT(ADDRESS(1,1,4,1,P$1),LEN(ADDRESS(1,1,4,1,P$1))-1)&amp;":A"),Report2!$B20,INDIRECT(LEFT(ADDRESS(1,9,4,1,P$1),LEN(ADDRESS(1,9,4,1,P$1))-1)&amp;":i"),Report2!$A20),"")</f>
        <v>150</v>
      </c>
      <c r="Q20" s="64">
        <f ca="1">IFERROR(SUMIFS(INDIRECT(LEFT(ADDRESS(1,2,4,1,Q$1),LEN(ADDRESS(1,2,4,1,Q$1))-1)&amp;":B"),INDIRECT(LEFT(ADDRESS(1,1,4,1,Q$1),LEN(ADDRESS(1,1,4,1,Q$1))-1)&amp;":A"),Report2!$B20,INDIRECT(LEFT(ADDRESS(1,9,4,1,Q$1),LEN(ADDRESS(1,9,4,1,Q$1))-1)&amp;":i"),Report2!$A20),"")</f>
        <v>0</v>
      </c>
      <c r="R20" s="64" t="str">
        <f ca="1">IFERROR(SUMIFS(INDIRECT(LEFT(ADDRESS(1,2,4,1,R$1),LEN(ADDRESS(1,2,4,1,R$1))-1)&amp;":B"),INDIRECT(LEFT(ADDRESS(1,1,4,1,R$1),LEN(ADDRESS(1,1,4,1,R$1))-1)&amp;":A"),Report2!$B20,INDIRECT(LEFT(ADDRESS(1,9,4,1,R$1),LEN(ADDRESS(1,9,4,1,R$1))-1)&amp;":i"),Report2!$A20),"")</f>
        <v/>
      </c>
      <c r="S20" s="64">
        <f ca="1">IFERROR(SUMIFS(INDIRECT(LEFT(ADDRESS(1,2,4,1,S$1),LEN(ADDRESS(1,2,4,1,S$1))-1)&amp;":B"),INDIRECT(LEFT(ADDRESS(1,1,4,1,S$1),LEN(ADDRESS(1,1,4,1,S$1))-1)&amp;":A"),Report2!$B20,INDIRECT(LEFT(ADDRESS(1,9,4,1,S$1),LEN(ADDRESS(1,9,4,1,S$1))-1)&amp;":i"),Report2!$A20),"")</f>
        <v>0</v>
      </c>
      <c r="T20" s="64">
        <f ca="1">IFERROR(SUMIFS(INDIRECT(LEFT(ADDRESS(1,2,4,1,T$1),LEN(ADDRESS(1,2,4,1,T$1))-1)&amp;":B"),INDIRECT(LEFT(ADDRESS(1,1,4,1,T$1),LEN(ADDRESS(1,1,4,1,T$1))-1)&amp;":A"),Report2!$B20,INDIRECT(LEFT(ADDRESS(1,9,4,1,T$1),LEN(ADDRESS(1,9,4,1,T$1))-1)&amp;":i"),Report2!$A20),"")</f>
        <v>150</v>
      </c>
      <c r="U20" s="64">
        <f ca="1">IFERROR(SUMIFS(INDIRECT(LEFT(ADDRESS(1,2,4,1,U$1),LEN(ADDRESS(1,2,4,1,U$1))-1)&amp;":B"),INDIRECT(LEFT(ADDRESS(1,1,4,1,U$1),LEN(ADDRESS(1,1,4,1,U$1))-1)&amp;":A"),Report2!$B20,INDIRECT(LEFT(ADDRESS(1,9,4,1,U$1),LEN(ADDRESS(1,9,4,1,U$1))-1)&amp;":i"),Report2!$A20),"")</f>
        <v>150</v>
      </c>
      <c r="V20" s="64">
        <f ca="1">IFERROR(SUMIFS(INDIRECT(LEFT(ADDRESS(1,2,4,1,V$1),LEN(ADDRESS(1,2,4,1,V$1))-1)&amp;":B"),INDIRECT(LEFT(ADDRESS(1,1,4,1,V$1),LEN(ADDRESS(1,1,4,1,V$1))-1)&amp;":A"),Report2!$B20,INDIRECT(LEFT(ADDRESS(1,9,4,1,V$1),LEN(ADDRESS(1,9,4,1,V$1))-1)&amp;":i"),Report2!$A20),"")</f>
        <v>150</v>
      </c>
      <c r="W20" s="64">
        <f ca="1">IFERROR(SUMIFS(INDIRECT(LEFT(ADDRESS(1,2,4,1,W$1),LEN(ADDRESS(1,2,4,1,W$1))-1)&amp;":B"),INDIRECT(LEFT(ADDRESS(1,1,4,1,W$1),LEN(ADDRESS(1,1,4,1,W$1))-1)&amp;":A"),Report2!$B20,INDIRECT(LEFT(ADDRESS(1,9,4,1,W$1),LEN(ADDRESS(1,9,4,1,W$1))-1)&amp;":i"),Report2!$A20),"")</f>
        <v>150</v>
      </c>
      <c r="X20" s="64">
        <f ca="1">IFERROR(SUMIFS(INDIRECT(LEFT(ADDRESS(1,2,4,1,X$1),LEN(ADDRESS(1,2,4,1,X$1))-1)&amp;":B"),INDIRECT(LEFT(ADDRESS(1,1,4,1,X$1),LEN(ADDRESS(1,1,4,1,X$1))-1)&amp;":A"),Report2!$B20,INDIRECT(LEFT(ADDRESS(1,9,4,1,X$1),LEN(ADDRESS(1,9,4,1,X$1))-1)&amp;":i"),Report2!$A20),"")</f>
        <v>150</v>
      </c>
      <c r="Y20" s="64" t="str">
        <f ca="1">IFERROR(SUMIFS(INDIRECT(LEFT(ADDRESS(1,2,4,1,Y$1),LEN(ADDRESS(1,2,4,1,Y$1))-1)&amp;":B"),INDIRECT(LEFT(ADDRESS(1,1,4,1,Y$1),LEN(ADDRESS(1,1,4,1,Y$1))-1)&amp;":A"),Report2!$B20,INDIRECT(LEFT(ADDRESS(1,9,4,1,Y$1),LEN(ADDRESS(1,9,4,1,Y$1))-1)&amp;":i"),Report2!$A20),"")</f>
        <v/>
      </c>
      <c r="Z20" s="64">
        <f ca="1">IFERROR(SUMIFS(INDIRECT(LEFT(ADDRESS(1,2,4,1,Z$1),LEN(ADDRESS(1,2,4,1,Z$1))-1)&amp;":B"),INDIRECT(LEFT(ADDRESS(1,1,4,1,Z$1),LEN(ADDRESS(1,1,4,1,Z$1))-1)&amp;":A"),Report2!$B20,INDIRECT(LEFT(ADDRESS(1,9,4,1,Z$1),LEN(ADDRESS(1,9,4,1,Z$1))-1)&amp;":i"),Report2!$A20),"")</f>
        <v>150</v>
      </c>
      <c r="AA20" s="64">
        <f ca="1">IFERROR(SUMIFS(INDIRECT(LEFT(ADDRESS(1,2,4,1,AA$1),LEN(ADDRESS(1,2,4,1,AA$1))-1)&amp;":B"),INDIRECT(LEFT(ADDRESS(1,1,4,1,AA$1),LEN(ADDRESS(1,1,4,1,AA$1))-1)&amp;":A"),Report2!$B20,INDIRECT(LEFT(ADDRESS(1,9,4,1,AA$1),LEN(ADDRESS(1,9,4,1,AA$1))-1)&amp;":i"),Report2!$A20),"")</f>
        <v>150</v>
      </c>
      <c r="AB20" s="64">
        <f ca="1">IFERROR(SUMIFS(INDIRECT(LEFT(ADDRESS(1,2,4,1,AB$1),LEN(ADDRESS(1,2,4,1,AB$1))-1)&amp;":B"),INDIRECT(LEFT(ADDRESS(1,1,4,1,AB$1),LEN(ADDRESS(1,1,4,1,AB$1))-1)&amp;":A"),Report2!$B20,INDIRECT(LEFT(ADDRESS(1,9,4,1,AB$1),LEN(ADDRESS(1,9,4,1,AB$1))-1)&amp;":i"),Report2!$A20),"")</f>
        <v>150</v>
      </c>
      <c r="AC20" s="64">
        <f ca="1">IFERROR(SUMIFS(INDIRECT(LEFT(ADDRESS(1,2,4,1,AC$1),LEN(ADDRESS(1,2,4,1,AC$1))-1)&amp;":B"),INDIRECT(LEFT(ADDRESS(1,1,4,1,AC$1),LEN(ADDRESS(1,1,4,1,AC$1))-1)&amp;":A"),Report2!$B20,INDIRECT(LEFT(ADDRESS(1,9,4,1,AC$1),LEN(ADDRESS(1,9,4,1,AC$1))-1)&amp;":i"),Report2!$A20),"")</f>
        <v>300</v>
      </c>
      <c r="AD20" s="64">
        <f ca="1">IFERROR(SUMIFS(INDIRECT(LEFT(ADDRESS(1,2,4,1,AD$1),LEN(ADDRESS(1,2,4,1,AD$1))-1)&amp;":B"),INDIRECT(LEFT(ADDRESS(1,1,4,1,AD$1),LEN(ADDRESS(1,1,4,1,AD$1))-1)&amp;":A"),Report2!$B20,INDIRECT(LEFT(ADDRESS(1,9,4,1,AD$1),LEN(ADDRESS(1,9,4,1,AD$1))-1)&amp;":i"),Report2!$A20),"")</f>
        <v>0</v>
      </c>
      <c r="AE20" s="64">
        <f ca="1">IFERROR(SUMIFS(INDIRECT(LEFT(ADDRESS(1,2,4,1,AE$1),LEN(ADDRESS(1,2,4,1,AE$1))-1)&amp;":B"),INDIRECT(LEFT(ADDRESS(1,1,4,1,AE$1),LEN(ADDRESS(1,1,4,1,AE$1))-1)&amp;":A"),Report2!$B20,INDIRECT(LEFT(ADDRESS(1,9,4,1,AE$1),LEN(ADDRESS(1,9,4,1,AE$1))-1)&amp;":i"),Report2!$A20),"")</f>
        <v>0</v>
      </c>
      <c r="AF20" s="64" t="str">
        <f ca="1">IFERROR(SUMIFS(INDIRECT(LEFT(ADDRESS(1,2,4,1,AF$1),LEN(ADDRESS(1,2,4,1,AF$1))-1)&amp;":B"),INDIRECT(LEFT(ADDRESS(1,1,4,1,AF$1),LEN(ADDRESS(1,1,4,1,AF$1))-1)&amp;":A"),Report2!$B20,INDIRECT(LEFT(ADDRESS(1,9,4,1,AF$1),LEN(ADDRESS(1,9,4,1,AF$1))-1)&amp;":i"),Report2!$A20),"")</f>
        <v/>
      </c>
      <c r="AG20" s="64">
        <f ca="1">IFERROR(SUMIFS(INDIRECT(LEFT(ADDRESS(1,2,4,1,AG$1),LEN(ADDRESS(1,2,4,1,AG$1))-1)&amp;":B"),INDIRECT(LEFT(ADDRESS(1,1,4,1,AG$1),LEN(ADDRESS(1,1,4,1,AG$1))-1)&amp;":A"),Report2!$B20,INDIRECT(LEFT(ADDRESS(1,9,4,1,AG$1),LEN(ADDRESS(1,9,4,1,AG$1))-1)&amp;":i"),Report2!$A20),"")</f>
        <v>300</v>
      </c>
      <c r="AH20" s="64">
        <f ca="1">IFERROR(SUMIFS(INDIRECT(LEFT(ADDRESS(1,2,4,1,AH$1),LEN(ADDRESS(1,2,4,1,AH$1))-1)&amp;":B"),INDIRECT(LEFT(ADDRESS(1,1,4,1,AH$1),LEN(ADDRESS(1,1,4,1,AH$1))-1)&amp;":A"),Report2!$B20,INDIRECT(LEFT(ADDRESS(1,9,4,1,AH$1),LEN(ADDRESS(1,9,4,1,AH$1))-1)&amp;":i"),Report2!$A20),"")</f>
        <v>0</v>
      </c>
      <c r="AI20" s="64">
        <f ca="1">IFERROR(SUMIFS(INDIRECT(LEFT(ADDRESS(1,2,4,1,AI$1),LEN(ADDRESS(1,2,4,1,AI$1))-1)&amp;":B"),INDIRECT(LEFT(ADDRESS(1,1,4,1,AI$1),LEN(ADDRESS(1,1,4,1,AI$1))-1)&amp;":A"),Report2!$B20,INDIRECT(LEFT(ADDRESS(1,9,4,1,AI$1),LEN(ADDRESS(1,9,4,1,AI$1))-1)&amp;":i"),Report2!$A20),"")</f>
        <v>0</v>
      </c>
    </row>
    <row r="21" spans="1:35">
      <c r="A21" s="64" t="s">
        <v>126</v>
      </c>
      <c r="B21" s="9">
        <v>15010001</v>
      </c>
      <c r="D21" s="3">
        <f t="shared" ca="1" si="2"/>
        <v>1800</v>
      </c>
      <c r="E21" s="64">
        <f ca="1">IFERROR(SUMIFS(INDIRECT(LEFT(ADDRESS(1,2,4,1,E$1),LEN(ADDRESS(1,2,4,1,E$1))-1)&amp;":B"),INDIRECT(LEFT(ADDRESS(1,1,4,1,E$1),LEN(ADDRESS(1,1,4,1,E$1))-1)&amp;":A"),Report2!$B21,INDIRECT(LEFT(ADDRESS(1,9,4,1,E$1),LEN(ADDRESS(1,9,4,1,E$1))-1)&amp;":i"),Report2!$A21),"")</f>
        <v>0</v>
      </c>
      <c r="F21" s="64" t="str">
        <f ca="1">IFERROR(SUMIFS(INDIRECT(LEFT(ADDRESS(1,2,4,1,F$1),LEN(ADDRESS(1,2,4,1,F$1))-1)&amp;":B"),INDIRECT(LEFT(ADDRESS(1,1,4,1,F$1),LEN(ADDRESS(1,1,4,1,F$1))-1)&amp;":A"),Report2!$B21,INDIRECT(LEFT(ADDRESS(1,9,4,1,F$1),LEN(ADDRESS(1,9,4,1,F$1))-1)&amp;":i"),Report2!$A21),"")</f>
        <v/>
      </c>
      <c r="G21" s="64">
        <f ca="1">IFERROR(SUMIFS(INDIRECT(LEFT(ADDRESS(1,2,4,1,G$1),LEN(ADDRESS(1,2,4,1,G$1))-1)&amp;":B"),INDIRECT(LEFT(ADDRESS(1,1,4,1,G$1),LEN(ADDRESS(1,1,4,1,G$1))-1)&amp;":A"),Report2!$B21,INDIRECT(LEFT(ADDRESS(1,9,4,1,G$1),LEN(ADDRESS(1,9,4,1,G$1))-1)&amp;":i"),Report2!$A21),"")</f>
        <v>150</v>
      </c>
      <c r="H21" s="64">
        <f ca="1">IFERROR(SUMIFS(INDIRECT(LEFT(ADDRESS(1,2,4,1,H$1),LEN(ADDRESS(1,2,4,1,H$1))-1)&amp;":B"),INDIRECT(LEFT(ADDRESS(1,1,4,1,H$1),LEN(ADDRESS(1,1,4,1,H$1))-1)&amp;":A"),Report2!$B21,INDIRECT(LEFT(ADDRESS(1,9,4,1,H$1),LEN(ADDRESS(1,9,4,1,H$1))-1)&amp;":i"),Report2!$A21),"")</f>
        <v>150</v>
      </c>
      <c r="I21" s="64">
        <f ca="1">IFERROR(SUMIFS(INDIRECT(LEFT(ADDRESS(1,2,4,1,I$1),LEN(ADDRESS(1,2,4,1,I$1))-1)&amp;":B"),INDIRECT(LEFT(ADDRESS(1,1,4,1,I$1),LEN(ADDRESS(1,1,4,1,I$1))-1)&amp;":A"),Report2!$B21,INDIRECT(LEFT(ADDRESS(1,9,4,1,I$1),LEN(ADDRESS(1,9,4,1,I$1))-1)&amp;":i"),Report2!$A21),"")</f>
        <v>150</v>
      </c>
      <c r="J21" s="64">
        <f ca="1">IFERROR(SUMIFS(INDIRECT(LEFT(ADDRESS(1,2,4,1,J$1),LEN(ADDRESS(1,2,4,1,J$1))-1)&amp;":B"),INDIRECT(LEFT(ADDRESS(1,1,4,1,J$1),LEN(ADDRESS(1,1,4,1,J$1))-1)&amp;":A"),Report2!$B21,INDIRECT(LEFT(ADDRESS(1,9,4,1,J$1),LEN(ADDRESS(1,9,4,1,J$1))-1)&amp;":i"),Report2!$A21),"")</f>
        <v>150</v>
      </c>
      <c r="K21" s="64">
        <f ca="1">IFERROR(SUMIFS(INDIRECT(LEFT(ADDRESS(1,2,4,1,K$1),LEN(ADDRESS(1,2,4,1,K$1))-1)&amp;":B"),INDIRECT(LEFT(ADDRESS(1,1,4,1,K$1),LEN(ADDRESS(1,1,4,1,K$1))-1)&amp;":A"),Report2!$B21,INDIRECT(LEFT(ADDRESS(1,9,4,1,K$1),LEN(ADDRESS(1,9,4,1,K$1))-1)&amp;":i"),Report2!$A21),"")</f>
        <v>0</v>
      </c>
      <c r="L21" s="64">
        <f ca="1">IFERROR(SUMIFS(INDIRECT(LEFT(ADDRESS(1,2,4,1,L$1),LEN(ADDRESS(1,2,4,1,L$1))-1)&amp;":B"),INDIRECT(LEFT(ADDRESS(1,1,4,1,L$1),LEN(ADDRESS(1,1,4,1,L$1))-1)&amp;":A"),Report2!$B21,INDIRECT(LEFT(ADDRESS(1,9,4,1,L$1),LEN(ADDRESS(1,9,4,1,L$1))-1)&amp;":i"),Report2!$A21),"")</f>
        <v>300</v>
      </c>
      <c r="M21" s="64">
        <f ca="1">IFERROR(SUMIFS(INDIRECT(LEFT(ADDRESS(1,2,4,1,M$1),LEN(ADDRESS(1,2,4,1,M$1))-1)&amp;":B"),INDIRECT(LEFT(ADDRESS(1,1,4,1,M$1),LEN(ADDRESS(1,1,4,1,M$1))-1)&amp;":A"),Report2!$B21,INDIRECT(LEFT(ADDRESS(1,9,4,1,M$1),LEN(ADDRESS(1,9,4,1,M$1))-1)&amp;":i"),Report2!$A21),"")</f>
        <v>0</v>
      </c>
      <c r="N21" s="64">
        <f ca="1">IFERROR(SUMIFS(INDIRECT(LEFT(ADDRESS(1,2,4,1,N$1),LEN(ADDRESS(1,2,4,1,N$1))-1)&amp;":B"),INDIRECT(LEFT(ADDRESS(1,1,4,1,N$1),LEN(ADDRESS(1,1,4,1,N$1))-1)&amp;":A"),Report2!$B21,INDIRECT(LEFT(ADDRESS(1,9,4,1,N$1),LEN(ADDRESS(1,9,4,1,N$1))-1)&amp;":i"),Report2!$A21),"")</f>
        <v>150</v>
      </c>
      <c r="O21" s="64">
        <f ca="1">IFERROR(SUMIFS(INDIRECT(LEFT(ADDRESS(1,2,4,1,O$1),LEN(ADDRESS(1,2,4,1,O$1))-1)&amp;":B"),INDIRECT(LEFT(ADDRESS(1,1,4,1,O$1),LEN(ADDRESS(1,1,4,1,O$1))-1)&amp;":A"),Report2!$B21,INDIRECT(LEFT(ADDRESS(1,9,4,1,O$1),LEN(ADDRESS(1,9,4,1,O$1))-1)&amp;":i"),Report2!$A21),"")</f>
        <v>0</v>
      </c>
      <c r="P21" s="64">
        <f ca="1">IFERROR(SUMIFS(INDIRECT(LEFT(ADDRESS(1,2,4,1,P$1),LEN(ADDRESS(1,2,4,1,P$1))-1)&amp;":B"),INDIRECT(LEFT(ADDRESS(1,1,4,1,P$1),LEN(ADDRESS(1,1,4,1,P$1))-1)&amp;":A"),Report2!$B21,INDIRECT(LEFT(ADDRESS(1,9,4,1,P$1),LEN(ADDRESS(1,9,4,1,P$1))-1)&amp;":i"),Report2!$A21),"")</f>
        <v>150</v>
      </c>
      <c r="Q21" s="64">
        <f ca="1">IFERROR(SUMIFS(INDIRECT(LEFT(ADDRESS(1,2,4,1,Q$1),LEN(ADDRESS(1,2,4,1,Q$1))-1)&amp;":B"),INDIRECT(LEFT(ADDRESS(1,1,4,1,Q$1),LEN(ADDRESS(1,1,4,1,Q$1))-1)&amp;":A"),Report2!$B21,INDIRECT(LEFT(ADDRESS(1,9,4,1,Q$1),LEN(ADDRESS(1,9,4,1,Q$1))-1)&amp;":i"),Report2!$A21),"")</f>
        <v>0</v>
      </c>
      <c r="R21" s="64" t="str">
        <f ca="1">IFERROR(SUMIFS(INDIRECT(LEFT(ADDRESS(1,2,4,1,R$1),LEN(ADDRESS(1,2,4,1,R$1))-1)&amp;":B"),INDIRECT(LEFT(ADDRESS(1,1,4,1,R$1),LEN(ADDRESS(1,1,4,1,R$1))-1)&amp;":A"),Report2!$B21,INDIRECT(LEFT(ADDRESS(1,9,4,1,R$1),LEN(ADDRESS(1,9,4,1,R$1))-1)&amp;":i"),Report2!$A21),"")</f>
        <v/>
      </c>
      <c r="S21" s="64">
        <f ca="1">IFERROR(SUMIFS(INDIRECT(LEFT(ADDRESS(1,2,4,1,S$1),LEN(ADDRESS(1,2,4,1,S$1))-1)&amp;":B"),INDIRECT(LEFT(ADDRESS(1,1,4,1,S$1),LEN(ADDRESS(1,1,4,1,S$1))-1)&amp;":A"),Report2!$B21,INDIRECT(LEFT(ADDRESS(1,9,4,1,S$1),LEN(ADDRESS(1,9,4,1,S$1))-1)&amp;":i"),Report2!$A21),"")</f>
        <v>150</v>
      </c>
      <c r="T21" s="64">
        <f ca="1">IFERROR(SUMIFS(INDIRECT(LEFT(ADDRESS(1,2,4,1,T$1),LEN(ADDRESS(1,2,4,1,T$1))-1)&amp;":B"),INDIRECT(LEFT(ADDRESS(1,1,4,1,T$1),LEN(ADDRESS(1,1,4,1,T$1))-1)&amp;":A"),Report2!$B21,INDIRECT(LEFT(ADDRESS(1,9,4,1,T$1),LEN(ADDRESS(1,9,4,1,T$1))-1)&amp;":i"),Report2!$A21),"")</f>
        <v>0</v>
      </c>
      <c r="U21" s="64">
        <f ca="1">IFERROR(SUMIFS(INDIRECT(LEFT(ADDRESS(1,2,4,1,U$1),LEN(ADDRESS(1,2,4,1,U$1))-1)&amp;":B"),INDIRECT(LEFT(ADDRESS(1,1,4,1,U$1),LEN(ADDRESS(1,1,4,1,U$1))-1)&amp;":A"),Report2!$B21,INDIRECT(LEFT(ADDRESS(1,9,4,1,U$1),LEN(ADDRESS(1,9,4,1,U$1))-1)&amp;":i"),Report2!$A21),"")</f>
        <v>0</v>
      </c>
      <c r="V21" s="64">
        <f ca="1">IFERROR(SUMIFS(INDIRECT(LEFT(ADDRESS(1,2,4,1,V$1),LEN(ADDRESS(1,2,4,1,V$1))-1)&amp;":B"),INDIRECT(LEFT(ADDRESS(1,1,4,1,V$1),LEN(ADDRESS(1,1,4,1,V$1))-1)&amp;":A"),Report2!$B21,INDIRECT(LEFT(ADDRESS(1,9,4,1,V$1),LEN(ADDRESS(1,9,4,1,V$1))-1)&amp;":i"),Report2!$A21),"")</f>
        <v>150</v>
      </c>
      <c r="W21" s="64">
        <f ca="1">IFERROR(SUMIFS(INDIRECT(LEFT(ADDRESS(1,2,4,1,W$1),LEN(ADDRESS(1,2,4,1,W$1))-1)&amp;":B"),INDIRECT(LEFT(ADDRESS(1,1,4,1,W$1),LEN(ADDRESS(1,1,4,1,W$1))-1)&amp;":A"),Report2!$B21,INDIRECT(LEFT(ADDRESS(1,9,4,1,W$1),LEN(ADDRESS(1,9,4,1,W$1))-1)&amp;":i"),Report2!$A21),"")</f>
        <v>0</v>
      </c>
      <c r="X21" s="64">
        <f ca="1">IFERROR(SUMIFS(INDIRECT(LEFT(ADDRESS(1,2,4,1,X$1),LEN(ADDRESS(1,2,4,1,X$1))-1)&amp;":B"),INDIRECT(LEFT(ADDRESS(1,1,4,1,X$1),LEN(ADDRESS(1,1,4,1,X$1))-1)&amp;":A"),Report2!$B21,INDIRECT(LEFT(ADDRESS(1,9,4,1,X$1),LEN(ADDRESS(1,9,4,1,X$1))-1)&amp;":i"),Report2!$A21),"")</f>
        <v>150</v>
      </c>
      <c r="Y21" s="64" t="str">
        <f ca="1">IFERROR(SUMIFS(INDIRECT(LEFT(ADDRESS(1,2,4,1,Y$1),LEN(ADDRESS(1,2,4,1,Y$1))-1)&amp;":B"),INDIRECT(LEFT(ADDRESS(1,1,4,1,Y$1),LEN(ADDRESS(1,1,4,1,Y$1))-1)&amp;":A"),Report2!$B21,INDIRECT(LEFT(ADDRESS(1,9,4,1,Y$1),LEN(ADDRESS(1,9,4,1,Y$1))-1)&amp;":i"),Report2!$A21),"")</f>
        <v/>
      </c>
      <c r="Z21" s="64">
        <f ca="1">IFERROR(SUMIFS(INDIRECT(LEFT(ADDRESS(1,2,4,1,Z$1),LEN(ADDRESS(1,2,4,1,Z$1))-1)&amp;":B"),INDIRECT(LEFT(ADDRESS(1,1,4,1,Z$1),LEN(ADDRESS(1,1,4,1,Z$1))-1)&amp;":A"),Report2!$B21,INDIRECT(LEFT(ADDRESS(1,9,4,1,Z$1),LEN(ADDRESS(1,9,4,1,Z$1))-1)&amp;":i"),Report2!$A21),"")</f>
        <v>0</v>
      </c>
      <c r="AA21" s="64">
        <f ca="1">IFERROR(SUMIFS(INDIRECT(LEFT(ADDRESS(1,2,4,1,AA$1),LEN(ADDRESS(1,2,4,1,AA$1))-1)&amp;":B"),INDIRECT(LEFT(ADDRESS(1,1,4,1,AA$1),LEN(ADDRESS(1,1,4,1,AA$1))-1)&amp;":A"),Report2!$B21,INDIRECT(LEFT(ADDRESS(1,9,4,1,AA$1),LEN(ADDRESS(1,9,4,1,AA$1))-1)&amp;":i"),Report2!$A21),"")</f>
        <v>150</v>
      </c>
      <c r="AB21" s="64">
        <f ca="1">IFERROR(SUMIFS(INDIRECT(LEFT(ADDRESS(1,2,4,1,AB$1),LEN(ADDRESS(1,2,4,1,AB$1))-1)&amp;":B"),INDIRECT(LEFT(ADDRESS(1,1,4,1,AB$1),LEN(ADDRESS(1,1,4,1,AB$1))-1)&amp;":A"),Report2!$B21,INDIRECT(LEFT(ADDRESS(1,9,4,1,AB$1),LEN(ADDRESS(1,9,4,1,AB$1))-1)&amp;":i"),Report2!$A21),"")</f>
        <v>0</v>
      </c>
      <c r="AC21" s="64">
        <f ca="1">IFERROR(SUMIFS(INDIRECT(LEFT(ADDRESS(1,2,4,1,AC$1),LEN(ADDRESS(1,2,4,1,AC$1))-1)&amp;":B"),INDIRECT(LEFT(ADDRESS(1,1,4,1,AC$1),LEN(ADDRESS(1,1,4,1,AC$1))-1)&amp;":A"),Report2!$B21,INDIRECT(LEFT(ADDRESS(1,9,4,1,AC$1),LEN(ADDRESS(1,9,4,1,AC$1))-1)&amp;":i"),Report2!$A21),"")</f>
        <v>0</v>
      </c>
      <c r="AD21" s="64">
        <f ca="1">IFERROR(SUMIFS(INDIRECT(LEFT(ADDRESS(1,2,4,1,AD$1),LEN(ADDRESS(1,2,4,1,AD$1))-1)&amp;":B"),INDIRECT(LEFT(ADDRESS(1,1,4,1,AD$1),LEN(ADDRESS(1,1,4,1,AD$1))-1)&amp;":A"),Report2!$B21,INDIRECT(LEFT(ADDRESS(1,9,4,1,AD$1),LEN(ADDRESS(1,9,4,1,AD$1))-1)&amp;":i"),Report2!$A21),"")</f>
        <v>0</v>
      </c>
      <c r="AE21" s="64">
        <f ca="1">IFERROR(SUMIFS(INDIRECT(LEFT(ADDRESS(1,2,4,1,AE$1),LEN(ADDRESS(1,2,4,1,AE$1))-1)&amp;":B"),INDIRECT(LEFT(ADDRESS(1,1,4,1,AE$1),LEN(ADDRESS(1,1,4,1,AE$1))-1)&amp;":A"),Report2!$B21,INDIRECT(LEFT(ADDRESS(1,9,4,1,AE$1),LEN(ADDRESS(1,9,4,1,AE$1))-1)&amp;":i"),Report2!$A21),"")</f>
        <v>0</v>
      </c>
      <c r="AF21" s="64" t="str">
        <f ca="1">IFERROR(SUMIFS(INDIRECT(LEFT(ADDRESS(1,2,4,1,AF$1),LEN(ADDRESS(1,2,4,1,AF$1))-1)&amp;":B"),INDIRECT(LEFT(ADDRESS(1,1,4,1,AF$1),LEN(ADDRESS(1,1,4,1,AF$1))-1)&amp;":A"),Report2!$B21,INDIRECT(LEFT(ADDRESS(1,9,4,1,AF$1),LEN(ADDRESS(1,9,4,1,AF$1))-1)&amp;":i"),Report2!$A21),"")</f>
        <v/>
      </c>
      <c r="AG21" s="64">
        <f ca="1">IFERROR(SUMIFS(INDIRECT(LEFT(ADDRESS(1,2,4,1,AG$1),LEN(ADDRESS(1,2,4,1,AG$1))-1)&amp;":B"),INDIRECT(LEFT(ADDRESS(1,1,4,1,AG$1),LEN(ADDRESS(1,1,4,1,AG$1))-1)&amp;":A"),Report2!$B21,INDIRECT(LEFT(ADDRESS(1,9,4,1,AG$1),LEN(ADDRESS(1,9,4,1,AG$1))-1)&amp;":i"),Report2!$A21),"")</f>
        <v>0</v>
      </c>
      <c r="AH21" s="64">
        <f ca="1">IFERROR(SUMIFS(INDIRECT(LEFT(ADDRESS(1,2,4,1,AH$1),LEN(ADDRESS(1,2,4,1,AH$1))-1)&amp;":B"),INDIRECT(LEFT(ADDRESS(1,1,4,1,AH$1),LEN(ADDRESS(1,1,4,1,AH$1))-1)&amp;":A"),Report2!$B21,INDIRECT(LEFT(ADDRESS(1,9,4,1,AH$1),LEN(ADDRESS(1,9,4,1,AH$1))-1)&amp;":i"),Report2!$A21),"")</f>
        <v>0</v>
      </c>
      <c r="AI21" s="64">
        <f ca="1">IFERROR(SUMIFS(INDIRECT(LEFT(ADDRESS(1,2,4,1,AI$1),LEN(ADDRESS(1,2,4,1,AI$1))-1)&amp;":B"),INDIRECT(LEFT(ADDRESS(1,1,4,1,AI$1),LEN(ADDRESS(1,1,4,1,AI$1))-1)&amp;":A"),Report2!$B21,INDIRECT(LEFT(ADDRESS(1,9,4,1,AI$1),LEN(ADDRESS(1,9,4,1,AI$1))-1)&amp;":i"),Report2!$A21),"")</f>
        <v>0</v>
      </c>
    </row>
    <row r="22" spans="1:35">
      <c r="A22" s="64" t="s">
        <v>156</v>
      </c>
      <c r="B22" s="9">
        <v>15003002</v>
      </c>
      <c r="D22" s="3">
        <f t="shared" ca="1" si="2"/>
        <v>0</v>
      </c>
      <c r="E22" s="64">
        <f ca="1">IFERROR(SUMIFS(INDIRECT(LEFT(ADDRESS(1,2,4,1,E$1),LEN(ADDRESS(1,2,4,1,E$1))-1)&amp;":B"),INDIRECT(LEFT(ADDRESS(1,1,4,1,E$1),LEN(ADDRESS(1,1,4,1,E$1))-1)&amp;":A"),Report2!$B22,INDIRECT(LEFT(ADDRESS(1,9,4,1,E$1),LEN(ADDRESS(1,9,4,1,E$1))-1)&amp;":i"),Report2!$A22),"")</f>
        <v>0</v>
      </c>
      <c r="F22" s="64" t="str">
        <f ca="1">IFERROR(SUMIFS(INDIRECT(LEFT(ADDRESS(1,2,4,1,F$1),LEN(ADDRESS(1,2,4,1,F$1))-1)&amp;":B"),INDIRECT(LEFT(ADDRESS(1,1,4,1,F$1),LEN(ADDRESS(1,1,4,1,F$1))-1)&amp;":A"),Report2!$B22,INDIRECT(LEFT(ADDRESS(1,9,4,1,F$1),LEN(ADDRESS(1,9,4,1,F$1))-1)&amp;":i"),Report2!$A22),"")</f>
        <v/>
      </c>
      <c r="G22" s="64">
        <f ca="1">IFERROR(SUMIFS(INDIRECT(LEFT(ADDRESS(1,2,4,1,G$1),LEN(ADDRESS(1,2,4,1,G$1))-1)&amp;":B"),INDIRECT(LEFT(ADDRESS(1,1,4,1,G$1),LEN(ADDRESS(1,1,4,1,G$1))-1)&amp;":A"),Report2!$B22,INDIRECT(LEFT(ADDRESS(1,9,4,1,G$1),LEN(ADDRESS(1,9,4,1,G$1))-1)&amp;":i"),Report2!$A22),"")</f>
        <v>0</v>
      </c>
      <c r="H22" s="64">
        <f ca="1">IFERROR(SUMIFS(INDIRECT(LEFT(ADDRESS(1,2,4,1,H$1),LEN(ADDRESS(1,2,4,1,H$1))-1)&amp;":B"),INDIRECT(LEFT(ADDRESS(1,1,4,1,H$1),LEN(ADDRESS(1,1,4,1,H$1))-1)&amp;":A"),Report2!$B22,INDIRECT(LEFT(ADDRESS(1,9,4,1,H$1),LEN(ADDRESS(1,9,4,1,H$1))-1)&amp;":i"),Report2!$A22),"")</f>
        <v>0</v>
      </c>
      <c r="I22" s="64">
        <f ca="1">IFERROR(SUMIFS(INDIRECT(LEFT(ADDRESS(1,2,4,1,I$1),LEN(ADDRESS(1,2,4,1,I$1))-1)&amp;":B"),INDIRECT(LEFT(ADDRESS(1,1,4,1,I$1),LEN(ADDRESS(1,1,4,1,I$1))-1)&amp;":A"),Report2!$B22,INDIRECT(LEFT(ADDRESS(1,9,4,1,I$1),LEN(ADDRESS(1,9,4,1,I$1))-1)&amp;":i"),Report2!$A22),"")</f>
        <v>0</v>
      </c>
      <c r="J22" s="64">
        <f ca="1">IFERROR(SUMIFS(INDIRECT(LEFT(ADDRESS(1,2,4,1,J$1),LEN(ADDRESS(1,2,4,1,J$1))-1)&amp;":B"),INDIRECT(LEFT(ADDRESS(1,1,4,1,J$1),LEN(ADDRESS(1,1,4,1,J$1))-1)&amp;":A"),Report2!$B22,INDIRECT(LEFT(ADDRESS(1,9,4,1,J$1),LEN(ADDRESS(1,9,4,1,J$1))-1)&amp;":i"),Report2!$A22),"")</f>
        <v>0</v>
      </c>
      <c r="K22" s="64">
        <f ca="1">IFERROR(SUMIFS(INDIRECT(LEFT(ADDRESS(1,2,4,1,K$1),LEN(ADDRESS(1,2,4,1,K$1))-1)&amp;":B"),INDIRECT(LEFT(ADDRESS(1,1,4,1,K$1),LEN(ADDRESS(1,1,4,1,K$1))-1)&amp;":A"),Report2!$B22,INDIRECT(LEFT(ADDRESS(1,9,4,1,K$1),LEN(ADDRESS(1,9,4,1,K$1))-1)&amp;":i"),Report2!$A22),"")</f>
        <v>0</v>
      </c>
      <c r="L22" s="64">
        <f ca="1">IFERROR(SUMIFS(INDIRECT(LEFT(ADDRESS(1,2,4,1,L$1),LEN(ADDRESS(1,2,4,1,L$1))-1)&amp;":B"),INDIRECT(LEFT(ADDRESS(1,1,4,1,L$1),LEN(ADDRESS(1,1,4,1,L$1))-1)&amp;":A"),Report2!$B22,INDIRECT(LEFT(ADDRESS(1,9,4,1,L$1),LEN(ADDRESS(1,9,4,1,L$1))-1)&amp;":i"),Report2!$A22),"")</f>
        <v>0</v>
      </c>
      <c r="M22" s="64">
        <f ca="1">IFERROR(SUMIFS(INDIRECT(LEFT(ADDRESS(1,2,4,1,M$1),LEN(ADDRESS(1,2,4,1,M$1))-1)&amp;":B"),INDIRECT(LEFT(ADDRESS(1,1,4,1,M$1),LEN(ADDRESS(1,1,4,1,M$1))-1)&amp;":A"),Report2!$B22,INDIRECT(LEFT(ADDRESS(1,9,4,1,M$1),LEN(ADDRESS(1,9,4,1,M$1))-1)&amp;":i"),Report2!$A22),"")</f>
        <v>0</v>
      </c>
      <c r="N22" s="64">
        <f ca="1">IFERROR(SUMIFS(INDIRECT(LEFT(ADDRESS(1,2,4,1,N$1),LEN(ADDRESS(1,2,4,1,N$1))-1)&amp;":B"),INDIRECT(LEFT(ADDRESS(1,1,4,1,N$1),LEN(ADDRESS(1,1,4,1,N$1))-1)&amp;":A"),Report2!$B22,INDIRECT(LEFT(ADDRESS(1,9,4,1,N$1),LEN(ADDRESS(1,9,4,1,N$1))-1)&amp;":i"),Report2!$A22),"")</f>
        <v>0</v>
      </c>
      <c r="O22" s="64">
        <f ca="1">IFERROR(SUMIFS(INDIRECT(LEFT(ADDRESS(1,2,4,1,O$1),LEN(ADDRESS(1,2,4,1,O$1))-1)&amp;":B"),INDIRECT(LEFT(ADDRESS(1,1,4,1,O$1),LEN(ADDRESS(1,1,4,1,O$1))-1)&amp;":A"),Report2!$B22,INDIRECT(LEFT(ADDRESS(1,9,4,1,O$1),LEN(ADDRESS(1,9,4,1,O$1))-1)&amp;":i"),Report2!$A22),"")</f>
        <v>0</v>
      </c>
      <c r="P22" s="64">
        <f ca="1">IFERROR(SUMIFS(INDIRECT(LEFT(ADDRESS(1,2,4,1,P$1),LEN(ADDRESS(1,2,4,1,P$1))-1)&amp;":B"),INDIRECT(LEFT(ADDRESS(1,1,4,1,P$1),LEN(ADDRESS(1,1,4,1,P$1))-1)&amp;":A"),Report2!$B22,INDIRECT(LEFT(ADDRESS(1,9,4,1,P$1),LEN(ADDRESS(1,9,4,1,P$1))-1)&amp;":i"),Report2!$A22),"")</f>
        <v>0</v>
      </c>
      <c r="Q22" s="64">
        <f ca="1">IFERROR(SUMIFS(INDIRECT(LEFT(ADDRESS(1,2,4,1,Q$1),LEN(ADDRESS(1,2,4,1,Q$1))-1)&amp;":B"),INDIRECT(LEFT(ADDRESS(1,1,4,1,Q$1),LEN(ADDRESS(1,1,4,1,Q$1))-1)&amp;":A"),Report2!$B22,INDIRECT(LEFT(ADDRESS(1,9,4,1,Q$1),LEN(ADDRESS(1,9,4,1,Q$1))-1)&amp;":i"),Report2!$A22),"")</f>
        <v>0</v>
      </c>
      <c r="R22" s="64" t="str">
        <f ca="1">IFERROR(SUMIFS(INDIRECT(LEFT(ADDRESS(1,2,4,1,R$1),LEN(ADDRESS(1,2,4,1,R$1))-1)&amp;":B"),INDIRECT(LEFT(ADDRESS(1,1,4,1,R$1),LEN(ADDRESS(1,1,4,1,R$1))-1)&amp;":A"),Report2!$B22,INDIRECT(LEFT(ADDRESS(1,9,4,1,R$1),LEN(ADDRESS(1,9,4,1,R$1))-1)&amp;":i"),Report2!$A22),"")</f>
        <v/>
      </c>
      <c r="S22" s="64">
        <f ca="1">IFERROR(SUMIFS(INDIRECT(LEFT(ADDRESS(1,2,4,1,S$1),LEN(ADDRESS(1,2,4,1,S$1))-1)&amp;":B"),INDIRECT(LEFT(ADDRESS(1,1,4,1,S$1),LEN(ADDRESS(1,1,4,1,S$1))-1)&amp;":A"),Report2!$B22,INDIRECT(LEFT(ADDRESS(1,9,4,1,S$1),LEN(ADDRESS(1,9,4,1,S$1))-1)&amp;":i"),Report2!$A22),"")</f>
        <v>0</v>
      </c>
      <c r="T22" s="64">
        <f ca="1">IFERROR(SUMIFS(INDIRECT(LEFT(ADDRESS(1,2,4,1,T$1),LEN(ADDRESS(1,2,4,1,T$1))-1)&amp;":B"),INDIRECT(LEFT(ADDRESS(1,1,4,1,T$1),LEN(ADDRESS(1,1,4,1,T$1))-1)&amp;":A"),Report2!$B22,INDIRECT(LEFT(ADDRESS(1,9,4,1,T$1),LEN(ADDRESS(1,9,4,1,T$1))-1)&amp;":i"),Report2!$A22),"")</f>
        <v>0</v>
      </c>
      <c r="U22" s="64">
        <f ca="1">IFERROR(SUMIFS(INDIRECT(LEFT(ADDRESS(1,2,4,1,U$1),LEN(ADDRESS(1,2,4,1,U$1))-1)&amp;":B"),INDIRECT(LEFT(ADDRESS(1,1,4,1,U$1),LEN(ADDRESS(1,1,4,1,U$1))-1)&amp;":A"),Report2!$B22,INDIRECT(LEFT(ADDRESS(1,9,4,1,U$1),LEN(ADDRESS(1,9,4,1,U$1))-1)&amp;":i"),Report2!$A22),"")</f>
        <v>0</v>
      </c>
      <c r="V22" s="64">
        <f ca="1">IFERROR(SUMIFS(INDIRECT(LEFT(ADDRESS(1,2,4,1,V$1),LEN(ADDRESS(1,2,4,1,V$1))-1)&amp;":B"),INDIRECT(LEFT(ADDRESS(1,1,4,1,V$1),LEN(ADDRESS(1,1,4,1,V$1))-1)&amp;":A"),Report2!$B22,INDIRECT(LEFT(ADDRESS(1,9,4,1,V$1),LEN(ADDRESS(1,9,4,1,V$1))-1)&amp;":i"),Report2!$A22),"")</f>
        <v>0</v>
      </c>
      <c r="W22" s="64">
        <f ca="1">IFERROR(SUMIFS(INDIRECT(LEFT(ADDRESS(1,2,4,1,W$1),LEN(ADDRESS(1,2,4,1,W$1))-1)&amp;":B"),INDIRECT(LEFT(ADDRESS(1,1,4,1,W$1),LEN(ADDRESS(1,1,4,1,W$1))-1)&amp;":A"),Report2!$B22,INDIRECT(LEFT(ADDRESS(1,9,4,1,W$1),LEN(ADDRESS(1,9,4,1,W$1))-1)&amp;":i"),Report2!$A22),"")</f>
        <v>0</v>
      </c>
      <c r="X22" s="64">
        <f ca="1">IFERROR(SUMIFS(INDIRECT(LEFT(ADDRESS(1,2,4,1,X$1),LEN(ADDRESS(1,2,4,1,X$1))-1)&amp;":B"),INDIRECT(LEFT(ADDRESS(1,1,4,1,X$1),LEN(ADDRESS(1,1,4,1,X$1))-1)&amp;":A"),Report2!$B22,INDIRECT(LEFT(ADDRESS(1,9,4,1,X$1),LEN(ADDRESS(1,9,4,1,X$1))-1)&amp;":i"),Report2!$A22),"")</f>
        <v>0</v>
      </c>
      <c r="Y22" s="64" t="str">
        <f ca="1">IFERROR(SUMIFS(INDIRECT(LEFT(ADDRESS(1,2,4,1,Y$1),LEN(ADDRESS(1,2,4,1,Y$1))-1)&amp;":B"),INDIRECT(LEFT(ADDRESS(1,1,4,1,Y$1),LEN(ADDRESS(1,1,4,1,Y$1))-1)&amp;":A"),Report2!$B22,INDIRECT(LEFT(ADDRESS(1,9,4,1,Y$1),LEN(ADDRESS(1,9,4,1,Y$1))-1)&amp;":i"),Report2!$A22),"")</f>
        <v/>
      </c>
      <c r="Z22" s="64">
        <f ca="1">IFERROR(SUMIFS(INDIRECT(LEFT(ADDRESS(1,2,4,1,Z$1),LEN(ADDRESS(1,2,4,1,Z$1))-1)&amp;":B"),INDIRECT(LEFT(ADDRESS(1,1,4,1,Z$1),LEN(ADDRESS(1,1,4,1,Z$1))-1)&amp;":A"),Report2!$B22,INDIRECT(LEFT(ADDRESS(1,9,4,1,Z$1),LEN(ADDRESS(1,9,4,1,Z$1))-1)&amp;":i"),Report2!$A22),"")</f>
        <v>0</v>
      </c>
      <c r="AA22" s="64">
        <f ca="1">IFERROR(SUMIFS(INDIRECT(LEFT(ADDRESS(1,2,4,1,AA$1),LEN(ADDRESS(1,2,4,1,AA$1))-1)&amp;":B"),INDIRECT(LEFT(ADDRESS(1,1,4,1,AA$1),LEN(ADDRESS(1,1,4,1,AA$1))-1)&amp;":A"),Report2!$B22,INDIRECT(LEFT(ADDRESS(1,9,4,1,AA$1),LEN(ADDRESS(1,9,4,1,AA$1))-1)&amp;":i"),Report2!$A22),"")</f>
        <v>0</v>
      </c>
      <c r="AB22" s="64">
        <f ca="1">IFERROR(SUMIFS(INDIRECT(LEFT(ADDRESS(1,2,4,1,AB$1),LEN(ADDRESS(1,2,4,1,AB$1))-1)&amp;":B"),INDIRECT(LEFT(ADDRESS(1,1,4,1,AB$1),LEN(ADDRESS(1,1,4,1,AB$1))-1)&amp;":A"),Report2!$B22,INDIRECT(LEFT(ADDRESS(1,9,4,1,AB$1),LEN(ADDRESS(1,9,4,1,AB$1))-1)&amp;":i"),Report2!$A22),"")</f>
        <v>0</v>
      </c>
      <c r="AC22" s="64">
        <f ca="1">IFERROR(SUMIFS(INDIRECT(LEFT(ADDRESS(1,2,4,1,AC$1),LEN(ADDRESS(1,2,4,1,AC$1))-1)&amp;":B"),INDIRECT(LEFT(ADDRESS(1,1,4,1,AC$1),LEN(ADDRESS(1,1,4,1,AC$1))-1)&amp;":A"),Report2!$B22,INDIRECT(LEFT(ADDRESS(1,9,4,1,AC$1),LEN(ADDRESS(1,9,4,1,AC$1))-1)&amp;":i"),Report2!$A22),"")</f>
        <v>0</v>
      </c>
      <c r="AD22" s="64">
        <f ca="1">IFERROR(SUMIFS(INDIRECT(LEFT(ADDRESS(1,2,4,1,AD$1),LEN(ADDRESS(1,2,4,1,AD$1))-1)&amp;":B"),INDIRECT(LEFT(ADDRESS(1,1,4,1,AD$1),LEN(ADDRESS(1,1,4,1,AD$1))-1)&amp;":A"),Report2!$B22,INDIRECT(LEFT(ADDRESS(1,9,4,1,AD$1),LEN(ADDRESS(1,9,4,1,AD$1))-1)&amp;":i"),Report2!$A22),"")</f>
        <v>0</v>
      </c>
      <c r="AE22" s="64">
        <f ca="1">IFERROR(SUMIFS(INDIRECT(LEFT(ADDRESS(1,2,4,1,AE$1),LEN(ADDRESS(1,2,4,1,AE$1))-1)&amp;":B"),INDIRECT(LEFT(ADDRESS(1,1,4,1,AE$1),LEN(ADDRESS(1,1,4,1,AE$1))-1)&amp;":A"),Report2!$B22,INDIRECT(LEFT(ADDRESS(1,9,4,1,AE$1),LEN(ADDRESS(1,9,4,1,AE$1))-1)&amp;":i"),Report2!$A22),"")</f>
        <v>0</v>
      </c>
      <c r="AF22" s="64" t="str">
        <f ca="1">IFERROR(SUMIFS(INDIRECT(LEFT(ADDRESS(1,2,4,1,AF$1),LEN(ADDRESS(1,2,4,1,AF$1))-1)&amp;":B"),INDIRECT(LEFT(ADDRESS(1,1,4,1,AF$1),LEN(ADDRESS(1,1,4,1,AF$1))-1)&amp;":A"),Report2!$B22,INDIRECT(LEFT(ADDRESS(1,9,4,1,AF$1),LEN(ADDRESS(1,9,4,1,AF$1))-1)&amp;":i"),Report2!$A22),"")</f>
        <v/>
      </c>
      <c r="AG22" s="64">
        <f ca="1">IFERROR(SUMIFS(INDIRECT(LEFT(ADDRESS(1,2,4,1,AG$1),LEN(ADDRESS(1,2,4,1,AG$1))-1)&amp;":B"),INDIRECT(LEFT(ADDRESS(1,1,4,1,AG$1),LEN(ADDRESS(1,1,4,1,AG$1))-1)&amp;":A"),Report2!$B22,INDIRECT(LEFT(ADDRESS(1,9,4,1,AG$1),LEN(ADDRESS(1,9,4,1,AG$1))-1)&amp;":i"),Report2!$A22),"")</f>
        <v>0</v>
      </c>
      <c r="AH22" s="64">
        <f ca="1">IFERROR(SUMIFS(INDIRECT(LEFT(ADDRESS(1,2,4,1,AH$1),LEN(ADDRESS(1,2,4,1,AH$1))-1)&amp;":B"),INDIRECT(LEFT(ADDRESS(1,1,4,1,AH$1),LEN(ADDRESS(1,1,4,1,AH$1))-1)&amp;":A"),Report2!$B22,INDIRECT(LEFT(ADDRESS(1,9,4,1,AH$1),LEN(ADDRESS(1,9,4,1,AH$1))-1)&amp;":i"),Report2!$A22),"")</f>
        <v>0</v>
      </c>
      <c r="AI22" s="64">
        <f ca="1">IFERROR(SUMIFS(INDIRECT(LEFT(ADDRESS(1,2,4,1,AI$1),LEN(ADDRESS(1,2,4,1,AI$1))-1)&amp;":B"),INDIRECT(LEFT(ADDRESS(1,1,4,1,AI$1),LEN(ADDRESS(1,1,4,1,AI$1))-1)&amp;":A"),Report2!$B22,INDIRECT(LEFT(ADDRESS(1,9,4,1,AI$1),LEN(ADDRESS(1,9,4,1,AI$1))-1)&amp;":i"),Report2!$A22),"")</f>
        <v>0</v>
      </c>
    </row>
    <row r="23" spans="1:35">
      <c r="A23" s="64" t="s">
        <v>379</v>
      </c>
      <c r="B23" s="9">
        <v>15003002</v>
      </c>
      <c r="D23" s="3">
        <f t="shared" ca="1" si="2"/>
        <v>0</v>
      </c>
      <c r="E23" s="64">
        <f ca="1">IFERROR(SUMIFS(INDIRECT(LEFT(ADDRESS(1,2,4,1,E$1),LEN(ADDRESS(1,2,4,1,E$1))-1)&amp;":B"),INDIRECT(LEFT(ADDRESS(1,1,4,1,E$1),LEN(ADDRESS(1,1,4,1,E$1))-1)&amp;":A"),Report2!$B23,INDIRECT(LEFT(ADDRESS(1,9,4,1,E$1),LEN(ADDRESS(1,9,4,1,E$1))-1)&amp;":i"),Report2!$A23),"")</f>
        <v>0</v>
      </c>
      <c r="F23" s="64" t="str">
        <f ca="1">IFERROR(SUMIFS(INDIRECT(LEFT(ADDRESS(1,2,4,1,F$1),LEN(ADDRESS(1,2,4,1,F$1))-1)&amp;":B"),INDIRECT(LEFT(ADDRESS(1,1,4,1,F$1),LEN(ADDRESS(1,1,4,1,F$1))-1)&amp;":A"),Report2!$B23,INDIRECT(LEFT(ADDRESS(1,9,4,1,F$1),LEN(ADDRESS(1,9,4,1,F$1))-1)&amp;":i"),Report2!$A23),"")</f>
        <v/>
      </c>
      <c r="G23" s="64">
        <f ca="1">IFERROR(SUMIFS(INDIRECT(LEFT(ADDRESS(1,2,4,1,G$1),LEN(ADDRESS(1,2,4,1,G$1))-1)&amp;":B"),INDIRECT(LEFT(ADDRESS(1,1,4,1,G$1),LEN(ADDRESS(1,1,4,1,G$1))-1)&amp;":A"),Report2!$B23,INDIRECT(LEFT(ADDRESS(1,9,4,1,G$1),LEN(ADDRESS(1,9,4,1,G$1))-1)&amp;":i"),Report2!$A23),"")</f>
        <v>0</v>
      </c>
      <c r="H23" s="64">
        <f ca="1">IFERROR(SUMIFS(INDIRECT(LEFT(ADDRESS(1,2,4,1,H$1),LEN(ADDRESS(1,2,4,1,H$1))-1)&amp;":B"),INDIRECT(LEFT(ADDRESS(1,1,4,1,H$1),LEN(ADDRESS(1,1,4,1,H$1))-1)&amp;":A"),Report2!$B23,INDIRECT(LEFT(ADDRESS(1,9,4,1,H$1),LEN(ADDRESS(1,9,4,1,H$1))-1)&amp;":i"),Report2!$A23),"")</f>
        <v>0</v>
      </c>
      <c r="I23" s="64">
        <f ca="1">IFERROR(SUMIFS(INDIRECT(LEFT(ADDRESS(1,2,4,1,I$1),LEN(ADDRESS(1,2,4,1,I$1))-1)&amp;":B"),INDIRECT(LEFT(ADDRESS(1,1,4,1,I$1),LEN(ADDRESS(1,1,4,1,I$1))-1)&amp;":A"),Report2!$B23,INDIRECT(LEFT(ADDRESS(1,9,4,1,I$1),LEN(ADDRESS(1,9,4,1,I$1))-1)&amp;":i"),Report2!$A23),"")</f>
        <v>0</v>
      </c>
      <c r="J23" s="64">
        <f ca="1">IFERROR(SUMIFS(INDIRECT(LEFT(ADDRESS(1,2,4,1,J$1),LEN(ADDRESS(1,2,4,1,J$1))-1)&amp;":B"),INDIRECT(LEFT(ADDRESS(1,1,4,1,J$1),LEN(ADDRESS(1,1,4,1,J$1))-1)&amp;":A"),Report2!$B23,INDIRECT(LEFT(ADDRESS(1,9,4,1,J$1),LEN(ADDRESS(1,9,4,1,J$1))-1)&amp;":i"),Report2!$A23),"")</f>
        <v>0</v>
      </c>
      <c r="K23" s="64">
        <f ca="1">IFERROR(SUMIFS(INDIRECT(LEFT(ADDRESS(1,2,4,1,K$1),LEN(ADDRESS(1,2,4,1,K$1))-1)&amp;":B"),INDIRECT(LEFT(ADDRESS(1,1,4,1,K$1),LEN(ADDRESS(1,1,4,1,K$1))-1)&amp;":A"),Report2!$B23,INDIRECT(LEFT(ADDRESS(1,9,4,1,K$1),LEN(ADDRESS(1,9,4,1,K$1))-1)&amp;":i"),Report2!$A23),"")</f>
        <v>0</v>
      </c>
      <c r="L23" s="64">
        <f ca="1">IFERROR(SUMIFS(INDIRECT(LEFT(ADDRESS(1,2,4,1,L$1),LEN(ADDRESS(1,2,4,1,L$1))-1)&amp;":B"),INDIRECT(LEFT(ADDRESS(1,1,4,1,L$1),LEN(ADDRESS(1,1,4,1,L$1))-1)&amp;":A"),Report2!$B23,INDIRECT(LEFT(ADDRESS(1,9,4,1,L$1),LEN(ADDRESS(1,9,4,1,L$1))-1)&amp;":i"),Report2!$A23),"")</f>
        <v>0</v>
      </c>
      <c r="M23" s="64">
        <f ca="1">IFERROR(SUMIFS(INDIRECT(LEFT(ADDRESS(1,2,4,1,M$1),LEN(ADDRESS(1,2,4,1,M$1))-1)&amp;":B"),INDIRECT(LEFT(ADDRESS(1,1,4,1,M$1),LEN(ADDRESS(1,1,4,1,M$1))-1)&amp;":A"),Report2!$B23,INDIRECT(LEFT(ADDRESS(1,9,4,1,M$1),LEN(ADDRESS(1,9,4,1,M$1))-1)&amp;":i"),Report2!$A23),"")</f>
        <v>0</v>
      </c>
      <c r="N23" s="64">
        <f ca="1">IFERROR(SUMIFS(INDIRECT(LEFT(ADDRESS(1,2,4,1,N$1),LEN(ADDRESS(1,2,4,1,N$1))-1)&amp;":B"),INDIRECT(LEFT(ADDRESS(1,1,4,1,N$1),LEN(ADDRESS(1,1,4,1,N$1))-1)&amp;":A"),Report2!$B23,INDIRECT(LEFT(ADDRESS(1,9,4,1,N$1),LEN(ADDRESS(1,9,4,1,N$1))-1)&amp;":i"),Report2!$A23),"")</f>
        <v>0</v>
      </c>
      <c r="O23" s="64">
        <f ca="1">IFERROR(SUMIFS(INDIRECT(LEFT(ADDRESS(1,2,4,1,O$1),LEN(ADDRESS(1,2,4,1,O$1))-1)&amp;":B"),INDIRECT(LEFT(ADDRESS(1,1,4,1,O$1),LEN(ADDRESS(1,1,4,1,O$1))-1)&amp;":A"),Report2!$B23,INDIRECT(LEFT(ADDRESS(1,9,4,1,O$1),LEN(ADDRESS(1,9,4,1,O$1))-1)&amp;":i"),Report2!$A23),"")</f>
        <v>0</v>
      </c>
      <c r="P23" s="64">
        <f ca="1">IFERROR(SUMIFS(INDIRECT(LEFT(ADDRESS(1,2,4,1,P$1),LEN(ADDRESS(1,2,4,1,P$1))-1)&amp;":B"),INDIRECT(LEFT(ADDRESS(1,1,4,1,P$1),LEN(ADDRESS(1,1,4,1,P$1))-1)&amp;":A"),Report2!$B23,INDIRECT(LEFT(ADDRESS(1,9,4,1,P$1),LEN(ADDRESS(1,9,4,1,P$1))-1)&amp;":i"),Report2!$A23),"")</f>
        <v>0</v>
      </c>
      <c r="Q23" s="64">
        <f ca="1">IFERROR(SUMIFS(INDIRECT(LEFT(ADDRESS(1,2,4,1,Q$1),LEN(ADDRESS(1,2,4,1,Q$1))-1)&amp;":B"),INDIRECT(LEFT(ADDRESS(1,1,4,1,Q$1),LEN(ADDRESS(1,1,4,1,Q$1))-1)&amp;":A"),Report2!$B23,INDIRECT(LEFT(ADDRESS(1,9,4,1,Q$1),LEN(ADDRESS(1,9,4,1,Q$1))-1)&amp;":i"),Report2!$A23),"")</f>
        <v>0</v>
      </c>
      <c r="R23" s="64" t="str">
        <f ca="1">IFERROR(SUMIFS(INDIRECT(LEFT(ADDRESS(1,2,4,1,R$1),LEN(ADDRESS(1,2,4,1,R$1))-1)&amp;":B"),INDIRECT(LEFT(ADDRESS(1,1,4,1,R$1),LEN(ADDRESS(1,1,4,1,R$1))-1)&amp;":A"),Report2!$B23,INDIRECT(LEFT(ADDRESS(1,9,4,1,R$1),LEN(ADDRESS(1,9,4,1,R$1))-1)&amp;":i"),Report2!$A23),"")</f>
        <v/>
      </c>
      <c r="S23" s="64">
        <f ca="1">IFERROR(SUMIFS(INDIRECT(LEFT(ADDRESS(1,2,4,1,S$1),LEN(ADDRESS(1,2,4,1,S$1))-1)&amp;":B"),INDIRECT(LEFT(ADDRESS(1,1,4,1,S$1),LEN(ADDRESS(1,1,4,1,S$1))-1)&amp;":A"),Report2!$B23,INDIRECT(LEFT(ADDRESS(1,9,4,1,S$1),LEN(ADDRESS(1,9,4,1,S$1))-1)&amp;":i"),Report2!$A23),"")</f>
        <v>0</v>
      </c>
      <c r="T23" s="64">
        <f ca="1">IFERROR(SUMIFS(INDIRECT(LEFT(ADDRESS(1,2,4,1,T$1),LEN(ADDRESS(1,2,4,1,T$1))-1)&amp;":B"),INDIRECT(LEFT(ADDRESS(1,1,4,1,T$1),LEN(ADDRESS(1,1,4,1,T$1))-1)&amp;":A"),Report2!$B23,INDIRECT(LEFT(ADDRESS(1,9,4,1,T$1),LEN(ADDRESS(1,9,4,1,T$1))-1)&amp;":i"),Report2!$A23),"")</f>
        <v>0</v>
      </c>
      <c r="U23" s="64">
        <f ca="1">IFERROR(SUMIFS(INDIRECT(LEFT(ADDRESS(1,2,4,1,U$1),LEN(ADDRESS(1,2,4,1,U$1))-1)&amp;":B"),INDIRECT(LEFT(ADDRESS(1,1,4,1,U$1),LEN(ADDRESS(1,1,4,1,U$1))-1)&amp;":A"),Report2!$B23,INDIRECT(LEFT(ADDRESS(1,9,4,1,U$1),LEN(ADDRESS(1,9,4,1,U$1))-1)&amp;":i"),Report2!$A23),"")</f>
        <v>0</v>
      </c>
      <c r="V23" s="64">
        <f ca="1">IFERROR(SUMIFS(INDIRECT(LEFT(ADDRESS(1,2,4,1,V$1),LEN(ADDRESS(1,2,4,1,V$1))-1)&amp;":B"),INDIRECT(LEFT(ADDRESS(1,1,4,1,V$1),LEN(ADDRESS(1,1,4,1,V$1))-1)&amp;":A"),Report2!$B23,INDIRECT(LEFT(ADDRESS(1,9,4,1,V$1),LEN(ADDRESS(1,9,4,1,V$1))-1)&amp;":i"),Report2!$A23),"")</f>
        <v>0</v>
      </c>
      <c r="W23" s="64">
        <f ca="1">IFERROR(SUMIFS(INDIRECT(LEFT(ADDRESS(1,2,4,1,W$1),LEN(ADDRESS(1,2,4,1,W$1))-1)&amp;":B"),INDIRECT(LEFT(ADDRESS(1,1,4,1,W$1),LEN(ADDRESS(1,1,4,1,W$1))-1)&amp;":A"),Report2!$B23,INDIRECT(LEFT(ADDRESS(1,9,4,1,W$1),LEN(ADDRESS(1,9,4,1,W$1))-1)&amp;":i"),Report2!$A23),"")</f>
        <v>0</v>
      </c>
      <c r="X23" s="64">
        <f ca="1">IFERROR(SUMIFS(INDIRECT(LEFT(ADDRESS(1,2,4,1,X$1),LEN(ADDRESS(1,2,4,1,X$1))-1)&amp;":B"),INDIRECT(LEFT(ADDRESS(1,1,4,1,X$1),LEN(ADDRESS(1,1,4,1,X$1))-1)&amp;":A"),Report2!$B23,INDIRECT(LEFT(ADDRESS(1,9,4,1,X$1),LEN(ADDRESS(1,9,4,1,X$1))-1)&amp;":i"),Report2!$A23),"")</f>
        <v>0</v>
      </c>
      <c r="Y23" s="64" t="str">
        <f ca="1">IFERROR(SUMIFS(INDIRECT(LEFT(ADDRESS(1,2,4,1,Y$1),LEN(ADDRESS(1,2,4,1,Y$1))-1)&amp;":B"),INDIRECT(LEFT(ADDRESS(1,1,4,1,Y$1),LEN(ADDRESS(1,1,4,1,Y$1))-1)&amp;":A"),Report2!$B23,INDIRECT(LEFT(ADDRESS(1,9,4,1,Y$1),LEN(ADDRESS(1,9,4,1,Y$1))-1)&amp;":i"),Report2!$A23),"")</f>
        <v/>
      </c>
      <c r="Z23" s="64">
        <f ca="1">IFERROR(SUMIFS(INDIRECT(LEFT(ADDRESS(1,2,4,1,Z$1),LEN(ADDRESS(1,2,4,1,Z$1))-1)&amp;":B"),INDIRECT(LEFT(ADDRESS(1,1,4,1,Z$1),LEN(ADDRESS(1,1,4,1,Z$1))-1)&amp;":A"),Report2!$B23,INDIRECT(LEFT(ADDRESS(1,9,4,1,Z$1),LEN(ADDRESS(1,9,4,1,Z$1))-1)&amp;":i"),Report2!$A23),"")</f>
        <v>0</v>
      </c>
      <c r="AA23" s="64">
        <f ca="1">IFERROR(SUMIFS(INDIRECT(LEFT(ADDRESS(1,2,4,1,AA$1),LEN(ADDRESS(1,2,4,1,AA$1))-1)&amp;":B"),INDIRECT(LEFT(ADDRESS(1,1,4,1,AA$1),LEN(ADDRESS(1,1,4,1,AA$1))-1)&amp;":A"),Report2!$B23,INDIRECT(LEFT(ADDRESS(1,9,4,1,AA$1),LEN(ADDRESS(1,9,4,1,AA$1))-1)&amp;":i"),Report2!$A23),"")</f>
        <v>0</v>
      </c>
      <c r="AB23" s="64">
        <f ca="1">IFERROR(SUMIFS(INDIRECT(LEFT(ADDRESS(1,2,4,1,AB$1),LEN(ADDRESS(1,2,4,1,AB$1))-1)&amp;":B"),INDIRECT(LEFT(ADDRESS(1,1,4,1,AB$1),LEN(ADDRESS(1,1,4,1,AB$1))-1)&amp;":A"),Report2!$B23,INDIRECT(LEFT(ADDRESS(1,9,4,1,AB$1),LEN(ADDRESS(1,9,4,1,AB$1))-1)&amp;":i"),Report2!$A23),"")</f>
        <v>0</v>
      </c>
      <c r="AC23" s="64">
        <f ca="1">IFERROR(SUMIFS(INDIRECT(LEFT(ADDRESS(1,2,4,1,AC$1),LEN(ADDRESS(1,2,4,1,AC$1))-1)&amp;":B"),INDIRECT(LEFT(ADDRESS(1,1,4,1,AC$1),LEN(ADDRESS(1,1,4,1,AC$1))-1)&amp;":A"),Report2!$B23,INDIRECT(LEFT(ADDRESS(1,9,4,1,AC$1),LEN(ADDRESS(1,9,4,1,AC$1))-1)&amp;":i"),Report2!$A23),"")</f>
        <v>0</v>
      </c>
      <c r="AD23" s="64">
        <f ca="1">IFERROR(SUMIFS(INDIRECT(LEFT(ADDRESS(1,2,4,1,AD$1),LEN(ADDRESS(1,2,4,1,AD$1))-1)&amp;":B"),INDIRECT(LEFT(ADDRESS(1,1,4,1,AD$1),LEN(ADDRESS(1,1,4,1,AD$1))-1)&amp;":A"),Report2!$B23,INDIRECT(LEFT(ADDRESS(1,9,4,1,AD$1),LEN(ADDRESS(1,9,4,1,AD$1))-1)&amp;":i"),Report2!$A23),"")</f>
        <v>0</v>
      </c>
      <c r="AE23" s="64">
        <f ca="1">IFERROR(SUMIFS(INDIRECT(LEFT(ADDRESS(1,2,4,1,AE$1),LEN(ADDRESS(1,2,4,1,AE$1))-1)&amp;":B"),INDIRECT(LEFT(ADDRESS(1,1,4,1,AE$1),LEN(ADDRESS(1,1,4,1,AE$1))-1)&amp;":A"),Report2!$B23,INDIRECT(LEFT(ADDRESS(1,9,4,1,AE$1),LEN(ADDRESS(1,9,4,1,AE$1))-1)&amp;":i"),Report2!$A23),"")</f>
        <v>0</v>
      </c>
      <c r="AF23" s="64" t="str">
        <f ca="1">IFERROR(SUMIFS(INDIRECT(LEFT(ADDRESS(1,2,4,1,AF$1),LEN(ADDRESS(1,2,4,1,AF$1))-1)&amp;":B"),INDIRECT(LEFT(ADDRESS(1,1,4,1,AF$1),LEN(ADDRESS(1,1,4,1,AF$1))-1)&amp;":A"),Report2!$B23,INDIRECT(LEFT(ADDRESS(1,9,4,1,AF$1),LEN(ADDRESS(1,9,4,1,AF$1))-1)&amp;":i"),Report2!$A23),"")</f>
        <v/>
      </c>
      <c r="AG23" s="64">
        <f ca="1">IFERROR(SUMIFS(INDIRECT(LEFT(ADDRESS(1,2,4,1,AG$1),LEN(ADDRESS(1,2,4,1,AG$1))-1)&amp;":B"),INDIRECT(LEFT(ADDRESS(1,1,4,1,AG$1),LEN(ADDRESS(1,1,4,1,AG$1))-1)&amp;":A"),Report2!$B23,INDIRECT(LEFT(ADDRESS(1,9,4,1,AG$1),LEN(ADDRESS(1,9,4,1,AG$1))-1)&amp;":i"),Report2!$A23),"")</f>
        <v>0</v>
      </c>
      <c r="AH23" s="64">
        <f ca="1">IFERROR(SUMIFS(INDIRECT(LEFT(ADDRESS(1,2,4,1,AH$1),LEN(ADDRESS(1,2,4,1,AH$1))-1)&amp;":B"),INDIRECT(LEFT(ADDRESS(1,1,4,1,AH$1),LEN(ADDRESS(1,1,4,1,AH$1))-1)&amp;":A"),Report2!$B23,INDIRECT(LEFT(ADDRESS(1,9,4,1,AH$1),LEN(ADDRESS(1,9,4,1,AH$1))-1)&amp;":i"),Report2!$A23),"")</f>
        <v>0</v>
      </c>
      <c r="AI23" s="64">
        <f ca="1">IFERROR(SUMIFS(INDIRECT(LEFT(ADDRESS(1,2,4,1,AI$1),LEN(ADDRESS(1,2,4,1,AI$1))-1)&amp;":B"),INDIRECT(LEFT(ADDRESS(1,1,4,1,AI$1),LEN(ADDRESS(1,1,4,1,AI$1))-1)&amp;":A"),Report2!$B23,INDIRECT(LEFT(ADDRESS(1,9,4,1,AI$1),LEN(ADDRESS(1,9,4,1,AI$1))-1)&amp;":i"),Report2!$A23),"")</f>
        <v>0</v>
      </c>
    </row>
    <row r="26" spans="1:35">
      <c r="G26" s="9" t="s">
        <v>577</v>
      </c>
    </row>
  </sheetData>
  <customSheetViews>
    <customSheetView guid="{889FFCA4-7EFC-471B-8ECE-D4688929F392}">
      <pane xSplit="4" ySplit="1" topLeftCell="E2" activePane="bottomRight" state="frozen"/>
      <selection pane="bottomRight" activeCell="C8" sqref="C8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مقاصد!$A$2:$A$100</xm:f>
          </x14:formula1>
          <xm:sqref>A2:A23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F116"/>
  <sheetViews>
    <sheetView rightToLeft="1" topLeftCell="A97" workbookViewId="0">
      <selection activeCell="I10" sqref="I10"/>
    </sheetView>
  </sheetViews>
  <sheetFormatPr defaultRowHeight="15"/>
  <cols>
    <col min="1" max="1" width="15.28515625" style="47" bestFit="1" customWidth="1"/>
    <col min="2" max="3" width="12" style="47" bestFit="1" customWidth="1"/>
    <col min="4" max="4" width="10.42578125" style="47" bestFit="1" customWidth="1"/>
    <col min="5" max="5" width="14.85546875" style="47" bestFit="1" customWidth="1"/>
    <col min="6" max="6" width="9" style="47" bestFit="1" customWidth="1"/>
  </cols>
  <sheetData>
    <row r="1" spans="1:6">
      <c r="A1" s="10" t="s">
        <v>151</v>
      </c>
      <c r="B1" s="42" t="s">
        <v>188</v>
      </c>
      <c r="C1" s="42" t="s">
        <v>189</v>
      </c>
      <c r="D1" s="5" t="s">
        <v>190</v>
      </c>
      <c r="E1" s="5" t="s">
        <v>191</v>
      </c>
      <c r="F1" s="5" t="s">
        <v>192</v>
      </c>
    </row>
    <row r="2" spans="1:6">
      <c r="A2" s="43" t="s">
        <v>595</v>
      </c>
      <c r="B2" s="44"/>
      <c r="C2" s="44"/>
      <c r="D2" s="45"/>
      <c r="E2" s="45"/>
      <c r="F2" s="45"/>
    </row>
    <row r="3" spans="1:6">
      <c r="A3" s="43" t="s">
        <v>193</v>
      </c>
      <c r="B3" s="44" t="s">
        <v>194</v>
      </c>
      <c r="C3" s="44"/>
      <c r="D3" s="45" t="s">
        <v>195</v>
      </c>
      <c r="E3" s="45" t="s">
        <v>196</v>
      </c>
      <c r="F3" s="45">
        <v>6</v>
      </c>
    </row>
    <row r="4" spans="1:6">
      <c r="A4" s="43" t="s">
        <v>197</v>
      </c>
      <c r="B4" s="44" t="s">
        <v>198</v>
      </c>
      <c r="C4" s="44"/>
      <c r="D4" s="45" t="s">
        <v>199</v>
      </c>
      <c r="E4" s="45"/>
      <c r="F4" s="45"/>
    </row>
    <row r="5" spans="1:6">
      <c r="A5" s="43" t="s">
        <v>572</v>
      </c>
      <c r="B5" s="44" t="s">
        <v>570</v>
      </c>
      <c r="C5" s="44"/>
      <c r="D5" s="45" t="s">
        <v>226</v>
      </c>
      <c r="E5" s="45" t="s">
        <v>227</v>
      </c>
      <c r="F5" s="45">
        <v>3</v>
      </c>
    </row>
    <row r="6" spans="1:6">
      <c r="A6" s="43" t="s">
        <v>605</v>
      </c>
      <c r="B6" s="44"/>
      <c r="C6" s="44"/>
      <c r="D6" s="45"/>
      <c r="E6" s="45"/>
      <c r="F6" s="45"/>
    </row>
    <row r="7" spans="1:6">
      <c r="A7" s="43" t="s">
        <v>442</v>
      </c>
      <c r="B7" s="44" t="s">
        <v>444</v>
      </c>
      <c r="C7" s="44"/>
      <c r="D7" s="45" t="s">
        <v>443</v>
      </c>
      <c r="E7" s="45">
        <v>911</v>
      </c>
      <c r="F7" s="45"/>
    </row>
    <row r="8" spans="1:6">
      <c r="A8" s="43" t="s">
        <v>493</v>
      </c>
      <c r="B8" s="44"/>
      <c r="C8" s="44"/>
      <c r="D8" s="45"/>
      <c r="E8" s="45"/>
      <c r="F8" s="45"/>
    </row>
    <row r="9" spans="1:6">
      <c r="A9" s="43" t="s">
        <v>623</v>
      </c>
      <c r="B9" s="44" t="s">
        <v>624</v>
      </c>
      <c r="C9" s="44"/>
      <c r="D9" s="45" t="s">
        <v>625</v>
      </c>
      <c r="E9" s="45"/>
      <c r="F9" s="45"/>
    </row>
    <row r="10" spans="1:6">
      <c r="A10" s="43" t="s">
        <v>200</v>
      </c>
      <c r="B10" s="44" t="s">
        <v>201</v>
      </c>
      <c r="C10" s="44"/>
      <c r="D10" s="45" t="s">
        <v>202</v>
      </c>
      <c r="E10" s="45">
        <v>911</v>
      </c>
      <c r="F10" s="45">
        <v>6</v>
      </c>
    </row>
    <row r="11" spans="1:6">
      <c r="A11" s="43" t="s">
        <v>457</v>
      </c>
      <c r="B11" s="44"/>
      <c r="C11" s="44"/>
      <c r="D11" s="45"/>
      <c r="E11" s="45"/>
      <c r="F11" s="45"/>
    </row>
    <row r="12" spans="1:6">
      <c r="A12" s="43" t="s">
        <v>555</v>
      </c>
      <c r="B12" s="44" t="s">
        <v>556</v>
      </c>
      <c r="C12" s="44"/>
      <c r="D12" s="45" t="s">
        <v>557</v>
      </c>
      <c r="E12" s="45"/>
      <c r="F12" s="45"/>
    </row>
    <row r="13" spans="1:6">
      <c r="A13" s="43" t="s">
        <v>203</v>
      </c>
      <c r="B13" s="44" t="s">
        <v>204</v>
      </c>
      <c r="C13" s="44"/>
      <c r="D13" s="45" t="s">
        <v>205</v>
      </c>
      <c r="E13" s="45" t="s">
        <v>164</v>
      </c>
      <c r="F13" s="45">
        <v>2</v>
      </c>
    </row>
    <row r="14" spans="1:6">
      <c r="A14" s="43" t="s">
        <v>394</v>
      </c>
      <c r="B14" s="44" t="s">
        <v>395</v>
      </c>
      <c r="C14" s="44"/>
      <c r="D14" s="45"/>
      <c r="E14" s="45"/>
      <c r="F14" s="45"/>
    </row>
    <row r="15" spans="1:6">
      <c r="A15" s="43" t="s">
        <v>621</v>
      </c>
      <c r="B15" s="44"/>
      <c r="C15" s="44"/>
      <c r="D15" s="45"/>
      <c r="E15" s="45"/>
      <c r="F15" s="45"/>
    </row>
    <row r="16" spans="1:6">
      <c r="A16" s="43" t="s">
        <v>206</v>
      </c>
      <c r="B16" s="44" t="s">
        <v>207</v>
      </c>
      <c r="C16" s="44"/>
      <c r="D16" s="45" t="s">
        <v>208</v>
      </c>
      <c r="E16" s="45" t="s">
        <v>209</v>
      </c>
      <c r="F16" s="45">
        <v>6</v>
      </c>
    </row>
    <row r="17" spans="1:6">
      <c r="A17" s="43" t="s">
        <v>482</v>
      </c>
      <c r="B17" s="44"/>
      <c r="C17" s="44"/>
      <c r="D17" s="45"/>
      <c r="E17" s="45"/>
      <c r="F17" s="45"/>
    </row>
    <row r="18" spans="1:6">
      <c r="A18" s="43" t="s">
        <v>210</v>
      </c>
      <c r="B18" s="44" t="s">
        <v>211</v>
      </c>
      <c r="C18" s="44"/>
      <c r="D18" s="45" t="s">
        <v>212</v>
      </c>
      <c r="E18" s="45">
        <v>911</v>
      </c>
      <c r="F18" s="45"/>
    </row>
    <row r="19" spans="1:6">
      <c r="A19" s="43" t="s">
        <v>213</v>
      </c>
      <c r="B19" s="44" t="s">
        <v>214</v>
      </c>
      <c r="C19" s="44"/>
      <c r="D19" s="45" t="s">
        <v>215</v>
      </c>
      <c r="E19" s="45"/>
      <c r="F19" s="45"/>
    </row>
    <row r="20" spans="1:6">
      <c r="A20" s="43" t="s">
        <v>598</v>
      </c>
      <c r="B20" s="44" t="s">
        <v>602</v>
      </c>
      <c r="C20" s="44"/>
      <c r="D20" s="45" t="s">
        <v>603</v>
      </c>
      <c r="E20" s="45"/>
      <c r="F20" s="45"/>
    </row>
    <row r="21" spans="1:6">
      <c r="A21" s="43" t="s">
        <v>619</v>
      </c>
      <c r="B21" s="44" t="s">
        <v>614</v>
      </c>
      <c r="C21" s="44"/>
      <c r="D21" s="45" t="s">
        <v>615</v>
      </c>
      <c r="E21" s="45"/>
      <c r="F21" s="45"/>
    </row>
    <row r="22" spans="1:6">
      <c r="A22" s="43" t="s">
        <v>599</v>
      </c>
      <c r="B22" s="44" t="s">
        <v>601</v>
      </c>
      <c r="C22" s="44"/>
      <c r="D22" s="45" t="s">
        <v>600</v>
      </c>
      <c r="E22" s="45"/>
      <c r="F22" s="45"/>
    </row>
    <row r="23" spans="1:6">
      <c r="A23" s="43" t="s">
        <v>216</v>
      </c>
      <c r="B23" s="44" t="s">
        <v>217</v>
      </c>
      <c r="C23" s="44"/>
      <c r="D23" s="45" t="s">
        <v>218</v>
      </c>
      <c r="E23" s="45" t="s">
        <v>209</v>
      </c>
      <c r="F23" s="45">
        <v>4.8</v>
      </c>
    </row>
    <row r="24" spans="1:6">
      <c r="A24" s="43" t="s">
        <v>416</v>
      </c>
      <c r="B24" s="44"/>
      <c r="C24" s="44"/>
      <c r="D24" s="45"/>
      <c r="E24" s="45"/>
      <c r="F24" s="45"/>
    </row>
    <row r="25" spans="1:6">
      <c r="A25" s="43" t="s">
        <v>186</v>
      </c>
      <c r="B25" s="44" t="s">
        <v>219</v>
      </c>
      <c r="C25" s="44"/>
      <c r="D25" s="45" t="s">
        <v>220</v>
      </c>
      <c r="E25" s="45" t="s">
        <v>164</v>
      </c>
      <c r="F25" s="45">
        <v>2</v>
      </c>
    </row>
    <row r="26" spans="1:6">
      <c r="A26" s="43" t="s">
        <v>408</v>
      </c>
      <c r="B26" s="44" t="s">
        <v>409</v>
      </c>
      <c r="C26" s="44"/>
      <c r="D26" s="45"/>
      <c r="E26" s="45" t="s">
        <v>209</v>
      </c>
      <c r="F26" s="45"/>
    </row>
    <row r="27" spans="1:6">
      <c r="A27" s="43" t="s">
        <v>221</v>
      </c>
      <c r="B27" s="44" t="s">
        <v>222</v>
      </c>
      <c r="C27" s="44"/>
      <c r="D27" s="44"/>
      <c r="E27" s="44" t="s">
        <v>164</v>
      </c>
      <c r="F27" s="44">
        <v>2</v>
      </c>
    </row>
    <row r="28" spans="1:6">
      <c r="A28" s="43" t="s">
        <v>428</v>
      </c>
      <c r="B28" s="44" t="s">
        <v>223</v>
      </c>
      <c r="C28" s="44"/>
      <c r="D28" s="45" t="s">
        <v>224</v>
      </c>
      <c r="E28" s="45" t="s">
        <v>164</v>
      </c>
      <c r="F28" s="45">
        <v>2</v>
      </c>
    </row>
    <row r="29" spans="1:6">
      <c r="A29" s="43" t="s">
        <v>433</v>
      </c>
      <c r="B29" s="44"/>
      <c r="C29" s="44"/>
      <c r="D29" s="45"/>
      <c r="E29" s="45"/>
      <c r="F29" s="45"/>
    </row>
    <row r="30" spans="1:6">
      <c r="A30" s="43" t="s">
        <v>460</v>
      </c>
      <c r="B30" s="44"/>
      <c r="C30" s="44"/>
      <c r="D30" s="45"/>
      <c r="E30" s="45" t="s">
        <v>430</v>
      </c>
      <c r="F30" s="45"/>
    </row>
    <row r="31" spans="1:6">
      <c r="A31" s="43" t="s">
        <v>228</v>
      </c>
      <c r="B31" s="44" t="s">
        <v>229</v>
      </c>
      <c r="C31" s="44"/>
      <c r="D31" s="45" t="s">
        <v>230</v>
      </c>
      <c r="E31" s="45" t="s">
        <v>164</v>
      </c>
      <c r="F31" s="45">
        <v>2</v>
      </c>
    </row>
    <row r="32" spans="1:6">
      <c r="A32" s="43" t="s">
        <v>489</v>
      </c>
      <c r="B32" s="44"/>
      <c r="C32" s="44"/>
      <c r="D32" s="45"/>
      <c r="E32" s="45"/>
      <c r="F32" s="45"/>
    </row>
    <row r="33" spans="1:6">
      <c r="A33" s="43" t="s">
        <v>612</v>
      </c>
      <c r="B33" s="44" t="s">
        <v>613</v>
      </c>
      <c r="C33" s="44"/>
      <c r="D33" s="45"/>
      <c r="E33" s="45"/>
      <c r="F33" s="45"/>
    </row>
    <row r="34" spans="1:6">
      <c r="A34" s="43" t="s">
        <v>590</v>
      </c>
      <c r="B34" s="44"/>
      <c r="C34" s="44"/>
      <c r="D34" s="45"/>
      <c r="E34" s="45"/>
      <c r="F34" s="45"/>
    </row>
    <row r="35" spans="1:6">
      <c r="A35" s="43" t="s">
        <v>584</v>
      </c>
      <c r="B35" s="44"/>
      <c r="C35" s="44"/>
      <c r="D35" s="45"/>
      <c r="E35" s="45"/>
      <c r="F35" s="45"/>
    </row>
    <row r="36" spans="1:6">
      <c r="A36" s="43" t="s">
        <v>231</v>
      </c>
      <c r="B36" s="44" t="s">
        <v>232</v>
      </c>
      <c r="C36" s="44"/>
      <c r="D36" s="45" t="s">
        <v>233</v>
      </c>
      <c r="E36" s="45" t="s">
        <v>209</v>
      </c>
      <c r="F36" s="45">
        <v>4</v>
      </c>
    </row>
    <row r="37" spans="1:6">
      <c r="A37" s="43" t="s">
        <v>593</v>
      </c>
      <c r="B37" s="44"/>
      <c r="C37" s="44"/>
      <c r="D37" s="45"/>
      <c r="E37" s="45"/>
      <c r="F37" s="45"/>
    </row>
    <row r="38" spans="1:6">
      <c r="A38" s="43" t="s">
        <v>234</v>
      </c>
      <c r="B38" s="44" t="s">
        <v>235</v>
      </c>
      <c r="C38" s="44"/>
      <c r="D38" s="45"/>
      <c r="E38" s="45" t="s">
        <v>236</v>
      </c>
      <c r="F38" s="45">
        <v>3</v>
      </c>
    </row>
    <row r="39" spans="1:6">
      <c r="A39" s="43" t="s">
        <v>237</v>
      </c>
      <c r="B39" s="44" t="s">
        <v>238</v>
      </c>
      <c r="C39" s="44"/>
      <c r="D39" s="45" t="s">
        <v>239</v>
      </c>
      <c r="E39" s="45" t="s">
        <v>164</v>
      </c>
      <c r="F39" s="45">
        <v>2</v>
      </c>
    </row>
    <row r="40" spans="1:6">
      <c r="A40" s="43" t="s">
        <v>396</v>
      </c>
      <c r="B40" s="44" t="s">
        <v>397</v>
      </c>
      <c r="C40" s="44" t="s">
        <v>398</v>
      </c>
      <c r="D40" s="45"/>
      <c r="E40" s="45" t="s">
        <v>164</v>
      </c>
      <c r="F40" s="45"/>
    </row>
    <row r="41" spans="1:6">
      <c r="A41" s="43" t="s">
        <v>393</v>
      </c>
      <c r="B41" s="44"/>
      <c r="C41" s="44"/>
      <c r="D41" s="45"/>
      <c r="E41" s="45"/>
      <c r="F41" s="45"/>
    </row>
    <row r="42" spans="1:6">
      <c r="A42" s="43" t="s">
        <v>240</v>
      </c>
      <c r="B42" s="44" t="s">
        <v>241</v>
      </c>
      <c r="C42" s="44"/>
      <c r="D42" s="45" t="s">
        <v>242</v>
      </c>
      <c r="E42" s="45" t="s">
        <v>209</v>
      </c>
      <c r="F42" s="45">
        <v>6</v>
      </c>
    </row>
    <row r="43" spans="1:6">
      <c r="A43" s="43" t="s">
        <v>456</v>
      </c>
      <c r="B43" s="44">
        <v>9113121826</v>
      </c>
      <c r="C43" s="44"/>
      <c r="D43" s="45"/>
      <c r="E43" s="45"/>
      <c r="F43" s="45"/>
    </row>
    <row r="44" spans="1:6">
      <c r="A44" s="43" t="s">
        <v>243</v>
      </c>
      <c r="B44" s="44" t="s">
        <v>244</v>
      </c>
      <c r="C44" s="44"/>
      <c r="D44" s="45" t="s">
        <v>245</v>
      </c>
      <c r="E44" s="45" t="s">
        <v>209</v>
      </c>
      <c r="F44" s="45">
        <v>4.8</v>
      </c>
    </row>
    <row r="45" spans="1:6">
      <c r="A45" s="43" t="s">
        <v>573</v>
      </c>
      <c r="B45" s="44">
        <v>9358113499</v>
      </c>
      <c r="C45" s="44"/>
      <c r="D45" s="45"/>
      <c r="E45" s="45"/>
      <c r="F45" s="45"/>
    </row>
    <row r="46" spans="1:6">
      <c r="A46" s="43" t="s">
        <v>353</v>
      </c>
      <c r="B46" s="44"/>
      <c r="C46" s="44"/>
      <c r="D46" s="45"/>
      <c r="E46" s="45"/>
      <c r="F46" s="45"/>
    </row>
    <row r="47" spans="1:6">
      <c r="A47" s="43" t="s">
        <v>583</v>
      </c>
      <c r="B47" s="44"/>
      <c r="C47" s="44"/>
      <c r="D47" s="45"/>
      <c r="E47" s="45"/>
      <c r="F47" s="45"/>
    </row>
    <row r="48" spans="1:6">
      <c r="A48" s="43" t="s">
        <v>246</v>
      </c>
      <c r="B48" s="44" t="s">
        <v>247</v>
      </c>
      <c r="C48" s="44"/>
      <c r="D48" s="45" t="s">
        <v>248</v>
      </c>
      <c r="E48" s="45" t="s">
        <v>164</v>
      </c>
      <c r="F48" s="45">
        <v>2</v>
      </c>
    </row>
    <row r="49" spans="1:6">
      <c r="A49" s="43" t="s">
        <v>185</v>
      </c>
      <c r="B49" s="44" t="s">
        <v>249</v>
      </c>
      <c r="C49" s="44"/>
      <c r="D49" s="45" t="s">
        <v>250</v>
      </c>
      <c r="E49" s="45" t="s">
        <v>209</v>
      </c>
      <c r="F49" s="45"/>
    </row>
    <row r="50" spans="1:6">
      <c r="A50" s="43" t="s">
        <v>529</v>
      </c>
      <c r="B50" s="44"/>
      <c r="C50" s="44"/>
      <c r="D50" s="45"/>
      <c r="E50" s="45"/>
      <c r="F50" s="45"/>
    </row>
    <row r="51" spans="1:6">
      <c r="A51" s="43" t="s">
        <v>251</v>
      </c>
      <c r="B51" s="44" t="s">
        <v>252</v>
      </c>
      <c r="C51" s="44"/>
      <c r="D51" s="45" t="s">
        <v>253</v>
      </c>
      <c r="E51" s="45">
        <v>911</v>
      </c>
      <c r="F51" s="45">
        <v>6</v>
      </c>
    </row>
    <row r="52" spans="1:6">
      <c r="A52" s="43" t="s">
        <v>254</v>
      </c>
      <c r="B52" s="44" t="s">
        <v>255</v>
      </c>
      <c r="C52" s="44"/>
      <c r="D52" s="45" t="s">
        <v>256</v>
      </c>
      <c r="E52" s="45" t="s">
        <v>257</v>
      </c>
      <c r="F52" s="45">
        <v>10</v>
      </c>
    </row>
    <row r="53" spans="1:6">
      <c r="A53" s="43" t="s">
        <v>258</v>
      </c>
      <c r="B53" s="46" t="s">
        <v>259</v>
      </c>
      <c r="C53" s="46" t="s">
        <v>260</v>
      </c>
      <c r="D53" s="45" t="s">
        <v>261</v>
      </c>
      <c r="E53" s="45" t="s">
        <v>209</v>
      </c>
      <c r="F53" s="45">
        <v>4.8</v>
      </c>
    </row>
    <row r="54" spans="1:6">
      <c r="A54" s="43" t="s">
        <v>262</v>
      </c>
      <c r="B54" s="44" t="s">
        <v>263</v>
      </c>
      <c r="C54" s="44"/>
      <c r="D54" s="45" t="s">
        <v>264</v>
      </c>
      <c r="E54" s="45" t="s">
        <v>209</v>
      </c>
      <c r="F54" s="45">
        <v>6</v>
      </c>
    </row>
    <row r="55" spans="1:6">
      <c r="A55" s="43" t="s">
        <v>422</v>
      </c>
      <c r="B55" s="44"/>
      <c r="C55" s="44"/>
      <c r="D55" s="45"/>
      <c r="E55" s="45" t="s">
        <v>236</v>
      </c>
      <c r="F55" s="45"/>
    </row>
    <row r="56" spans="1:6">
      <c r="A56" s="43" t="s">
        <v>265</v>
      </c>
      <c r="B56" s="44" t="s">
        <v>266</v>
      </c>
      <c r="C56" s="44"/>
      <c r="D56" s="45" t="s">
        <v>267</v>
      </c>
      <c r="E56" s="45" t="s">
        <v>209</v>
      </c>
      <c r="F56" s="45">
        <v>6</v>
      </c>
    </row>
    <row r="57" spans="1:6">
      <c r="A57" s="43" t="s">
        <v>586</v>
      </c>
      <c r="B57" s="44"/>
      <c r="C57" s="44"/>
      <c r="D57" s="45"/>
      <c r="E57" s="45"/>
      <c r="F57" s="45"/>
    </row>
    <row r="58" spans="1:6">
      <c r="A58" s="43" t="s">
        <v>268</v>
      </c>
      <c r="B58" s="44" t="s">
        <v>269</v>
      </c>
      <c r="C58" s="44"/>
      <c r="D58" s="45" t="s">
        <v>270</v>
      </c>
      <c r="E58" s="45" t="s">
        <v>164</v>
      </c>
      <c r="F58" s="45">
        <v>2</v>
      </c>
    </row>
    <row r="59" spans="1:6">
      <c r="A59" s="43" t="s">
        <v>271</v>
      </c>
      <c r="B59" s="44" t="s">
        <v>272</v>
      </c>
      <c r="C59" s="44"/>
      <c r="D59" s="45" t="s">
        <v>273</v>
      </c>
      <c r="E59" s="45"/>
      <c r="F59" s="45"/>
    </row>
    <row r="60" spans="1:6">
      <c r="A60" s="43" t="s">
        <v>616</v>
      </c>
      <c r="B60" s="44" t="s">
        <v>618</v>
      </c>
      <c r="C60" s="44"/>
      <c r="D60" s="45" t="s">
        <v>617</v>
      </c>
      <c r="E60" s="45"/>
      <c r="F60" s="45"/>
    </row>
    <row r="61" spans="1:6">
      <c r="A61" s="43" t="s">
        <v>451</v>
      </c>
      <c r="B61" s="44"/>
      <c r="C61" s="44"/>
      <c r="D61" s="45"/>
      <c r="E61" s="45"/>
      <c r="F61" s="45"/>
    </row>
    <row r="62" spans="1:6">
      <c r="A62" s="43" t="s">
        <v>471</v>
      </c>
      <c r="B62" s="44"/>
      <c r="C62" s="44"/>
      <c r="D62" s="45"/>
      <c r="E62" s="45" t="s">
        <v>430</v>
      </c>
      <c r="F62" s="45"/>
    </row>
    <row r="63" spans="1:6">
      <c r="A63" s="43" t="s">
        <v>429</v>
      </c>
      <c r="B63" s="44"/>
      <c r="C63" s="44"/>
      <c r="D63" s="45"/>
      <c r="E63" s="45" t="s">
        <v>430</v>
      </c>
      <c r="F63" s="45"/>
    </row>
    <row r="64" spans="1:6">
      <c r="A64" s="43" t="s">
        <v>274</v>
      </c>
      <c r="B64" s="46" t="s">
        <v>275</v>
      </c>
      <c r="C64" s="46" t="s">
        <v>276</v>
      </c>
      <c r="D64" s="45" t="s">
        <v>277</v>
      </c>
      <c r="E64" s="45" t="s">
        <v>209</v>
      </c>
      <c r="F64" s="45">
        <v>4.8</v>
      </c>
    </row>
    <row r="65" spans="1:6">
      <c r="A65" s="43" t="s">
        <v>278</v>
      </c>
      <c r="B65" s="44" t="s">
        <v>279</v>
      </c>
      <c r="C65" s="44"/>
      <c r="D65" s="45" t="s">
        <v>280</v>
      </c>
      <c r="E65" s="45" t="s">
        <v>257</v>
      </c>
      <c r="F65" s="45">
        <v>10</v>
      </c>
    </row>
    <row r="66" spans="1:6">
      <c r="A66" s="43" t="s">
        <v>281</v>
      </c>
      <c r="B66" s="44" t="s">
        <v>282</v>
      </c>
      <c r="C66" s="44"/>
      <c r="D66" s="45" t="s">
        <v>283</v>
      </c>
      <c r="E66" s="45" t="s">
        <v>284</v>
      </c>
      <c r="F66" s="45"/>
    </row>
    <row r="67" spans="1:6">
      <c r="A67" s="43" t="s">
        <v>585</v>
      </c>
      <c r="B67" s="44"/>
      <c r="C67" s="44"/>
      <c r="D67" s="45"/>
      <c r="E67" s="45"/>
      <c r="F67" s="45"/>
    </row>
    <row r="68" spans="1:6">
      <c r="A68" s="43" t="s">
        <v>285</v>
      </c>
      <c r="B68" s="44" t="s">
        <v>286</v>
      </c>
      <c r="C68" s="44"/>
      <c r="D68" s="45" t="s">
        <v>287</v>
      </c>
      <c r="E68" s="45" t="s">
        <v>164</v>
      </c>
      <c r="F68" s="45">
        <v>2</v>
      </c>
    </row>
    <row r="69" spans="1:6">
      <c r="A69" s="43" t="s">
        <v>288</v>
      </c>
      <c r="B69" s="44" t="s">
        <v>289</v>
      </c>
      <c r="C69" s="44"/>
      <c r="D69" s="45" t="s">
        <v>290</v>
      </c>
      <c r="E69" s="45" t="s">
        <v>164</v>
      </c>
      <c r="F69" s="45">
        <v>2</v>
      </c>
    </row>
    <row r="70" spans="1:6">
      <c r="A70" s="43" t="s">
        <v>450</v>
      </c>
      <c r="B70" s="44"/>
      <c r="C70" s="44"/>
      <c r="D70" s="45"/>
      <c r="E70" s="45"/>
      <c r="F70" s="45"/>
    </row>
    <row r="71" spans="1:6">
      <c r="A71" s="43" t="s">
        <v>291</v>
      </c>
      <c r="B71" s="46" t="s">
        <v>292</v>
      </c>
      <c r="C71" s="46" t="s">
        <v>293</v>
      </c>
      <c r="D71" s="45" t="s">
        <v>294</v>
      </c>
      <c r="E71" s="45" t="s">
        <v>209</v>
      </c>
      <c r="F71" s="45">
        <v>6</v>
      </c>
    </row>
    <row r="72" spans="1:6">
      <c r="A72" s="43" t="s">
        <v>295</v>
      </c>
      <c r="B72" s="44" t="s">
        <v>296</v>
      </c>
      <c r="C72" s="44"/>
      <c r="D72" s="45" t="s">
        <v>297</v>
      </c>
      <c r="E72" s="45" t="s">
        <v>196</v>
      </c>
      <c r="F72" s="45">
        <v>4.8</v>
      </c>
    </row>
    <row r="73" spans="1:6">
      <c r="A73" s="43" t="s">
        <v>575</v>
      </c>
      <c r="B73" s="44">
        <v>9149521828</v>
      </c>
      <c r="C73" s="44"/>
      <c r="D73" s="45" t="s">
        <v>576</v>
      </c>
      <c r="E73" s="45"/>
      <c r="F73" s="45"/>
    </row>
    <row r="74" spans="1:6">
      <c r="A74" s="43" t="s">
        <v>589</v>
      </c>
      <c r="B74" s="44"/>
      <c r="C74" s="44"/>
      <c r="D74" s="45"/>
      <c r="E74" s="45"/>
      <c r="F74" s="45"/>
    </row>
    <row r="75" spans="1:6">
      <c r="A75" s="43" t="s">
        <v>298</v>
      </c>
      <c r="B75" s="44" t="s">
        <v>299</v>
      </c>
      <c r="C75" s="44"/>
      <c r="D75" s="45" t="s">
        <v>300</v>
      </c>
      <c r="E75" s="45" t="s">
        <v>209</v>
      </c>
      <c r="F75" s="45"/>
    </row>
    <row r="76" spans="1:6">
      <c r="A76" s="43" t="s">
        <v>571</v>
      </c>
      <c r="B76" s="44" t="s">
        <v>225</v>
      </c>
      <c r="C76" s="44"/>
      <c r="D76" s="45"/>
      <c r="E76" s="45" t="s">
        <v>209</v>
      </c>
      <c r="F76" s="45"/>
    </row>
    <row r="77" spans="1:6">
      <c r="A77" s="43" t="s">
        <v>301</v>
      </c>
      <c r="B77" s="44" t="s">
        <v>302</v>
      </c>
      <c r="C77" s="44"/>
      <c r="D77" s="45" t="s">
        <v>303</v>
      </c>
      <c r="E77" s="45" t="s">
        <v>209</v>
      </c>
      <c r="F77" s="45">
        <v>4.8</v>
      </c>
    </row>
    <row r="78" spans="1:6">
      <c r="A78" s="43" t="s">
        <v>304</v>
      </c>
      <c r="B78" s="44" t="s">
        <v>305</v>
      </c>
      <c r="C78" s="44"/>
      <c r="D78" s="45" t="s">
        <v>306</v>
      </c>
      <c r="E78" s="45" t="s">
        <v>209</v>
      </c>
      <c r="F78" s="45">
        <v>6</v>
      </c>
    </row>
    <row r="79" spans="1:6">
      <c r="A79" s="43" t="s">
        <v>554</v>
      </c>
      <c r="B79" s="44">
        <v>9377014329</v>
      </c>
      <c r="C79" s="44"/>
      <c r="D79" s="45"/>
      <c r="E79" s="45"/>
      <c r="F79" s="45"/>
    </row>
    <row r="80" spans="1:6">
      <c r="A80" s="43" t="s">
        <v>307</v>
      </c>
      <c r="B80" s="44" t="s">
        <v>308</v>
      </c>
      <c r="C80" s="44"/>
      <c r="D80" s="45" t="s">
        <v>309</v>
      </c>
      <c r="E80" s="45" t="s">
        <v>209</v>
      </c>
      <c r="F80" s="45">
        <v>4.8</v>
      </c>
    </row>
    <row r="81" spans="1:6">
      <c r="A81" s="43" t="s">
        <v>642</v>
      </c>
      <c r="B81" s="44"/>
      <c r="C81" s="44"/>
      <c r="D81" s="45"/>
      <c r="E81" s="45"/>
      <c r="F81" s="45"/>
    </row>
    <row r="82" spans="1:6">
      <c r="A82" s="43" t="s">
        <v>310</v>
      </c>
      <c r="B82" s="44" t="s">
        <v>311</v>
      </c>
      <c r="C82" s="44"/>
      <c r="D82" s="45" t="s">
        <v>312</v>
      </c>
      <c r="E82" s="45" t="s">
        <v>209</v>
      </c>
      <c r="F82" s="45">
        <v>4.8</v>
      </c>
    </row>
    <row r="83" spans="1:6">
      <c r="A83" s="43" t="s">
        <v>453</v>
      </c>
      <c r="B83" s="44"/>
      <c r="C83" s="44"/>
      <c r="D83" s="45"/>
      <c r="E83" s="45"/>
      <c r="F83" s="45"/>
    </row>
    <row r="84" spans="1:6">
      <c r="A84" s="43" t="s">
        <v>313</v>
      </c>
      <c r="B84" s="44" t="s">
        <v>314</v>
      </c>
      <c r="C84" s="44"/>
      <c r="D84" s="45" t="s">
        <v>315</v>
      </c>
      <c r="E84" s="45" t="s">
        <v>209</v>
      </c>
      <c r="F84" s="45">
        <v>6</v>
      </c>
    </row>
    <row r="85" spans="1:6">
      <c r="A85" s="43" t="s">
        <v>520</v>
      </c>
      <c r="B85" s="44"/>
      <c r="C85" s="44"/>
      <c r="D85" s="45"/>
      <c r="E85" s="45"/>
      <c r="F85" s="45"/>
    </row>
    <row r="86" spans="1:6">
      <c r="A86" s="43" t="s">
        <v>610</v>
      </c>
      <c r="B86" s="44"/>
      <c r="C86" s="44"/>
      <c r="D86" s="45"/>
      <c r="E86" s="45"/>
      <c r="F86" s="45"/>
    </row>
    <row r="87" spans="1:6">
      <c r="A87" s="43" t="s">
        <v>588</v>
      </c>
      <c r="B87" s="44"/>
      <c r="C87" s="44"/>
      <c r="D87" s="45"/>
      <c r="E87" s="45"/>
      <c r="F87" s="45"/>
    </row>
    <row r="88" spans="1:6">
      <c r="A88" s="43" t="s">
        <v>316</v>
      </c>
      <c r="B88" s="44" t="s">
        <v>317</v>
      </c>
      <c r="C88" s="44"/>
      <c r="D88" s="45" t="s">
        <v>318</v>
      </c>
      <c r="E88" s="45" t="s">
        <v>209</v>
      </c>
      <c r="F88" s="45">
        <v>6</v>
      </c>
    </row>
    <row r="89" spans="1:6">
      <c r="A89" s="43" t="s">
        <v>319</v>
      </c>
      <c r="B89" s="44" t="s">
        <v>320</v>
      </c>
      <c r="C89" s="44"/>
      <c r="D89" s="45" t="s">
        <v>321</v>
      </c>
      <c r="E89" s="45"/>
      <c r="F89" s="45"/>
    </row>
    <row r="90" spans="1:6">
      <c r="A90" s="43" t="s">
        <v>322</v>
      </c>
      <c r="B90" s="44" t="s">
        <v>323</v>
      </c>
      <c r="C90" s="44"/>
      <c r="D90" s="45" t="s">
        <v>324</v>
      </c>
      <c r="E90" s="45" t="s">
        <v>257</v>
      </c>
      <c r="F90" s="45">
        <v>10</v>
      </c>
    </row>
    <row r="91" spans="1:6">
      <c r="A91" s="43" t="s">
        <v>574</v>
      </c>
      <c r="B91" s="44" t="s">
        <v>325</v>
      </c>
      <c r="C91" s="44"/>
      <c r="D91" s="45" t="s">
        <v>326</v>
      </c>
      <c r="E91" s="45" t="s">
        <v>164</v>
      </c>
      <c r="F91" s="45">
        <v>2</v>
      </c>
    </row>
    <row r="92" spans="1:6">
      <c r="A92" s="43" t="s">
        <v>594</v>
      </c>
      <c r="B92" s="44"/>
      <c r="C92" s="44"/>
      <c r="D92" s="45"/>
      <c r="E92" s="45"/>
      <c r="F92" s="45"/>
    </row>
    <row r="93" spans="1:6">
      <c r="A93" s="43" t="s">
        <v>327</v>
      </c>
      <c r="B93" s="44" t="s">
        <v>328</v>
      </c>
      <c r="C93" s="44"/>
      <c r="D93" s="45" t="s">
        <v>329</v>
      </c>
      <c r="E93" s="45"/>
      <c r="F93" s="45"/>
    </row>
    <row r="94" spans="1:6">
      <c r="A94" s="43" t="s">
        <v>469</v>
      </c>
      <c r="B94" s="44"/>
      <c r="C94" s="44"/>
      <c r="D94" s="45"/>
      <c r="E94" s="45"/>
      <c r="F94" s="45"/>
    </row>
    <row r="95" spans="1:6">
      <c r="A95" s="43" t="s">
        <v>545</v>
      </c>
      <c r="B95" s="44" t="s">
        <v>547</v>
      </c>
      <c r="C95" s="44"/>
      <c r="D95" s="45" t="s">
        <v>546</v>
      </c>
      <c r="E95" s="45"/>
      <c r="F95" s="45"/>
    </row>
    <row r="96" spans="1:6">
      <c r="A96" s="43" t="s">
        <v>187</v>
      </c>
      <c r="B96" s="44" t="s">
        <v>330</v>
      </c>
      <c r="C96" s="44"/>
      <c r="D96" s="45" t="s">
        <v>331</v>
      </c>
      <c r="E96" s="45">
        <v>911</v>
      </c>
      <c r="F96" s="45"/>
    </row>
    <row r="97" spans="1:6">
      <c r="A97" s="43" t="s">
        <v>638</v>
      </c>
      <c r="B97" s="44" t="s">
        <v>639</v>
      </c>
      <c r="C97" s="44"/>
      <c r="D97" s="45"/>
      <c r="E97" s="45"/>
      <c r="F97" s="45"/>
    </row>
    <row r="98" spans="1:6">
      <c r="A98" s="43" t="s">
        <v>332</v>
      </c>
      <c r="B98" s="44" t="s">
        <v>333</v>
      </c>
      <c r="C98" s="44"/>
      <c r="D98" s="44" t="s">
        <v>334</v>
      </c>
      <c r="E98" s="44" t="s">
        <v>164</v>
      </c>
      <c r="F98" s="44">
        <v>2</v>
      </c>
    </row>
    <row r="99" spans="1:6">
      <c r="A99" s="43" t="s">
        <v>335</v>
      </c>
      <c r="B99" s="44" t="s">
        <v>336</v>
      </c>
      <c r="C99" s="44"/>
      <c r="D99" s="45" t="s">
        <v>337</v>
      </c>
      <c r="E99" s="45"/>
      <c r="F99" s="45"/>
    </row>
    <row r="100" spans="1:6">
      <c r="A100" s="43" t="s">
        <v>459</v>
      </c>
      <c r="B100" s="44"/>
      <c r="C100" s="44"/>
      <c r="D100" s="45"/>
      <c r="E100" s="45" t="s">
        <v>430</v>
      </c>
      <c r="F100" s="45"/>
    </row>
    <row r="101" spans="1:6">
      <c r="A101" s="43" t="s">
        <v>467</v>
      </c>
      <c r="B101" s="44"/>
      <c r="C101" s="44"/>
      <c r="D101" s="45"/>
      <c r="E101" s="45"/>
      <c r="F101" s="45"/>
    </row>
    <row r="102" spans="1:6" ht="14.25" customHeight="1">
      <c r="A102" s="43" t="s">
        <v>338</v>
      </c>
      <c r="B102" s="44" t="s">
        <v>339</v>
      </c>
      <c r="C102" s="44"/>
      <c r="D102" s="45" t="s">
        <v>340</v>
      </c>
      <c r="E102" s="45" t="s">
        <v>209</v>
      </c>
      <c r="F102" s="45">
        <v>4.8</v>
      </c>
    </row>
    <row r="103" spans="1:6" ht="14.25" customHeight="1">
      <c r="A103" s="43" t="s">
        <v>475</v>
      </c>
      <c r="B103" s="44"/>
      <c r="C103" s="44"/>
      <c r="D103" s="45"/>
      <c r="E103" s="45"/>
      <c r="F103" s="45"/>
    </row>
    <row r="104" spans="1:6">
      <c r="A104" s="43" t="s">
        <v>341</v>
      </c>
      <c r="B104" s="44" t="s">
        <v>342</v>
      </c>
      <c r="C104" s="44"/>
      <c r="D104" s="45" t="s">
        <v>343</v>
      </c>
      <c r="E104" s="45" t="s">
        <v>257</v>
      </c>
      <c r="F104" s="45">
        <v>10</v>
      </c>
    </row>
    <row r="105" spans="1:6">
      <c r="A105" s="43" t="s">
        <v>399</v>
      </c>
      <c r="B105" s="44" t="s">
        <v>400</v>
      </c>
      <c r="C105" s="44"/>
      <c r="D105" s="45"/>
      <c r="E105" s="45" t="s">
        <v>401</v>
      </c>
      <c r="F105" s="45"/>
    </row>
    <row r="106" spans="1:6">
      <c r="A106" s="43" t="s">
        <v>344</v>
      </c>
      <c r="B106" s="44" t="s">
        <v>345</v>
      </c>
      <c r="C106" s="44"/>
      <c r="D106" s="45" t="s">
        <v>346</v>
      </c>
      <c r="E106" s="45" t="s">
        <v>209</v>
      </c>
      <c r="F106" s="45"/>
    </row>
    <row r="107" spans="1:6">
      <c r="A107" s="43" t="s">
        <v>347</v>
      </c>
      <c r="B107" s="44" t="s">
        <v>348</v>
      </c>
      <c r="C107" s="44"/>
      <c r="D107" s="45" t="s">
        <v>349</v>
      </c>
      <c r="E107" s="45" t="s">
        <v>164</v>
      </c>
      <c r="F107" s="45">
        <v>2</v>
      </c>
    </row>
    <row r="108" spans="1:6">
      <c r="A108" s="43" t="s">
        <v>606</v>
      </c>
      <c r="B108" s="44" t="s">
        <v>607</v>
      </c>
      <c r="C108" s="44"/>
      <c r="D108" s="45" t="s">
        <v>608</v>
      </c>
      <c r="E108" s="45"/>
      <c r="F108" s="45"/>
    </row>
    <row r="109" spans="1:6">
      <c r="A109" s="43" t="s">
        <v>350</v>
      </c>
      <c r="B109" s="44" t="s">
        <v>282</v>
      </c>
      <c r="C109" s="44"/>
      <c r="D109" s="45" t="s">
        <v>283</v>
      </c>
      <c r="E109" s="45"/>
      <c r="F109" s="45"/>
    </row>
    <row r="110" spans="1:6">
      <c r="A110" s="43" t="s">
        <v>620</v>
      </c>
      <c r="B110" s="44"/>
      <c r="C110" s="44"/>
      <c r="D110" s="45"/>
      <c r="E110" s="45"/>
      <c r="F110" s="45"/>
    </row>
    <row r="111" spans="1:6">
      <c r="A111" s="43" t="s">
        <v>587</v>
      </c>
      <c r="B111" s="44"/>
      <c r="C111" s="44"/>
      <c r="D111" s="45"/>
      <c r="E111" s="45"/>
      <c r="F111" s="45"/>
    </row>
    <row r="112" spans="1:6">
      <c r="A112" s="43" t="s">
        <v>424</v>
      </c>
      <c r="B112" s="44"/>
      <c r="C112" s="44"/>
      <c r="D112" s="45"/>
      <c r="E112" s="45" t="s">
        <v>209</v>
      </c>
      <c r="F112" s="45"/>
    </row>
    <row r="113" spans="1:6">
      <c r="A113" s="43" t="s">
        <v>461</v>
      </c>
      <c r="B113" s="44"/>
      <c r="C113" s="44"/>
      <c r="D113" s="45"/>
      <c r="E113" s="45"/>
      <c r="F113" s="45"/>
    </row>
    <row r="114" spans="1:6">
      <c r="A114" s="43" t="s">
        <v>611</v>
      </c>
      <c r="B114" s="44"/>
      <c r="C114" s="44"/>
      <c r="D114" s="45"/>
      <c r="E114" s="45"/>
      <c r="F114" s="45"/>
    </row>
    <row r="115" spans="1:6">
      <c r="A115" s="43" t="s">
        <v>481</v>
      </c>
      <c r="B115" s="44">
        <v>9119098489</v>
      </c>
      <c r="C115" s="44"/>
      <c r="D115" s="45"/>
      <c r="E115" s="45"/>
      <c r="F115" s="45"/>
    </row>
    <row r="116" spans="1:6">
      <c r="A116" s="43" t="s">
        <v>351</v>
      </c>
      <c r="B116" s="44" t="s">
        <v>352</v>
      </c>
      <c r="C116" s="44"/>
      <c r="D116" s="45"/>
      <c r="E116" s="45">
        <v>911</v>
      </c>
      <c r="F116" s="45"/>
    </row>
  </sheetData>
  <autoFilter ref="A1:F105">
    <sortState ref="A2:F116">
      <sortCondition ref="A1:A105"/>
    </sortState>
  </autoFilter>
  <customSheetViews>
    <customSheetView guid="{889FFCA4-7EFC-471B-8ECE-D4688929F392}" showAutoFilter="1" topLeftCell="A43">
      <selection activeCell="A6" sqref="A6"/>
      <pageMargins left="0.7" right="0.7" top="0.75" bottom="0.75" header="0.3" footer="0.3"/>
      <pageSetup orientation="portrait" r:id="rId1"/>
      <autoFilter ref="A1:F105">
        <sortState ref="A2:F105">
          <sortCondition ref="A1:A105"/>
        </sortState>
      </autoFilter>
    </customSheetView>
  </customSheetViews>
  <pageMargins left="0.7" right="0.7" top="0.75" bottom="0.75" header="0.3" footer="0.3"/>
  <pageSetup orientation="portrait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3"/>
  <sheetViews>
    <sheetView rightToLeft="1" zoomScaleNormal="100" workbookViewId="0">
      <selection activeCell="D13" sqref="D13"/>
    </sheetView>
  </sheetViews>
  <sheetFormatPr defaultRowHeight="15"/>
  <cols>
    <col min="1" max="1" width="9.85546875" customWidth="1"/>
    <col min="2" max="2" width="11.7109375" customWidth="1"/>
    <col min="3" max="3" width="26.5703125" style="1" customWidth="1"/>
    <col min="4" max="4" width="9" customWidth="1"/>
    <col min="5" max="5" width="7.42578125" customWidth="1"/>
    <col min="6" max="6" width="7.7109375" customWidth="1"/>
    <col min="7" max="8" width="12" customWidth="1"/>
    <col min="9" max="9" width="15.28515625" bestFit="1" customWidth="1"/>
    <col min="10" max="10" width="15.28515625" customWidth="1"/>
    <col min="11" max="12" width="11.42578125" customWidth="1"/>
    <col min="13" max="13" width="10.42578125" bestFit="1" customWidth="1"/>
  </cols>
  <sheetData>
    <row r="1" spans="1:13" ht="28.5" customHeight="1">
      <c r="A1" s="105" t="s">
        <v>540</v>
      </c>
      <c r="B1" s="107" t="s">
        <v>581</v>
      </c>
      <c r="C1" s="105" t="s">
        <v>109</v>
      </c>
      <c r="D1" s="105" t="s">
        <v>541</v>
      </c>
      <c r="E1" s="105" t="s">
        <v>542</v>
      </c>
      <c r="F1" s="105" t="s">
        <v>117</v>
      </c>
      <c r="G1" s="105" t="s">
        <v>543</v>
      </c>
      <c r="H1" s="105" t="s">
        <v>133</v>
      </c>
      <c r="I1" s="105" t="s">
        <v>125</v>
      </c>
      <c r="J1" s="105" t="s">
        <v>544</v>
      </c>
      <c r="K1" s="105" t="s">
        <v>522</v>
      </c>
      <c r="L1" s="105" t="s">
        <v>622</v>
      </c>
    </row>
    <row r="2" spans="1:13">
      <c r="A2" s="108">
        <v>15012002</v>
      </c>
      <c r="B2" s="108">
        <v>192</v>
      </c>
      <c r="C2" s="109" t="s">
        <v>110</v>
      </c>
      <c r="D2" s="110">
        <v>4</v>
      </c>
      <c r="E2" s="110" t="s">
        <v>630</v>
      </c>
      <c r="F2" s="110">
        <v>1</v>
      </c>
      <c r="G2" s="110">
        <v>348</v>
      </c>
      <c r="H2" s="110" t="s">
        <v>137</v>
      </c>
      <c r="I2" s="108" t="s">
        <v>124</v>
      </c>
      <c r="J2" s="3" t="s">
        <v>571</v>
      </c>
      <c r="K2" s="111">
        <v>146</v>
      </c>
      <c r="L2" s="111"/>
      <c r="M2" s="126"/>
    </row>
    <row r="3" spans="1:13">
      <c r="A3" s="108">
        <v>15012007</v>
      </c>
      <c r="B3" s="108">
        <v>48</v>
      </c>
      <c r="C3" s="109" t="s">
        <v>128</v>
      </c>
      <c r="D3" s="110">
        <v>1</v>
      </c>
      <c r="E3" s="110" t="s">
        <v>630</v>
      </c>
      <c r="F3" s="110">
        <v>1</v>
      </c>
      <c r="G3" s="110">
        <v>87</v>
      </c>
      <c r="H3" s="110" t="s">
        <v>137</v>
      </c>
      <c r="I3" s="108" t="s">
        <v>124</v>
      </c>
      <c r="J3" s="3" t="s">
        <v>571</v>
      </c>
      <c r="K3" s="111">
        <v>146</v>
      </c>
      <c r="L3" s="111"/>
      <c r="M3" s="126"/>
    </row>
    <row r="4" spans="1:13">
      <c r="A4" s="108">
        <v>15001139</v>
      </c>
      <c r="B4" s="108">
        <v>480</v>
      </c>
      <c r="C4" s="109" t="s">
        <v>390</v>
      </c>
      <c r="D4" s="110">
        <v>4</v>
      </c>
      <c r="E4" s="110" t="s">
        <v>630</v>
      </c>
      <c r="F4" s="110">
        <v>2</v>
      </c>
      <c r="G4" s="110">
        <v>2500</v>
      </c>
      <c r="H4" s="110" t="s">
        <v>135</v>
      </c>
      <c r="I4" s="108" t="s">
        <v>124</v>
      </c>
      <c r="J4" s="3" t="s">
        <v>332</v>
      </c>
      <c r="K4" s="111">
        <v>298</v>
      </c>
      <c r="L4" s="111"/>
      <c r="M4" s="126"/>
    </row>
    <row r="5" spans="1:13">
      <c r="A5" s="108">
        <v>15002084</v>
      </c>
      <c r="B5" s="108">
        <v>300</v>
      </c>
      <c r="C5" s="109" t="s">
        <v>384</v>
      </c>
      <c r="D5" s="110">
        <v>1</v>
      </c>
      <c r="E5" s="110">
        <v>10</v>
      </c>
      <c r="F5" s="110">
        <v>1</v>
      </c>
      <c r="G5" s="110">
        <v>83</v>
      </c>
      <c r="H5" s="110" t="s">
        <v>135</v>
      </c>
      <c r="I5" s="108" t="s">
        <v>155</v>
      </c>
      <c r="J5" s="3" t="s">
        <v>332</v>
      </c>
      <c r="K5" s="111">
        <v>299</v>
      </c>
      <c r="L5" s="111"/>
      <c r="M5" s="126"/>
    </row>
    <row r="6" spans="1:13">
      <c r="A6" s="108">
        <v>15002085</v>
      </c>
      <c r="B6" s="108">
        <v>300</v>
      </c>
      <c r="C6" s="109" t="s">
        <v>385</v>
      </c>
      <c r="D6" s="110">
        <v>1</v>
      </c>
      <c r="E6" s="110">
        <v>10</v>
      </c>
      <c r="F6" s="110">
        <v>1</v>
      </c>
      <c r="G6" s="110">
        <v>83</v>
      </c>
      <c r="H6" s="110" t="s">
        <v>135</v>
      </c>
      <c r="I6" s="108" t="s">
        <v>155</v>
      </c>
      <c r="J6" s="3" t="s">
        <v>332</v>
      </c>
      <c r="K6" s="111">
        <v>299</v>
      </c>
      <c r="L6" s="111"/>
      <c r="M6" s="126"/>
    </row>
    <row r="7" spans="1:13">
      <c r="A7" s="108">
        <v>15001067</v>
      </c>
      <c r="B7" s="108">
        <v>480</v>
      </c>
      <c r="C7" s="109" t="s">
        <v>369</v>
      </c>
      <c r="D7" s="110">
        <v>4</v>
      </c>
      <c r="E7" s="110" t="s">
        <v>630</v>
      </c>
      <c r="F7" s="110">
        <v>2</v>
      </c>
      <c r="G7" s="110">
        <v>3000</v>
      </c>
      <c r="H7" s="110" t="s">
        <v>134</v>
      </c>
      <c r="I7" s="108" t="s">
        <v>123</v>
      </c>
      <c r="J7" s="3" t="s">
        <v>595</v>
      </c>
      <c r="K7" s="111">
        <v>300</v>
      </c>
      <c r="L7" s="111"/>
      <c r="M7" s="126"/>
    </row>
    <row r="8" spans="1:13">
      <c r="A8" s="108">
        <v>15001082</v>
      </c>
      <c r="B8" s="108">
        <v>360</v>
      </c>
      <c r="C8" s="109" t="s">
        <v>370</v>
      </c>
      <c r="D8" s="110">
        <v>2</v>
      </c>
      <c r="E8" s="110" t="s">
        <v>630</v>
      </c>
      <c r="F8" s="110">
        <v>2</v>
      </c>
      <c r="G8" s="110">
        <v>1600</v>
      </c>
      <c r="H8" s="110" t="s">
        <v>134</v>
      </c>
      <c r="I8" s="108" t="s">
        <v>123</v>
      </c>
      <c r="J8" s="3" t="s">
        <v>595</v>
      </c>
      <c r="K8" s="111">
        <v>300</v>
      </c>
      <c r="L8" s="111"/>
      <c r="M8" s="126"/>
    </row>
    <row r="9" spans="1:13">
      <c r="A9" s="108">
        <v>15001124</v>
      </c>
      <c r="B9" s="108">
        <v>360</v>
      </c>
      <c r="C9" s="109" t="s">
        <v>375</v>
      </c>
      <c r="D9" s="110">
        <v>1</v>
      </c>
      <c r="E9" s="110" t="s">
        <v>630</v>
      </c>
      <c r="F9" s="110">
        <v>2</v>
      </c>
      <c r="G9" s="110">
        <v>586</v>
      </c>
      <c r="H9" s="110" t="s">
        <v>134</v>
      </c>
      <c r="I9" s="108" t="s">
        <v>123</v>
      </c>
      <c r="J9" s="3" t="s">
        <v>595</v>
      </c>
      <c r="K9" s="111">
        <v>300</v>
      </c>
      <c r="L9" s="111"/>
      <c r="M9" s="126"/>
    </row>
    <row r="10" spans="1:13">
      <c r="A10" s="108">
        <v>15001125</v>
      </c>
      <c r="B10" s="108">
        <v>360</v>
      </c>
      <c r="C10" s="109" t="s">
        <v>376</v>
      </c>
      <c r="D10" s="110">
        <v>1</v>
      </c>
      <c r="E10" s="110" t="s">
        <v>630</v>
      </c>
      <c r="F10" s="110">
        <v>2</v>
      </c>
      <c r="G10" s="110">
        <v>586</v>
      </c>
      <c r="H10" s="110" t="s">
        <v>134</v>
      </c>
      <c r="I10" s="108" t="s">
        <v>123</v>
      </c>
      <c r="J10" s="3" t="s">
        <v>595</v>
      </c>
      <c r="K10" s="111">
        <v>300</v>
      </c>
      <c r="L10" s="111"/>
    </row>
    <row r="11" spans="1:13">
      <c r="A11" s="108">
        <v>15003002</v>
      </c>
      <c r="B11" s="108">
        <v>900</v>
      </c>
      <c r="C11" s="109" t="s">
        <v>362</v>
      </c>
      <c r="D11" s="110">
        <v>1</v>
      </c>
      <c r="E11" s="110">
        <v>30</v>
      </c>
      <c r="F11" s="110">
        <v>2</v>
      </c>
      <c r="G11" s="110">
        <v>600</v>
      </c>
      <c r="H11" s="110" t="s">
        <v>134</v>
      </c>
      <c r="I11" s="108" t="s">
        <v>123</v>
      </c>
      <c r="J11" s="3" t="s">
        <v>595</v>
      </c>
      <c r="K11" s="111">
        <v>300</v>
      </c>
      <c r="L11" s="111"/>
      <c r="M11" s="126"/>
    </row>
    <row r="12" spans="1:13">
      <c r="A12" s="108">
        <v>15010001</v>
      </c>
      <c r="B12" s="108">
        <v>150</v>
      </c>
      <c r="C12" s="109" t="s">
        <v>358</v>
      </c>
      <c r="D12" s="110">
        <v>1</v>
      </c>
      <c r="E12" s="110" t="s">
        <v>630</v>
      </c>
      <c r="F12" s="110">
        <v>2</v>
      </c>
      <c r="G12" s="110">
        <v>374</v>
      </c>
      <c r="H12" s="110" t="s">
        <v>136</v>
      </c>
      <c r="I12" s="108" t="s">
        <v>123</v>
      </c>
      <c r="J12" s="3" t="s">
        <v>595</v>
      </c>
      <c r="K12" s="111">
        <v>148</v>
      </c>
      <c r="L12" s="111"/>
      <c r="M12" s="126"/>
    </row>
    <row r="13" spans="1:13">
      <c r="A13" s="108">
        <v>15015001</v>
      </c>
      <c r="B13" s="108">
        <v>120</v>
      </c>
      <c r="C13" s="109" t="s">
        <v>355</v>
      </c>
      <c r="D13" s="110">
        <v>1</v>
      </c>
      <c r="E13" s="110" t="s">
        <v>630</v>
      </c>
      <c r="F13" s="110">
        <v>2</v>
      </c>
      <c r="G13" s="110">
        <v>234</v>
      </c>
      <c r="H13" s="110" t="s">
        <v>136</v>
      </c>
      <c r="I13" s="108" t="s">
        <v>123</v>
      </c>
      <c r="J13" s="3" t="s">
        <v>595</v>
      </c>
      <c r="K13" s="111">
        <v>148</v>
      </c>
      <c r="L13" s="111"/>
      <c r="M13" s="126"/>
    </row>
    <row r="14" spans="1:13">
      <c r="A14" s="108">
        <v>15002098</v>
      </c>
      <c r="B14" s="108">
        <v>1500</v>
      </c>
      <c r="C14" s="109" t="s">
        <v>366</v>
      </c>
      <c r="D14" s="110">
        <v>1</v>
      </c>
      <c r="E14" s="110" t="s">
        <v>630</v>
      </c>
      <c r="F14" s="110">
        <v>1</v>
      </c>
      <c r="G14" s="110">
        <v>500</v>
      </c>
      <c r="H14" s="110" t="s">
        <v>134</v>
      </c>
      <c r="I14" s="108" t="s">
        <v>158</v>
      </c>
      <c r="J14" s="3" t="s">
        <v>451</v>
      </c>
      <c r="K14" s="111">
        <v>302</v>
      </c>
      <c r="L14" s="111"/>
      <c r="M14" s="126"/>
    </row>
    <row r="15" spans="1:13">
      <c r="A15" s="108">
        <v>15002099</v>
      </c>
      <c r="B15" s="108">
        <v>1500</v>
      </c>
      <c r="C15" s="109" t="s">
        <v>365</v>
      </c>
      <c r="D15" s="110">
        <v>1</v>
      </c>
      <c r="E15" s="110" t="s">
        <v>630</v>
      </c>
      <c r="F15" s="110">
        <v>1</v>
      </c>
      <c r="G15" s="110">
        <v>500</v>
      </c>
      <c r="H15" s="110" t="s">
        <v>134</v>
      </c>
      <c r="I15" s="108" t="s">
        <v>158</v>
      </c>
      <c r="J15" s="3" t="s">
        <v>451</v>
      </c>
      <c r="K15" s="111">
        <v>302</v>
      </c>
      <c r="L15" s="111"/>
      <c r="M15" s="126"/>
    </row>
    <row r="16" spans="1:13">
      <c r="A16" s="108">
        <v>15001158</v>
      </c>
      <c r="B16" s="108">
        <v>450</v>
      </c>
      <c r="C16" s="109" t="s">
        <v>59</v>
      </c>
      <c r="D16" s="110">
        <v>1</v>
      </c>
      <c r="E16" s="110" t="s">
        <v>630</v>
      </c>
      <c r="F16" s="110">
        <v>1</v>
      </c>
      <c r="G16" s="110">
        <v>400</v>
      </c>
      <c r="H16" s="110" t="s">
        <v>134</v>
      </c>
      <c r="I16" s="108" t="s">
        <v>158</v>
      </c>
      <c r="J16" s="3" t="s">
        <v>451</v>
      </c>
      <c r="K16" s="111">
        <v>301</v>
      </c>
      <c r="L16" s="111"/>
      <c r="M16" s="128" t="s">
        <v>629</v>
      </c>
    </row>
    <row r="17" spans="1:13">
      <c r="A17" s="108">
        <v>15001067</v>
      </c>
      <c r="B17" s="108">
        <v>120</v>
      </c>
      <c r="C17" s="109" t="s">
        <v>369</v>
      </c>
      <c r="D17" s="110">
        <v>1</v>
      </c>
      <c r="E17" s="110" t="s">
        <v>630</v>
      </c>
      <c r="F17" s="110">
        <v>2</v>
      </c>
      <c r="G17" s="110">
        <v>750</v>
      </c>
      <c r="H17" s="110" t="s">
        <v>134</v>
      </c>
      <c r="I17" s="108" t="s">
        <v>126</v>
      </c>
      <c r="J17" s="3" t="s">
        <v>295</v>
      </c>
      <c r="K17" s="111">
        <v>303</v>
      </c>
      <c r="L17" s="111"/>
      <c r="M17" s="126"/>
    </row>
    <row r="18" spans="1:13">
      <c r="A18" s="108">
        <v>15010001</v>
      </c>
      <c r="B18" s="108">
        <v>150</v>
      </c>
      <c r="C18" s="109" t="s">
        <v>358</v>
      </c>
      <c r="D18" s="110">
        <v>1</v>
      </c>
      <c r="E18" s="110" t="s">
        <v>630</v>
      </c>
      <c r="F18" s="110">
        <v>2</v>
      </c>
      <c r="G18" s="110">
        <v>374</v>
      </c>
      <c r="H18" s="110" t="s">
        <v>136</v>
      </c>
      <c r="I18" s="108" t="s">
        <v>126</v>
      </c>
      <c r="J18" s="3" t="s">
        <v>295</v>
      </c>
      <c r="K18" s="111">
        <v>147</v>
      </c>
      <c r="L18" s="111"/>
      <c r="M18" s="126"/>
    </row>
    <row r="19" spans="1:13">
      <c r="A19" s="108">
        <v>15015001</v>
      </c>
      <c r="B19" s="108">
        <v>120</v>
      </c>
      <c r="C19" s="109" t="s">
        <v>355</v>
      </c>
      <c r="D19" s="110">
        <v>1</v>
      </c>
      <c r="E19" s="110" t="s">
        <v>630</v>
      </c>
      <c r="F19" s="110">
        <v>2</v>
      </c>
      <c r="G19" s="110">
        <v>234</v>
      </c>
      <c r="H19" s="110" t="s">
        <v>136</v>
      </c>
      <c r="I19" s="108" t="s">
        <v>126</v>
      </c>
      <c r="J19" s="3" t="s">
        <v>295</v>
      </c>
      <c r="K19" s="111">
        <v>147</v>
      </c>
      <c r="L19" s="111"/>
      <c r="M19" s="126"/>
    </row>
    <row r="20" spans="1:13">
      <c r="A20" s="108">
        <v>15011001</v>
      </c>
      <c r="B20" s="108">
        <v>315</v>
      </c>
      <c r="C20" s="109" t="s">
        <v>357</v>
      </c>
      <c r="D20" s="110">
        <v>3</v>
      </c>
      <c r="E20" s="110" t="s">
        <v>630</v>
      </c>
      <c r="F20" s="110">
        <v>2</v>
      </c>
      <c r="G20" s="110">
        <v>1170</v>
      </c>
      <c r="H20" s="110" t="s">
        <v>136</v>
      </c>
      <c r="I20" s="108" t="s">
        <v>392</v>
      </c>
      <c r="J20" s="3" t="s">
        <v>451</v>
      </c>
      <c r="K20" s="111">
        <v>149</v>
      </c>
      <c r="L20" s="111"/>
      <c r="M20" s="126"/>
    </row>
    <row r="21" spans="1:13">
      <c r="A21" s="108">
        <v>15001161</v>
      </c>
      <c r="B21" s="108">
        <v>560</v>
      </c>
      <c r="C21" s="109" t="s">
        <v>382</v>
      </c>
      <c r="D21" s="110">
        <v>1</v>
      </c>
      <c r="E21" s="110" t="s">
        <v>630</v>
      </c>
      <c r="F21" s="110">
        <v>2</v>
      </c>
      <c r="G21" s="110">
        <v>800</v>
      </c>
      <c r="H21" s="110" t="s">
        <v>134</v>
      </c>
      <c r="I21" s="108" t="s">
        <v>127</v>
      </c>
      <c r="J21" s="3" t="s">
        <v>422</v>
      </c>
      <c r="K21" s="111">
        <v>304</v>
      </c>
      <c r="L21" s="111"/>
      <c r="M21" s="126"/>
    </row>
    <row r="22" spans="1:13">
      <c r="A22" s="108">
        <v>15001162</v>
      </c>
      <c r="B22" s="108">
        <v>560</v>
      </c>
      <c r="C22" s="109" t="s">
        <v>383</v>
      </c>
      <c r="D22" s="110">
        <v>1</v>
      </c>
      <c r="E22" s="110" t="s">
        <v>630</v>
      </c>
      <c r="F22" s="110">
        <v>2</v>
      </c>
      <c r="G22" s="110">
        <v>800</v>
      </c>
      <c r="H22" s="110" t="s">
        <v>134</v>
      </c>
      <c r="I22" s="108" t="s">
        <v>127</v>
      </c>
      <c r="J22" s="3" t="s">
        <v>422</v>
      </c>
      <c r="K22" s="111">
        <v>304</v>
      </c>
      <c r="L22" s="111"/>
      <c r="M22" s="126"/>
    </row>
    <row r="23" spans="1:13">
      <c r="A23" s="108">
        <v>15002020</v>
      </c>
      <c r="B23" s="108">
        <v>480</v>
      </c>
      <c r="C23" s="109" t="s">
        <v>381</v>
      </c>
      <c r="D23" s="110">
        <v>1</v>
      </c>
      <c r="E23" s="110" t="s">
        <v>630</v>
      </c>
      <c r="F23" s="110">
        <v>2</v>
      </c>
      <c r="G23" s="110">
        <v>1000</v>
      </c>
      <c r="H23" s="110" t="s">
        <v>134</v>
      </c>
      <c r="I23" s="108" t="s">
        <v>127</v>
      </c>
      <c r="J23" s="3" t="s">
        <v>422</v>
      </c>
      <c r="K23" s="111">
        <v>304</v>
      </c>
      <c r="L23" s="111"/>
      <c r="M23" s="126"/>
    </row>
  </sheetData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مقاصد!$A$2:$A$32</xm:f>
          </x14:formula1>
          <xm:sqref>I2:I23</xm:sqref>
        </x14:dataValidation>
        <x14:dataValidation type="list" allowBlank="1" showInputMessage="1" showErrorMessage="1">
          <x14:formula1>
            <xm:f>'راننده (2)'!$A$2:$A$139</xm:f>
          </x14:formula1>
          <xm:sqref>J2:J23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AF116"/>
  <sheetViews>
    <sheetView rightToLeft="1" workbookViewId="0">
      <pane xSplit="1" ySplit="1" topLeftCell="B68" activePane="bottomRight" state="frozen"/>
      <selection activeCell="C22" sqref="C22"/>
      <selection pane="topRight" activeCell="C22" sqref="C22"/>
      <selection pane="bottomLeft" activeCell="C22" sqref="C22"/>
      <selection pane="bottomRight" activeCell="F113" sqref="F113"/>
    </sheetView>
  </sheetViews>
  <sheetFormatPr defaultRowHeight="15"/>
  <cols>
    <col min="1" max="1" width="15.28515625" style="47" bestFit="1" customWidth="1"/>
    <col min="2" max="5" width="5" bestFit="1" customWidth="1"/>
    <col min="6" max="6" width="6" bestFit="1" customWidth="1"/>
    <col min="7" max="10" width="5" bestFit="1" customWidth="1"/>
    <col min="11" max="11" width="6" bestFit="1" customWidth="1"/>
    <col min="12" max="13" width="5" bestFit="1" customWidth="1"/>
    <col min="14" max="14" width="6" bestFit="1" customWidth="1"/>
    <col min="15" max="30" width="5" bestFit="1" customWidth="1"/>
    <col min="31" max="31" width="3.28515625" bestFit="1" customWidth="1"/>
    <col min="32" max="32" width="5" bestFit="1" customWidth="1"/>
  </cols>
  <sheetData>
    <row r="1" spans="1:32">
      <c r="A1" s="10" t="s">
        <v>151</v>
      </c>
      <c r="B1" s="48">
        <v>1</v>
      </c>
      <c r="C1" s="48">
        <v>2</v>
      </c>
      <c r="D1" s="48">
        <v>3</v>
      </c>
      <c r="E1" s="48">
        <v>4</v>
      </c>
      <c r="F1" s="48">
        <v>5</v>
      </c>
      <c r="G1" s="48">
        <v>6</v>
      </c>
      <c r="H1" s="48">
        <v>7</v>
      </c>
      <c r="I1" s="48">
        <v>8</v>
      </c>
      <c r="J1" s="48">
        <v>9</v>
      </c>
      <c r="K1" s="48">
        <v>10</v>
      </c>
      <c r="L1" s="48">
        <v>11</v>
      </c>
      <c r="M1" s="48">
        <v>12</v>
      </c>
      <c r="N1" s="48">
        <v>13</v>
      </c>
      <c r="O1" s="48">
        <v>14</v>
      </c>
      <c r="P1" s="48">
        <v>15</v>
      </c>
      <c r="Q1" s="48">
        <v>16</v>
      </c>
      <c r="R1" s="48">
        <v>17</v>
      </c>
      <c r="S1" s="48">
        <v>18</v>
      </c>
      <c r="T1" s="48">
        <v>19</v>
      </c>
      <c r="U1" s="48">
        <v>20</v>
      </c>
      <c r="V1" s="48">
        <v>21</v>
      </c>
      <c r="W1" s="48">
        <v>22</v>
      </c>
      <c r="X1" s="48">
        <v>23</v>
      </c>
      <c r="Y1" s="48">
        <v>24</v>
      </c>
      <c r="Z1" s="48">
        <v>25</v>
      </c>
      <c r="AA1" s="48">
        <v>26</v>
      </c>
      <c r="AB1" s="48">
        <v>27</v>
      </c>
      <c r="AC1" s="48">
        <v>28</v>
      </c>
      <c r="AD1" s="48">
        <v>29</v>
      </c>
      <c r="AE1" s="48">
        <v>30</v>
      </c>
      <c r="AF1" s="48">
        <v>31</v>
      </c>
    </row>
    <row r="2" spans="1:32">
      <c r="A2" s="51" t="str">
        <f>راننده!A2</f>
        <v>ابراهیم پور</v>
      </c>
      <c r="B2" s="63">
        <f t="shared" ref="B2:K11" ca="1" si="0">IFERROR(SUMIF(INDIRECT(LEFT(ADDRESS(1,10,4,1,B$1),LEN(ADDRESS(1,10,4,1,B$1))-1)&amp;":j"),$A2,INDIRECT(LEFT(ADDRESS(1,2,4,1,B$1),LEN(ADDRESS(1,2,4,1,B$1))-1)&amp;":B")),"")</f>
        <v>0</v>
      </c>
      <c r="C2" s="63" t="str">
        <f t="shared" ca="1" si="0"/>
        <v/>
      </c>
      <c r="D2" s="63">
        <f t="shared" ca="1" si="0"/>
        <v>2730</v>
      </c>
      <c r="E2" s="63">
        <f t="shared" ca="1" si="0"/>
        <v>0</v>
      </c>
      <c r="F2" s="63">
        <f t="shared" ca="1" si="0"/>
        <v>0</v>
      </c>
      <c r="G2" s="63">
        <f t="shared" ca="1" si="0"/>
        <v>0</v>
      </c>
      <c r="H2" s="63">
        <f t="shared" ca="1" si="0"/>
        <v>0</v>
      </c>
      <c r="I2" s="63">
        <f t="shared" ca="1" si="0"/>
        <v>0</v>
      </c>
      <c r="J2" s="63">
        <f t="shared" ca="1" si="0"/>
        <v>0</v>
      </c>
      <c r="K2" s="63">
        <f t="shared" ca="1" si="0"/>
        <v>0</v>
      </c>
      <c r="L2" s="63">
        <f t="shared" ref="L2:U11" ca="1" si="1">IFERROR(SUMIF(INDIRECT(LEFT(ADDRESS(1,10,4,1,L$1),LEN(ADDRESS(1,10,4,1,L$1))-1)&amp;":j"),$A2,INDIRECT(LEFT(ADDRESS(1,2,4,1,L$1),LEN(ADDRESS(1,2,4,1,L$1))-1)&amp;":B")),"")</f>
        <v>0</v>
      </c>
      <c r="M2" s="63">
        <f t="shared" ca="1" si="1"/>
        <v>0</v>
      </c>
      <c r="N2" s="63">
        <f t="shared" ca="1" si="1"/>
        <v>0</v>
      </c>
      <c r="O2" s="63" t="str">
        <f t="shared" ca="1" si="1"/>
        <v/>
      </c>
      <c r="P2" s="63">
        <f t="shared" ca="1" si="1"/>
        <v>0</v>
      </c>
      <c r="Q2" s="63">
        <f t="shared" ca="1" si="1"/>
        <v>0</v>
      </c>
      <c r="R2" s="63">
        <f t="shared" ca="1" si="1"/>
        <v>0</v>
      </c>
      <c r="S2" s="63">
        <f t="shared" ca="1" si="1"/>
        <v>0</v>
      </c>
      <c r="T2" s="63">
        <f t="shared" ca="1" si="1"/>
        <v>0</v>
      </c>
      <c r="U2" s="63">
        <f t="shared" ca="1" si="1"/>
        <v>0</v>
      </c>
      <c r="V2" s="63" t="str">
        <f t="shared" ref="V2:AF11" ca="1" si="2">IFERROR(SUMIF(INDIRECT(LEFT(ADDRESS(1,10,4,1,V$1),LEN(ADDRESS(1,10,4,1,V$1))-1)&amp;":j"),$A2,INDIRECT(LEFT(ADDRESS(1,2,4,1,V$1),LEN(ADDRESS(1,2,4,1,V$1))-1)&amp;":B")),"")</f>
        <v/>
      </c>
      <c r="W2" s="63">
        <f t="shared" ca="1" si="2"/>
        <v>0</v>
      </c>
      <c r="X2" s="63">
        <f t="shared" ca="1" si="2"/>
        <v>0</v>
      </c>
      <c r="Y2" s="63">
        <f t="shared" ca="1" si="2"/>
        <v>0</v>
      </c>
      <c r="Z2" s="63">
        <f t="shared" ca="1" si="2"/>
        <v>0</v>
      </c>
      <c r="AA2" s="63">
        <f t="shared" ca="1" si="2"/>
        <v>0</v>
      </c>
      <c r="AB2" s="63">
        <f t="shared" ca="1" si="2"/>
        <v>0</v>
      </c>
      <c r="AC2" s="63" t="str">
        <f t="shared" ca="1" si="2"/>
        <v/>
      </c>
      <c r="AD2" s="63">
        <f t="shared" ca="1" si="2"/>
        <v>0</v>
      </c>
      <c r="AE2" s="63">
        <f t="shared" ca="1" si="2"/>
        <v>0</v>
      </c>
      <c r="AF2" s="63">
        <f t="shared" ca="1" si="2"/>
        <v>0</v>
      </c>
    </row>
    <row r="3" spans="1:32">
      <c r="A3" s="51" t="str">
        <f>راننده!A3</f>
        <v>ابراهيم نتاج</v>
      </c>
      <c r="B3" s="63">
        <f t="shared" ca="1" si="0"/>
        <v>0</v>
      </c>
      <c r="C3" s="63" t="str">
        <f t="shared" ca="1" si="0"/>
        <v/>
      </c>
      <c r="D3" s="63">
        <f t="shared" ca="1" si="0"/>
        <v>0</v>
      </c>
      <c r="E3" s="63">
        <f t="shared" ca="1" si="0"/>
        <v>5400</v>
      </c>
      <c r="F3" s="63">
        <f t="shared" ca="1" si="0"/>
        <v>0</v>
      </c>
      <c r="G3" s="63">
        <f t="shared" ca="1" si="0"/>
        <v>510</v>
      </c>
      <c r="H3" s="63">
        <f t="shared" ca="1" si="0"/>
        <v>0</v>
      </c>
      <c r="I3" s="63">
        <f t="shared" ca="1" si="0"/>
        <v>5080</v>
      </c>
      <c r="J3" s="63">
        <f t="shared" ca="1" si="0"/>
        <v>0</v>
      </c>
      <c r="K3" s="63">
        <f t="shared" ca="1" si="0"/>
        <v>0</v>
      </c>
      <c r="L3" s="63">
        <f t="shared" ca="1" si="1"/>
        <v>0</v>
      </c>
      <c r="M3" s="63">
        <f t="shared" ca="1" si="1"/>
        <v>0</v>
      </c>
      <c r="N3" s="63">
        <f t="shared" ca="1" si="1"/>
        <v>0</v>
      </c>
      <c r="O3" s="63" t="str">
        <f t="shared" ca="1" si="1"/>
        <v/>
      </c>
      <c r="P3" s="63">
        <f t="shared" ca="1" si="1"/>
        <v>0</v>
      </c>
      <c r="Q3" s="63">
        <f t="shared" ca="1" si="1"/>
        <v>0</v>
      </c>
      <c r="R3" s="63">
        <f t="shared" ca="1" si="1"/>
        <v>0</v>
      </c>
      <c r="S3" s="63">
        <f t="shared" ca="1" si="1"/>
        <v>0</v>
      </c>
      <c r="T3" s="63">
        <f t="shared" ca="1" si="1"/>
        <v>0</v>
      </c>
      <c r="U3" s="63">
        <f t="shared" ca="1" si="1"/>
        <v>1200</v>
      </c>
      <c r="V3" s="63" t="str">
        <f t="shared" ca="1" si="2"/>
        <v/>
      </c>
      <c r="W3" s="63">
        <f t="shared" ca="1" si="2"/>
        <v>0</v>
      </c>
      <c r="X3" s="63">
        <f t="shared" ca="1" si="2"/>
        <v>0</v>
      </c>
      <c r="Y3" s="63">
        <f t="shared" ca="1" si="2"/>
        <v>0</v>
      </c>
      <c r="Z3" s="63">
        <f t="shared" ca="1" si="2"/>
        <v>0</v>
      </c>
      <c r="AA3" s="63">
        <f t="shared" ca="1" si="2"/>
        <v>1344</v>
      </c>
      <c r="AB3" s="63">
        <f t="shared" ca="1" si="2"/>
        <v>0</v>
      </c>
      <c r="AC3" s="63" t="str">
        <f t="shared" ca="1" si="2"/>
        <v/>
      </c>
      <c r="AD3" s="63">
        <f t="shared" ca="1" si="2"/>
        <v>3790</v>
      </c>
      <c r="AE3" s="63">
        <f t="shared" ca="1" si="2"/>
        <v>0</v>
      </c>
      <c r="AF3" s="63">
        <f t="shared" ca="1" si="2"/>
        <v>0</v>
      </c>
    </row>
    <row r="4" spans="1:32">
      <c r="A4" s="51" t="str">
        <f>راننده!A4</f>
        <v>ابوئي</v>
      </c>
      <c r="B4" s="63">
        <f t="shared" ca="1" si="0"/>
        <v>0</v>
      </c>
      <c r="C4" s="63" t="str">
        <f t="shared" ca="1" si="0"/>
        <v/>
      </c>
      <c r="D4" s="63">
        <f t="shared" ca="1" si="0"/>
        <v>0</v>
      </c>
      <c r="E4" s="63">
        <f t="shared" ca="1" si="0"/>
        <v>0</v>
      </c>
      <c r="F4" s="63">
        <f t="shared" ca="1" si="0"/>
        <v>0</v>
      </c>
      <c r="G4" s="63">
        <f t="shared" ca="1" si="0"/>
        <v>0</v>
      </c>
      <c r="H4" s="63">
        <f t="shared" ca="1" si="0"/>
        <v>0</v>
      </c>
      <c r="I4" s="63">
        <f t="shared" ca="1" si="0"/>
        <v>0</v>
      </c>
      <c r="J4" s="63">
        <f t="shared" ca="1" si="0"/>
        <v>0</v>
      </c>
      <c r="K4" s="63">
        <f t="shared" ca="1" si="0"/>
        <v>0</v>
      </c>
      <c r="L4" s="63">
        <f t="shared" ca="1" si="1"/>
        <v>0</v>
      </c>
      <c r="M4" s="63">
        <f t="shared" ca="1" si="1"/>
        <v>0</v>
      </c>
      <c r="N4" s="63">
        <f t="shared" ca="1" si="1"/>
        <v>0</v>
      </c>
      <c r="O4" s="63" t="str">
        <f t="shared" ca="1" si="1"/>
        <v/>
      </c>
      <c r="P4" s="63">
        <f t="shared" ca="1" si="1"/>
        <v>0</v>
      </c>
      <c r="Q4" s="63">
        <f t="shared" ca="1" si="1"/>
        <v>0</v>
      </c>
      <c r="R4" s="63">
        <f t="shared" ca="1" si="1"/>
        <v>0</v>
      </c>
      <c r="S4" s="63">
        <f t="shared" ca="1" si="1"/>
        <v>0</v>
      </c>
      <c r="T4" s="63">
        <f t="shared" ca="1" si="1"/>
        <v>0</v>
      </c>
      <c r="U4" s="63">
        <f t="shared" ca="1" si="1"/>
        <v>0</v>
      </c>
      <c r="V4" s="63" t="str">
        <f t="shared" ca="1" si="2"/>
        <v/>
      </c>
      <c r="W4" s="63">
        <f t="shared" ca="1" si="2"/>
        <v>0</v>
      </c>
      <c r="X4" s="63">
        <f t="shared" ca="1" si="2"/>
        <v>0</v>
      </c>
      <c r="Y4" s="63">
        <f t="shared" ca="1" si="2"/>
        <v>0</v>
      </c>
      <c r="Z4" s="63">
        <f t="shared" ca="1" si="2"/>
        <v>0</v>
      </c>
      <c r="AA4" s="63">
        <f t="shared" ca="1" si="2"/>
        <v>0</v>
      </c>
      <c r="AB4" s="63">
        <f t="shared" ca="1" si="2"/>
        <v>0</v>
      </c>
      <c r="AC4" s="63" t="str">
        <f t="shared" ca="1" si="2"/>
        <v/>
      </c>
      <c r="AD4" s="63">
        <f t="shared" ca="1" si="2"/>
        <v>0</v>
      </c>
      <c r="AE4" s="63">
        <f t="shared" ca="1" si="2"/>
        <v>0</v>
      </c>
      <c r="AF4" s="63">
        <f t="shared" ca="1" si="2"/>
        <v>0</v>
      </c>
    </row>
    <row r="5" spans="1:32">
      <c r="A5" s="51" t="str">
        <f>راننده!A5</f>
        <v>احمد پورشریف</v>
      </c>
      <c r="B5" s="63">
        <f t="shared" ca="1" si="0"/>
        <v>0</v>
      </c>
      <c r="C5" s="63" t="str">
        <f t="shared" ca="1" si="0"/>
        <v/>
      </c>
      <c r="D5" s="63">
        <f t="shared" ca="1" si="0"/>
        <v>0</v>
      </c>
      <c r="E5" s="63">
        <f t="shared" ca="1" si="0"/>
        <v>0</v>
      </c>
      <c r="F5" s="63">
        <f t="shared" ca="1" si="0"/>
        <v>0</v>
      </c>
      <c r="G5" s="63">
        <f t="shared" ca="1" si="0"/>
        <v>0</v>
      </c>
      <c r="H5" s="63">
        <f t="shared" ca="1" si="0"/>
        <v>0</v>
      </c>
      <c r="I5" s="63">
        <f t="shared" ca="1" si="0"/>
        <v>0</v>
      </c>
      <c r="J5" s="63">
        <f t="shared" ca="1" si="0"/>
        <v>0</v>
      </c>
      <c r="K5" s="63">
        <f t="shared" ca="1" si="0"/>
        <v>0</v>
      </c>
      <c r="L5" s="63">
        <f t="shared" ca="1" si="1"/>
        <v>0</v>
      </c>
      <c r="M5" s="63">
        <f t="shared" ca="1" si="1"/>
        <v>0</v>
      </c>
      <c r="N5" s="63">
        <f t="shared" ca="1" si="1"/>
        <v>0</v>
      </c>
      <c r="O5" s="63" t="str">
        <f t="shared" ca="1" si="1"/>
        <v/>
      </c>
      <c r="P5" s="63">
        <f t="shared" ca="1" si="1"/>
        <v>0</v>
      </c>
      <c r="Q5" s="63">
        <f t="shared" ca="1" si="1"/>
        <v>0</v>
      </c>
      <c r="R5" s="63">
        <f t="shared" ca="1" si="1"/>
        <v>0</v>
      </c>
      <c r="S5" s="63">
        <f t="shared" ca="1" si="1"/>
        <v>0</v>
      </c>
      <c r="T5" s="63">
        <f t="shared" ca="1" si="1"/>
        <v>0</v>
      </c>
      <c r="U5" s="63">
        <f t="shared" ca="1" si="1"/>
        <v>0</v>
      </c>
      <c r="V5" s="63" t="str">
        <f t="shared" ca="1" si="2"/>
        <v/>
      </c>
      <c r="W5" s="63">
        <f t="shared" ca="1" si="2"/>
        <v>0</v>
      </c>
      <c r="X5" s="63">
        <f t="shared" ca="1" si="2"/>
        <v>0</v>
      </c>
      <c r="Y5" s="63">
        <f t="shared" ca="1" si="2"/>
        <v>0</v>
      </c>
      <c r="Z5" s="63">
        <f t="shared" ca="1" si="2"/>
        <v>0</v>
      </c>
      <c r="AA5" s="63">
        <f t="shared" ca="1" si="2"/>
        <v>0</v>
      </c>
      <c r="AB5" s="63">
        <f t="shared" ca="1" si="2"/>
        <v>0</v>
      </c>
      <c r="AC5" s="63" t="str">
        <f t="shared" ca="1" si="2"/>
        <v/>
      </c>
      <c r="AD5" s="63">
        <f t="shared" ca="1" si="2"/>
        <v>0</v>
      </c>
      <c r="AE5" s="63">
        <f t="shared" ca="1" si="2"/>
        <v>0</v>
      </c>
      <c r="AF5" s="63">
        <f t="shared" ca="1" si="2"/>
        <v>0</v>
      </c>
    </row>
    <row r="6" spans="1:32">
      <c r="A6" s="51" t="str">
        <f>راننده!A6</f>
        <v>احمد مقدم</v>
      </c>
      <c r="B6" s="63">
        <f t="shared" ca="1" si="0"/>
        <v>0</v>
      </c>
      <c r="C6" s="63" t="str">
        <f t="shared" ca="1" si="0"/>
        <v/>
      </c>
      <c r="D6" s="63">
        <f t="shared" ca="1" si="0"/>
        <v>0</v>
      </c>
      <c r="E6" s="63">
        <f t="shared" ca="1" si="0"/>
        <v>0</v>
      </c>
      <c r="F6" s="63">
        <f t="shared" ca="1" si="0"/>
        <v>0</v>
      </c>
      <c r="G6" s="63">
        <f t="shared" ca="1" si="0"/>
        <v>0</v>
      </c>
      <c r="H6" s="63">
        <f t="shared" ca="1" si="0"/>
        <v>1780</v>
      </c>
      <c r="I6" s="63">
        <f t="shared" ca="1" si="0"/>
        <v>0</v>
      </c>
      <c r="J6" s="63">
        <f t="shared" ca="1" si="0"/>
        <v>1984</v>
      </c>
      <c r="K6" s="63">
        <f t="shared" ca="1" si="0"/>
        <v>0</v>
      </c>
      <c r="L6" s="63">
        <f t="shared" ca="1" si="1"/>
        <v>0</v>
      </c>
      <c r="M6" s="63">
        <f t="shared" ca="1" si="1"/>
        <v>0</v>
      </c>
      <c r="N6" s="63">
        <f t="shared" ca="1" si="1"/>
        <v>0</v>
      </c>
      <c r="O6" s="63" t="str">
        <f t="shared" ca="1" si="1"/>
        <v/>
      </c>
      <c r="P6" s="63">
        <f t="shared" ca="1" si="1"/>
        <v>0</v>
      </c>
      <c r="Q6" s="63">
        <f t="shared" ca="1" si="1"/>
        <v>0</v>
      </c>
      <c r="R6" s="63">
        <f t="shared" ca="1" si="1"/>
        <v>0</v>
      </c>
      <c r="S6" s="63">
        <f t="shared" ca="1" si="1"/>
        <v>0</v>
      </c>
      <c r="T6" s="63">
        <f t="shared" ca="1" si="1"/>
        <v>0</v>
      </c>
      <c r="U6" s="63">
        <f t="shared" ca="1" si="1"/>
        <v>0</v>
      </c>
      <c r="V6" s="63" t="str">
        <f t="shared" ca="1" si="2"/>
        <v/>
      </c>
      <c r="W6" s="63">
        <f t="shared" ca="1" si="2"/>
        <v>0</v>
      </c>
      <c r="X6" s="63">
        <f t="shared" ca="1" si="2"/>
        <v>0</v>
      </c>
      <c r="Y6" s="63">
        <f t="shared" ca="1" si="2"/>
        <v>0</v>
      </c>
      <c r="Z6" s="63">
        <f t="shared" ca="1" si="2"/>
        <v>0</v>
      </c>
      <c r="AA6" s="63">
        <f t="shared" ca="1" si="2"/>
        <v>0</v>
      </c>
      <c r="AB6" s="63">
        <f t="shared" ca="1" si="2"/>
        <v>0</v>
      </c>
      <c r="AC6" s="63" t="str">
        <f t="shared" ca="1" si="2"/>
        <v/>
      </c>
      <c r="AD6" s="63">
        <f t="shared" ca="1" si="2"/>
        <v>0</v>
      </c>
      <c r="AE6" s="63">
        <f t="shared" ca="1" si="2"/>
        <v>0</v>
      </c>
      <c r="AF6" s="63">
        <f t="shared" ca="1" si="2"/>
        <v>0</v>
      </c>
    </row>
    <row r="7" spans="1:32">
      <c r="A7" s="51" t="str">
        <f>راننده!A7</f>
        <v>احمدی</v>
      </c>
      <c r="B7" s="63">
        <f t="shared" ca="1" si="0"/>
        <v>0</v>
      </c>
      <c r="C7" s="63" t="str">
        <f t="shared" ca="1" si="0"/>
        <v/>
      </c>
      <c r="D7" s="63">
        <f t="shared" ca="1" si="0"/>
        <v>0</v>
      </c>
      <c r="E7" s="63">
        <f t="shared" ca="1" si="0"/>
        <v>0</v>
      </c>
      <c r="F7" s="63">
        <f t="shared" ca="1" si="0"/>
        <v>0</v>
      </c>
      <c r="G7" s="63">
        <f t="shared" ca="1" si="0"/>
        <v>0</v>
      </c>
      <c r="H7" s="63">
        <f t="shared" ca="1" si="0"/>
        <v>0</v>
      </c>
      <c r="I7" s="63">
        <f t="shared" ca="1" si="0"/>
        <v>0</v>
      </c>
      <c r="J7" s="63">
        <f t="shared" ca="1" si="0"/>
        <v>0</v>
      </c>
      <c r="K7" s="63">
        <f t="shared" ca="1" si="0"/>
        <v>0</v>
      </c>
      <c r="L7" s="63">
        <f t="shared" ca="1" si="1"/>
        <v>0</v>
      </c>
      <c r="M7" s="63">
        <f t="shared" ca="1" si="1"/>
        <v>0</v>
      </c>
      <c r="N7" s="63">
        <f t="shared" ca="1" si="1"/>
        <v>0</v>
      </c>
      <c r="O7" s="63" t="str">
        <f t="shared" ca="1" si="1"/>
        <v/>
      </c>
      <c r="P7" s="63">
        <f t="shared" ca="1" si="1"/>
        <v>0</v>
      </c>
      <c r="Q7" s="63">
        <f t="shared" ca="1" si="1"/>
        <v>0</v>
      </c>
      <c r="R7" s="63">
        <f t="shared" ca="1" si="1"/>
        <v>0</v>
      </c>
      <c r="S7" s="63">
        <f t="shared" ca="1" si="1"/>
        <v>0</v>
      </c>
      <c r="T7" s="63">
        <f t="shared" ca="1" si="1"/>
        <v>0</v>
      </c>
      <c r="U7" s="63">
        <f t="shared" ca="1" si="1"/>
        <v>0</v>
      </c>
      <c r="V7" s="63" t="str">
        <f t="shared" ca="1" si="2"/>
        <v/>
      </c>
      <c r="W7" s="63">
        <f t="shared" ca="1" si="2"/>
        <v>0</v>
      </c>
      <c r="X7" s="63">
        <f t="shared" ca="1" si="2"/>
        <v>0</v>
      </c>
      <c r="Y7" s="63">
        <f t="shared" ca="1" si="2"/>
        <v>0</v>
      </c>
      <c r="Z7" s="63">
        <f t="shared" ca="1" si="2"/>
        <v>0</v>
      </c>
      <c r="AA7" s="63">
        <f t="shared" ca="1" si="2"/>
        <v>0</v>
      </c>
      <c r="AB7" s="63">
        <f t="shared" ca="1" si="2"/>
        <v>0</v>
      </c>
      <c r="AC7" s="63" t="str">
        <f t="shared" ca="1" si="2"/>
        <v/>
      </c>
      <c r="AD7" s="63">
        <f t="shared" ca="1" si="2"/>
        <v>0</v>
      </c>
      <c r="AE7" s="63">
        <f t="shared" ca="1" si="2"/>
        <v>0</v>
      </c>
      <c r="AF7" s="63">
        <f t="shared" ca="1" si="2"/>
        <v>0</v>
      </c>
    </row>
    <row r="8" spans="1:32">
      <c r="A8" s="51" t="str">
        <f>راننده!A8</f>
        <v>احمدي 2</v>
      </c>
      <c r="B8" s="63">
        <f t="shared" ca="1" si="0"/>
        <v>0</v>
      </c>
      <c r="C8" s="63" t="str">
        <f t="shared" ca="1" si="0"/>
        <v/>
      </c>
      <c r="D8" s="63">
        <f t="shared" ca="1" si="0"/>
        <v>0</v>
      </c>
      <c r="E8" s="63">
        <f t="shared" ca="1" si="0"/>
        <v>0</v>
      </c>
      <c r="F8" s="63">
        <f t="shared" ca="1" si="0"/>
        <v>0</v>
      </c>
      <c r="G8" s="63">
        <f t="shared" ca="1" si="0"/>
        <v>0</v>
      </c>
      <c r="H8" s="63">
        <f t="shared" ca="1" si="0"/>
        <v>0</v>
      </c>
      <c r="I8" s="63">
        <f t="shared" ca="1" si="0"/>
        <v>0</v>
      </c>
      <c r="J8" s="63">
        <f t="shared" ca="1" si="0"/>
        <v>0</v>
      </c>
      <c r="K8" s="63">
        <f t="shared" ca="1" si="0"/>
        <v>0</v>
      </c>
      <c r="L8" s="63">
        <f t="shared" ca="1" si="1"/>
        <v>0</v>
      </c>
      <c r="M8" s="63">
        <f t="shared" ca="1" si="1"/>
        <v>0</v>
      </c>
      <c r="N8" s="63">
        <f t="shared" ca="1" si="1"/>
        <v>0</v>
      </c>
      <c r="O8" s="63" t="str">
        <f t="shared" ca="1" si="1"/>
        <v/>
      </c>
      <c r="P8" s="63">
        <f t="shared" ca="1" si="1"/>
        <v>0</v>
      </c>
      <c r="Q8" s="63">
        <f t="shared" ca="1" si="1"/>
        <v>0</v>
      </c>
      <c r="R8" s="63">
        <f t="shared" ca="1" si="1"/>
        <v>0</v>
      </c>
      <c r="S8" s="63">
        <f t="shared" ca="1" si="1"/>
        <v>0</v>
      </c>
      <c r="T8" s="63">
        <f t="shared" ca="1" si="1"/>
        <v>0</v>
      </c>
      <c r="U8" s="63">
        <f t="shared" ca="1" si="1"/>
        <v>0</v>
      </c>
      <c r="V8" s="63" t="str">
        <f t="shared" ca="1" si="2"/>
        <v/>
      </c>
      <c r="W8" s="63">
        <f t="shared" ca="1" si="2"/>
        <v>0</v>
      </c>
      <c r="X8" s="63">
        <f t="shared" ca="1" si="2"/>
        <v>0</v>
      </c>
      <c r="Y8" s="63">
        <f t="shared" ca="1" si="2"/>
        <v>0</v>
      </c>
      <c r="Z8" s="63">
        <f t="shared" ca="1" si="2"/>
        <v>0</v>
      </c>
      <c r="AA8" s="63">
        <f t="shared" ca="1" si="2"/>
        <v>0</v>
      </c>
      <c r="AB8" s="63">
        <f t="shared" ca="1" si="2"/>
        <v>0</v>
      </c>
      <c r="AC8" s="63" t="str">
        <f t="shared" ca="1" si="2"/>
        <v/>
      </c>
      <c r="AD8" s="63">
        <f t="shared" ca="1" si="2"/>
        <v>0</v>
      </c>
      <c r="AE8" s="63">
        <f t="shared" ca="1" si="2"/>
        <v>0</v>
      </c>
      <c r="AF8" s="63">
        <f t="shared" ca="1" si="2"/>
        <v>0</v>
      </c>
    </row>
    <row r="9" spans="1:32">
      <c r="A9" s="51" t="str">
        <f>راننده!A9</f>
        <v>اخوند پور</v>
      </c>
      <c r="B9" s="63">
        <f t="shared" ca="1" si="0"/>
        <v>0</v>
      </c>
      <c r="C9" s="63" t="str">
        <f t="shared" ca="1" si="0"/>
        <v/>
      </c>
      <c r="D9" s="63">
        <f t="shared" ca="1" si="0"/>
        <v>0</v>
      </c>
      <c r="E9" s="63">
        <f t="shared" ca="1" si="0"/>
        <v>0</v>
      </c>
      <c r="F9" s="63">
        <f t="shared" ca="1" si="0"/>
        <v>0</v>
      </c>
      <c r="G9" s="63">
        <f t="shared" ca="1" si="0"/>
        <v>0</v>
      </c>
      <c r="H9" s="63">
        <f t="shared" ca="1" si="0"/>
        <v>0</v>
      </c>
      <c r="I9" s="63">
        <f t="shared" ca="1" si="0"/>
        <v>0</v>
      </c>
      <c r="J9" s="63">
        <f t="shared" ca="1" si="0"/>
        <v>0</v>
      </c>
      <c r="K9" s="63">
        <f t="shared" ca="1" si="0"/>
        <v>0</v>
      </c>
      <c r="L9" s="63">
        <f t="shared" ca="1" si="1"/>
        <v>0</v>
      </c>
      <c r="M9" s="63">
        <f t="shared" ca="1" si="1"/>
        <v>0</v>
      </c>
      <c r="N9" s="63">
        <f t="shared" ca="1" si="1"/>
        <v>0</v>
      </c>
      <c r="O9" s="63" t="str">
        <f t="shared" ca="1" si="1"/>
        <v/>
      </c>
      <c r="P9" s="63">
        <f t="shared" ca="1" si="1"/>
        <v>0</v>
      </c>
      <c r="Q9" s="63">
        <f t="shared" ca="1" si="1"/>
        <v>0</v>
      </c>
      <c r="R9" s="63">
        <f t="shared" ca="1" si="1"/>
        <v>0</v>
      </c>
      <c r="S9" s="63">
        <f t="shared" ca="1" si="1"/>
        <v>0</v>
      </c>
      <c r="T9" s="63">
        <f t="shared" ca="1" si="1"/>
        <v>0</v>
      </c>
      <c r="U9" s="63">
        <f t="shared" ca="1" si="1"/>
        <v>0</v>
      </c>
      <c r="V9" s="63" t="str">
        <f t="shared" ca="1" si="2"/>
        <v/>
      </c>
      <c r="W9" s="63">
        <f t="shared" ca="1" si="2"/>
        <v>0</v>
      </c>
      <c r="X9" s="63">
        <f t="shared" ca="1" si="2"/>
        <v>0</v>
      </c>
      <c r="Y9" s="63">
        <f t="shared" ca="1" si="2"/>
        <v>0</v>
      </c>
      <c r="Z9" s="63">
        <f t="shared" ca="1" si="2"/>
        <v>0</v>
      </c>
      <c r="AA9" s="63">
        <f t="shared" ca="1" si="2"/>
        <v>0</v>
      </c>
      <c r="AB9" s="63">
        <f t="shared" ca="1" si="2"/>
        <v>0</v>
      </c>
      <c r="AC9" s="63" t="str">
        <f t="shared" ca="1" si="2"/>
        <v/>
      </c>
      <c r="AD9" s="63">
        <f t="shared" ca="1" si="2"/>
        <v>0</v>
      </c>
      <c r="AE9" s="63">
        <f t="shared" ca="1" si="2"/>
        <v>0</v>
      </c>
      <c r="AF9" s="63">
        <f t="shared" ca="1" si="2"/>
        <v>0</v>
      </c>
    </row>
    <row r="10" spans="1:32">
      <c r="A10" s="51" t="str">
        <f>راننده!A10</f>
        <v>اسدي</v>
      </c>
      <c r="B10" s="63">
        <f t="shared" ca="1" si="0"/>
        <v>1780</v>
      </c>
      <c r="C10" s="63" t="str">
        <f t="shared" ca="1" si="0"/>
        <v/>
      </c>
      <c r="D10" s="63">
        <f t="shared" ca="1" si="0"/>
        <v>0</v>
      </c>
      <c r="E10" s="63">
        <f t="shared" ca="1" si="0"/>
        <v>0</v>
      </c>
      <c r="F10" s="63">
        <f t="shared" ca="1" si="0"/>
        <v>2280</v>
      </c>
      <c r="G10" s="63">
        <f t="shared" ca="1" si="0"/>
        <v>0</v>
      </c>
      <c r="H10" s="63">
        <f t="shared" ca="1" si="0"/>
        <v>0</v>
      </c>
      <c r="I10" s="63">
        <f t="shared" ca="1" si="0"/>
        <v>3530</v>
      </c>
      <c r="J10" s="63">
        <f t="shared" ca="1" si="0"/>
        <v>0</v>
      </c>
      <c r="K10" s="63">
        <f t="shared" ca="1" si="0"/>
        <v>5126</v>
      </c>
      <c r="L10" s="63">
        <f t="shared" ca="1" si="1"/>
        <v>0</v>
      </c>
      <c r="M10" s="63">
        <f t="shared" ca="1" si="1"/>
        <v>7658</v>
      </c>
      <c r="N10" s="63">
        <f t="shared" ca="1" si="1"/>
        <v>0</v>
      </c>
      <c r="O10" s="63" t="str">
        <f t="shared" ca="1" si="1"/>
        <v/>
      </c>
      <c r="P10" s="63">
        <f t="shared" ca="1" si="1"/>
        <v>2760</v>
      </c>
      <c r="Q10" s="63">
        <f t="shared" ca="1" si="1"/>
        <v>0</v>
      </c>
      <c r="R10" s="63">
        <f t="shared" ca="1" si="1"/>
        <v>2210</v>
      </c>
      <c r="S10" s="63">
        <f t="shared" ca="1" si="1"/>
        <v>0</v>
      </c>
      <c r="T10" s="63">
        <f t="shared" ca="1" si="1"/>
        <v>2080</v>
      </c>
      <c r="U10" s="63">
        <f t="shared" ca="1" si="1"/>
        <v>0</v>
      </c>
      <c r="V10" s="63" t="str">
        <f t="shared" ca="1" si="2"/>
        <v/>
      </c>
      <c r="W10" s="63">
        <f t="shared" ca="1" si="2"/>
        <v>0</v>
      </c>
      <c r="X10" s="63">
        <f t="shared" ca="1" si="2"/>
        <v>0</v>
      </c>
      <c r="Y10" s="63">
        <f t="shared" ca="1" si="2"/>
        <v>1764</v>
      </c>
      <c r="Z10" s="63">
        <f t="shared" ca="1" si="2"/>
        <v>0</v>
      </c>
      <c r="AA10" s="63">
        <f t="shared" ca="1" si="2"/>
        <v>2030</v>
      </c>
      <c r="AB10" s="63">
        <f t="shared" ca="1" si="2"/>
        <v>0</v>
      </c>
      <c r="AC10" s="63" t="str">
        <f t="shared" ca="1" si="2"/>
        <v/>
      </c>
      <c r="AD10" s="63">
        <f t="shared" ca="1" si="2"/>
        <v>1600</v>
      </c>
      <c r="AE10" s="63">
        <f t="shared" ca="1" si="2"/>
        <v>0</v>
      </c>
      <c r="AF10" s="63">
        <f t="shared" ca="1" si="2"/>
        <v>0</v>
      </c>
    </row>
    <row r="11" spans="1:32">
      <c r="A11" s="51" t="str">
        <f>راننده!A11</f>
        <v>اسفندیان</v>
      </c>
      <c r="B11" s="63">
        <f t="shared" ca="1" si="0"/>
        <v>0</v>
      </c>
      <c r="C11" s="63" t="str">
        <f t="shared" ca="1" si="0"/>
        <v/>
      </c>
      <c r="D11" s="63">
        <f t="shared" ca="1" si="0"/>
        <v>0</v>
      </c>
      <c r="E11" s="63">
        <f t="shared" ca="1" si="0"/>
        <v>0</v>
      </c>
      <c r="F11" s="63">
        <f t="shared" ca="1" si="0"/>
        <v>0</v>
      </c>
      <c r="G11" s="63">
        <f t="shared" ca="1" si="0"/>
        <v>0</v>
      </c>
      <c r="H11" s="63">
        <f t="shared" ca="1" si="0"/>
        <v>0</v>
      </c>
      <c r="I11" s="63">
        <f t="shared" ca="1" si="0"/>
        <v>0</v>
      </c>
      <c r="J11" s="63">
        <f t="shared" ca="1" si="0"/>
        <v>0</v>
      </c>
      <c r="K11" s="63">
        <f t="shared" ca="1" si="0"/>
        <v>0</v>
      </c>
      <c r="L11" s="63">
        <f t="shared" ca="1" si="1"/>
        <v>0</v>
      </c>
      <c r="M11" s="63">
        <f t="shared" ca="1" si="1"/>
        <v>0</v>
      </c>
      <c r="N11" s="63">
        <f t="shared" ca="1" si="1"/>
        <v>0</v>
      </c>
      <c r="O11" s="63" t="str">
        <f t="shared" ca="1" si="1"/>
        <v/>
      </c>
      <c r="P11" s="63">
        <f t="shared" ca="1" si="1"/>
        <v>0</v>
      </c>
      <c r="Q11" s="63">
        <f t="shared" ca="1" si="1"/>
        <v>0</v>
      </c>
      <c r="R11" s="63">
        <f t="shared" ca="1" si="1"/>
        <v>0</v>
      </c>
      <c r="S11" s="63">
        <f t="shared" ca="1" si="1"/>
        <v>0</v>
      </c>
      <c r="T11" s="63">
        <f t="shared" ca="1" si="1"/>
        <v>0</v>
      </c>
      <c r="U11" s="63">
        <f t="shared" ca="1" si="1"/>
        <v>0</v>
      </c>
      <c r="V11" s="63" t="str">
        <f t="shared" ca="1" si="2"/>
        <v/>
      </c>
      <c r="W11" s="63">
        <f t="shared" ca="1" si="2"/>
        <v>0</v>
      </c>
      <c r="X11" s="63">
        <f t="shared" ca="1" si="2"/>
        <v>0</v>
      </c>
      <c r="Y11" s="63">
        <f t="shared" ca="1" si="2"/>
        <v>0</v>
      </c>
      <c r="Z11" s="63">
        <f t="shared" ca="1" si="2"/>
        <v>0</v>
      </c>
      <c r="AA11" s="63">
        <f t="shared" ca="1" si="2"/>
        <v>0</v>
      </c>
      <c r="AB11" s="63">
        <f t="shared" ca="1" si="2"/>
        <v>0</v>
      </c>
      <c r="AC11" s="63" t="str">
        <f t="shared" ca="1" si="2"/>
        <v/>
      </c>
      <c r="AD11" s="63">
        <f t="shared" ca="1" si="2"/>
        <v>0</v>
      </c>
      <c r="AE11" s="63">
        <f t="shared" ca="1" si="2"/>
        <v>0</v>
      </c>
      <c r="AF11" s="63">
        <f t="shared" ca="1" si="2"/>
        <v>0</v>
      </c>
    </row>
    <row r="12" spans="1:32">
      <c r="A12" s="51" t="str">
        <f>راننده!A12</f>
        <v>اسکویی</v>
      </c>
      <c r="B12" s="63">
        <f t="shared" ref="B12:K21" ca="1" si="3">IFERROR(SUMIF(INDIRECT(LEFT(ADDRESS(1,10,4,1,B$1),LEN(ADDRESS(1,10,4,1,B$1))-1)&amp;":j"),$A12,INDIRECT(LEFT(ADDRESS(1,2,4,1,B$1),LEN(ADDRESS(1,2,4,1,B$1))-1)&amp;":B")),"")</f>
        <v>0</v>
      </c>
      <c r="C12" s="63" t="str">
        <f t="shared" ca="1" si="3"/>
        <v/>
      </c>
      <c r="D12" s="63">
        <f t="shared" ca="1" si="3"/>
        <v>0</v>
      </c>
      <c r="E12" s="63">
        <f t="shared" ca="1" si="3"/>
        <v>0</v>
      </c>
      <c r="F12" s="63">
        <f t="shared" ca="1" si="3"/>
        <v>0</v>
      </c>
      <c r="G12" s="63">
        <f t="shared" ca="1" si="3"/>
        <v>0</v>
      </c>
      <c r="H12" s="63">
        <f t="shared" ca="1" si="3"/>
        <v>0</v>
      </c>
      <c r="I12" s="63">
        <f t="shared" ca="1" si="3"/>
        <v>0</v>
      </c>
      <c r="J12" s="63">
        <f t="shared" ca="1" si="3"/>
        <v>0</v>
      </c>
      <c r="K12" s="63">
        <f t="shared" ca="1" si="3"/>
        <v>0</v>
      </c>
      <c r="L12" s="63">
        <f t="shared" ref="L12:U21" ca="1" si="4">IFERROR(SUMIF(INDIRECT(LEFT(ADDRESS(1,10,4,1,L$1),LEN(ADDRESS(1,10,4,1,L$1))-1)&amp;":j"),$A12,INDIRECT(LEFT(ADDRESS(1,2,4,1,L$1),LEN(ADDRESS(1,2,4,1,L$1))-1)&amp;":B")),"")</f>
        <v>0</v>
      </c>
      <c r="M12" s="63">
        <f t="shared" ca="1" si="4"/>
        <v>0</v>
      </c>
      <c r="N12" s="63">
        <f t="shared" ca="1" si="4"/>
        <v>0</v>
      </c>
      <c r="O12" s="63" t="str">
        <f t="shared" ca="1" si="4"/>
        <v/>
      </c>
      <c r="P12" s="63">
        <f t="shared" ca="1" si="4"/>
        <v>0</v>
      </c>
      <c r="Q12" s="63">
        <f t="shared" ca="1" si="4"/>
        <v>0</v>
      </c>
      <c r="R12" s="63">
        <f t="shared" ca="1" si="4"/>
        <v>0</v>
      </c>
      <c r="S12" s="63">
        <f t="shared" ca="1" si="4"/>
        <v>0</v>
      </c>
      <c r="T12" s="63">
        <f t="shared" ca="1" si="4"/>
        <v>0</v>
      </c>
      <c r="U12" s="63">
        <f t="shared" ca="1" si="4"/>
        <v>0</v>
      </c>
      <c r="V12" s="63" t="str">
        <f t="shared" ref="V12:AF21" ca="1" si="5">IFERROR(SUMIF(INDIRECT(LEFT(ADDRESS(1,10,4,1,V$1),LEN(ADDRESS(1,10,4,1,V$1))-1)&amp;":j"),$A12,INDIRECT(LEFT(ADDRESS(1,2,4,1,V$1),LEN(ADDRESS(1,2,4,1,V$1))-1)&amp;":B")),"")</f>
        <v/>
      </c>
      <c r="W12" s="63">
        <f t="shared" ca="1" si="5"/>
        <v>0</v>
      </c>
      <c r="X12" s="63">
        <f t="shared" ca="1" si="5"/>
        <v>0</v>
      </c>
      <c r="Y12" s="63">
        <f t="shared" ca="1" si="5"/>
        <v>0</v>
      </c>
      <c r="Z12" s="63">
        <f t="shared" ca="1" si="5"/>
        <v>0</v>
      </c>
      <c r="AA12" s="63">
        <f t="shared" ca="1" si="5"/>
        <v>0</v>
      </c>
      <c r="AB12" s="63">
        <f t="shared" ca="1" si="5"/>
        <v>0</v>
      </c>
      <c r="AC12" s="63" t="str">
        <f t="shared" ca="1" si="5"/>
        <v/>
      </c>
      <c r="AD12" s="63">
        <f t="shared" ca="1" si="5"/>
        <v>0</v>
      </c>
      <c r="AE12" s="63">
        <f t="shared" ca="1" si="5"/>
        <v>0</v>
      </c>
      <c r="AF12" s="63">
        <f t="shared" ca="1" si="5"/>
        <v>0</v>
      </c>
    </row>
    <row r="13" spans="1:32">
      <c r="A13" s="51" t="str">
        <f>راننده!A13</f>
        <v>اسماعيل سيدي</v>
      </c>
      <c r="B13" s="63">
        <f t="shared" ca="1" si="3"/>
        <v>0</v>
      </c>
      <c r="C13" s="63" t="str">
        <f t="shared" ca="1" si="3"/>
        <v/>
      </c>
      <c r="D13" s="63">
        <f t="shared" ca="1" si="3"/>
        <v>0</v>
      </c>
      <c r="E13" s="63">
        <f t="shared" ca="1" si="3"/>
        <v>0</v>
      </c>
      <c r="F13" s="63">
        <f t="shared" ca="1" si="3"/>
        <v>0</v>
      </c>
      <c r="G13" s="63">
        <f t="shared" ca="1" si="3"/>
        <v>0</v>
      </c>
      <c r="H13" s="63">
        <f t="shared" ca="1" si="3"/>
        <v>0</v>
      </c>
      <c r="I13" s="63">
        <f t="shared" ca="1" si="3"/>
        <v>0</v>
      </c>
      <c r="J13" s="63">
        <f t="shared" ca="1" si="3"/>
        <v>0</v>
      </c>
      <c r="K13" s="63">
        <f t="shared" ca="1" si="3"/>
        <v>0</v>
      </c>
      <c r="L13" s="63">
        <f t="shared" ca="1" si="4"/>
        <v>0</v>
      </c>
      <c r="M13" s="63">
        <f t="shared" ca="1" si="4"/>
        <v>0</v>
      </c>
      <c r="N13" s="63">
        <f t="shared" ca="1" si="4"/>
        <v>0</v>
      </c>
      <c r="O13" s="63" t="str">
        <f t="shared" ca="1" si="4"/>
        <v/>
      </c>
      <c r="P13" s="63">
        <f t="shared" ca="1" si="4"/>
        <v>0</v>
      </c>
      <c r="Q13" s="63">
        <f t="shared" ca="1" si="4"/>
        <v>0</v>
      </c>
      <c r="R13" s="63">
        <f t="shared" ca="1" si="4"/>
        <v>0</v>
      </c>
      <c r="S13" s="63">
        <f t="shared" ca="1" si="4"/>
        <v>0</v>
      </c>
      <c r="T13" s="63">
        <f t="shared" ca="1" si="4"/>
        <v>0</v>
      </c>
      <c r="U13" s="63">
        <f t="shared" ca="1" si="4"/>
        <v>0</v>
      </c>
      <c r="V13" s="63" t="str">
        <f t="shared" ca="1" si="5"/>
        <v/>
      </c>
      <c r="W13" s="63">
        <f t="shared" ca="1" si="5"/>
        <v>0</v>
      </c>
      <c r="X13" s="63">
        <f t="shared" ca="1" si="5"/>
        <v>0</v>
      </c>
      <c r="Y13" s="63">
        <f t="shared" ca="1" si="5"/>
        <v>0</v>
      </c>
      <c r="Z13" s="63">
        <f t="shared" ca="1" si="5"/>
        <v>0</v>
      </c>
      <c r="AA13" s="63">
        <f t="shared" ca="1" si="5"/>
        <v>0</v>
      </c>
      <c r="AB13" s="63">
        <f t="shared" ca="1" si="5"/>
        <v>0</v>
      </c>
      <c r="AC13" s="63" t="str">
        <f t="shared" ca="1" si="5"/>
        <v/>
      </c>
      <c r="AD13" s="63">
        <f t="shared" ca="1" si="5"/>
        <v>0</v>
      </c>
      <c r="AE13" s="63">
        <f t="shared" ca="1" si="5"/>
        <v>0</v>
      </c>
      <c r="AF13" s="63">
        <f t="shared" ca="1" si="5"/>
        <v>0</v>
      </c>
    </row>
    <row r="14" spans="1:32">
      <c r="A14" s="51" t="str">
        <f>راننده!A14</f>
        <v>اقا براری</v>
      </c>
      <c r="B14" s="63">
        <f t="shared" ca="1" si="3"/>
        <v>0</v>
      </c>
      <c r="C14" s="63" t="str">
        <f t="shared" ca="1" si="3"/>
        <v/>
      </c>
      <c r="D14" s="63">
        <f t="shared" ca="1" si="3"/>
        <v>0</v>
      </c>
      <c r="E14" s="63">
        <f t="shared" ca="1" si="3"/>
        <v>0</v>
      </c>
      <c r="F14" s="63">
        <f t="shared" ca="1" si="3"/>
        <v>0</v>
      </c>
      <c r="G14" s="63">
        <f t="shared" ca="1" si="3"/>
        <v>0</v>
      </c>
      <c r="H14" s="63">
        <f t="shared" ca="1" si="3"/>
        <v>0</v>
      </c>
      <c r="I14" s="63">
        <f t="shared" ca="1" si="3"/>
        <v>0</v>
      </c>
      <c r="J14" s="63">
        <f t="shared" ca="1" si="3"/>
        <v>0</v>
      </c>
      <c r="K14" s="63">
        <f t="shared" ca="1" si="3"/>
        <v>0</v>
      </c>
      <c r="L14" s="63">
        <f t="shared" ca="1" si="4"/>
        <v>0</v>
      </c>
      <c r="M14" s="63">
        <f t="shared" ca="1" si="4"/>
        <v>0</v>
      </c>
      <c r="N14" s="63">
        <f t="shared" ca="1" si="4"/>
        <v>0</v>
      </c>
      <c r="O14" s="63" t="str">
        <f t="shared" ca="1" si="4"/>
        <v/>
      </c>
      <c r="P14" s="63">
        <f t="shared" ca="1" si="4"/>
        <v>0</v>
      </c>
      <c r="Q14" s="63">
        <f t="shared" ca="1" si="4"/>
        <v>0</v>
      </c>
      <c r="R14" s="63">
        <f t="shared" ca="1" si="4"/>
        <v>0</v>
      </c>
      <c r="S14" s="63">
        <f t="shared" ca="1" si="4"/>
        <v>0</v>
      </c>
      <c r="T14" s="63">
        <f t="shared" ca="1" si="4"/>
        <v>0</v>
      </c>
      <c r="U14" s="63">
        <f t="shared" ca="1" si="4"/>
        <v>0</v>
      </c>
      <c r="V14" s="63" t="str">
        <f t="shared" ca="1" si="5"/>
        <v/>
      </c>
      <c r="W14" s="63">
        <f t="shared" ca="1" si="5"/>
        <v>0</v>
      </c>
      <c r="X14" s="63">
        <f t="shared" ca="1" si="5"/>
        <v>0</v>
      </c>
      <c r="Y14" s="63">
        <f t="shared" ca="1" si="5"/>
        <v>0</v>
      </c>
      <c r="Z14" s="63">
        <f t="shared" ca="1" si="5"/>
        <v>0</v>
      </c>
      <c r="AA14" s="63">
        <f t="shared" ca="1" si="5"/>
        <v>0</v>
      </c>
      <c r="AB14" s="63">
        <f t="shared" ca="1" si="5"/>
        <v>0</v>
      </c>
      <c r="AC14" s="63" t="str">
        <f t="shared" ca="1" si="5"/>
        <v/>
      </c>
      <c r="AD14" s="63">
        <f t="shared" ca="1" si="5"/>
        <v>0</v>
      </c>
      <c r="AE14" s="63">
        <f t="shared" ca="1" si="5"/>
        <v>0</v>
      </c>
      <c r="AF14" s="63">
        <f t="shared" ca="1" si="5"/>
        <v>0</v>
      </c>
    </row>
    <row r="15" spans="1:32">
      <c r="A15" s="51" t="str">
        <f>راننده!A15</f>
        <v>اگر آماده شد</v>
      </c>
      <c r="B15" s="63">
        <f t="shared" ca="1" si="3"/>
        <v>0</v>
      </c>
      <c r="C15" s="63" t="str">
        <f t="shared" ca="1" si="3"/>
        <v/>
      </c>
      <c r="D15" s="63">
        <f t="shared" ca="1" si="3"/>
        <v>0</v>
      </c>
      <c r="E15" s="63">
        <f t="shared" ca="1" si="3"/>
        <v>0</v>
      </c>
      <c r="F15" s="63">
        <f t="shared" ca="1" si="3"/>
        <v>0</v>
      </c>
      <c r="G15" s="63">
        <f t="shared" ca="1" si="3"/>
        <v>0</v>
      </c>
      <c r="H15" s="63">
        <f t="shared" ca="1" si="3"/>
        <v>0</v>
      </c>
      <c r="I15" s="63">
        <f t="shared" ca="1" si="3"/>
        <v>0</v>
      </c>
      <c r="J15" s="63">
        <f t="shared" ca="1" si="3"/>
        <v>0</v>
      </c>
      <c r="K15" s="63">
        <f t="shared" ca="1" si="3"/>
        <v>0</v>
      </c>
      <c r="L15" s="63">
        <f t="shared" ca="1" si="4"/>
        <v>0</v>
      </c>
      <c r="M15" s="63">
        <f t="shared" ca="1" si="4"/>
        <v>0</v>
      </c>
      <c r="N15" s="63">
        <f t="shared" ca="1" si="4"/>
        <v>0</v>
      </c>
      <c r="O15" s="63" t="str">
        <f t="shared" ca="1" si="4"/>
        <v/>
      </c>
      <c r="P15" s="63">
        <f t="shared" ca="1" si="4"/>
        <v>0</v>
      </c>
      <c r="Q15" s="63">
        <f t="shared" ca="1" si="4"/>
        <v>0</v>
      </c>
      <c r="R15" s="63">
        <f t="shared" ca="1" si="4"/>
        <v>0</v>
      </c>
      <c r="S15" s="63">
        <f t="shared" ca="1" si="4"/>
        <v>0</v>
      </c>
      <c r="T15" s="63">
        <f t="shared" ca="1" si="4"/>
        <v>0</v>
      </c>
      <c r="U15" s="63">
        <f t="shared" ca="1" si="4"/>
        <v>0</v>
      </c>
      <c r="V15" s="63" t="str">
        <f t="shared" ca="1" si="5"/>
        <v/>
      </c>
      <c r="W15" s="63">
        <f t="shared" ca="1" si="5"/>
        <v>0</v>
      </c>
      <c r="X15" s="63">
        <f t="shared" ca="1" si="5"/>
        <v>0</v>
      </c>
      <c r="Y15" s="63">
        <f t="shared" ca="1" si="5"/>
        <v>0</v>
      </c>
      <c r="Z15" s="63">
        <f t="shared" ca="1" si="5"/>
        <v>0</v>
      </c>
      <c r="AA15" s="63">
        <f t="shared" ca="1" si="5"/>
        <v>0</v>
      </c>
      <c r="AB15" s="63">
        <f t="shared" ca="1" si="5"/>
        <v>0</v>
      </c>
      <c r="AC15" s="63" t="str">
        <f t="shared" ca="1" si="5"/>
        <v/>
      </c>
      <c r="AD15" s="63">
        <f t="shared" ca="1" si="5"/>
        <v>0</v>
      </c>
      <c r="AE15" s="63">
        <f t="shared" ca="1" si="5"/>
        <v>0</v>
      </c>
      <c r="AF15" s="63">
        <f t="shared" ca="1" si="5"/>
        <v>0</v>
      </c>
    </row>
    <row r="16" spans="1:32">
      <c r="A16" s="51" t="str">
        <f>راننده!A16</f>
        <v>الهياري</v>
      </c>
      <c r="B16" s="63">
        <f t="shared" ca="1" si="3"/>
        <v>0</v>
      </c>
      <c r="C16" s="63" t="str">
        <f t="shared" ca="1" si="3"/>
        <v/>
      </c>
      <c r="D16" s="63">
        <f t="shared" ca="1" si="3"/>
        <v>0</v>
      </c>
      <c r="E16" s="63">
        <f t="shared" ca="1" si="3"/>
        <v>0</v>
      </c>
      <c r="F16" s="63">
        <f t="shared" ca="1" si="3"/>
        <v>0</v>
      </c>
      <c r="G16" s="63">
        <f t="shared" ca="1" si="3"/>
        <v>0</v>
      </c>
      <c r="H16" s="63">
        <f t="shared" ca="1" si="3"/>
        <v>0</v>
      </c>
      <c r="I16" s="63">
        <f t="shared" ca="1" si="3"/>
        <v>0</v>
      </c>
      <c r="J16" s="63">
        <f t="shared" ca="1" si="3"/>
        <v>0</v>
      </c>
      <c r="K16" s="63">
        <f t="shared" ca="1" si="3"/>
        <v>0</v>
      </c>
      <c r="L16" s="63">
        <f t="shared" ca="1" si="4"/>
        <v>0</v>
      </c>
      <c r="M16" s="63">
        <f t="shared" ca="1" si="4"/>
        <v>0</v>
      </c>
      <c r="N16" s="63">
        <f t="shared" ca="1" si="4"/>
        <v>0</v>
      </c>
      <c r="O16" s="63" t="str">
        <f t="shared" ca="1" si="4"/>
        <v/>
      </c>
      <c r="P16" s="63">
        <f t="shared" ca="1" si="4"/>
        <v>0</v>
      </c>
      <c r="Q16" s="63">
        <f t="shared" ca="1" si="4"/>
        <v>0</v>
      </c>
      <c r="R16" s="63">
        <f t="shared" ca="1" si="4"/>
        <v>0</v>
      </c>
      <c r="S16" s="63">
        <f t="shared" ca="1" si="4"/>
        <v>0</v>
      </c>
      <c r="T16" s="63">
        <f t="shared" ca="1" si="4"/>
        <v>0</v>
      </c>
      <c r="U16" s="63">
        <f t="shared" ca="1" si="4"/>
        <v>0</v>
      </c>
      <c r="V16" s="63" t="str">
        <f t="shared" ca="1" si="5"/>
        <v/>
      </c>
      <c r="W16" s="63">
        <f t="shared" ca="1" si="5"/>
        <v>0</v>
      </c>
      <c r="X16" s="63">
        <f t="shared" ca="1" si="5"/>
        <v>0</v>
      </c>
      <c r="Y16" s="63">
        <f t="shared" ca="1" si="5"/>
        <v>0</v>
      </c>
      <c r="Z16" s="63">
        <f t="shared" ca="1" si="5"/>
        <v>0</v>
      </c>
      <c r="AA16" s="63">
        <f t="shared" ca="1" si="5"/>
        <v>0</v>
      </c>
      <c r="AB16" s="63">
        <f t="shared" ca="1" si="5"/>
        <v>0</v>
      </c>
      <c r="AC16" s="63" t="str">
        <f t="shared" ca="1" si="5"/>
        <v/>
      </c>
      <c r="AD16" s="63">
        <f t="shared" ca="1" si="5"/>
        <v>0</v>
      </c>
      <c r="AE16" s="63">
        <f t="shared" ca="1" si="5"/>
        <v>0</v>
      </c>
      <c r="AF16" s="63">
        <f t="shared" ca="1" si="5"/>
        <v>0</v>
      </c>
    </row>
    <row r="17" spans="1:32">
      <c r="A17" s="51" t="str">
        <f>راننده!A17</f>
        <v>امین محمدی</v>
      </c>
      <c r="B17" s="63">
        <f t="shared" ca="1" si="3"/>
        <v>0</v>
      </c>
      <c r="C17" s="63" t="str">
        <f t="shared" ca="1" si="3"/>
        <v/>
      </c>
      <c r="D17" s="63">
        <f t="shared" ca="1" si="3"/>
        <v>0</v>
      </c>
      <c r="E17" s="63">
        <f t="shared" ca="1" si="3"/>
        <v>0</v>
      </c>
      <c r="F17" s="63">
        <f t="shared" ca="1" si="3"/>
        <v>0</v>
      </c>
      <c r="G17" s="63">
        <f t="shared" ca="1" si="3"/>
        <v>0</v>
      </c>
      <c r="H17" s="63">
        <f t="shared" ca="1" si="3"/>
        <v>0</v>
      </c>
      <c r="I17" s="63">
        <f t="shared" ca="1" si="3"/>
        <v>0</v>
      </c>
      <c r="J17" s="63">
        <f t="shared" ca="1" si="3"/>
        <v>0</v>
      </c>
      <c r="K17" s="63">
        <f t="shared" ca="1" si="3"/>
        <v>0</v>
      </c>
      <c r="L17" s="63">
        <f t="shared" ca="1" si="4"/>
        <v>0</v>
      </c>
      <c r="M17" s="63">
        <f t="shared" ca="1" si="4"/>
        <v>0</v>
      </c>
      <c r="N17" s="63">
        <f t="shared" ca="1" si="4"/>
        <v>0</v>
      </c>
      <c r="O17" s="63" t="str">
        <f t="shared" ca="1" si="4"/>
        <v/>
      </c>
      <c r="P17" s="63">
        <f t="shared" ca="1" si="4"/>
        <v>0</v>
      </c>
      <c r="Q17" s="63">
        <f t="shared" ca="1" si="4"/>
        <v>0</v>
      </c>
      <c r="R17" s="63">
        <f t="shared" ca="1" si="4"/>
        <v>0</v>
      </c>
      <c r="S17" s="63">
        <f t="shared" ca="1" si="4"/>
        <v>0</v>
      </c>
      <c r="T17" s="63">
        <f t="shared" ca="1" si="4"/>
        <v>0</v>
      </c>
      <c r="U17" s="63">
        <f t="shared" ca="1" si="4"/>
        <v>0</v>
      </c>
      <c r="V17" s="63" t="str">
        <f t="shared" ca="1" si="5"/>
        <v/>
      </c>
      <c r="W17" s="63">
        <f t="shared" ca="1" si="5"/>
        <v>0</v>
      </c>
      <c r="X17" s="63">
        <f t="shared" ca="1" si="5"/>
        <v>0</v>
      </c>
      <c r="Y17" s="63">
        <f t="shared" ca="1" si="5"/>
        <v>0</v>
      </c>
      <c r="Z17" s="63">
        <f t="shared" ca="1" si="5"/>
        <v>0</v>
      </c>
      <c r="AA17" s="63">
        <f t="shared" ca="1" si="5"/>
        <v>0</v>
      </c>
      <c r="AB17" s="63">
        <f t="shared" ca="1" si="5"/>
        <v>0</v>
      </c>
      <c r="AC17" s="63" t="str">
        <f t="shared" ca="1" si="5"/>
        <v/>
      </c>
      <c r="AD17" s="63">
        <f t="shared" ca="1" si="5"/>
        <v>0</v>
      </c>
      <c r="AE17" s="63">
        <f t="shared" ca="1" si="5"/>
        <v>0</v>
      </c>
      <c r="AF17" s="63">
        <f t="shared" ca="1" si="5"/>
        <v>0</v>
      </c>
    </row>
    <row r="18" spans="1:32">
      <c r="A18" s="51" t="str">
        <f>راننده!A18</f>
        <v>آزره</v>
      </c>
      <c r="B18" s="63">
        <f t="shared" ca="1" si="3"/>
        <v>0</v>
      </c>
      <c r="C18" s="63" t="str">
        <f t="shared" ca="1" si="3"/>
        <v/>
      </c>
      <c r="D18" s="63">
        <f t="shared" ca="1" si="3"/>
        <v>0</v>
      </c>
      <c r="E18" s="63">
        <f t="shared" ca="1" si="3"/>
        <v>0</v>
      </c>
      <c r="F18" s="63">
        <f t="shared" ca="1" si="3"/>
        <v>0</v>
      </c>
      <c r="G18" s="63">
        <f t="shared" ca="1" si="3"/>
        <v>0</v>
      </c>
      <c r="H18" s="63">
        <f t="shared" ca="1" si="3"/>
        <v>0</v>
      </c>
      <c r="I18" s="63">
        <f t="shared" ca="1" si="3"/>
        <v>0</v>
      </c>
      <c r="J18" s="63">
        <f t="shared" ca="1" si="3"/>
        <v>0</v>
      </c>
      <c r="K18" s="63">
        <f t="shared" ca="1" si="3"/>
        <v>0</v>
      </c>
      <c r="L18" s="63">
        <f t="shared" ca="1" si="4"/>
        <v>0</v>
      </c>
      <c r="M18" s="63">
        <f t="shared" ca="1" si="4"/>
        <v>0</v>
      </c>
      <c r="N18" s="63">
        <f t="shared" ca="1" si="4"/>
        <v>0</v>
      </c>
      <c r="O18" s="63" t="str">
        <f t="shared" ca="1" si="4"/>
        <v/>
      </c>
      <c r="P18" s="63">
        <f t="shared" ca="1" si="4"/>
        <v>0</v>
      </c>
      <c r="Q18" s="63">
        <f t="shared" ca="1" si="4"/>
        <v>0</v>
      </c>
      <c r="R18" s="63">
        <f t="shared" ca="1" si="4"/>
        <v>0</v>
      </c>
      <c r="S18" s="63">
        <f t="shared" ca="1" si="4"/>
        <v>0</v>
      </c>
      <c r="T18" s="63">
        <f t="shared" ca="1" si="4"/>
        <v>0</v>
      </c>
      <c r="U18" s="63">
        <f t="shared" ca="1" si="4"/>
        <v>0</v>
      </c>
      <c r="V18" s="63" t="str">
        <f t="shared" ca="1" si="5"/>
        <v/>
      </c>
      <c r="W18" s="63">
        <f t="shared" ca="1" si="5"/>
        <v>0</v>
      </c>
      <c r="X18" s="63">
        <f t="shared" ca="1" si="5"/>
        <v>0</v>
      </c>
      <c r="Y18" s="63">
        <f t="shared" ca="1" si="5"/>
        <v>0</v>
      </c>
      <c r="Z18" s="63">
        <f t="shared" ca="1" si="5"/>
        <v>0</v>
      </c>
      <c r="AA18" s="63">
        <f t="shared" ca="1" si="5"/>
        <v>0</v>
      </c>
      <c r="AB18" s="63">
        <f t="shared" ca="1" si="5"/>
        <v>0</v>
      </c>
      <c r="AC18" s="63" t="str">
        <f t="shared" ca="1" si="5"/>
        <v/>
      </c>
      <c r="AD18" s="63">
        <f t="shared" ca="1" si="5"/>
        <v>0</v>
      </c>
      <c r="AE18" s="63">
        <f t="shared" ca="1" si="5"/>
        <v>0</v>
      </c>
      <c r="AF18" s="63">
        <f t="shared" ca="1" si="5"/>
        <v>0</v>
      </c>
    </row>
    <row r="19" spans="1:32">
      <c r="A19" s="51" t="str">
        <f>راننده!A19</f>
        <v>آقاميرتبار</v>
      </c>
      <c r="B19" s="63">
        <f t="shared" ca="1" si="3"/>
        <v>0</v>
      </c>
      <c r="C19" s="63" t="str">
        <f t="shared" ca="1" si="3"/>
        <v/>
      </c>
      <c r="D19" s="63">
        <f t="shared" ca="1" si="3"/>
        <v>0</v>
      </c>
      <c r="E19" s="63">
        <f t="shared" ca="1" si="3"/>
        <v>0</v>
      </c>
      <c r="F19" s="63">
        <f t="shared" ca="1" si="3"/>
        <v>0</v>
      </c>
      <c r="G19" s="63">
        <f t="shared" ca="1" si="3"/>
        <v>0</v>
      </c>
      <c r="H19" s="63">
        <f t="shared" ca="1" si="3"/>
        <v>0</v>
      </c>
      <c r="I19" s="63">
        <f t="shared" ca="1" si="3"/>
        <v>0</v>
      </c>
      <c r="J19" s="63">
        <f t="shared" ca="1" si="3"/>
        <v>0</v>
      </c>
      <c r="K19" s="63">
        <f t="shared" ca="1" si="3"/>
        <v>0</v>
      </c>
      <c r="L19" s="63">
        <f t="shared" ca="1" si="4"/>
        <v>0</v>
      </c>
      <c r="M19" s="63">
        <f t="shared" ca="1" si="4"/>
        <v>0</v>
      </c>
      <c r="N19" s="63">
        <f t="shared" ca="1" si="4"/>
        <v>0</v>
      </c>
      <c r="O19" s="63" t="str">
        <f t="shared" ca="1" si="4"/>
        <v/>
      </c>
      <c r="P19" s="63">
        <f t="shared" ca="1" si="4"/>
        <v>0</v>
      </c>
      <c r="Q19" s="63">
        <f t="shared" ca="1" si="4"/>
        <v>0</v>
      </c>
      <c r="R19" s="63">
        <f t="shared" ca="1" si="4"/>
        <v>0</v>
      </c>
      <c r="S19" s="63">
        <f t="shared" ca="1" si="4"/>
        <v>0</v>
      </c>
      <c r="T19" s="63">
        <f t="shared" ca="1" si="4"/>
        <v>0</v>
      </c>
      <c r="U19" s="63">
        <f t="shared" ca="1" si="4"/>
        <v>0</v>
      </c>
      <c r="V19" s="63" t="str">
        <f t="shared" ca="1" si="5"/>
        <v/>
      </c>
      <c r="W19" s="63">
        <f t="shared" ca="1" si="5"/>
        <v>0</v>
      </c>
      <c r="X19" s="63">
        <f t="shared" ca="1" si="5"/>
        <v>0</v>
      </c>
      <c r="Y19" s="63">
        <f t="shared" ca="1" si="5"/>
        <v>0</v>
      </c>
      <c r="Z19" s="63">
        <f t="shared" ca="1" si="5"/>
        <v>0</v>
      </c>
      <c r="AA19" s="63">
        <f t="shared" ca="1" si="5"/>
        <v>0</v>
      </c>
      <c r="AB19" s="63">
        <f t="shared" ca="1" si="5"/>
        <v>0</v>
      </c>
      <c r="AC19" s="63" t="str">
        <f t="shared" ca="1" si="5"/>
        <v/>
      </c>
      <c r="AD19" s="63">
        <f t="shared" ca="1" si="5"/>
        <v>0</v>
      </c>
      <c r="AE19" s="63">
        <f t="shared" ca="1" si="5"/>
        <v>0</v>
      </c>
      <c r="AF19" s="63">
        <f t="shared" ca="1" si="5"/>
        <v>0</v>
      </c>
    </row>
    <row r="20" spans="1:32">
      <c r="A20" s="51" t="str">
        <f>راننده!A20</f>
        <v>آقای اکبرتبار</v>
      </c>
      <c r="B20" s="63">
        <f t="shared" ca="1" si="3"/>
        <v>0</v>
      </c>
      <c r="C20" s="63" t="str">
        <f t="shared" ca="1" si="3"/>
        <v/>
      </c>
      <c r="D20" s="63">
        <f t="shared" ca="1" si="3"/>
        <v>0</v>
      </c>
      <c r="E20" s="63">
        <f t="shared" ca="1" si="3"/>
        <v>0</v>
      </c>
      <c r="F20" s="63">
        <f t="shared" ca="1" si="3"/>
        <v>0</v>
      </c>
      <c r="G20" s="63">
        <f t="shared" ca="1" si="3"/>
        <v>0</v>
      </c>
      <c r="H20" s="63">
        <f t="shared" ca="1" si="3"/>
        <v>0</v>
      </c>
      <c r="I20" s="63">
        <f t="shared" ca="1" si="3"/>
        <v>0</v>
      </c>
      <c r="J20" s="63">
        <f t="shared" ca="1" si="3"/>
        <v>0</v>
      </c>
      <c r="K20" s="63">
        <f t="shared" ca="1" si="3"/>
        <v>0</v>
      </c>
      <c r="L20" s="63">
        <f t="shared" ca="1" si="4"/>
        <v>0</v>
      </c>
      <c r="M20" s="63">
        <f t="shared" ca="1" si="4"/>
        <v>0</v>
      </c>
      <c r="N20" s="63">
        <f t="shared" ca="1" si="4"/>
        <v>0</v>
      </c>
      <c r="O20" s="63" t="str">
        <f t="shared" ca="1" si="4"/>
        <v/>
      </c>
      <c r="P20" s="63">
        <f t="shared" ca="1" si="4"/>
        <v>0</v>
      </c>
      <c r="Q20" s="63">
        <f t="shared" ca="1" si="4"/>
        <v>0</v>
      </c>
      <c r="R20" s="63">
        <f t="shared" ca="1" si="4"/>
        <v>0</v>
      </c>
      <c r="S20" s="63">
        <f t="shared" ca="1" si="4"/>
        <v>0</v>
      </c>
      <c r="T20" s="63">
        <f t="shared" ca="1" si="4"/>
        <v>0</v>
      </c>
      <c r="U20" s="63">
        <f t="shared" ca="1" si="4"/>
        <v>0</v>
      </c>
      <c r="V20" s="63" t="str">
        <f t="shared" ca="1" si="5"/>
        <v/>
      </c>
      <c r="W20" s="63">
        <f t="shared" ca="1" si="5"/>
        <v>0</v>
      </c>
      <c r="X20" s="63">
        <f t="shared" ca="1" si="5"/>
        <v>0</v>
      </c>
      <c r="Y20" s="63">
        <f t="shared" ca="1" si="5"/>
        <v>0</v>
      </c>
      <c r="Z20" s="63">
        <f t="shared" ca="1" si="5"/>
        <v>0</v>
      </c>
      <c r="AA20" s="63">
        <f t="shared" ca="1" si="5"/>
        <v>0</v>
      </c>
      <c r="AB20" s="63">
        <f t="shared" ca="1" si="5"/>
        <v>0</v>
      </c>
      <c r="AC20" s="63" t="str">
        <f t="shared" ca="1" si="5"/>
        <v/>
      </c>
      <c r="AD20" s="63">
        <f t="shared" ca="1" si="5"/>
        <v>0</v>
      </c>
      <c r="AE20" s="63">
        <f t="shared" ca="1" si="5"/>
        <v>0</v>
      </c>
      <c r="AF20" s="63">
        <f t="shared" ca="1" si="5"/>
        <v>0</v>
      </c>
    </row>
    <row r="21" spans="1:32">
      <c r="A21" s="51" t="str">
        <f>راننده!A21</f>
        <v>آقای پرستش</v>
      </c>
      <c r="B21" s="63">
        <f t="shared" ca="1" si="3"/>
        <v>0</v>
      </c>
      <c r="C21" s="63" t="str">
        <f t="shared" ca="1" si="3"/>
        <v/>
      </c>
      <c r="D21" s="63">
        <f t="shared" ca="1" si="3"/>
        <v>0</v>
      </c>
      <c r="E21" s="63">
        <f t="shared" ca="1" si="3"/>
        <v>0</v>
      </c>
      <c r="F21" s="63">
        <f t="shared" ca="1" si="3"/>
        <v>0</v>
      </c>
      <c r="G21" s="63">
        <f t="shared" ca="1" si="3"/>
        <v>0</v>
      </c>
      <c r="H21" s="63">
        <f t="shared" ca="1" si="3"/>
        <v>0</v>
      </c>
      <c r="I21" s="63">
        <f t="shared" ca="1" si="3"/>
        <v>0</v>
      </c>
      <c r="J21" s="63">
        <f t="shared" ca="1" si="3"/>
        <v>0</v>
      </c>
      <c r="K21" s="63">
        <f t="shared" ca="1" si="3"/>
        <v>0</v>
      </c>
      <c r="L21" s="63">
        <f t="shared" ca="1" si="4"/>
        <v>0</v>
      </c>
      <c r="M21" s="63">
        <f t="shared" ca="1" si="4"/>
        <v>0</v>
      </c>
      <c r="N21" s="63">
        <f t="shared" ca="1" si="4"/>
        <v>0</v>
      </c>
      <c r="O21" s="63" t="str">
        <f t="shared" ca="1" si="4"/>
        <v/>
      </c>
      <c r="P21" s="63">
        <f t="shared" ca="1" si="4"/>
        <v>0</v>
      </c>
      <c r="Q21" s="63">
        <f t="shared" ca="1" si="4"/>
        <v>0</v>
      </c>
      <c r="R21" s="63">
        <f t="shared" ca="1" si="4"/>
        <v>0</v>
      </c>
      <c r="S21" s="63">
        <f t="shared" ca="1" si="4"/>
        <v>0</v>
      </c>
      <c r="T21" s="63">
        <f t="shared" ca="1" si="4"/>
        <v>0</v>
      </c>
      <c r="U21" s="63">
        <f t="shared" ca="1" si="4"/>
        <v>0</v>
      </c>
      <c r="V21" s="63" t="str">
        <f t="shared" ca="1" si="5"/>
        <v/>
      </c>
      <c r="W21" s="63">
        <f t="shared" ca="1" si="5"/>
        <v>0</v>
      </c>
      <c r="X21" s="63">
        <f t="shared" ca="1" si="5"/>
        <v>0</v>
      </c>
      <c r="Y21" s="63">
        <f t="shared" ca="1" si="5"/>
        <v>0</v>
      </c>
      <c r="Z21" s="63">
        <f t="shared" ca="1" si="5"/>
        <v>0</v>
      </c>
      <c r="AA21" s="63">
        <f t="shared" ca="1" si="5"/>
        <v>0</v>
      </c>
      <c r="AB21" s="63">
        <f t="shared" ca="1" si="5"/>
        <v>0</v>
      </c>
      <c r="AC21" s="63" t="str">
        <f t="shared" ca="1" si="5"/>
        <v/>
      </c>
      <c r="AD21" s="63">
        <f t="shared" ca="1" si="5"/>
        <v>0</v>
      </c>
      <c r="AE21" s="63">
        <f t="shared" ca="1" si="5"/>
        <v>0</v>
      </c>
      <c r="AF21" s="63">
        <f t="shared" ca="1" si="5"/>
        <v>0</v>
      </c>
    </row>
    <row r="22" spans="1:32">
      <c r="A22" s="51" t="str">
        <f>راننده!A22</f>
        <v>آقای رضانژاد</v>
      </c>
      <c r="B22" s="63">
        <f t="shared" ref="B22:K31" ca="1" si="6">IFERROR(SUMIF(INDIRECT(LEFT(ADDRESS(1,10,4,1,B$1),LEN(ADDRESS(1,10,4,1,B$1))-1)&amp;":j"),$A22,INDIRECT(LEFT(ADDRESS(1,2,4,1,B$1),LEN(ADDRESS(1,2,4,1,B$1))-1)&amp;":B")),"")</f>
        <v>0</v>
      </c>
      <c r="C22" s="63" t="str">
        <f t="shared" ca="1" si="6"/>
        <v/>
      </c>
      <c r="D22" s="63">
        <f t="shared" ca="1" si="6"/>
        <v>0</v>
      </c>
      <c r="E22" s="63">
        <f t="shared" ca="1" si="6"/>
        <v>0</v>
      </c>
      <c r="F22" s="63">
        <f t="shared" ca="1" si="6"/>
        <v>0</v>
      </c>
      <c r="G22" s="63">
        <f t="shared" ca="1" si="6"/>
        <v>0</v>
      </c>
      <c r="H22" s="63">
        <f t="shared" ca="1" si="6"/>
        <v>0</v>
      </c>
      <c r="I22" s="63">
        <f t="shared" ca="1" si="6"/>
        <v>0</v>
      </c>
      <c r="J22" s="63">
        <f t="shared" ca="1" si="6"/>
        <v>0</v>
      </c>
      <c r="K22" s="63">
        <f t="shared" ca="1" si="6"/>
        <v>0</v>
      </c>
      <c r="L22" s="63">
        <f t="shared" ref="L22:U31" ca="1" si="7">IFERROR(SUMIF(INDIRECT(LEFT(ADDRESS(1,10,4,1,L$1),LEN(ADDRESS(1,10,4,1,L$1))-1)&amp;":j"),$A22,INDIRECT(LEFT(ADDRESS(1,2,4,1,L$1),LEN(ADDRESS(1,2,4,1,L$1))-1)&amp;":B")),"")</f>
        <v>0</v>
      </c>
      <c r="M22" s="63">
        <f t="shared" ca="1" si="7"/>
        <v>0</v>
      </c>
      <c r="N22" s="63">
        <f t="shared" ca="1" si="7"/>
        <v>0</v>
      </c>
      <c r="O22" s="63" t="str">
        <f t="shared" ca="1" si="7"/>
        <v/>
      </c>
      <c r="P22" s="63">
        <f t="shared" ca="1" si="7"/>
        <v>0</v>
      </c>
      <c r="Q22" s="63">
        <f t="shared" ca="1" si="7"/>
        <v>0</v>
      </c>
      <c r="R22" s="63">
        <f t="shared" ca="1" si="7"/>
        <v>0</v>
      </c>
      <c r="S22" s="63">
        <f t="shared" ca="1" si="7"/>
        <v>0</v>
      </c>
      <c r="T22" s="63">
        <f t="shared" ca="1" si="7"/>
        <v>0</v>
      </c>
      <c r="U22" s="63">
        <f t="shared" ca="1" si="7"/>
        <v>0</v>
      </c>
      <c r="V22" s="63" t="str">
        <f t="shared" ref="V22:AF31" ca="1" si="8">IFERROR(SUMIF(INDIRECT(LEFT(ADDRESS(1,10,4,1,V$1),LEN(ADDRESS(1,10,4,1,V$1))-1)&amp;":j"),$A22,INDIRECT(LEFT(ADDRESS(1,2,4,1,V$1),LEN(ADDRESS(1,2,4,1,V$1))-1)&amp;":B")),"")</f>
        <v/>
      </c>
      <c r="W22" s="63">
        <f t="shared" ca="1" si="8"/>
        <v>0</v>
      </c>
      <c r="X22" s="63">
        <f t="shared" ca="1" si="8"/>
        <v>0</v>
      </c>
      <c r="Y22" s="63">
        <f t="shared" ca="1" si="8"/>
        <v>0</v>
      </c>
      <c r="Z22" s="63">
        <f t="shared" ca="1" si="8"/>
        <v>0</v>
      </c>
      <c r="AA22" s="63">
        <f t="shared" ca="1" si="8"/>
        <v>0</v>
      </c>
      <c r="AB22" s="63">
        <f t="shared" ca="1" si="8"/>
        <v>0</v>
      </c>
      <c r="AC22" s="63" t="str">
        <f t="shared" ca="1" si="8"/>
        <v/>
      </c>
      <c r="AD22" s="63">
        <f t="shared" ca="1" si="8"/>
        <v>0</v>
      </c>
      <c r="AE22" s="63">
        <f t="shared" ca="1" si="8"/>
        <v>0</v>
      </c>
      <c r="AF22" s="63">
        <f t="shared" ca="1" si="8"/>
        <v>0</v>
      </c>
    </row>
    <row r="23" spans="1:32">
      <c r="A23" s="51" t="str">
        <f>راننده!A23</f>
        <v>آلبرت</v>
      </c>
      <c r="B23" s="63">
        <f t="shared" ca="1" si="6"/>
        <v>0</v>
      </c>
      <c r="C23" s="63" t="str">
        <f t="shared" ca="1" si="6"/>
        <v/>
      </c>
      <c r="D23" s="63">
        <f t="shared" ca="1" si="6"/>
        <v>0</v>
      </c>
      <c r="E23" s="63">
        <f t="shared" ca="1" si="6"/>
        <v>0</v>
      </c>
      <c r="F23" s="63">
        <f t="shared" ca="1" si="6"/>
        <v>0</v>
      </c>
      <c r="G23" s="63">
        <f t="shared" ca="1" si="6"/>
        <v>0</v>
      </c>
      <c r="H23" s="63">
        <f t="shared" ca="1" si="6"/>
        <v>0</v>
      </c>
      <c r="I23" s="63">
        <f t="shared" ca="1" si="6"/>
        <v>0</v>
      </c>
      <c r="J23" s="63">
        <f t="shared" ca="1" si="6"/>
        <v>0</v>
      </c>
      <c r="K23" s="63">
        <f t="shared" ca="1" si="6"/>
        <v>0</v>
      </c>
      <c r="L23" s="63">
        <f t="shared" ca="1" si="7"/>
        <v>0</v>
      </c>
      <c r="M23" s="63">
        <f t="shared" ca="1" si="7"/>
        <v>0</v>
      </c>
      <c r="N23" s="63">
        <f t="shared" ca="1" si="7"/>
        <v>0</v>
      </c>
      <c r="O23" s="63" t="str">
        <f t="shared" ca="1" si="7"/>
        <v/>
      </c>
      <c r="P23" s="63">
        <f t="shared" ca="1" si="7"/>
        <v>0</v>
      </c>
      <c r="Q23" s="63">
        <f t="shared" ca="1" si="7"/>
        <v>0</v>
      </c>
      <c r="R23" s="63">
        <f t="shared" ca="1" si="7"/>
        <v>0</v>
      </c>
      <c r="S23" s="63">
        <f t="shared" ca="1" si="7"/>
        <v>0</v>
      </c>
      <c r="T23" s="63">
        <f t="shared" ca="1" si="7"/>
        <v>0</v>
      </c>
      <c r="U23" s="63">
        <f t="shared" ca="1" si="7"/>
        <v>0</v>
      </c>
      <c r="V23" s="63" t="str">
        <f t="shared" ca="1" si="8"/>
        <v/>
      </c>
      <c r="W23" s="63">
        <f t="shared" ca="1" si="8"/>
        <v>0</v>
      </c>
      <c r="X23" s="63">
        <f t="shared" ca="1" si="8"/>
        <v>0</v>
      </c>
      <c r="Y23" s="63">
        <f t="shared" ca="1" si="8"/>
        <v>0</v>
      </c>
      <c r="Z23" s="63">
        <f t="shared" ca="1" si="8"/>
        <v>0</v>
      </c>
      <c r="AA23" s="63">
        <f t="shared" ca="1" si="8"/>
        <v>0</v>
      </c>
      <c r="AB23" s="63">
        <f t="shared" ca="1" si="8"/>
        <v>0</v>
      </c>
      <c r="AC23" s="63" t="str">
        <f t="shared" ca="1" si="8"/>
        <v/>
      </c>
      <c r="AD23" s="63">
        <f t="shared" ca="1" si="8"/>
        <v>0</v>
      </c>
      <c r="AE23" s="63">
        <f t="shared" ca="1" si="8"/>
        <v>0</v>
      </c>
      <c r="AF23" s="63">
        <f t="shared" ca="1" si="8"/>
        <v>0</v>
      </c>
    </row>
    <row r="24" spans="1:32">
      <c r="A24" s="51" t="str">
        <f>راننده!A24</f>
        <v>بابا زاده</v>
      </c>
      <c r="B24" s="63">
        <f t="shared" ca="1" si="6"/>
        <v>0</v>
      </c>
      <c r="C24" s="63" t="str">
        <f t="shared" ca="1" si="6"/>
        <v/>
      </c>
      <c r="D24" s="63">
        <f t="shared" ca="1" si="6"/>
        <v>0</v>
      </c>
      <c r="E24" s="63">
        <f t="shared" ca="1" si="6"/>
        <v>0</v>
      </c>
      <c r="F24" s="63">
        <f t="shared" ca="1" si="6"/>
        <v>0</v>
      </c>
      <c r="G24" s="63">
        <f t="shared" ca="1" si="6"/>
        <v>0</v>
      </c>
      <c r="H24" s="63">
        <f t="shared" ca="1" si="6"/>
        <v>0</v>
      </c>
      <c r="I24" s="63">
        <f t="shared" ca="1" si="6"/>
        <v>0</v>
      </c>
      <c r="J24" s="63">
        <f t="shared" ca="1" si="6"/>
        <v>0</v>
      </c>
      <c r="K24" s="63">
        <f t="shared" ca="1" si="6"/>
        <v>0</v>
      </c>
      <c r="L24" s="63">
        <f t="shared" ca="1" si="7"/>
        <v>0</v>
      </c>
      <c r="M24" s="63">
        <f t="shared" ca="1" si="7"/>
        <v>0</v>
      </c>
      <c r="N24" s="63">
        <f t="shared" ca="1" si="7"/>
        <v>0</v>
      </c>
      <c r="O24" s="63" t="str">
        <f t="shared" ca="1" si="7"/>
        <v/>
      </c>
      <c r="P24" s="63">
        <f t="shared" ca="1" si="7"/>
        <v>0</v>
      </c>
      <c r="Q24" s="63">
        <f t="shared" ca="1" si="7"/>
        <v>0</v>
      </c>
      <c r="R24" s="63">
        <f t="shared" ca="1" si="7"/>
        <v>0</v>
      </c>
      <c r="S24" s="63">
        <f t="shared" ca="1" si="7"/>
        <v>0</v>
      </c>
      <c r="T24" s="63">
        <f t="shared" ca="1" si="7"/>
        <v>0</v>
      </c>
      <c r="U24" s="63">
        <f t="shared" ca="1" si="7"/>
        <v>0</v>
      </c>
      <c r="V24" s="63" t="str">
        <f t="shared" ca="1" si="8"/>
        <v/>
      </c>
      <c r="W24" s="63">
        <f t="shared" ca="1" si="8"/>
        <v>0</v>
      </c>
      <c r="X24" s="63">
        <f t="shared" ca="1" si="8"/>
        <v>0</v>
      </c>
      <c r="Y24" s="63">
        <f t="shared" ca="1" si="8"/>
        <v>0</v>
      </c>
      <c r="Z24" s="63">
        <f t="shared" ca="1" si="8"/>
        <v>0</v>
      </c>
      <c r="AA24" s="63">
        <f t="shared" ca="1" si="8"/>
        <v>0</v>
      </c>
      <c r="AB24" s="63">
        <f t="shared" ca="1" si="8"/>
        <v>0</v>
      </c>
      <c r="AC24" s="63" t="str">
        <f t="shared" ca="1" si="8"/>
        <v/>
      </c>
      <c r="AD24" s="63">
        <f t="shared" ca="1" si="8"/>
        <v>0</v>
      </c>
      <c r="AE24" s="63">
        <f t="shared" ca="1" si="8"/>
        <v>0</v>
      </c>
      <c r="AF24" s="63">
        <f t="shared" ca="1" si="8"/>
        <v>0</v>
      </c>
    </row>
    <row r="25" spans="1:32">
      <c r="A25" s="51" t="str">
        <f>راننده!A25</f>
        <v>بابانژاد</v>
      </c>
      <c r="B25" s="63">
        <f t="shared" ca="1" si="6"/>
        <v>0</v>
      </c>
      <c r="C25" s="63" t="str">
        <f t="shared" ca="1" si="6"/>
        <v/>
      </c>
      <c r="D25" s="63">
        <f t="shared" ca="1" si="6"/>
        <v>0</v>
      </c>
      <c r="E25" s="63">
        <f t="shared" ca="1" si="6"/>
        <v>264</v>
      </c>
      <c r="F25" s="63">
        <f t="shared" ca="1" si="6"/>
        <v>0</v>
      </c>
      <c r="G25" s="63">
        <f t="shared" ca="1" si="6"/>
        <v>0</v>
      </c>
      <c r="H25" s="63">
        <f t="shared" ca="1" si="6"/>
        <v>1600</v>
      </c>
      <c r="I25" s="63">
        <f t="shared" ca="1" si="6"/>
        <v>210</v>
      </c>
      <c r="J25" s="63">
        <f t="shared" ca="1" si="6"/>
        <v>210</v>
      </c>
      <c r="K25" s="63">
        <f t="shared" ca="1" si="6"/>
        <v>1200</v>
      </c>
      <c r="L25" s="63">
        <f t="shared" ca="1" si="7"/>
        <v>0</v>
      </c>
      <c r="M25" s="63">
        <f t="shared" ca="1" si="7"/>
        <v>0</v>
      </c>
      <c r="N25" s="63">
        <f t="shared" ca="1" si="7"/>
        <v>0</v>
      </c>
      <c r="O25" s="63" t="str">
        <f t="shared" ca="1" si="7"/>
        <v/>
      </c>
      <c r="P25" s="63">
        <f t="shared" ca="1" si="7"/>
        <v>0</v>
      </c>
      <c r="Q25" s="63">
        <f t="shared" ca="1" si="7"/>
        <v>120</v>
      </c>
      <c r="R25" s="63">
        <f t="shared" ca="1" si="7"/>
        <v>570</v>
      </c>
      <c r="S25" s="63">
        <f t="shared" ca="1" si="7"/>
        <v>0</v>
      </c>
      <c r="T25" s="63">
        <f t="shared" ca="1" si="7"/>
        <v>0</v>
      </c>
      <c r="U25" s="63">
        <f t="shared" ca="1" si="7"/>
        <v>0</v>
      </c>
      <c r="V25" s="63" t="str">
        <f t="shared" ca="1" si="8"/>
        <v/>
      </c>
      <c r="W25" s="63">
        <f t="shared" ca="1" si="8"/>
        <v>0</v>
      </c>
      <c r="X25" s="63">
        <f t="shared" ca="1" si="8"/>
        <v>0</v>
      </c>
      <c r="Y25" s="63">
        <f t="shared" ca="1" si="8"/>
        <v>0</v>
      </c>
      <c r="Z25" s="63">
        <f t="shared" ca="1" si="8"/>
        <v>210</v>
      </c>
      <c r="AA25" s="63">
        <f t="shared" ca="1" si="8"/>
        <v>520</v>
      </c>
      <c r="AB25" s="63">
        <f t="shared" ca="1" si="8"/>
        <v>0</v>
      </c>
      <c r="AC25" s="63" t="str">
        <f t="shared" ca="1" si="8"/>
        <v/>
      </c>
      <c r="AD25" s="63">
        <f t="shared" ca="1" si="8"/>
        <v>0</v>
      </c>
      <c r="AE25" s="63">
        <f t="shared" ca="1" si="8"/>
        <v>1720</v>
      </c>
      <c r="AF25" s="63">
        <f t="shared" ca="1" si="8"/>
        <v>2940</v>
      </c>
    </row>
    <row r="26" spans="1:32">
      <c r="A26" s="51" t="str">
        <f>راننده!A26</f>
        <v>باقری</v>
      </c>
      <c r="B26" s="63">
        <f t="shared" ca="1" si="6"/>
        <v>0</v>
      </c>
      <c r="C26" s="63" t="str">
        <f t="shared" ca="1" si="6"/>
        <v/>
      </c>
      <c r="D26" s="63">
        <f t="shared" ca="1" si="6"/>
        <v>0</v>
      </c>
      <c r="E26" s="63">
        <f t="shared" ca="1" si="6"/>
        <v>0</v>
      </c>
      <c r="F26" s="63">
        <f t="shared" ca="1" si="6"/>
        <v>0</v>
      </c>
      <c r="G26" s="63">
        <f t="shared" ca="1" si="6"/>
        <v>0</v>
      </c>
      <c r="H26" s="63">
        <f t="shared" ca="1" si="6"/>
        <v>0</v>
      </c>
      <c r="I26" s="63">
        <f t="shared" ca="1" si="6"/>
        <v>0</v>
      </c>
      <c r="J26" s="63">
        <f t="shared" ca="1" si="6"/>
        <v>0</v>
      </c>
      <c r="K26" s="63">
        <f t="shared" ca="1" si="6"/>
        <v>0</v>
      </c>
      <c r="L26" s="63">
        <f t="shared" ca="1" si="7"/>
        <v>0</v>
      </c>
      <c r="M26" s="63">
        <f t="shared" ca="1" si="7"/>
        <v>0</v>
      </c>
      <c r="N26" s="63">
        <f t="shared" ca="1" si="7"/>
        <v>0</v>
      </c>
      <c r="O26" s="63" t="str">
        <f t="shared" ca="1" si="7"/>
        <v/>
      </c>
      <c r="P26" s="63">
        <f t="shared" ca="1" si="7"/>
        <v>0</v>
      </c>
      <c r="Q26" s="63">
        <f t="shared" ca="1" si="7"/>
        <v>0</v>
      </c>
      <c r="R26" s="63">
        <f t="shared" ca="1" si="7"/>
        <v>0</v>
      </c>
      <c r="S26" s="63">
        <f t="shared" ca="1" si="7"/>
        <v>0</v>
      </c>
      <c r="T26" s="63">
        <f t="shared" ca="1" si="7"/>
        <v>0</v>
      </c>
      <c r="U26" s="63">
        <f t="shared" ca="1" si="7"/>
        <v>0</v>
      </c>
      <c r="V26" s="63" t="str">
        <f t="shared" ca="1" si="8"/>
        <v/>
      </c>
      <c r="W26" s="63">
        <f t="shared" ca="1" si="8"/>
        <v>0</v>
      </c>
      <c r="X26" s="63">
        <f t="shared" ca="1" si="8"/>
        <v>0</v>
      </c>
      <c r="Y26" s="63">
        <f t="shared" ca="1" si="8"/>
        <v>0</v>
      </c>
      <c r="Z26" s="63">
        <f t="shared" ca="1" si="8"/>
        <v>0</v>
      </c>
      <c r="AA26" s="63">
        <f t="shared" ca="1" si="8"/>
        <v>0</v>
      </c>
      <c r="AB26" s="63">
        <f t="shared" ca="1" si="8"/>
        <v>0</v>
      </c>
      <c r="AC26" s="63" t="str">
        <f t="shared" ca="1" si="8"/>
        <v/>
      </c>
      <c r="AD26" s="63">
        <f t="shared" ca="1" si="8"/>
        <v>0</v>
      </c>
      <c r="AE26" s="63">
        <f t="shared" ca="1" si="8"/>
        <v>0</v>
      </c>
      <c r="AF26" s="63">
        <f t="shared" ca="1" si="8"/>
        <v>0</v>
      </c>
    </row>
    <row r="27" spans="1:32">
      <c r="A27" s="51" t="str">
        <f>راننده!A27</f>
        <v>بهرام الهياري</v>
      </c>
      <c r="B27" s="63">
        <f t="shared" ca="1" si="6"/>
        <v>0</v>
      </c>
      <c r="C27" s="63" t="str">
        <f t="shared" ca="1" si="6"/>
        <v/>
      </c>
      <c r="D27" s="63">
        <f t="shared" ca="1" si="6"/>
        <v>0</v>
      </c>
      <c r="E27" s="63">
        <f t="shared" ca="1" si="6"/>
        <v>0</v>
      </c>
      <c r="F27" s="63">
        <f t="shared" ca="1" si="6"/>
        <v>0</v>
      </c>
      <c r="G27" s="63">
        <f t="shared" ca="1" si="6"/>
        <v>0</v>
      </c>
      <c r="H27" s="63">
        <f t="shared" ca="1" si="6"/>
        <v>0</v>
      </c>
      <c r="I27" s="63">
        <f t="shared" ca="1" si="6"/>
        <v>0</v>
      </c>
      <c r="J27" s="63">
        <f t="shared" ca="1" si="6"/>
        <v>0</v>
      </c>
      <c r="K27" s="63">
        <f t="shared" ca="1" si="6"/>
        <v>0</v>
      </c>
      <c r="L27" s="63">
        <f t="shared" ca="1" si="7"/>
        <v>0</v>
      </c>
      <c r="M27" s="63">
        <f t="shared" ca="1" si="7"/>
        <v>0</v>
      </c>
      <c r="N27" s="63">
        <f t="shared" ca="1" si="7"/>
        <v>0</v>
      </c>
      <c r="O27" s="63" t="str">
        <f t="shared" ca="1" si="7"/>
        <v/>
      </c>
      <c r="P27" s="63">
        <f t="shared" ca="1" si="7"/>
        <v>0</v>
      </c>
      <c r="Q27" s="63">
        <f t="shared" ca="1" si="7"/>
        <v>0</v>
      </c>
      <c r="R27" s="63">
        <f t="shared" ca="1" si="7"/>
        <v>0</v>
      </c>
      <c r="S27" s="63">
        <f t="shared" ca="1" si="7"/>
        <v>0</v>
      </c>
      <c r="T27" s="63">
        <f t="shared" ca="1" si="7"/>
        <v>0</v>
      </c>
      <c r="U27" s="63">
        <f t="shared" ca="1" si="7"/>
        <v>0</v>
      </c>
      <c r="V27" s="63" t="str">
        <f t="shared" ca="1" si="8"/>
        <v/>
      </c>
      <c r="W27" s="63">
        <f t="shared" ca="1" si="8"/>
        <v>0</v>
      </c>
      <c r="X27" s="63">
        <f t="shared" ca="1" si="8"/>
        <v>0</v>
      </c>
      <c r="Y27" s="63">
        <f t="shared" ca="1" si="8"/>
        <v>0</v>
      </c>
      <c r="Z27" s="63">
        <f t="shared" ca="1" si="8"/>
        <v>0</v>
      </c>
      <c r="AA27" s="63">
        <f t="shared" ca="1" si="8"/>
        <v>0</v>
      </c>
      <c r="AB27" s="63">
        <f t="shared" ca="1" si="8"/>
        <v>0</v>
      </c>
      <c r="AC27" s="63" t="str">
        <f t="shared" ca="1" si="8"/>
        <v/>
      </c>
      <c r="AD27" s="63">
        <f t="shared" ca="1" si="8"/>
        <v>0</v>
      </c>
      <c r="AE27" s="63">
        <f t="shared" ca="1" si="8"/>
        <v>0</v>
      </c>
      <c r="AF27" s="63">
        <f t="shared" ca="1" si="8"/>
        <v>0</v>
      </c>
    </row>
    <row r="28" spans="1:32">
      <c r="A28" s="51" t="str">
        <f>راننده!A28</f>
        <v>پور عباسی</v>
      </c>
      <c r="B28" s="63">
        <f t="shared" ca="1" si="6"/>
        <v>0</v>
      </c>
      <c r="C28" s="63" t="str">
        <f t="shared" ca="1" si="6"/>
        <v/>
      </c>
      <c r="D28" s="63">
        <f t="shared" ca="1" si="6"/>
        <v>0</v>
      </c>
      <c r="E28" s="63">
        <f t="shared" ca="1" si="6"/>
        <v>0</v>
      </c>
      <c r="F28" s="63">
        <f t="shared" ca="1" si="6"/>
        <v>0</v>
      </c>
      <c r="G28" s="63">
        <f t="shared" ca="1" si="6"/>
        <v>0</v>
      </c>
      <c r="H28" s="63">
        <f t="shared" ca="1" si="6"/>
        <v>0</v>
      </c>
      <c r="I28" s="63">
        <f t="shared" ca="1" si="6"/>
        <v>0</v>
      </c>
      <c r="J28" s="63">
        <f t="shared" ca="1" si="6"/>
        <v>0</v>
      </c>
      <c r="K28" s="63">
        <f t="shared" ca="1" si="6"/>
        <v>0</v>
      </c>
      <c r="L28" s="63">
        <f t="shared" ca="1" si="7"/>
        <v>0</v>
      </c>
      <c r="M28" s="63">
        <f t="shared" ca="1" si="7"/>
        <v>0</v>
      </c>
      <c r="N28" s="63">
        <f t="shared" ca="1" si="7"/>
        <v>0</v>
      </c>
      <c r="O28" s="63" t="str">
        <f t="shared" ca="1" si="7"/>
        <v/>
      </c>
      <c r="P28" s="63">
        <f t="shared" ca="1" si="7"/>
        <v>0</v>
      </c>
      <c r="Q28" s="63">
        <f t="shared" ca="1" si="7"/>
        <v>0</v>
      </c>
      <c r="R28" s="63">
        <f t="shared" ca="1" si="7"/>
        <v>0</v>
      </c>
      <c r="S28" s="63">
        <f t="shared" ca="1" si="7"/>
        <v>0</v>
      </c>
      <c r="T28" s="63">
        <f t="shared" ca="1" si="7"/>
        <v>0</v>
      </c>
      <c r="U28" s="63">
        <f t="shared" ca="1" si="7"/>
        <v>0</v>
      </c>
      <c r="V28" s="63" t="str">
        <f t="shared" ca="1" si="8"/>
        <v/>
      </c>
      <c r="W28" s="63">
        <f t="shared" ca="1" si="8"/>
        <v>0</v>
      </c>
      <c r="X28" s="63">
        <f t="shared" ca="1" si="8"/>
        <v>0</v>
      </c>
      <c r="Y28" s="63">
        <f t="shared" ca="1" si="8"/>
        <v>0</v>
      </c>
      <c r="Z28" s="63">
        <f t="shared" ca="1" si="8"/>
        <v>0</v>
      </c>
      <c r="AA28" s="63">
        <f t="shared" ca="1" si="8"/>
        <v>0</v>
      </c>
      <c r="AB28" s="63">
        <f t="shared" ca="1" si="8"/>
        <v>0</v>
      </c>
      <c r="AC28" s="63" t="str">
        <f t="shared" ca="1" si="8"/>
        <v/>
      </c>
      <c r="AD28" s="63">
        <f t="shared" ca="1" si="8"/>
        <v>0</v>
      </c>
      <c r="AE28" s="63">
        <f t="shared" ca="1" si="8"/>
        <v>0</v>
      </c>
      <c r="AF28" s="63">
        <f t="shared" ca="1" si="8"/>
        <v>0</v>
      </c>
    </row>
    <row r="29" spans="1:32">
      <c r="A29" s="51" t="str">
        <f>راننده!A29</f>
        <v>پور عزیز</v>
      </c>
      <c r="B29" s="63">
        <f t="shared" ca="1" si="6"/>
        <v>0</v>
      </c>
      <c r="C29" s="63" t="str">
        <f t="shared" ca="1" si="6"/>
        <v/>
      </c>
      <c r="D29" s="63">
        <f t="shared" ca="1" si="6"/>
        <v>0</v>
      </c>
      <c r="E29" s="63">
        <f t="shared" ca="1" si="6"/>
        <v>0</v>
      </c>
      <c r="F29" s="63">
        <f t="shared" ca="1" si="6"/>
        <v>0</v>
      </c>
      <c r="G29" s="63">
        <f t="shared" ca="1" si="6"/>
        <v>0</v>
      </c>
      <c r="H29" s="63">
        <f t="shared" ca="1" si="6"/>
        <v>0</v>
      </c>
      <c r="I29" s="63">
        <f t="shared" ca="1" si="6"/>
        <v>0</v>
      </c>
      <c r="J29" s="63">
        <f t="shared" ca="1" si="6"/>
        <v>0</v>
      </c>
      <c r="K29" s="63">
        <f t="shared" ca="1" si="6"/>
        <v>0</v>
      </c>
      <c r="L29" s="63">
        <f t="shared" ca="1" si="7"/>
        <v>0</v>
      </c>
      <c r="M29" s="63">
        <f t="shared" ca="1" si="7"/>
        <v>0</v>
      </c>
      <c r="N29" s="63">
        <f t="shared" ca="1" si="7"/>
        <v>0</v>
      </c>
      <c r="O29" s="63" t="str">
        <f t="shared" ca="1" si="7"/>
        <v/>
      </c>
      <c r="P29" s="63">
        <f t="shared" ca="1" si="7"/>
        <v>0</v>
      </c>
      <c r="Q29" s="63">
        <f t="shared" ca="1" si="7"/>
        <v>0</v>
      </c>
      <c r="R29" s="63">
        <f t="shared" ca="1" si="7"/>
        <v>0</v>
      </c>
      <c r="S29" s="63">
        <f t="shared" ca="1" si="7"/>
        <v>0</v>
      </c>
      <c r="T29" s="63">
        <f t="shared" ca="1" si="7"/>
        <v>0</v>
      </c>
      <c r="U29" s="63">
        <f t="shared" ca="1" si="7"/>
        <v>0</v>
      </c>
      <c r="V29" s="63" t="str">
        <f t="shared" ca="1" si="8"/>
        <v/>
      </c>
      <c r="W29" s="63">
        <f t="shared" ca="1" si="8"/>
        <v>0</v>
      </c>
      <c r="X29" s="63">
        <f t="shared" ca="1" si="8"/>
        <v>0</v>
      </c>
      <c r="Y29" s="63">
        <f t="shared" ca="1" si="8"/>
        <v>0</v>
      </c>
      <c r="Z29" s="63">
        <f t="shared" ca="1" si="8"/>
        <v>0</v>
      </c>
      <c r="AA29" s="63">
        <f t="shared" ca="1" si="8"/>
        <v>0</v>
      </c>
      <c r="AB29" s="63">
        <f t="shared" ca="1" si="8"/>
        <v>0</v>
      </c>
      <c r="AC29" s="63" t="str">
        <f t="shared" ca="1" si="8"/>
        <v/>
      </c>
      <c r="AD29" s="63">
        <f t="shared" ca="1" si="8"/>
        <v>0</v>
      </c>
      <c r="AE29" s="63">
        <f t="shared" ca="1" si="8"/>
        <v>0</v>
      </c>
      <c r="AF29" s="63">
        <f t="shared" ca="1" si="8"/>
        <v>0</v>
      </c>
    </row>
    <row r="30" spans="1:32">
      <c r="A30" s="51" t="str">
        <f>راننده!A30</f>
        <v>پورحسن</v>
      </c>
      <c r="B30" s="63">
        <f t="shared" ca="1" si="6"/>
        <v>0</v>
      </c>
      <c r="C30" s="63" t="str">
        <f t="shared" ca="1" si="6"/>
        <v/>
      </c>
      <c r="D30" s="63">
        <f t="shared" ca="1" si="6"/>
        <v>0</v>
      </c>
      <c r="E30" s="63">
        <f t="shared" ca="1" si="6"/>
        <v>0</v>
      </c>
      <c r="F30" s="63">
        <f t="shared" ca="1" si="6"/>
        <v>0</v>
      </c>
      <c r="G30" s="63">
        <f t="shared" ca="1" si="6"/>
        <v>0</v>
      </c>
      <c r="H30" s="63">
        <f t="shared" ca="1" si="6"/>
        <v>0</v>
      </c>
      <c r="I30" s="63">
        <f t="shared" ca="1" si="6"/>
        <v>0</v>
      </c>
      <c r="J30" s="63">
        <f t="shared" ca="1" si="6"/>
        <v>0</v>
      </c>
      <c r="K30" s="63">
        <f t="shared" ca="1" si="6"/>
        <v>0</v>
      </c>
      <c r="L30" s="63">
        <f t="shared" ca="1" si="7"/>
        <v>0</v>
      </c>
      <c r="M30" s="63">
        <f t="shared" ca="1" si="7"/>
        <v>0</v>
      </c>
      <c r="N30" s="63">
        <f t="shared" ca="1" si="7"/>
        <v>0</v>
      </c>
      <c r="O30" s="63" t="str">
        <f t="shared" ca="1" si="7"/>
        <v/>
      </c>
      <c r="P30" s="63">
        <f t="shared" ca="1" si="7"/>
        <v>0</v>
      </c>
      <c r="Q30" s="63">
        <f t="shared" ca="1" si="7"/>
        <v>0</v>
      </c>
      <c r="R30" s="63">
        <f t="shared" ca="1" si="7"/>
        <v>0</v>
      </c>
      <c r="S30" s="63">
        <f t="shared" ca="1" si="7"/>
        <v>0</v>
      </c>
      <c r="T30" s="63">
        <f t="shared" ca="1" si="7"/>
        <v>0</v>
      </c>
      <c r="U30" s="63">
        <f t="shared" ca="1" si="7"/>
        <v>0</v>
      </c>
      <c r="V30" s="63" t="str">
        <f t="shared" ca="1" si="8"/>
        <v/>
      </c>
      <c r="W30" s="63">
        <f t="shared" ca="1" si="8"/>
        <v>0</v>
      </c>
      <c r="X30" s="63">
        <f t="shared" ca="1" si="8"/>
        <v>0</v>
      </c>
      <c r="Y30" s="63">
        <f t="shared" ca="1" si="8"/>
        <v>0</v>
      </c>
      <c r="Z30" s="63">
        <f t="shared" ca="1" si="8"/>
        <v>0</v>
      </c>
      <c r="AA30" s="63">
        <f t="shared" ca="1" si="8"/>
        <v>0</v>
      </c>
      <c r="AB30" s="63">
        <f t="shared" ca="1" si="8"/>
        <v>0</v>
      </c>
      <c r="AC30" s="63" t="str">
        <f t="shared" ca="1" si="8"/>
        <v/>
      </c>
      <c r="AD30" s="63">
        <f t="shared" ca="1" si="8"/>
        <v>0</v>
      </c>
      <c r="AE30" s="63">
        <f t="shared" ca="1" si="8"/>
        <v>0</v>
      </c>
      <c r="AF30" s="63">
        <f t="shared" ca="1" si="8"/>
        <v>0</v>
      </c>
    </row>
    <row r="31" spans="1:32">
      <c r="A31" s="51" t="str">
        <f>راننده!A31</f>
        <v>پورعلي</v>
      </c>
      <c r="B31" s="63">
        <f t="shared" ca="1" si="6"/>
        <v>0</v>
      </c>
      <c r="C31" s="63" t="str">
        <f t="shared" ca="1" si="6"/>
        <v/>
      </c>
      <c r="D31" s="63">
        <f t="shared" ca="1" si="6"/>
        <v>0</v>
      </c>
      <c r="E31" s="63">
        <f t="shared" ca="1" si="6"/>
        <v>0</v>
      </c>
      <c r="F31" s="63">
        <f t="shared" ca="1" si="6"/>
        <v>0</v>
      </c>
      <c r="G31" s="63">
        <f t="shared" ca="1" si="6"/>
        <v>0</v>
      </c>
      <c r="H31" s="63">
        <f t="shared" ca="1" si="6"/>
        <v>0</v>
      </c>
      <c r="I31" s="63">
        <f t="shared" ca="1" si="6"/>
        <v>0</v>
      </c>
      <c r="J31" s="63">
        <f t="shared" ca="1" si="6"/>
        <v>0</v>
      </c>
      <c r="K31" s="63">
        <f t="shared" ca="1" si="6"/>
        <v>0</v>
      </c>
      <c r="L31" s="63">
        <f t="shared" ca="1" si="7"/>
        <v>0</v>
      </c>
      <c r="M31" s="63">
        <f t="shared" ca="1" si="7"/>
        <v>0</v>
      </c>
      <c r="N31" s="63">
        <f t="shared" ca="1" si="7"/>
        <v>0</v>
      </c>
      <c r="O31" s="63" t="str">
        <f t="shared" ca="1" si="7"/>
        <v/>
      </c>
      <c r="P31" s="63">
        <f t="shared" ca="1" si="7"/>
        <v>0</v>
      </c>
      <c r="Q31" s="63">
        <f t="shared" ca="1" si="7"/>
        <v>0</v>
      </c>
      <c r="R31" s="63">
        <f t="shared" ca="1" si="7"/>
        <v>0</v>
      </c>
      <c r="S31" s="63">
        <f t="shared" ca="1" si="7"/>
        <v>0</v>
      </c>
      <c r="T31" s="63">
        <f t="shared" ca="1" si="7"/>
        <v>0</v>
      </c>
      <c r="U31" s="63">
        <f t="shared" ca="1" si="7"/>
        <v>0</v>
      </c>
      <c r="V31" s="63" t="str">
        <f t="shared" ca="1" si="8"/>
        <v/>
      </c>
      <c r="W31" s="63">
        <f t="shared" ca="1" si="8"/>
        <v>0</v>
      </c>
      <c r="X31" s="63">
        <f t="shared" ca="1" si="8"/>
        <v>0</v>
      </c>
      <c r="Y31" s="63">
        <f t="shared" ca="1" si="8"/>
        <v>0</v>
      </c>
      <c r="Z31" s="63">
        <f t="shared" ca="1" si="8"/>
        <v>0</v>
      </c>
      <c r="AA31" s="63">
        <f t="shared" ca="1" si="8"/>
        <v>0</v>
      </c>
      <c r="AB31" s="63">
        <f t="shared" ca="1" si="8"/>
        <v>0</v>
      </c>
      <c r="AC31" s="63" t="str">
        <f t="shared" ca="1" si="8"/>
        <v/>
      </c>
      <c r="AD31" s="63">
        <f t="shared" ca="1" si="8"/>
        <v>0</v>
      </c>
      <c r="AE31" s="63">
        <f t="shared" ca="1" si="8"/>
        <v>0</v>
      </c>
      <c r="AF31" s="63">
        <f t="shared" ca="1" si="8"/>
        <v>0</v>
      </c>
    </row>
    <row r="32" spans="1:32">
      <c r="A32" s="51" t="str">
        <f>راننده!A32</f>
        <v>پورهادی</v>
      </c>
      <c r="B32" s="63">
        <f t="shared" ref="B32:K41" ca="1" si="9">IFERROR(SUMIF(INDIRECT(LEFT(ADDRESS(1,10,4,1,B$1),LEN(ADDRESS(1,10,4,1,B$1))-1)&amp;":j"),$A32,INDIRECT(LEFT(ADDRESS(1,2,4,1,B$1),LEN(ADDRESS(1,2,4,1,B$1))-1)&amp;":B")),"")</f>
        <v>0</v>
      </c>
      <c r="C32" s="63" t="str">
        <f t="shared" ca="1" si="9"/>
        <v/>
      </c>
      <c r="D32" s="63">
        <f t="shared" ca="1" si="9"/>
        <v>0</v>
      </c>
      <c r="E32" s="63">
        <f t="shared" ca="1" si="9"/>
        <v>0</v>
      </c>
      <c r="F32" s="63">
        <f t="shared" ca="1" si="9"/>
        <v>0</v>
      </c>
      <c r="G32" s="63">
        <f t="shared" ca="1" si="9"/>
        <v>0</v>
      </c>
      <c r="H32" s="63">
        <f t="shared" ca="1" si="9"/>
        <v>0</v>
      </c>
      <c r="I32" s="63">
        <f t="shared" ca="1" si="9"/>
        <v>0</v>
      </c>
      <c r="J32" s="63">
        <f t="shared" ca="1" si="9"/>
        <v>0</v>
      </c>
      <c r="K32" s="63">
        <f t="shared" ca="1" si="9"/>
        <v>0</v>
      </c>
      <c r="L32" s="63">
        <f t="shared" ref="L32:U41" ca="1" si="10">IFERROR(SUMIF(INDIRECT(LEFT(ADDRESS(1,10,4,1,L$1),LEN(ADDRESS(1,10,4,1,L$1))-1)&amp;":j"),$A32,INDIRECT(LEFT(ADDRESS(1,2,4,1,L$1),LEN(ADDRESS(1,2,4,1,L$1))-1)&amp;":B")),"")</f>
        <v>0</v>
      </c>
      <c r="M32" s="63">
        <f t="shared" ca="1" si="10"/>
        <v>0</v>
      </c>
      <c r="N32" s="63">
        <f t="shared" ca="1" si="10"/>
        <v>0</v>
      </c>
      <c r="O32" s="63" t="str">
        <f t="shared" ca="1" si="10"/>
        <v/>
      </c>
      <c r="P32" s="63">
        <f t="shared" ca="1" si="10"/>
        <v>0</v>
      </c>
      <c r="Q32" s="63">
        <f t="shared" ca="1" si="10"/>
        <v>0</v>
      </c>
      <c r="R32" s="63">
        <f t="shared" ca="1" si="10"/>
        <v>0</v>
      </c>
      <c r="S32" s="63">
        <f t="shared" ca="1" si="10"/>
        <v>0</v>
      </c>
      <c r="T32" s="63">
        <f t="shared" ca="1" si="10"/>
        <v>0</v>
      </c>
      <c r="U32" s="63">
        <f t="shared" ca="1" si="10"/>
        <v>0</v>
      </c>
      <c r="V32" s="63" t="str">
        <f t="shared" ref="V32:AF41" ca="1" si="11">IFERROR(SUMIF(INDIRECT(LEFT(ADDRESS(1,10,4,1,V$1),LEN(ADDRESS(1,10,4,1,V$1))-1)&amp;":j"),$A32,INDIRECT(LEFT(ADDRESS(1,2,4,1,V$1),LEN(ADDRESS(1,2,4,1,V$1))-1)&amp;":B")),"")</f>
        <v/>
      </c>
      <c r="W32" s="63">
        <f t="shared" ca="1" si="11"/>
        <v>0</v>
      </c>
      <c r="X32" s="63">
        <f t="shared" ca="1" si="11"/>
        <v>0</v>
      </c>
      <c r="Y32" s="63">
        <f t="shared" ca="1" si="11"/>
        <v>0</v>
      </c>
      <c r="Z32" s="63">
        <f t="shared" ca="1" si="11"/>
        <v>0</v>
      </c>
      <c r="AA32" s="63">
        <f t="shared" ca="1" si="11"/>
        <v>0</v>
      </c>
      <c r="AB32" s="63">
        <f t="shared" ca="1" si="11"/>
        <v>0</v>
      </c>
      <c r="AC32" s="63" t="str">
        <f t="shared" ca="1" si="11"/>
        <v/>
      </c>
      <c r="AD32" s="63">
        <f t="shared" ca="1" si="11"/>
        <v>0</v>
      </c>
      <c r="AE32" s="63">
        <f t="shared" ca="1" si="11"/>
        <v>384</v>
      </c>
      <c r="AF32" s="63">
        <f t="shared" ca="1" si="11"/>
        <v>0</v>
      </c>
    </row>
    <row r="33" spans="1:32">
      <c r="A33" s="51" t="str">
        <f>راننده!A33</f>
        <v>پهلوان پور</v>
      </c>
      <c r="B33" s="63">
        <f t="shared" ca="1" si="9"/>
        <v>0</v>
      </c>
      <c r="C33" s="63" t="str">
        <f t="shared" ca="1" si="9"/>
        <v/>
      </c>
      <c r="D33" s="63">
        <f t="shared" ca="1" si="9"/>
        <v>0</v>
      </c>
      <c r="E33" s="63">
        <f t="shared" ca="1" si="9"/>
        <v>0</v>
      </c>
      <c r="F33" s="63">
        <f t="shared" ca="1" si="9"/>
        <v>0</v>
      </c>
      <c r="G33" s="63">
        <f t="shared" ca="1" si="9"/>
        <v>0</v>
      </c>
      <c r="H33" s="63">
        <f t="shared" ca="1" si="9"/>
        <v>0</v>
      </c>
      <c r="I33" s="63">
        <f t="shared" ca="1" si="9"/>
        <v>0</v>
      </c>
      <c r="J33" s="63">
        <f t="shared" ca="1" si="9"/>
        <v>0</v>
      </c>
      <c r="K33" s="63">
        <f t="shared" ca="1" si="9"/>
        <v>0</v>
      </c>
      <c r="L33" s="63">
        <f t="shared" ca="1" si="10"/>
        <v>0</v>
      </c>
      <c r="M33" s="63">
        <f t="shared" ca="1" si="10"/>
        <v>0</v>
      </c>
      <c r="N33" s="63">
        <f t="shared" ca="1" si="10"/>
        <v>0</v>
      </c>
      <c r="O33" s="63" t="str">
        <f t="shared" ca="1" si="10"/>
        <v/>
      </c>
      <c r="P33" s="63">
        <f t="shared" ca="1" si="10"/>
        <v>0</v>
      </c>
      <c r="Q33" s="63">
        <f t="shared" ca="1" si="10"/>
        <v>0</v>
      </c>
      <c r="R33" s="63">
        <f t="shared" ca="1" si="10"/>
        <v>0</v>
      </c>
      <c r="S33" s="63">
        <f t="shared" ca="1" si="10"/>
        <v>0</v>
      </c>
      <c r="T33" s="63">
        <f t="shared" ca="1" si="10"/>
        <v>0</v>
      </c>
      <c r="U33" s="63">
        <f t="shared" ca="1" si="10"/>
        <v>0</v>
      </c>
      <c r="V33" s="63" t="str">
        <f t="shared" ca="1" si="11"/>
        <v/>
      </c>
      <c r="W33" s="63">
        <f t="shared" ca="1" si="11"/>
        <v>0</v>
      </c>
      <c r="X33" s="63">
        <f t="shared" ca="1" si="11"/>
        <v>0</v>
      </c>
      <c r="Y33" s="63">
        <f t="shared" ca="1" si="11"/>
        <v>0</v>
      </c>
      <c r="Z33" s="63">
        <f t="shared" ca="1" si="11"/>
        <v>0</v>
      </c>
      <c r="AA33" s="63">
        <f t="shared" ca="1" si="11"/>
        <v>0</v>
      </c>
      <c r="AB33" s="63">
        <f t="shared" ca="1" si="11"/>
        <v>0</v>
      </c>
      <c r="AC33" s="63" t="str">
        <f t="shared" ca="1" si="11"/>
        <v/>
      </c>
      <c r="AD33" s="63">
        <f t="shared" ca="1" si="11"/>
        <v>0</v>
      </c>
      <c r="AE33" s="63">
        <f t="shared" ca="1" si="11"/>
        <v>0</v>
      </c>
      <c r="AF33" s="63">
        <f t="shared" ca="1" si="11"/>
        <v>0</v>
      </c>
    </row>
    <row r="34" spans="1:32">
      <c r="A34" s="51" t="str">
        <f>راننده!A34</f>
        <v>تركمن زاده</v>
      </c>
      <c r="B34" s="63">
        <f t="shared" ca="1" si="9"/>
        <v>0</v>
      </c>
      <c r="C34" s="63" t="str">
        <f t="shared" ca="1" si="9"/>
        <v/>
      </c>
      <c r="D34" s="63">
        <f t="shared" ca="1" si="9"/>
        <v>0</v>
      </c>
      <c r="E34" s="63">
        <f t="shared" ca="1" si="9"/>
        <v>0</v>
      </c>
      <c r="F34" s="63">
        <f t="shared" ca="1" si="9"/>
        <v>0</v>
      </c>
      <c r="G34" s="63">
        <f t="shared" ca="1" si="9"/>
        <v>0</v>
      </c>
      <c r="H34" s="63">
        <f t="shared" ca="1" si="9"/>
        <v>0</v>
      </c>
      <c r="I34" s="63">
        <f t="shared" ca="1" si="9"/>
        <v>0</v>
      </c>
      <c r="J34" s="63">
        <f t="shared" ca="1" si="9"/>
        <v>0</v>
      </c>
      <c r="K34" s="63">
        <f t="shared" ca="1" si="9"/>
        <v>0</v>
      </c>
      <c r="L34" s="63">
        <f t="shared" ca="1" si="10"/>
        <v>0</v>
      </c>
      <c r="M34" s="63">
        <f t="shared" ca="1" si="10"/>
        <v>0</v>
      </c>
      <c r="N34" s="63">
        <f t="shared" ca="1" si="10"/>
        <v>0</v>
      </c>
      <c r="O34" s="63" t="str">
        <f t="shared" ca="1" si="10"/>
        <v/>
      </c>
      <c r="P34" s="63">
        <f t="shared" ca="1" si="10"/>
        <v>0</v>
      </c>
      <c r="Q34" s="63">
        <f t="shared" ca="1" si="10"/>
        <v>0</v>
      </c>
      <c r="R34" s="63">
        <f t="shared" ca="1" si="10"/>
        <v>0</v>
      </c>
      <c r="S34" s="63">
        <f t="shared" ca="1" si="10"/>
        <v>0</v>
      </c>
      <c r="T34" s="63">
        <f t="shared" ca="1" si="10"/>
        <v>0</v>
      </c>
      <c r="U34" s="63">
        <f t="shared" ca="1" si="10"/>
        <v>0</v>
      </c>
      <c r="V34" s="63" t="str">
        <f t="shared" ca="1" si="11"/>
        <v/>
      </c>
      <c r="W34" s="63">
        <f t="shared" ca="1" si="11"/>
        <v>0</v>
      </c>
      <c r="X34" s="63">
        <f t="shared" ca="1" si="11"/>
        <v>0</v>
      </c>
      <c r="Y34" s="63">
        <f t="shared" ca="1" si="11"/>
        <v>0</v>
      </c>
      <c r="Z34" s="63">
        <f t="shared" ca="1" si="11"/>
        <v>0</v>
      </c>
      <c r="AA34" s="63">
        <f t="shared" ca="1" si="11"/>
        <v>0</v>
      </c>
      <c r="AB34" s="63">
        <f t="shared" ca="1" si="11"/>
        <v>0</v>
      </c>
      <c r="AC34" s="63" t="str">
        <f t="shared" ca="1" si="11"/>
        <v/>
      </c>
      <c r="AD34" s="63">
        <f t="shared" ca="1" si="11"/>
        <v>0</v>
      </c>
      <c r="AE34" s="63">
        <f t="shared" ca="1" si="11"/>
        <v>0</v>
      </c>
      <c r="AF34" s="63">
        <f t="shared" ca="1" si="11"/>
        <v>0</v>
      </c>
    </row>
    <row r="35" spans="1:32">
      <c r="A35" s="51" t="str">
        <f>راننده!A35</f>
        <v>تقی نتاج</v>
      </c>
      <c r="B35" s="63">
        <f t="shared" ca="1" si="9"/>
        <v>0</v>
      </c>
      <c r="C35" s="63" t="str">
        <f t="shared" ca="1" si="9"/>
        <v/>
      </c>
      <c r="D35" s="63">
        <f t="shared" ca="1" si="9"/>
        <v>0</v>
      </c>
      <c r="E35" s="63">
        <f t="shared" ca="1" si="9"/>
        <v>0</v>
      </c>
      <c r="F35" s="63">
        <f t="shared" ca="1" si="9"/>
        <v>0</v>
      </c>
      <c r="G35" s="63">
        <f t="shared" ca="1" si="9"/>
        <v>0</v>
      </c>
      <c r="H35" s="63">
        <f t="shared" ca="1" si="9"/>
        <v>0</v>
      </c>
      <c r="I35" s="63">
        <f t="shared" ca="1" si="9"/>
        <v>0</v>
      </c>
      <c r="J35" s="63">
        <f t="shared" ca="1" si="9"/>
        <v>0</v>
      </c>
      <c r="K35" s="63">
        <f t="shared" ca="1" si="9"/>
        <v>0</v>
      </c>
      <c r="L35" s="63">
        <f t="shared" ca="1" si="10"/>
        <v>0</v>
      </c>
      <c r="M35" s="63">
        <f t="shared" ca="1" si="10"/>
        <v>0</v>
      </c>
      <c r="N35" s="63">
        <f t="shared" ca="1" si="10"/>
        <v>0</v>
      </c>
      <c r="O35" s="63" t="str">
        <f t="shared" ca="1" si="10"/>
        <v/>
      </c>
      <c r="P35" s="63">
        <f t="shared" ca="1" si="10"/>
        <v>0</v>
      </c>
      <c r="Q35" s="63">
        <f t="shared" ca="1" si="10"/>
        <v>0</v>
      </c>
      <c r="R35" s="63">
        <f t="shared" ca="1" si="10"/>
        <v>0</v>
      </c>
      <c r="S35" s="63">
        <f t="shared" ca="1" si="10"/>
        <v>0</v>
      </c>
      <c r="T35" s="63">
        <f t="shared" ca="1" si="10"/>
        <v>0</v>
      </c>
      <c r="U35" s="63">
        <f t="shared" ca="1" si="10"/>
        <v>0</v>
      </c>
      <c r="V35" s="63" t="str">
        <f t="shared" ca="1" si="11"/>
        <v/>
      </c>
      <c r="W35" s="63">
        <f t="shared" ca="1" si="11"/>
        <v>0</v>
      </c>
      <c r="X35" s="63">
        <f t="shared" ca="1" si="11"/>
        <v>0</v>
      </c>
      <c r="Y35" s="63">
        <f t="shared" ca="1" si="11"/>
        <v>0</v>
      </c>
      <c r="Z35" s="63">
        <f t="shared" ca="1" si="11"/>
        <v>0</v>
      </c>
      <c r="AA35" s="63">
        <f t="shared" ca="1" si="11"/>
        <v>0</v>
      </c>
      <c r="AB35" s="63">
        <f t="shared" ca="1" si="11"/>
        <v>0</v>
      </c>
      <c r="AC35" s="63" t="str">
        <f t="shared" ca="1" si="11"/>
        <v/>
      </c>
      <c r="AD35" s="63">
        <f t="shared" ca="1" si="11"/>
        <v>0</v>
      </c>
      <c r="AE35" s="63">
        <f t="shared" ca="1" si="11"/>
        <v>0</v>
      </c>
      <c r="AF35" s="63">
        <f t="shared" ca="1" si="11"/>
        <v>0</v>
      </c>
    </row>
    <row r="36" spans="1:32">
      <c r="A36" s="51" t="str">
        <f>راننده!A36</f>
        <v>تيرنژاد</v>
      </c>
      <c r="B36" s="63">
        <f t="shared" ca="1" si="9"/>
        <v>0</v>
      </c>
      <c r="C36" s="63" t="str">
        <f t="shared" ca="1" si="9"/>
        <v/>
      </c>
      <c r="D36" s="63">
        <f t="shared" ca="1" si="9"/>
        <v>0</v>
      </c>
      <c r="E36" s="63">
        <f t="shared" ca="1" si="9"/>
        <v>0</v>
      </c>
      <c r="F36" s="63">
        <f t="shared" ca="1" si="9"/>
        <v>18390</v>
      </c>
      <c r="G36" s="63">
        <f t="shared" ca="1" si="9"/>
        <v>0</v>
      </c>
      <c r="H36" s="63">
        <f t="shared" ca="1" si="9"/>
        <v>0</v>
      </c>
      <c r="I36" s="63">
        <f t="shared" ca="1" si="9"/>
        <v>0</v>
      </c>
      <c r="J36" s="63">
        <f t="shared" ca="1" si="9"/>
        <v>528</v>
      </c>
      <c r="K36" s="63">
        <f t="shared" ca="1" si="9"/>
        <v>0</v>
      </c>
      <c r="L36" s="63">
        <f t="shared" ca="1" si="10"/>
        <v>336</v>
      </c>
      <c r="M36" s="63">
        <f t="shared" ca="1" si="10"/>
        <v>528</v>
      </c>
      <c r="N36" s="63">
        <f t="shared" ca="1" si="10"/>
        <v>0</v>
      </c>
      <c r="O36" s="63" t="str">
        <f t="shared" ca="1" si="10"/>
        <v/>
      </c>
      <c r="P36" s="63">
        <f t="shared" ca="1" si="10"/>
        <v>0</v>
      </c>
      <c r="Q36" s="63">
        <f t="shared" ca="1" si="10"/>
        <v>0</v>
      </c>
      <c r="R36" s="63">
        <f t="shared" ca="1" si="10"/>
        <v>1488</v>
      </c>
      <c r="S36" s="63">
        <f t="shared" ca="1" si="10"/>
        <v>0</v>
      </c>
      <c r="T36" s="63">
        <f t="shared" ca="1" si="10"/>
        <v>1658</v>
      </c>
      <c r="U36" s="63">
        <f t="shared" ca="1" si="10"/>
        <v>0</v>
      </c>
      <c r="V36" s="63" t="str">
        <f t="shared" ca="1" si="11"/>
        <v/>
      </c>
      <c r="W36" s="63">
        <f t="shared" ca="1" si="11"/>
        <v>336</v>
      </c>
      <c r="X36" s="63">
        <f t="shared" ca="1" si="11"/>
        <v>0</v>
      </c>
      <c r="Y36" s="63">
        <f t="shared" ca="1" si="11"/>
        <v>768</v>
      </c>
      <c r="Z36" s="63">
        <f t="shared" ca="1" si="11"/>
        <v>0</v>
      </c>
      <c r="AA36" s="63">
        <f t="shared" ca="1" si="11"/>
        <v>3806</v>
      </c>
      <c r="AB36" s="63">
        <f t="shared" ca="1" si="11"/>
        <v>0</v>
      </c>
      <c r="AC36" s="63" t="str">
        <f t="shared" ca="1" si="11"/>
        <v/>
      </c>
      <c r="AD36" s="63">
        <f t="shared" ca="1" si="11"/>
        <v>0</v>
      </c>
      <c r="AE36" s="63">
        <f t="shared" ca="1" si="11"/>
        <v>0</v>
      </c>
      <c r="AF36" s="63">
        <f t="shared" ca="1" si="11"/>
        <v>720</v>
      </c>
    </row>
    <row r="37" spans="1:32">
      <c r="A37" s="51" t="str">
        <f>راننده!A37</f>
        <v>جاسم حسینی</v>
      </c>
      <c r="B37" s="63">
        <f t="shared" ca="1" si="9"/>
        <v>0</v>
      </c>
      <c r="C37" s="63" t="str">
        <f t="shared" ca="1" si="9"/>
        <v/>
      </c>
      <c r="D37" s="63">
        <f t="shared" ca="1" si="9"/>
        <v>0</v>
      </c>
      <c r="E37" s="63">
        <f t="shared" ca="1" si="9"/>
        <v>0</v>
      </c>
      <c r="F37" s="63">
        <f t="shared" ca="1" si="9"/>
        <v>0</v>
      </c>
      <c r="G37" s="63">
        <f t="shared" ca="1" si="9"/>
        <v>0</v>
      </c>
      <c r="H37" s="63">
        <f t="shared" ca="1" si="9"/>
        <v>0</v>
      </c>
      <c r="I37" s="63">
        <f t="shared" ca="1" si="9"/>
        <v>0</v>
      </c>
      <c r="J37" s="63">
        <f t="shared" ca="1" si="9"/>
        <v>0</v>
      </c>
      <c r="K37" s="63">
        <f t="shared" ca="1" si="9"/>
        <v>0</v>
      </c>
      <c r="L37" s="63">
        <f t="shared" ca="1" si="10"/>
        <v>0</v>
      </c>
      <c r="M37" s="63">
        <f t="shared" ca="1" si="10"/>
        <v>0</v>
      </c>
      <c r="N37" s="63">
        <f t="shared" ca="1" si="10"/>
        <v>0</v>
      </c>
      <c r="O37" s="63" t="str">
        <f t="shared" ca="1" si="10"/>
        <v/>
      </c>
      <c r="P37" s="63">
        <f t="shared" ca="1" si="10"/>
        <v>0</v>
      </c>
      <c r="Q37" s="63">
        <f t="shared" ca="1" si="10"/>
        <v>0</v>
      </c>
      <c r="R37" s="63">
        <f t="shared" ca="1" si="10"/>
        <v>0</v>
      </c>
      <c r="S37" s="63">
        <f t="shared" ca="1" si="10"/>
        <v>0</v>
      </c>
      <c r="T37" s="63">
        <f t="shared" ca="1" si="10"/>
        <v>0</v>
      </c>
      <c r="U37" s="63">
        <f t="shared" ca="1" si="10"/>
        <v>0</v>
      </c>
      <c r="V37" s="63" t="str">
        <f t="shared" ca="1" si="11"/>
        <v/>
      </c>
      <c r="W37" s="63">
        <f t="shared" ca="1" si="11"/>
        <v>0</v>
      </c>
      <c r="X37" s="63">
        <f t="shared" ca="1" si="11"/>
        <v>0</v>
      </c>
      <c r="Y37" s="63">
        <f t="shared" ca="1" si="11"/>
        <v>0</v>
      </c>
      <c r="Z37" s="63">
        <f t="shared" ca="1" si="11"/>
        <v>0</v>
      </c>
      <c r="AA37" s="63">
        <f t="shared" ca="1" si="11"/>
        <v>0</v>
      </c>
      <c r="AB37" s="63">
        <f t="shared" ca="1" si="11"/>
        <v>0</v>
      </c>
      <c r="AC37" s="63" t="str">
        <f t="shared" ca="1" si="11"/>
        <v/>
      </c>
      <c r="AD37" s="63">
        <f t="shared" ca="1" si="11"/>
        <v>0</v>
      </c>
      <c r="AE37" s="63">
        <f t="shared" ca="1" si="11"/>
        <v>0</v>
      </c>
      <c r="AF37" s="63">
        <f t="shared" ca="1" si="11"/>
        <v>0</v>
      </c>
    </row>
    <row r="38" spans="1:32">
      <c r="A38" s="51" t="str">
        <f>راننده!A38</f>
        <v>جانباز</v>
      </c>
      <c r="B38" s="63">
        <f t="shared" ca="1" si="9"/>
        <v>0</v>
      </c>
      <c r="C38" s="63" t="str">
        <f t="shared" ca="1" si="9"/>
        <v/>
      </c>
      <c r="D38" s="63">
        <f t="shared" ca="1" si="9"/>
        <v>0</v>
      </c>
      <c r="E38" s="63">
        <f t="shared" ca="1" si="9"/>
        <v>0</v>
      </c>
      <c r="F38" s="63">
        <f t="shared" ca="1" si="9"/>
        <v>0</v>
      </c>
      <c r="G38" s="63">
        <f t="shared" ca="1" si="9"/>
        <v>0</v>
      </c>
      <c r="H38" s="63">
        <f t="shared" ca="1" si="9"/>
        <v>0</v>
      </c>
      <c r="I38" s="63">
        <f t="shared" ca="1" si="9"/>
        <v>0</v>
      </c>
      <c r="J38" s="63">
        <f t="shared" ca="1" si="9"/>
        <v>0</v>
      </c>
      <c r="K38" s="63">
        <f t="shared" ca="1" si="9"/>
        <v>0</v>
      </c>
      <c r="L38" s="63">
        <f t="shared" ca="1" si="10"/>
        <v>0</v>
      </c>
      <c r="M38" s="63">
        <f t="shared" ca="1" si="10"/>
        <v>0</v>
      </c>
      <c r="N38" s="63">
        <f t="shared" ca="1" si="10"/>
        <v>0</v>
      </c>
      <c r="O38" s="63" t="str">
        <f t="shared" ca="1" si="10"/>
        <v/>
      </c>
      <c r="P38" s="63">
        <f t="shared" ca="1" si="10"/>
        <v>0</v>
      </c>
      <c r="Q38" s="63">
        <f t="shared" ca="1" si="10"/>
        <v>0</v>
      </c>
      <c r="R38" s="63">
        <f t="shared" ca="1" si="10"/>
        <v>0</v>
      </c>
      <c r="S38" s="63">
        <f t="shared" ca="1" si="10"/>
        <v>0</v>
      </c>
      <c r="T38" s="63">
        <f t="shared" ca="1" si="10"/>
        <v>0</v>
      </c>
      <c r="U38" s="63">
        <f t="shared" ca="1" si="10"/>
        <v>0</v>
      </c>
      <c r="V38" s="63" t="str">
        <f t="shared" ca="1" si="11"/>
        <v/>
      </c>
      <c r="W38" s="63">
        <f t="shared" ca="1" si="11"/>
        <v>0</v>
      </c>
      <c r="X38" s="63">
        <f t="shared" ca="1" si="11"/>
        <v>0</v>
      </c>
      <c r="Y38" s="63">
        <f t="shared" ca="1" si="11"/>
        <v>0</v>
      </c>
      <c r="Z38" s="63">
        <f t="shared" ca="1" si="11"/>
        <v>0</v>
      </c>
      <c r="AA38" s="63">
        <f t="shared" ca="1" si="11"/>
        <v>0</v>
      </c>
      <c r="AB38" s="63">
        <f t="shared" ca="1" si="11"/>
        <v>0</v>
      </c>
      <c r="AC38" s="63" t="str">
        <f t="shared" ca="1" si="11"/>
        <v/>
      </c>
      <c r="AD38" s="63">
        <f t="shared" ca="1" si="11"/>
        <v>0</v>
      </c>
      <c r="AE38" s="63">
        <f t="shared" ca="1" si="11"/>
        <v>0</v>
      </c>
      <c r="AF38" s="63">
        <f t="shared" ca="1" si="11"/>
        <v>0</v>
      </c>
    </row>
    <row r="39" spans="1:32">
      <c r="A39" s="51" t="str">
        <f>راننده!A39</f>
        <v>جانبرارپور</v>
      </c>
      <c r="B39" s="63">
        <f t="shared" ca="1" si="9"/>
        <v>0</v>
      </c>
      <c r="C39" s="63" t="str">
        <f t="shared" ca="1" si="9"/>
        <v/>
      </c>
      <c r="D39" s="63">
        <f t="shared" ca="1" si="9"/>
        <v>0</v>
      </c>
      <c r="E39" s="63">
        <f t="shared" ca="1" si="9"/>
        <v>0</v>
      </c>
      <c r="F39" s="63">
        <f t="shared" ca="1" si="9"/>
        <v>0</v>
      </c>
      <c r="G39" s="63">
        <f t="shared" ca="1" si="9"/>
        <v>0</v>
      </c>
      <c r="H39" s="63">
        <f t="shared" ca="1" si="9"/>
        <v>0</v>
      </c>
      <c r="I39" s="63">
        <f t="shared" ca="1" si="9"/>
        <v>0</v>
      </c>
      <c r="J39" s="63">
        <f t="shared" ca="1" si="9"/>
        <v>0</v>
      </c>
      <c r="K39" s="63">
        <f t="shared" ca="1" si="9"/>
        <v>0</v>
      </c>
      <c r="L39" s="63">
        <f t="shared" ca="1" si="10"/>
        <v>0</v>
      </c>
      <c r="M39" s="63">
        <f t="shared" ca="1" si="10"/>
        <v>0</v>
      </c>
      <c r="N39" s="63">
        <f t="shared" ca="1" si="10"/>
        <v>0</v>
      </c>
      <c r="O39" s="63" t="str">
        <f t="shared" ca="1" si="10"/>
        <v/>
      </c>
      <c r="P39" s="63">
        <f t="shared" ca="1" si="10"/>
        <v>0</v>
      </c>
      <c r="Q39" s="63">
        <f t="shared" ca="1" si="10"/>
        <v>210</v>
      </c>
      <c r="R39" s="63">
        <f t="shared" ca="1" si="10"/>
        <v>0</v>
      </c>
      <c r="S39" s="63">
        <f t="shared" ca="1" si="10"/>
        <v>1152</v>
      </c>
      <c r="T39" s="63">
        <f t="shared" ca="1" si="10"/>
        <v>0</v>
      </c>
      <c r="U39" s="63">
        <f t="shared" ca="1" si="10"/>
        <v>0</v>
      </c>
      <c r="V39" s="63" t="str">
        <f t="shared" ca="1" si="11"/>
        <v/>
      </c>
      <c r="W39" s="63">
        <f t="shared" ca="1" si="11"/>
        <v>0</v>
      </c>
      <c r="X39" s="63">
        <f t="shared" ca="1" si="11"/>
        <v>0</v>
      </c>
      <c r="Y39" s="63">
        <f t="shared" ca="1" si="11"/>
        <v>0</v>
      </c>
      <c r="Z39" s="63">
        <f t="shared" ca="1" si="11"/>
        <v>0</v>
      </c>
      <c r="AA39" s="63">
        <f t="shared" ca="1" si="11"/>
        <v>0</v>
      </c>
      <c r="AB39" s="63">
        <f t="shared" ca="1" si="11"/>
        <v>0</v>
      </c>
      <c r="AC39" s="63" t="str">
        <f t="shared" ca="1" si="11"/>
        <v/>
      </c>
      <c r="AD39" s="63">
        <f t="shared" ca="1" si="11"/>
        <v>210</v>
      </c>
      <c r="AE39" s="63">
        <f t="shared" ca="1" si="11"/>
        <v>0</v>
      </c>
      <c r="AF39" s="63">
        <f t="shared" ca="1" si="11"/>
        <v>0</v>
      </c>
    </row>
    <row r="40" spans="1:32">
      <c r="A40" s="51" t="str">
        <f>راننده!A40</f>
        <v>جعفر پور رضا</v>
      </c>
      <c r="B40" s="63">
        <f t="shared" ca="1" si="9"/>
        <v>0</v>
      </c>
      <c r="C40" s="63" t="str">
        <f t="shared" ca="1" si="9"/>
        <v/>
      </c>
      <c r="D40" s="63">
        <f t="shared" ca="1" si="9"/>
        <v>0</v>
      </c>
      <c r="E40" s="63">
        <f t="shared" ca="1" si="9"/>
        <v>0</v>
      </c>
      <c r="F40" s="63">
        <f t="shared" ca="1" si="9"/>
        <v>0</v>
      </c>
      <c r="G40" s="63">
        <f t="shared" ca="1" si="9"/>
        <v>0</v>
      </c>
      <c r="H40" s="63">
        <f t="shared" ca="1" si="9"/>
        <v>0</v>
      </c>
      <c r="I40" s="63">
        <f t="shared" ca="1" si="9"/>
        <v>0</v>
      </c>
      <c r="J40" s="63">
        <f t="shared" ca="1" si="9"/>
        <v>0</v>
      </c>
      <c r="K40" s="63">
        <f t="shared" ca="1" si="9"/>
        <v>0</v>
      </c>
      <c r="L40" s="63">
        <f t="shared" ca="1" si="10"/>
        <v>0</v>
      </c>
      <c r="M40" s="63">
        <f t="shared" ca="1" si="10"/>
        <v>0</v>
      </c>
      <c r="N40" s="63">
        <f t="shared" ca="1" si="10"/>
        <v>0</v>
      </c>
      <c r="O40" s="63" t="str">
        <f t="shared" ca="1" si="10"/>
        <v/>
      </c>
      <c r="P40" s="63">
        <f t="shared" ca="1" si="10"/>
        <v>0</v>
      </c>
      <c r="Q40" s="63">
        <f t="shared" ca="1" si="10"/>
        <v>0</v>
      </c>
      <c r="R40" s="63">
        <f t="shared" ca="1" si="10"/>
        <v>0</v>
      </c>
      <c r="S40" s="63">
        <f t="shared" ca="1" si="10"/>
        <v>0</v>
      </c>
      <c r="T40" s="63">
        <f t="shared" ca="1" si="10"/>
        <v>0</v>
      </c>
      <c r="U40" s="63">
        <f t="shared" ca="1" si="10"/>
        <v>0</v>
      </c>
      <c r="V40" s="63" t="str">
        <f t="shared" ca="1" si="11"/>
        <v/>
      </c>
      <c r="W40" s="63">
        <f t="shared" ca="1" si="11"/>
        <v>0</v>
      </c>
      <c r="X40" s="63">
        <f t="shared" ca="1" si="11"/>
        <v>0</v>
      </c>
      <c r="Y40" s="63">
        <f t="shared" ca="1" si="11"/>
        <v>0</v>
      </c>
      <c r="Z40" s="63">
        <f t="shared" ca="1" si="11"/>
        <v>0</v>
      </c>
      <c r="AA40" s="63">
        <f t="shared" ca="1" si="11"/>
        <v>0</v>
      </c>
      <c r="AB40" s="63">
        <f t="shared" ca="1" si="11"/>
        <v>0</v>
      </c>
      <c r="AC40" s="63" t="str">
        <f t="shared" ca="1" si="11"/>
        <v/>
      </c>
      <c r="AD40" s="63">
        <f t="shared" ca="1" si="11"/>
        <v>0</v>
      </c>
      <c r="AE40" s="63">
        <f t="shared" ca="1" si="11"/>
        <v>0</v>
      </c>
      <c r="AF40" s="63">
        <f t="shared" ca="1" si="11"/>
        <v>0</v>
      </c>
    </row>
    <row r="41" spans="1:32">
      <c r="A41" s="51" t="str">
        <f>راننده!A41</f>
        <v>جعفر قلی زاده</v>
      </c>
      <c r="B41" s="63">
        <f t="shared" ca="1" si="9"/>
        <v>0</v>
      </c>
      <c r="C41" s="63" t="str">
        <f t="shared" ca="1" si="9"/>
        <v/>
      </c>
      <c r="D41" s="63">
        <f t="shared" ca="1" si="9"/>
        <v>0</v>
      </c>
      <c r="E41" s="63">
        <f t="shared" ca="1" si="9"/>
        <v>0</v>
      </c>
      <c r="F41" s="63">
        <f t="shared" ca="1" si="9"/>
        <v>0</v>
      </c>
      <c r="G41" s="63">
        <f t="shared" ca="1" si="9"/>
        <v>0</v>
      </c>
      <c r="H41" s="63">
        <f t="shared" ca="1" si="9"/>
        <v>0</v>
      </c>
      <c r="I41" s="63">
        <f t="shared" ca="1" si="9"/>
        <v>0</v>
      </c>
      <c r="J41" s="63">
        <f t="shared" ca="1" si="9"/>
        <v>0</v>
      </c>
      <c r="K41" s="63">
        <f t="shared" ca="1" si="9"/>
        <v>0</v>
      </c>
      <c r="L41" s="63">
        <f t="shared" ca="1" si="10"/>
        <v>0</v>
      </c>
      <c r="M41" s="63">
        <f t="shared" ca="1" si="10"/>
        <v>0</v>
      </c>
      <c r="N41" s="63">
        <f t="shared" ca="1" si="10"/>
        <v>0</v>
      </c>
      <c r="O41" s="63" t="str">
        <f t="shared" ca="1" si="10"/>
        <v/>
      </c>
      <c r="P41" s="63">
        <f t="shared" ca="1" si="10"/>
        <v>0</v>
      </c>
      <c r="Q41" s="63">
        <f t="shared" ca="1" si="10"/>
        <v>0</v>
      </c>
      <c r="R41" s="63">
        <f t="shared" ca="1" si="10"/>
        <v>0</v>
      </c>
      <c r="S41" s="63">
        <f t="shared" ca="1" si="10"/>
        <v>0</v>
      </c>
      <c r="T41" s="63">
        <f t="shared" ca="1" si="10"/>
        <v>0</v>
      </c>
      <c r="U41" s="63">
        <f t="shared" ca="1" si="10"/>
        <v>0</v>
      </c>
      <c r="V41" s="63" t="str">
        <f t="shared" ca="1" si="11"/>
        <v/>
      </c>
      <c r="W41" s="63">
        <f t="shared" ca="1" si="11"/>
        <v>0</v>
      </c>
      <c r="X41" s="63">
        <f t="shared" ca="1" si="11"/>
        <v>0</v>
      </c>
      <c r="Y41" s="63">
        <f t="shared" ca="1" si="11"/>
        <v>0</v>
      </c>
      <c r="Z41" s="63">
        <f t="shared" ca="1" si="11"/>
        <v>0</v>
      </c>
      <c r="AA41" s="63">
        <f t="shared" ca="1" si="11"/>
        <v>0</v>
      </c>
      <c r="AB41" s="63">
        <f t="shared" ca="1" si="11"/>
        <v>0</v>
      </c>
      <c r="AC41" s="63" t="str">
        <f t="shared" ca="1" si="11"/>
        <v/>
      </c>
      <c r="AD41" s="63">
        <f t="shared" ca="1" si="11"/>
        <v>0</v>
      </c>
      <c r="AE41" s="63">
        <f t="shared" ca="1" si="11"/>
        <v>0</v>
      </c>
      <c r="AF41" s="63">
        <f t="shared" ca="1" si="11"/>
        <v>0</v>
      </c>
    </row>
    <row r="42" spans="1:32">
      <c r="A42" s="51" t="str">
        <f>راننده!A42</f>
        <v>جواد ابراهيم پور</v>
      </c>
      <c r="B42" s="63">
        <f t="shared" ref="B42:K51" ca="1" si="12">IFERROR(SUMIF(INDIRECT(LEFT(ADDRESS(1,10,4,1,B$1),LEN(ADDRESS(1,10,4,1,B$1))-1)&amp;":j"),$A42,INDIRECT(LEFT(ADDRESS(1,2,4,1,B$1),LEN(ADDRESS(1,2,4,1,B$1))-1)&amp;":B")),"")</f>
        <v>0</v>
      </c>
      <c r="C42" s="63" t="str">
        <f t="shared" ca="1" si="12"/>
        <v/>
      </c>
      <c r="D42" s="63">
        <f t="shared" ca="1" si="12"/>
        <v>0</v>
      </c>
      <c r="E42" s="63">
        <f t="shared" ca="1" si="12"/>
        <v>0</v>
      </c>
      <c r="F42" s="63">
        <f t="shared" ca="1" si="12"/>
        <v>0</v>
      </c>
      <c r="G42" s="63">
        <f t="shared" ca="1" si="12"/>
        <v>0</v>
      </c>
      <c r="H42" s="63">
        <f t="shared" ca="1" si="12"/>
        <v>0</v>
      </c>
      <c r="I42" s="63">
        <f t="shared" ca="1" si="12"/>
        <v>0</v>
      </c>
      <c r="J42" s="63">
        <f t="shared" ca="1" si="12"/>
        <v>0</v>
      </c>
      <c r="K42" s="63">
        <f t="shared" ca="1" si="12"/>
        <v>0</v>
      </c>
      <c r="L42" s="63">
        <f t="shared" ref="L42:U51" ca="1" si="13">IFERROR(SUMIF(INDIRECT(LEFT(ADDRESS(1,10,4,1,L$1),LEN(ADDRESS(1,10,4,1,L$1))-1)&amp;":j"),$A42,INDIRECT(LEFT(ADDRESS(1,2,4,1,L$1),LEN(ADDRESS(1,2,4,1,L$1))-1)&amp;":B")),"")</f>
        <v>0</v>
      </c>
      <c r="M42" s="63">
        <f t="shared" ca="1" si="13"/>
        <v>0</v>
      </c>
      <c r="N42" s="63">
        <f t="shared" ca="1" si="13"/>
        <v>0</v>
      </c>
      <c r="O42" s="63" t="str">
        <f t="shared" ca="1" si="13"/>
        <v/>
      </c>
      <c r="P42" s="63">
        <f t="shared" ca="1" si="13"/>
        <v>0</v>
      </c>
      <c r="Q42" s="63">
        <f t="shared" ca="1" si="13"/>
        <v>0</v>
      </c>
      <c r="R42" s="63">
        <f t="shared" ca="1" si="13"/>
        <v>0</v>
      </c>
      <c r="S42" s="63">
        <f t="shared" ca="1" si="13"/>
        <v>0</v>
      </c>
      <c r="T42" s="63">
        <f t="shared" ca="1" si="13"/>
        <v>0</v>
      </c>
      <c r="U42" s="63">
        <f t="shared" ca="1" si="13"/>
        <v>0</v>
      </c>
      <c r="V42" s="63" t="str">
        <f t="shared" ref="V42:AF51" ca="1" si="14">IFERROR(SUMIF(INDIRECT(LEFT(ADDRESS(1,10,4,1,V$1),LEN(ADDRESS(1,10,4,1,V$1))-1)&amp;":j"),$A42,INDIRECT(LEFT(ADDRESS(1,2,4,1,V$1),LEN(ADDRESS(1,2,4,1,V$1))-1)&amp;":B")),"")</f>
        <v/>
      </c>
      <c r="W42" s="63">
        <f t="shared" ca="1" si="14"/>
        <v>0</v>
      </c>
      <c r="X42" s="63">
        <f t="shared" ca="1" si="14"/>
        <v>0</v>
      </c>
      <c r="Y42" s="63">
        <f t="shared" ca="1" si="14"/>
        <v>0</v>
      </c>
      <c r="Z42" s="63">
        <f t="shared" ca="1" si="14"/>
        <v>0</v>
      </c>
      <c r="AA42" s="63">
        <f t="shared" ca="1" si="14"/>
        <v>0</v>
      </c>
      <c r="AB42" s="63">
        <f t="shared" ca="1" si="14"/>
        <v>0</v>
      </c>
      <c r="AC42" s="63" t="str">
        <f t="shared" ca="1" si="14"/>
        <v/>
      </c>
      <c r="AD42" s="63">
        <f t="shared" ca="1" si="14"/>
        <v>0</v>
      </c>
      <c r="AE42" s="63">
        <f t="shared" ca="1" si="14"/>
        <v>0</v>
      </c>
      <c r="AF42" s="63">
        <f t="shared" ca="1" si="14"/>
        <v>0</v>
      </c>
    </row>
    <row r="43" spans="1:32">
      <c r="A43" s="51" t="str">
        <f>راننده!A43</f>
        <v>جهانیان</v>
      </c>
      <c r="B43" s="63">
        <f t="shared" ca="1" si="12"/>
        <v>0</v>
      </c>
      <c r="C43" s="63" t="str">
        <f t="shared" ca="1" si="12"/>
        <v/>
      </c>
      <c r="D43" s="63">
        <f t="shared" ca="1" si="12"/>
        <v>0</v>
      </c>
      <c r="E43" s="63">
        <f t="shared" ca="1" si="12"/>
        <v>0</v>
      </c>
      <c r="F43" s="63">
        <f t="shared" ca="1" si="12"/>
        <v>0</v>
      </c>
      <c r="G43" s="63">
        <f t="shared" ca="1" si="12"/>
        <v>0</v>
      </c>
      <c r="H43" s="63">
        <f t="shared" ca="1" si="12"/>
        <v>0</v>
      </c>
      <c r="I43" s="63">
        <f t="shared" ca="1" si="12"/>
        <v>0</v>
      </c>
      <c r="J43" s="63">
        <f t="shared" ca="1" si="12"/>
        <v>0</v>
      </c>
      <c r="K43" s="63">
        <f t="shared" ca="1" si="12"/>
        <v>0</v>
      </c>
      <c r="L43" s="63">
        <f t="shared" ca="1" si="13"/>
        <v>0</v>
      </c>
      <c r="M43" s="63">
        <f t="shared" ca="1" si="13"/>
        <v>0</v>
      </c>
      <c r="N43" s="63">
        <f t="shared" ca="1" si="13"/>
        <v>0</v>
      </c>
      <c r="O43" s="63" t="str">
        <f t="shared" ca="1" si="13"/>
        <v/>
      </c>
      <c r="P43" s="63">
        <f t="shared" ca="1" si="13"/>
        <v>0</v>
      </c>
      <c r="Q43" s="63">
        <f t="shared" ca="1" si="13"/>
        <v>0</v>
      </c>
      <c r="R43" s="63">
        <f t="shared" ca="1" si="13"/>
        <v>0</v>
      </c>
      <c r="S43" s="63">
        <f t="shared" ca="1" si="13"/>
        <v>0</v>
      </c>
      <c r="T43" s="63">
        <f t="shared" ca="1" si="13"/>
        <v>0</v>
      </c>
      <c r="U43" s="63">
        <f t="shared" ca="1" si="13"/>
        <v>0</v>
      </c>
      <c r="V43" s="63" t="str">
        <f t="shared" ca="1" si="14"/>
        <v/>
      </c>
      <c r="W43" s="63">
        <f t="shared" ca="1" si="14"/>
        <v>0</v>
      </c>
      <c r="X43" s="63">
        <f t="shared" ca="1" si="14"/>
        <v>0</v>
      </c>
      <c r="Y43" s="63">
        <f t="shared" ca="1" si="14"/>
        <v>0</v>
      </c>
      <c r="Z43" s="63">
        <f t="shared" ca="1" si="14"/>
        <v>0</v>
      </c>
      <c r="AA43" s="63">
        <f t="shared" ca="1" si="14"/>
        <v>0</v>
      </c>
      <c r="AB43" s="63">
        <f t="shared" ca="1" si="14"/>
        <v>0</v>
      </c>
      <c r="AC43" s="63" t="str">
        <f t="shared" ca="1" si="14"/>
        <v/>
      </c>
      <c r="AD43" s="63">
        <f t="shared" ca="1" si="14"/>
        <v>0</v>
      </c>
      <c r="AE43" s="63">
        <f t="shared" ca="1" si="14"/>
        <v>0</v>
      </c>
      <c r="AF43" s="63">
        <f t="shared" ca="1" si="14"/>
        <v>0</v>
      </c>
    </row>
    <row r="44" spans="1:32">
      <c r="A44" s="51" t="str">
        <f>راننده!A44</f>
        <v>حبيب نسب</v>
      </c>
      <c r="B44" s="63">
        <f t="shared" ca="1" si="12"/>
        <v>0</v>
      </c>
      <c r="C44" s="63" t="str">
        <f t="shared" ca="1" si="12"/>
        <v/>
      </c>
      <c r="D44" s="63">
        <f t="shared" ca="1" si="12"/>
        <v>0</v>
      </c>
      <c r="E44" s="63">
        <f t="shared" ca="1" si="12"/>
        <v>0</v>
      </c>
      <c r="F44" s="63">
        <f t="shared" ca="1" si="12"/>
        <v>0</v>
      </c>
      <c r="G44" s="63">
        <f t="shared" ca="1" si="12"/>
        <v>0</v>
      </c>
      <c r="H44" s="63">
        <f t="shared" ca="1" si="12"/>
        <v>0</v>
      </c>
      <c r="I44" s="63">
        <f t="shared" ca="1" si="12"/>
        <v>0</v>
      </c>
      <c r="J44" s="63">
        <f t="shared" ca="1" si="12"/>
        <v>0</v>
      </c>
      <c r="K44" s="63">
        <f t="shared" ca="1" si="12"/>
        <v>0</v>
      </c>
      <c r="L44" s="63">
        <f t="shared" ca="1" si="13"/>
        <v>0</v>
      </c>
      <c r="M44" s="63">
        <f t="shared" ca="1" si="13"/>
        <v>0</v>
      </c>
      <c r="N44" s="63">
        <f t="shared" ca="1" si="13"/>
        <v>0</v>
      </c>
      <c r="O44" s="63" t="str">
        <f t="shared" ca="1" si="13"/>
        <v/>
      </c>
      <c r="P44" s="63">
        <f t="shared" ca="1" si="13"/>
        <v>0</v>
      </c>
      <c r="Q44" s="63">
        <f t="shared" ca="1" si="13"/>
        <v>504</v>
      </c>
      <c r="R44" s="63">
        <f t="shared" ca="1" si="13"/>
        <v>0</v>
      </c>
      <c r="S44" s="63">
        <f t="shared" ca="1" si="13"/>
        <v>0</v>
      </c>
      <c r="T44" s="63">
        <f t="shared" ca="1" si="13"/>
        <v>0</v>
      </c>
      <c r="U44" s="63">
        <f t="shared" ca="1" si="13"/>
        <v>0</v>
      </c>
      <c r="V44" s="63" t="str">
        <f t="shared" ca="1" si="14"/>
        <v/>
      </c>
      <c r="W44" s="63">
        <f t="shared" ca="1" si="14"/>
        <v>0</v>
      </c>
      <c r="X44" s="63">
        <f t="shared" ca="1" si="14"/>
        <v>3162</v>
      </c>
      <c r="Y44" s="63">
        <f t="shared" ca="1" si="14"/>
        <v>288</v>
      </c>
      <c r="Z44" s="63">
        <f t="shared" ca="1" si="14"/>
        <v>0</v>
      </c>
      <c r="AA44" s="63">
        <f t="shared" ca="1" si="14"/>
        <v>0</v>
      </c>
      <c r="AB44" s="63">
        <f t="shared" ca="1" si="14"/>
        <v>994</v>
      </c>
      <c r="AC44" s="63" t="str">
        <f t="shared" ca="1" si="14"/>
        <v/>
      </c>
      <c r="AD44" s="63">
        <f t="shared" ca="1" si="14"/>
        <v>0</v>
      </c>
      <c r="AE44" s="63">
        <f t="shared" ca="1" si="14"/>
        <v>1026</v>
      </c>
      <c r="AF44" s="63">
        <f t="shared" ca="1" si="14"/>
        <v>0</v>
      </c>
    </row>
    <row r="45" spans="1:32">
      <c r="A45" s="51" t="str">
        <f>راننده!A45</f>
        <v>حسن پور</v>
      </c>
      <c r="B45" s="63">
        <f t="shared" ca="1" si="12"/>
        <v>0</v>
      </c>
      <c r="C45" s="63" t="str">
        <f t="shared" ca="1" si="12"/>
        <v/>
      </c>
      <c r="D45" s="63">
        <f t="shared" ca="1" si="12"/>
        <v>0</v>
      </c>
      <c r="E45" s="63">
        <f t="shared" ca="1" si="12"/>
        <v>0</v>
      </c>
      <c r="F45" s="63">
        <f t="shared" ca="1" si="12"/>
        <v>0</v>
      </c>
      <c r="G45" s="63">
        <f t="shared" ca="1" si="12"/>
        <v>0</v>
      </c>
      <c r="H45" s="63">
        <f t="shared" ca="1" si="12"/>
        <v>0</v>
      </c>
      <c r="I45" s="63">
        <f t="shared" ca="1" si="12"/>
        <v>0</v>
      </c>
      <c r="J45" s="63">
        <f t="shared" ca="1" si="12"/>
        <v>0</v>
      </c>
      <c r="K45" s="63">
        <f t="shared" ca="1" si="12"/>
        <v>0</v>
      </c>
      <c r="L45" s="63">
        <f t="shared" ca="1" si="13"/>
        <v>0</v>
      </c>
      <c r="M45" s="63">
        <f t="shared" ca="1" si="13"/>
        <v>0</v>
      </c>
      <c r="N45" s="63">
        <f t="shared" ca="1" si="13"/>
        <v>0</v>
      </c>
      <c r="O45" s="63" t="str">
        <f t="shared" ca="1" si="13"/>
        <v/>
      </c>
      <c r="P45" s="63">
        <f t="shared" ca="1" si="13"/>
        <v>0</v>
      </c>
      <c r="Q45" s="63">
        <f t="shared" ca="1" si="13"/>
        <v>0</v>
      </c>
      <c r="R45" s="63">
        <f t="shared" ca="1" si="13"/>
        <v>0</v>
      </c>
      <c r="S45" s="63">
        <f t="shared" ca="1" si="13"/>
        <v>0</v>
      </c>
      <c r="T45" s="63">
        <f t="shared" ca="1" si="13"/>
        <v>0</v>
      </c>
      <c r="U45" s="63">
        <f t="shared" ca="1" si="13"/>
        <v>0</v>
      </c>
      <c r="V45" s="63" t="str">
        <f t="shared" ca="1" si="14"/>
        <v/>
      </c>
      <c r="W45" s="63">
        <f t="shared" ca="1" si="14"/>
        <v>0</v>
      </c>
      <c r="X45" s="63">
        <f t="shared" ca="1" si="14"/>
        <v>0</v>
      </c>
      <c r="Y45" s="63">
        <f t="shared" ca="1" si="14"/>
        <v>0</v>
      </c>
      <c r="Z45" s="63">
        <f t="shared" ca="1" si="14"/>
        <v>0</v>
      </c>
      <c r="AA45" s="63">
        <f t="shared" ca="1" si="14"/>
        <v>0</v>
      </c>
      <c r="AB45" s="63">
        <f t="shared" ca="1" si="14"/>
        <v>0</v>
      </c>
      <c r="AC45" s="63" t="str">
        <f t="shared" ca="1" si="14"/>
        <v/>
      </c>
      <c r="AD45" s="63">
        <f t="shared" ca="1" si="14"/>
        <v>0</v>
      </c>
      <c r="AE45" s="63">
        <f t="shared" ca="1" si="14"/>
        <v>0</v>
      </c>
      <c r="AF45" s="63">
        <f t="shared" ca="1" si="14"/>
        <v>0</v>
      </c>
    </row>
    <row r="46" spans="1:32">
      <c r="A46" s="51" t="str">
        <f>راننده!A46</f>
        <v>حسن نيا</v>
      </c>
      <c r="B46" s="63">
        <f t="shared" ca="1" si="12"/>
        <v>0</v>
      </c>
      <c r="C46" s="63" t="str">
        <f t="shared" ca="1" si="12"/>
        <v/>
      </c>
      <c r="D46" s="63">
        <f t="shared" ca="1" si="12"/>
        <v>0</v>
      </c>
      <c r="E46" s="63">
        <f t="shared" ca="1" si="12"/>
        <v>0</v>
      </c>
      <c r="F46" s="63">
        <f t="shared" ca="1" si="12"/>
        <v>0</v>
      </c>
      <c r="G46" s="63">
        <f t="shared" ca="1" si="12"/>
        <v>0</v>
      </c>
      <c r="H46" s="63">
        <f t="shared" ca="1" si="12"/>
        <v>0</v>
      </c>
      <c r="I46" s="63">
        <f t="shared" ca="1" si="12"/>
        <v>0</v>
      </c>
      <c r="J46" s="63">
        <f t="shared" ca="1" si="12"/>
        <v>0</v>
      </c>
      <c r="K46" s="63">
        <f t="shared" ca="1" si="12"/>
        <v>0</v>
      </c>
      <c r="L46" s="63">
        <f t="shared" ca="1" si="13"/>
        <v>0</v>
      </c>
      <c r="M46" s="63">
        <f t="shared" ca="1" si="13"/>
        <v>0</v>
      </c>
      <c r="N46" s="63">
        <f t="shared" ca="1" si="13"/>
        <v>0</v>
      </c>
      <c r="O46" s="63" t="str">
        <f t="shared" ca="1" si="13"/>
        <v/>
      </c>
      <c r="P46" s="63">
        <f t="shared" ca="1" si="13"/>
        <v>0</v>
      </c>
      <c r="Q46" s="63">
        <f t="shared" ca="1" si="13"/>
        <v>0</v>
      </c>
      <c r="R46" s="63">
        <f t="shared" ca="1" si="13"/>
        <v>0</v>
      </c>
      <c r="S46" s="63">
        <f t="shared" ca="1" si="13"/>
        <v>0</v>
      </c>
      <c r="T46" s="63">
        <f t="shared" ca="1" si="13"/>
        <v>0</v>
      </c>
      <c r="U46" s="63">
        <f t="shared" ca="1" si="13"/>
        <v>0</v>
      </c>
      <c r="V46" s="63" t="str">
        <f t="shared" ca="1" si="14"/>
        <v/>
      </c>
      <c r="W46" s="63">
        <f t="shared" ca="1" si="14"/>
        <v>0</v>
      </c>
      <c r="X46" s="63">
        <f t="shared" ca="1" si="14"/>
        <v>0</v>
      </c>
      <c r="Y46" s="63">
        <f t="shared" ca="1" si="14"/>
        <v>0</v>
      </c>
      <c r="Z46" s="63">
        <f t="shared" ca="1" si="14"/>
        <v>0</v>
      </c>
      <c r="AA46" s="63">
        <f t="shared" ca="1" si="14"/>
        <v>0</v>
      </c>
      <c r="AB46" s="63">
        <f t="shared" ca="1" si="14"/>
        <v>0</v>
      </c>
      <c r="AC46" s="63" t="str">
        <f t="shared" ca="1" si="14"/>
        <v/>
      </c>
      <c r="AD46" s="63">
        <f t="shared" ca="1" si="14"/>
        <v>0</v>
      </c>
      <c r="AE46" s="63">
        <f t="shared" ca="1" si="14"/>
        <v>0</v>
      </c>
      <c r="AF46" s="63">
        <f t="shared" ca="1" si="14"/>
        <v>0</v>
      </c>
    </row>
    <row r="47" spans="1:32">
      <c r="A47" s="51" t="str">
        <f>راننده!A47</f>
        <v>حسین نژاد</v>
      </c>
      <c r="B47" s="63">
        <f t="shared" ca="1" si="12"/>
        <v>0</v>
      </c>
      <c r="C47" s="63" t="str">
        <f t="shared" ca="1" si="12"/>
        <v/>
      </c>
      <c r="D47" s="63">
        <f t="shared" ca="1" si="12"/>
        <v>0</v>
      </c>
      <c r="E47" s="63">
        <f t="shared" ca="1" si="12"/>
        <v>0</v>
      </c>
      <c r="F47" s="63">
        <f t="shared" ca="1" si="12"/>
        <v>0</v>
      </c>
      <c r="G47" s="63">
        <f t="shared" ca="1" si="12"/>
        <v>0</v>
      </c>
      <c r="H47" s="63">
        <f t="shared" ca="1" si="12"/>
        <v>0</v>
      </c>
      <c r="I47" s="63">
        <f t="shared" ca="1" si="12"/>
        <v>192</v>
      </c>
      <c r="J47" s="63">
        <f t="shared" ca="1" si="12"/>
        <v>0</v>
      </c>
      <c r="K47" s="63">
        <f t="shared" ca="1" si="12"/>
        <v>0</v>
      </c>
      <c r="L47" s="63">
        <f t="shared" ca="1" si="13"/>
        <v>400</v>
      </c>
      <c r="M47" s="63">
        <f t="shared" ca="1" si="13"/>
        <v>0</v>
      </c>
      <c r="N47" s="63">
        <f t="shared" ca="1" si="13"/>
        <v>0</v>
      </c>
      <c r="O47" s="63" t="str">
        <f t="shared" ca="1" si="13"/>
        <v/>
      </c>
      <c r="P47" s="63">
        <f t="shared" ca="1" si="13"/>
        <v>0</v>
      </c>
      <c r="Q47" s="63">
        <f t="shared" ca="1" si="13"/>
        <v>3600</v>
      </c>
      <c r="R47" s="63">
        <f t="shared" ca="1" si="13"/>
        <v>0</v>
      </c>
      <c r="S47" s="63">
        <f t="shared" ca="1" si="13"/>
        <v>264</v>
      </c>
      <c r="T47" s="63">
        <f t="shared" ca="1" si="13"/>
        <v>0</v>
      </c>
      <c r="U47" s="63">
        <f t="shared" ca="1" si="13"/>
        <v>0</v>
      </c>
      <c r="V47" s="63" t="str">
        <f t="shared" ca="1" si="14"/>
        <v/>
      </c>
      <c r="W47" s="63">
        <f t="shared" ca="1" si="14"/>
        <v>0</v>
      </c>
      <c r="X47" s="63">
        <f t="shared" ca="1" si="14"/>
        <v>0</v>
      </c>
      <c r="Y47" s="63">
        <f t="shared" ca="1" si="14"/>
        <v>0</v>
      </c>
      <c r="Z47" s="63">
        <f t="shared" ca="1" si="14"/>
        <v>0</v>
      </c>
      <c r="AA47" s="63">
        <f t="shared" ca="1" si="14"/>
        <v>240</v>
      </c>
      <c r="AB47" s="63">
        <f t="shared" ca="1" si="14"/>
        <v>0</v>
      </c>
      <c r="AC47" s="63" t="str">
        <f t="shared" ca="1" si="14"/>
        <v/>
      </c>
      <c r="AD47" s="63">
        <f t="shared" ca="1" si="14"/>
        <v>0</v>
      </c>
      <c r="AE47" s="63">
        <f t="shared" ca="1" si="14"/>
        <v>600</v>
      </c>
      <c r="AF47" s="63">
        <f t="shared" ca="1" si="14"/>
        <v>0</v>
      </c>
    </row>
    <row r="48" spans="1:32">
      <c r="A48" s="51" t="str">
        <f>راننده!A48</f>
        <v>حسين عباس نسب</v>
      </c>
      <c r="B48" s="63">
        <f t="shared" ca="1" si="12"/>
        <v>0</v>
      </c>
      <c r="C48" s="63" t="str">
        <f t="shared" ca="1" si="12"/>
        <v/>
      </c>
      <c r="D48" s="63">
        <f t="shared" ca="1" si="12"/>
        <v>0</v>
      </c>
      <c r="E48" s="63">
        <f t="shared" ca="1" si="12"/>
        <v>0</v>
      </c>
      <c r="F48" s="63">
        <f t="shared" ca="1" si="12"/>
        <v>0</v>
      </c>
      <c r="G48" s="63">
        <f t="shared" ca="1" si="12"/>
        <v>0</v>
      </c>
      <c r="H48" s="63">
        <f t="shared" ca="1" si="12"/>
        <v>0</v>
      </c>
      <c r="I48" s="63">
        <f t="shared" ca="1" si="12"/>
        <v>0</v>
      </c>
      <c r="J48" s="63">
        <f t="shared" ca="1" si="12"/>
        <v>0</v>
      </c>
      <c r="K48" s="63">
        <f t="shared" ca="1" si="12"/>
        <v>0</v>
      </c>
      <c r="L48" s="63">
        <f t="shared" ca="1" si="13"/>
        <v>0</v>
      </c>
      <c r="M48" s="63">
        <f t="shared" ca="1" si="13"/>
        <v>0</v>
      </c>
      <c r="N48" s="63">
        <f t="shared" ca="1" si="13"/>
        <v>0</v>
      </c>
      <c r="O48" s="63" t="str">
        <f t="shared" ca="1" si="13"/>
        <v/>
      </c>
      <c r="P48" s="63">
        <f t="shared" ca="1" si="13"/>
        <v>0</v>
      </c>
      <c r="Q48" s="63">
        <f t="shared" ca="1" si="13"/>
        <v>0</v>
      </c>
      <c r="R48" s="63">
        <f t="shared" ca="1" si="13"/>
        <v>0</v>
      </c>
      <c r="S48" s="63">
        <f t="shared" ca="1" si="13"/>
        <v>0</v>
      </c>
      <c r="T48" s="63">
        <f t="shared" ca="1" si="13"/>
        <v>0</v>
      </c>
      <c r="U48" s="63">
        <f t="shared" ca="1" si="13"/>
        <v>0</v>
      </c>
      <c r="V48" s="63" t="str">
        <f t="shared" ca="1" si="14"/>
        <v/>
      </c>
      <c r="W48" s="63">
        <f t="shared" ca="1" si="14"/>
        <v>0</v>
      </c>
      <c r="X48" s="63">
        <f t="shared" ca="1" si="14"/>
        <v>0</v>
      </c>
      <c r="Y48" s="63">
        <f t="shared" ca="1" si="14"/>
        <v>0</v>
      </c>
      <c r="Z48" s="63">
        <f t="shared" ca="1" si="14"/>
        <v>0</v>
      </c>
      <c r="AA48" s="63">
        <f t="shared" ca="1" si="14"/>
        <v>0</v>
      </c>
      <c r="AB48" s="63">
        <f t="shared" ca="1" si="14"/>
        <v>0</v>
      </c>
      <c r="AC48" s="63" t="str">
        <f t="shared" ca="1" si="14"/>
        <v/>
      </c>
      <c r="AD48" s="63">
        <f t="shared" ca="1" si="14"/>
        <v>0</v>
      </c>
      <c r="AE48" s="63">
        <f t="shared" ca="1" si="14"/>
        <v>0</v>
      </c>
      <c r="AF48" s="63">
        <f t="shared" ca="1" si="14"/>
        <v>0</v>
      </c>
    </row>
    <row r="49" spans="1:32">
      <c r="A49" s="51" t="str">
        <f>راننده!A49</f>
        <v>حسيني</v>
      </c>
      <c r="B49" s="63">
        <f t="shared" ca="1" si="12"/>
        <v>0</v>
      </c>
      <c r="C49" s="63" t="str">
        <f t="shared" ca="1" si="12"/>
        <v/>
      </c>
      <c r="D49" s="63">
        <f t="shared" ca="1" si="12"/>
        <v>0</v>
      </c>
      <c r="E49" s="63">
        <f t="shared" ca="1" si="12"/>
        <v>0</v>
      </c>
      <c r="F49" s="63">
        <f t="shared" ca="1" si="12"/>
        <v>0</v>
      </c>
      <c r="G49" s="63">
        <f t="shared" ca="1" si="12"/>
        <v>0</v>
      </c>
      <c r="H49" s="63">
        <f t="shared" ca="1" si="12"/>
        <v>0</v>
      </c>
      <c r="I49" s="63">
        <f t="shared" ca="1" si="12"/>
        <v>0</v>
      </c>
      <c r="J49" s="63">
        <f t="shared" ca="1" si="12"/>
        <v>0</v>
      </c>
      <c r="K49" s="63">
        <f t="shared" ca="1" si="12"/>
        <v>0</v>
      </c>
      <c r="L49" s="63">
        <f t="shared" ca="1" si="13"/>
        <v>0</v>
      </c>
      <c r="M49" s="63">
        <f t="shared" ca="1" si="13"/>
        <v>0</v>
      </c>
      <c r="N49" s="63">
        <f t="shared" ca="1" si="13"/>
        <v>0</v>
      </c>
      <c r="O49" s="63" t="str">
        <f t="shared" ca="1" si="13"/>
        <v/>
      </c>
      <c r="P49" s="63">
        <f t="shared" ca="1" si="13"/>
        <v>0</v>
      </c>
      <c r="Q49" s="63">
        <f t="shared" ca="1" si="13"/>
        <v>0</v>
      </c>
      <c r="R49" s="63">
        <f t="shared" ca="1" si="13"/>
        <v>0</v>
      </c>
      <c r="S49" s="63">
        <f t="shared" ca="1" si="13"/>
        <v>0</v>
      </c>
      <c r="T49" s="63">
        <f t="shared" ca="1" si="13"/>
        <v>0</v>
      </c>
      <c r="U49" s="63">
        <f t="shared" ca="1" si="13"/>
        <v>0</v>
      </c>
      <c r="V49" s="63" t="str">
        <f t="shared" ca="1" si="14"/>
        <v/>
      </c>
      <c r="W49" s="63">
        <f t="shared" ca="1" si="14"/>
        <v>0</v>
      </c>
      <c r="X49" s="63">
        <f t="shared" ca="1" si="14"/>
        <v>0</v>
      </c>
      <c r="Y49" s="63">
        <f t="shared" ca="1" si="14"/>
        <v>0</v>
      </c>
      <c r="Z49" s="63">
        <f t="shared" ca="1" si="14"/>
        <v>0</v>
      </c>
      <c r="AA49" s="63">
        <f t="shared" ca="1" si="14"/>
        <v>0</v>
      </c>
      <c r="AB49" s="63">
        <f t="shared" ca="1" si="14"/>
        <v>0</v>
      </c>
      <c r="AC49" s="63" t="str">
        <f t="shared" ca="1" si="14"/>
        <v/>
      </c>
      <c r="AD49" s="63">
        <f t="shared" ca="1" si="14"/>
        <v>0</v>
      </c>
      <c r="AE49" s="63">
        <f t="shared" ca="1" si="14"/>
        <v>0</v>
      </c>
      <c r="AF49" s="63">
        <f t="shared" ca="1" si="14"/>
        <v>0</v>
      </c>
    </row>
    <row r="50" spans="1:32">
      <c r="A50" s="51" t="str">
        <f>راننده!A50</f>
        <v>حق وردی</v>
      </c>
      <c r="B50" s="63">
        <f t="shared" ca="1" si="12"/>
        <v>0</v>
      </c>
      <c r="C50" s="63" t="str">
        <f t="shared" ca="1" si="12"/>
        <v/>
      </c>
      <c r="D50" s="63">
        <f t="shared" ca="1" si="12"/>
        <v>0</v>
      </c>
      <c r="E50" s="63">
        <f t="shared" ca="1" si="12"/>
        <v>0</v>
      </c>
      <c r="F50" s="63">
        <f t="shared" ca="1" si="12"/>
        <v>0</v>
      </c>
      <c r="G50" s="63">
        <f t="shared" ca="1" si="12"/>
        <v>0</v>
      </c>
      <c r="H50" s="63">
        <f t="shared" ca="1" si="12"/>
        <v>0</v>
      </c>
      <c r="I50" s="63">
        <f t="shared" ca="1" si="12"/>
        <v>0</v>
      </c>
      <c r="J50" s="63">
        <f t="shared" ca="1" si="12"/>
        <v>0</v>
      </c>
      <c r="K50" s="63">
        <f t="shared" ca="1" si="12"/>
        <v>0</v>
      </c>
      <c r="L50" s="63">
        <f t="shared" ca="1" si="13"/>
        <v>0</v>
      </c>
      <c r="M50" s="63">
        <f t="shared" ca="1" si="13"/>
        <v>0</v>
      </c>
      <c r="N50" s="63">
        <f t="shared" ca="1" si="13"/>
        <v>0</v>
      </c>
      <c r="O50" s="63" t="str">
        <f t="shared" ca="1" si="13"/>
        <v/>
      </c>
      <c r="P50" s="63">
        <f t="shared" ca="1" si="13"/>
        <v>0</v>
      </c>
      <c r="Q50" s="63">
        <f t="shared" ca="1" si="13"/>
        <v>0</v>
      </c>
      <c r="R50" s="63">
        <f t="shared" ca="1" si="13"/>
        <v>0</v>
      </c>
      <c r="S50" s="63">
        <f t="shared" ca="1" si="13"/>
        <v>0</v>
      </c>
      <c r="T50" s="63">
        <f t="shared" ca="1" si="13"/>
        <v>0</v>
      </c>
      <c r="U50" s="63">
        <f t="shared" ca="1" si="13"/>
        <v>0</v>
      </c>
      <c r="V50" s="63" t="str">
        <f t="shared" ca="1" si="14"/>
        <v/>
      </c>
      <c r="W50" s="63">
        <f t="shared" ca="1" si="14"/>
        <v>0</v>
      </c>
      <c r="X50" s="63">
        <f t="shared" ca="1" si="14"/>
        <v>0</v>
      </c>
      <c r="Y50" s="63">
        <f t="shared" ca="1" si="14"/>
        <v>0</v>
      </c>
      <c r="Z50" s="63">
        <f t="shared" ca="1" si="14"/>
        <v>0</v>
      </c>
      <c r="AA50" s="63">
        <f t="shared" ca="1" si="14"/>
        <v>0</v>
      </c>
      <c r="AB50" s="63">
        <f t="shared" ca="1" si="14"/>
        <v>0</v>
      </c>
      <c r="AC50" s="63" t="str">
        <f t="shared" ca="1" si="14"/>
        <v/>
      </c>
      <c r="AD50" s="63">
        <f t="shared" ca="1" si="14"/>
        <v>0</v>
      </c>
      <c r="AE50" s="63">
        <f t="shared" ca="1" si="14"/>
        <v>0</v>
      </c>
      <c r="AF50" s="63">
        <f t="shared" ca="1" si="14"/>
        <v>0</v>
      </c>
    </row>
    <row r="51" spans="1:32">
      <c r="A51" s="51" t="str">
        <f>راننده!A51</f>
        <v>خاضعي</v>
      </c>
      <c r="B51" s="63">
        <f t="shared" ca="1" si="12"/>
        <v>6100</v>
      </c>
      <c r="C51" s="63" t="str">
        <f t="shared" ca="1" si="12"/>
        <v/>
      </c>
      <c r="D51" s="63">
        <f t="shared" ca="1" si="12"/>
        <v>0</v>
      </c>
      <c r="E51" s="63">
        <f t="shared" ca="1" si="12"/>
        <v>0</v>
      </c>
      <c r="F51" s="63">
        <f t="shared" ca="1" si="12"/>
        <v>16590</v>
      </c>
      <c r="G51" s="63">
        <f t="shared" ca="1" si="12"/>
        <v>0</v>
      </c>
      <c r="H51" s="63">
        <f t="shared" ca="1" si="12"/>
        <v>0</v>
      </c>
      <c r="I51" s="63">
        <f t="shared" ca="1" si="12"/>
        <v>0</v>
      </c>
      <c r="J51" s="63">
        <f t="shared" ca="1" si="12"/>
        <v>0</v>
      </c>
      <c r="K51" s="63">
        <f t="shared" ca="1" si="12"/>
        <v>0</v>
      </c>
      <c r="L51" s="63">
        <f t="shared" ca="1" si="13"/>
        <v>2430</v>
      </c>
      <c r="M51" s="63">
        <f t="shared" ca="1" si="13"/>
        <v>0</v>
      </c>
      <c r="N51" s="63">
        <f t="shared" ca="1" si="13"/>
        <v>0</v>
      </c>
      <c r="O51" s="63" t="str">
        <f t="shared" ca="1" si="13"/>
        <v/>
      </c>
      <c r="P51" s="63">
        <f t="shared" ca="1" si="13"/>
        <v>0</v>
      </c>
      <c r="Q51" s="63">
        <f t="shared" ca="1" si="13"/>
        <v>1680</v>
      </c>
      <c r="R51" s="63">
        <f t="shared" ca="1" si="13"/>
        <v>0</v>
      </c>
      <c r="S51" s="63">
        <f t="shared" ca="1" si="13"/>
        <v>6671</v>
      </c>
      <c r="T51" s="63">
        <f t="shared" ca="1" si="13"/>
        <v>0</v>
      </c>
      <c r="U51" s="63">
        <f t="shared" ca="1" si="13"/>
        <v>2152</v>
      </c>
      <c r="V51" s="63" t="str">
        <f t="shared" ca="1" si="14"/>
        <v/>
      </c>
      <c r="W51" s="63">
        <f t="shared" ca="1" si="14"/>
        <v>0</v>
      </c>
      <c r="X51" s="63">
        <f t="shared" ca="1" si="14"/>
        <v>0</v>
      </c>
      <c r="Y51" s="63">
        <f t="shared" ca="1" si="14"/>
        <v>0</v>
      </c>
      <c r="Z51" s="63">
        <f t="shared" ca="1" si="14"/>
        <v>0</v>
      </c>
      <c r="AA51" s="63">
        <f t="shared" ca="1" si="14"/>
        <v>0</v>
      </c>
      <c r="AB51" s="63">
        <f t="shared" ca="1" si="14"/>
        <v>1600</v>
      </c>
      <c r="AC51" s="63" t="str">
        <f t="shared" ca="1" si="14"/>
        <v/>
      </c>
      <c r="AD51" s="63">
        <f t="shared" ca="1" si="14"/>
        <v>0</v>
      </c>
      <c r="AE51" s="63">
        <f t="shared" ca="1" si="14"/>
        <v>0</v>
      </c>
      <c r="AF51" s="63">
        <f t="shared" ca="1" si="14"/>
        <v>0</v>
      </c>
    </row>
    <row r="52" spans="1:32">
      <c r="A52" s="51" t="str">
        <f>راننده!A52</f>
        <v>خليل خرميان</v>
      </c>
      <c r="B52" s="63">
        <f t="shared" ref="B52:K61" ca="1" si="15">IFERROR(SUMIF(INDIRECT(LEFT(ADDRESS(1,10,4,1,B$1),LEN(ADDRESS(1,10,4,1,B$1))-1)&amp;":j"),$A52,INDIRECT(LEFT(ADDRESS(1,2,4,1,B$1),LEN(ADDRESS(1,2,4,1,B$1))-1)&amp;":B")),"")</f>
        <v>0</v>
      </c>
      <c r="C52" s="63" t="str">
        <f t="shared" ca="1" si="15"/>
        <v/>
      </c>
      <c r="D52" s="63">
        <f t="shared" ca="1" si="15"/>
        <v>0</v>
      </c>
      <c r="E52" s="63">
        <f t="shared" ca="1" si="15"/>
        <v>0</v>
      </c>
      <c r="F52" s="63">
        <f t="shared" ca="1" si="15"/>
        <v>0</v>
      </c>
      <c r="G52" s="63">
        <f t="shared" ca="1" si="15"/>
        <v>0</v>
      </c>
      <c r="H52" s="63">
        <f t="shared" ca="1" si="15"/>
        <v>0</v>
      </c>
      <c r="I52" s="63">
        <f t="shared" ca="1" si="15"/>
        <v>0</v>
      </c>
      <c r="J52" s="63">
        <f t="shared" ca="1" si="15"/>
        <v>0</v>
      </c>
      <c r="K52" s="63">
        <f t="shared" ca="1" si="15"/>
        <v>0</v>
      </c>
      <c r="L52" s="63">
        <f t="shared" ref="L52:U61" ca="1" si="16">IFERROR(SUMIF(INDIRECT(LEFT(ADDRESS(1,10,4,1,L$1),LEN(ADDRESS(1,10,4,1,L$1))-1)&amp;":j"),$A52,INDIRECT(LEFT(ADDRESS(1,2,4,1,L$1),LEN(ADDRESS(1,2,4,1,L$1))-1)&amp;":B")),"")</f>
        <v>0</v>
      </c>
      <c r="M52" s="63">
        <f t="shared" ca="1" si="16"/>
        <v>0</v>
      </c>
      <c r="N52" s="63">
        <f t="shared" ca="1" si="16"/>
        <v>0</v>
      </c>
      <c r="O52" s="63" t="str">
        <f t="shared" ca="1" si="16"/>
        <v/>
      </c>
      <c r="P52" s="63">
        <f t="shared" ca="1" si="16"/>
        <v>0</v>
      </c>
      <c r="Q52" s="63">
        <f t="shared" ca="1" si="16"/>
        <v>0</v>
      </c>
      <c r="R52" s="63">
        <f t="shared" ca="1" si="16"/>
        <v>0</v>
      </c>
      <c r="S52" s="63">
        <f t="shared" ca="1" si="16"/>
        <v>0</v>
      </c>
      <c r="T52" s="63">
        <f t="shared" ca="1" si="16"/>
        <v>0</v>
      </c>
      <c r="U52" s="63">
        <f t="shared" ca="1" si="16"/>
        <v>0</v>
      </c>
      <c r="V52" s="63" t="str">
        <f t="shared" ref="V52:AF61" ca="1" si="17">IFERROR(SUMIF(INDIRECT(LEFT(ADDRESS(1,10,4,1,V$1),LEN(ADDRESS(1,10,4,1,V$1))-1)&amp;":j"),$A52,INDIRECT(LEFT(ADDRESS(1,2,4,1,V$1),LEN(ADDRESS(1,2,4,1,V$1))-1)&amp;":B")),"")</f>
        <v/>
      </c>
      <c r="W52" s="63">
        <f t="shared" ca="1" si="17"/>
        <v>0</v>
      </c>
      <c r="X52" s="63">
        <f t="shared" ca="1" si="17"/>
        <v>0</v>
      </c>
      <c r="Y52" s="63">
        <f t="shared" ca="1" si="17"/>
        <v>0</v>
      </c>
      <c r="Z52" s="63">
        <f t="shared" ca="1" si="17"/>
        <v>0</v>
      </c>
      <c r="AA52" s="63">
        <f t="shared" ca="1" si="17"/>
        <v>0</v>
      </c>
      <c r="AB52" s="63">
        <f t="shared" ca="1" si="17"/>
        <v>0</v>
      </c>
      <c r="AC52" s="63" t="str">
        <f t="shared" ca="1" si="17"/>
        <v/>
      </c>
      <c r="AD52" s="63">
        <f t="shared" ca="1" si="17"/>
        <v>0</v>
      </c>
      <c r="AE52" s="63">
        <f t="shared" ca="1" si="17"/>
        <v>0</v>
      </c>
      <c r="AF52" s="63">
        <f t="shared" ca="1" si="17"/>
        <v>0</v>
      </c>
    </row>
    <row r="53" spans="1:32">
      <c r="A53" s="51" t="str">
        <f>راننده!A53</f>
        <v>خليلي</v>
      </c>
      <c r="B53" s="63">
        <f t="shared" ca="1" si="15"/>
        <v>0</v>
      </c>
      <c r="C53" s="63" t="str">
        <f t="shared" ca="1" si="15"/>
        <v/>
      </c>
      <c r="D53" s="63">
        <f t="shared" ca="1" si="15"/>
        <v>0</v>
      </c>
      <c r="E53" s="63">
        <f t="shared" ca="1" si="15"/>
        <v>0</v>
      </c>
      <c r="F53" s="63">
        <f t="shared" ca="1" si="15"/>
        <v>0</v>
      </c>
      <c r="G53" s="63">
        <f t="shared" ca="1" si="15"/>
        <v>0</v>
      </c>
      <c r="H53" s="63">
        <f t="shared" ca="1" si="15"/>
        <v>0</v>
      </c>
      <c r="I53" s="63">
        <f t="shared" ca="1" si="15"/>
        <v>0</v>
      </c>
      <c r="J53" s="63">
        <f t="shared" ca="1" si="15"/>
        <v>0</v>
      </c>
      <c r="K53" s="63">
        <f t="shared" ca="1" si="15"/>
        <v>0</v>
      </c>
      <c r="L53" s="63">
        <f t="shared" ca="1" si="16"/>
        <v>0</v>
      </c>
      <c r="M53" s="63">
        <f t="shared" ca="1" si="16"/>
        <v>0</v>
      </c>
      <c r="N53" s="63">
        <f t="shared" ca="1" si="16"/>
        <v>0</v>
      </c>
      <c r="O53" s="63" t="str">
        <f t="shared" ca="1" si="16"/>
        <v/>
      </c>
      <c r="P53" s="63">
        <f t="shared" ca="1" si="16"/>
        <v>0</v>
      </c>
      <c r="Q53" s="63">
        <f t="shared" ca="1" si="16"/>
        <v>1888</v>
      </c>
      <c r="R53" s="63">
        <f t="shared" ca="1" si="16"/>
        <v>0</v>
      </c>
      <c r="S53" s="63">
        <f t="shared" ca="1" si="16"/>
        <v>0</v>
      </c>
      <c r="T53" s="63">
        <f t="shared" ca="1" si="16"/>
        <v>1458</v>
      </c>
      <c r="U53" s="63">
        <f t="shared" ca="1" si="16"/>
        <v>0</v>
      </c>
      <c r="V53" s="63" t="str">
        <f t="shared" ca="1" si="17"/>
        <v/>
      </c>
      <c r="W53" s="63">
        <f t="shared" ca="1" si="17"/>
        <v>0</v>
      </c>
      <c r="X53" s="63">
        <f t="shared" ca="1" si="17"/>
        <v>0</v>
      </c>
      <c r="Y53" s="63">
        <f t="shared" ca="1" si="17"/>
        <v>0</v>
      </c>
      <c r="Z53" s="63">
        <f t="shared" ca="1" si="17"/>
        <v>0</v>
      </c>
      <c r="AA53" s="63">
        <f t="shared" ca="1" si="17"/>
        <v>0</v>
      </c>
      <c r="AB53" s="63">
        <f t="shared" ca="1" si="17"/>
        <v>0</v>
      </c>
      <c r="AC53" s="63" t="str">
        <f t="shared" ca="1" si="17"/>
        <v/>
      </c>
      <c r="AD53" s="63">
        <f t="shared" ca="1" si="17"/>
        <v>0</v>
      </c>
      <c r="AE53" s="63">
        <f t="shared" ca="1" si="17"/>
        <v>1390</v>
      </c>
      <c r="AF53" s="63">
        <f t="shared" ca="1" si="17"/>
        <v>0</v>
      </c>
    </row>
    <row r="54" spans="1:32">
      <c r="A54" s="51" t="str">
        <f>راننده!A54</f>
        <v>دادوئي</v>
      </c>
      <c r="B54" s="63">
        <f t="shared" ca="1" si="15"/>
        <v>0</v>
      </c>
      <c r="C54" s="63" t="str">
        <f t="shared" ca="1" si="15"/>
        <v/>
      </c>
      <c r="D54" s="63">
        <f t="shared" ca="1" si="15"/>
        <v>0</v>
      </c>
      <c r="E54" s="63">
        <f t="shared" ca="1" si="15"/>
        <v>0</v>
      </c>
      <c r="F54" s="63">
        <f t="shared" ca="1" si="15"/>
        <v>0</v>
      </c>
      <c r="G54" s="63">
        <f t="shared" ca="1" si="15"/>
        <v>0</v>
      </c>
      <c r="H54" s="63">
        <f t="shared" ca="1" si="15"/>
        <v>0</v>
      </c>
      <c r="I54" s="63">
        <f t="shared" ca="1" si="15"/>
        <v>0</v>
      </c>
      <c r="J54" s="63">
        <f t="shared" ca="1" si="15"/>
        <v>0</v>
      </c>
      <c r="K54" s="63">
        <f t="shared" ca="1" si="15"/>
        <v>0</v>
      </c>
      <c r="L54" s="63">
        <f t="shared" ca="1" si="16"/>
        <v>0</v>
      </c>
      <c r="M54" s="63">
        <f t="shared" ca="1" si="16"/>
        <v>0</v>
      </c>
      <c r="N54" s="63">
        <f t="shared" ca="1" si="16"/>
        <v>0</v>
      </c>
      <c r="O54" s="63" t="str">
        <f t="shared" ca="1" si="16"/>
        <v/>
      </c>
      <c r="P54" s="63">
        <f t="shared" ca="1" si="16"/>
        <v>0</v>
      </c>
      <c r="Q54" s="63">
        <f t="shared" ca="1" si="16"/>
        <v>0</v>
      </c>
      <c r="R54" s="63">
        <f t="shared" ca="1" si="16"/>
        <v>0</v>
      </c>
      <c r="S54" s="63">
        <f t="shared" ca="1" si="16"/>
        <v>0</v>
      </c>
      <c r="T54" s="63">
        <f t="shared" ca="1" si="16"/>
        <v>0</v>
      </c>
      <c r="U54" s="63">
        <f t="shared" ca="1" si="16"/>
        <v>0</v>
      </c>
      <c r="V54" s="63" t="str">
        <f t="shared" ca="1" si="17"/>
        <v/>
      </c>
      <c r="W54" s="63">
        <f t="shared" ca="1" si="17"/>
        <v>0</v>
      </c>
      <c r="X54" s="63">
        <f t="shared" ca="1" si="17"/>
        <v>0</v>
      </c>
      <c r="Y54" s="63">
        <f t="shared" ca="1" si="17"/>
        <v>0</v>
      </c>
      <c r="Z54" s="63">
        <f t="shared" ca="1" si="17"/>
        <v>0</v>
      </c>
      <c r="AA54" s="63">
        <f t="shared" ca="1" si="17"/>
        <v>0</v>
      </c>
      <c r="AB54" s="63">
        <f t="shared" ca="1" si="17"/>
        <v>0</v>
      </c>
      <c r="AC54" s="63" t="str">
        <f t="shared" ca="1" si="17"/>
        <v/>
      </c>
      <c r="AD54" s="63">
        <f t="shared" ca="1" si="17"/>
        <v>0</v>
      </c>
      <c r="AE54" s="63">
        <f t="shared" ca="1" si="17"/>
        <v>0</v>
      </c>
      <c r="AF54" s="63">
        <f t="shared" ca="1" si="17"/>
        <v>0</v>
      </c>
    </row>
    <row r="55" spans="1:32">
      <c r="A55" s="51" t="str">
        <f>راننده!A55</f>
        <v>دانشمند</v>
      </c>
      <c r="B55" s="63">
        <f t="shared" ca="1" si="15"/>
        <v>0</v>
      </c>
      <c r="C55" s="63" t="str">
        <f t="shared" ca="1" si="15"/>
        <v/>
      </c>
      <c r="D55" s="63">
        <f t="shared" ca="1" si="15"/>
        <v>1600</v>
      </c>
      <c r="E55" s="63">
        <f t="shared" ca="1" si="15"/>
        <v>0</v>
      </c>
      <c r="F55" s="63">
        <f t="shared" ca="1" si="15"/>
        <v>1419</v>
      </c>
      <c r="G55" s="63">
        <f t="shared" ca="1" si="15"/>
        <v>0</v>
      </c>
      <c r="H55" s="63">
        <f t="shared" ca="1" si="15"/>
        <v>0</v>
      </c>
      <c r="I55" s="63">
        <f t="shared" ca="1" si="15"/>
        <v>0</v>
      </c>
      <c r="J55" s="63">
        <f t="shared" ca="1" si="15"/>
        <v>0</v>
      </c>
      <c r="K55" s="63">
        <f t="shared" ca="1" si="15"/>
        <v>1314</v>
      </c>
      <c r="L55" s="63">
        <f t="shared" ca="1" si="16"/>
        <v>2514</v>
      </c>
      <c r="M55" s="63">
        <f t="shared" ca="1" si="16"/>
        <v>0</v>
      </c>
      <c r="N55" s="63">
        <f t="shared" ca="1" si="16"/>
        <v>0</v>
      </c>
      <c r="O55" s="63" t="str">
        <f t="shared" ca="1" si="16"/>
        <v/>
      </c>
      <c r="P55" s="63">
        <f t="shared" ca="1" si="16"/>
        <v>0</v>
      </c>
      <c r="Q55" s="63">
        <f t="shared" ca="1" si="16"/>
        <v>0</v>
      </c>
      <c r="R55" s="63">
        <f t="shared" ca="1" si="16"/>
        <v>1320</v>
      </c>
      <c r="S55" s="63">
        <f t="shared" ca="1" si="16"/>
        <v>0</v>
      </c>
      <c r="T55" s="63">
        <f t="shared" ca="1" si="16"/>
        <v>1248</v>
      </c>
      <c r="U55" s="63">
        <f t="shared" ca="1" si="16"/>
        <v>0</v>
      </c>
      <c r="V55" s="63" t="str">
        <f t="shared" ca="1" si="17"/>
        <v/>
      </c>
      <c r="W55" s="63">
        <f t="shared" ca="1" si="17"/>
        <v>1580</v>
      </c>
      <c r="X55" s="63">
        <f t="shared" ca="1" si="17"/>
        <v>1600</v>
      </c>
      <c r="Y55" s="63">
        <f t="shared" ca="1" si="17"/>
        <v>0</v>
      </c>
      <c r="Z55" s="63">
        <f t="shared" ca="1" si="17"/>
        <v>4005</v>
      </c>
      <c r="AA55" s="63">
        <f t="shared" ca="1" si="17"/>
        <v>0</v>
      </c>
      <c r="AB55" s="63">
        <f t="shared" ca="1" si="17"/>
        <v>1010</v>
      </c>
      <c r="AC55" s="63" t="str">
        <f t="shared" ca="1" si="17"/>
        <v/>
      </c>
      <c r="AD55" s="63">
        <f t="shared" ca="1" si="17"/>
        <v>1996</v>
      </c>
      <c r="AE55" s="63">
        <f t="shared" ca="1" si="17"/>
        <v>0</v>
      </c>
      <c r="AF55" s="63">
        <f t="shared" ca="1" si="17"/>
        <v>2760</v>
      </c>
    </row>
    <row r="56" spans="1:32">
      <c r="A56" s="51" t="str">
        <f>راننده!A56</f>
        <v>دبيدي</v>
      </c>
      <c r="B56" s="63">
        <f t="shared" ca="1" si="15"/>
        <v>0</v>
      </c>
      <c r="C56" s="63" t="str">
        <f t="shared" ca="1" si="15"/>
        <v/>
      </c>
      <c r="D56" s="63">
        <f t="shared" ca="1" si="15"/>
        <v>0</v>
      </c>
      <c r="E56" s="63">
        <f t="shared" ca="1" si="15"/>
        <v>0</v>
      </c>
      <c r="F56" s="63">
        <f t="shared" ca="1" si="15"/>
        <v>0</v>
      </c>
      <c r="G56" s="63">
        <f t="shared" ca="1" si="15"/>
        <v>0</v>
      </c>
      <c r="H56" s="63">
        <f t="shared" ca="1" si="15"/>
        <v>0</v>
      </c>
      <c r="I56" s="63">
        <f t="shared" ca="1" si="15"/>
        <v>0</v>
      </c>
      <c r="J56" s="63">
        <f t="shared" ca="1" si="15"/>
        <v>0</v>
      </c>
      <c r="K56" s="63">
        <f t="shared" ca="1" si="15"/>
        <v>0</v>
      </c>
      <c r="L56" s="63">
        <f t="shared" ca="1" si="16"/>
        <v>0</v>
      </c>
      <c r="M56" s="63">
        <f t="shared" ca="1" si="16"/>
        <v>0</v>
      </c>
      <c r="N56" s="63">
        <f t="shared" ca="1" si="16"/>
        <v>0</v>
      </c>
      <c r="O56" s="63" t="str">
        <f t="shared" ca="1" si="16"/>
        <v/>
      </c>
      <c r="P56" s="63">
        <f t="shared" ca="1" si="16"/>
        <v>0</v>
      </c>
      <c r="Q56" s="63">
        <f t="shared" ca="1" si="16"/>
        <v>0</v>
      </c>
      <c r="R56" s="63">
        <f t="shared" ca="1" si="16"/>
        <v>0</v>
      </c>
      <c r="S56" s="63">
        <f t="shared" ca="1" si="16"/>
        <v>0</v>
      </c>
      <c r="T56" s="63">
        <f t="shared" ca="1" si="16"/>
        <v>0</v>
      </c>
      <c r="U56" s="63">
        <f t="shared" ca="1" si="16"/>
        <v>0</v>
      </c>
      <c r="V56" s="63" t="str">
        <f t="shared" ca="1" si="17"/>
        <v/>
      </c>
      <c r="W56" s="63">
        <f t="shared" ca="1" si="17"/>
        <v>0</v>
      </c>
      <c r="X56" s="63">
        <f t="shared" ca="1" si="17"/>
        <v>0</v>
      </c>
      <c r="Y56" s="63">
        <f t="shared" ca="1" si="17"/>
        <v>0</v>
      </c>
      <c r="Z56" s="63">
        <f t="shared" ca="1" si="17"/>
        <v>0</v>
      </c>
      <c r="AA56" s="63">
        <f t="shared" ca="1" si="17"/>
        <v>0</v>
      </c>
      <c r="AB56" s="63">
        <f t="shared" ca="1" si="17"/>
        <v>0</v>
      </c>
      <c r="AC56" s="63" t="str">
        <f t="shared" ca="1" si="17"/>
        <v/>
      </c>
      <c r="AD56" s="63">
        <f t="shared" ca="1" si="17"/>
        <v>0</v>
      </c>
      <c r="AE56" s="63">
        <f t="shared" ca="1" si="17"/>
        <v>0</v>
      </c>
      <c r="AF56" s="63">
        <f t="shared" ca="1" si="17"/>
        <v>0</v>
      </c>
    </row>
    <row r="57" spans="1:32">
      <c r="A57" s="51" t="str">
        <f>راننده!A57</f>
        <v>درزی نیا</v>
      </c>
      <c r="B57" s="63">
        <f t="shared" ca="1" si="15"/>
        <v>0</v>
      </c>
      <c r="C57" s="63" t="str">
        <f t="shared" ca="1" si="15"/>
        <v/>
      </c>
      <c r="D57" s="63">
        <f t="shared" ca="1" si="15"/>
        <v>0</v>
      </c>
      <c r="E57" s="63">
        <f t="shared" ca="1" si="15"/>
        <v>0</v>
      </c>
      <c r="F57" s="63">
        <f t="shared" ca="1" si="15"/>
        <v>0</v>
      </c>
      <c r="G57" s="63">
        <f t="shared" ca="1" si="15"/>
        <v>0</v>
      </c>
      <c r="H57" s="63">
        <f t="shared" ca="1" si="15"/>
        <v>0</v>
      </c>
      <c r="I57" s="63">
        <f t="shared" ca="1" si="15"/>
        <v>0</v>
      </c>
      <c r="J57" s="63">
        <f t="shared" ca="1" si="15"/>
        <v>0</v>
      </c>
      <c r="K57" s="63">
        <f t="shared" ca="1" si="15"/>
        <v>0</v>
      </c>
      <c r="L57" s="63">
        <f t="shared" ca="1" si="16"/>
        <v>0</v>
      </c>
      <c r="M57" s="63">
        <f t="shared" ca="1" si="16"/>
        <v>0</v>
      </c>
      <c r="N57" s="63">
        <f t="shared" ca="1" si="16"/>
        <v>0</v>
      </c>
      <c r="O57" s="63" t="str">
        <f t="shared" ca="1" si="16"/>
        <v/>
      </c>
      <c r="P57" s="63">
        <f t="shared" ca="1" si="16"/>
        <v>0</v>
      </c>
      <c r="Q57" s="63">
        <f t="shared" ca="1" si="16"/>
        <v>0</v>
      </c>
      <c r="R57" s="63">
        <f t="shared" ca="1" si="16"/>
        <v>0</v>
      </c>
      <c r="S57" s="63">
        <f t="shared" ca="1" si="16"/>
        <v>0</v>
      </c>
      <c r="T57" s="63">
        <f t="shared" ca="1" si="16"/>
        <v>0</v>
      </c>
      <c r="U57" s="63">
        <f t="shared" ca="1" si="16"/>
        <v>0</v>
      </c>
      <c r="V57" s="63" t="str">
        <f t="shared" ca="1" si="17"/>
        <v/>
      </c>
      <c r="W57" s="63">
        <f t="shared" ca="1" si="17"/>
        <v>0</v>
      </c>
      <c r="X57" s="63">
        <f t="shared" ca="1" si="17"/>
        <v>0</v>
      </c>
      <c r="Y57" s="63">
        <f t="shared" ca="1" si="17"/>
        <v>0</v>
      </c>
      <c r="Z57" s="63">
        <f t="shared" ca="1" si="17"/>
        <v>0</v>
      </c>
      <c r="AA57" s="63">
        <f t="shared" ca="1" si="17"/>
        <v>0</v>
      </c>
      <c r="AB57" s="63">
        <f t="shared" ca="1" si="17"/>
        <v>0</v>
      </c>
      <c r="AC57" s="63" t="str">
        <f t="shared" ca="1" si="17"/>
        <v/>
      </c>
      <c r="AD57" s="63">
        <f t="shared" ca="1" si="17"/>
        <v>0</v>
      </c>
      <c r="AE57" s="63">
        <f t="shared" ca="1" si="17"/>
        <v>0</v>
      </c>
      <c r="AF57" s="63">
        <f t="shared" ca="1" si="17"/>
        <v>0</v>
      </c>
    </row>
    <row r="58" spans="1:32">
      <c r="A58" s="51" t="str">
        <f>راننده!A58</f>
        <v>درزيان</v>
      </c>
      <c r="B58" s="63">
        <f t="shared" ca="1" si="15"/>
        <v>0</v>
      </c>
      <c r="C58" s="63" t="str">
        <f t="shared" ca="1" si="15"/>
        <v/>
      </c>
      <c r="D58" s="63">
        <f t="shared" ca="1" si="15"/>
        <v>0</v>
      </c>
      <c r="E58" s="63">
        <f t="shared" ca="1" si="15"/>
        <v>0</v>
      </c>
      <c r="F58" s="63">
        <f t="shared" ca="1" si="15"/>
        <v>0</v>
      </c>
      <c r="G58" s="63">
        <f t="shared" ca="1" si="15"/>
        <v>0</v>
      </c>
      <c r="H58" s="63">
        <f t="shared" ca="1" si="15"/>
        <v>0</v>
      </c>
      <c r="I58" s="63">
        <f t="shared" ca="1" si="15"/>
        <v>0</v>
      </c>
      <c r="J58" s="63">
        <f t="shared" ca="1" si="15"/>
        <v>0</v>
      </c>
      <c r="K58" s="63">
        <f t="shared" ca="1" si="15"/>
        <v>0</v>
      </c>
      <c r="L58" s="63">
        <f t="shared" ca="1" si="16"/>
        <v>0</v>
      </c>
      <c r="M58" s="63">
        <f t="shared" ca="1" si="16"/>
        <v>0</v>
      </c>
      <c r="N58" s="63">
        <f t="shared" ca="1" si="16"/>
        <v>0</v>
      </c>
      <c r="O58" s="63" t="str">
        <f t="shared" ca="1" si="16"/>
        <v/>
      </c>
      <c r="P58" s="63">
        <f t="shared" ca="1" si="16"/>
        <v>0</v>
      </c>
      <c r="Q58" s="63">
        <f t="shared" ca="1" si="16"/>
        <v>0</v>
      </c>
      <c r="R58" s="63">
        <f t="shared" ca="1" si="16"/>
        <v>0</v>
      </c>
      <c r="S58" s="63">
        <f t="shared" ca="1" si="16"/>
        <v>0</v>
      </c>
      <c r="T58" s="63">
        <f t="shared" ca="1" si="16"/>
        <v>0</v>
      </c>
      <c r="U58" s="63">
        <f t="shared" ca="1" si="16"/>
        <v>0</v>
      </c>
      <c r="V58" s="63" t="str">
        <f t="shared" ca="1" si="17"/>
        <v/>
      </c>
      <c r="W58" s="63">
        <f t="shared" ca="1" si="17"/>
        <v>0</v>
      </c>
      <c r="X58" s="63">
        <f t="shared" ca="1" si="17"/>
        <v>0</v>
      </c>
      <c r="Y58" s="63">
        <f t="shared" ca="1" si="17"/>
        <v>0</v>
      </c>
      <c r="Z58" s="63">
        <f t="shared" ca="1" si="17"/>
        <v>0</v>
      </c>
      <c r="AA58" s="63">
        <f t="shared" ca="1" si="17"/>
        <v>0</v>
      </c>
      <c r="AB58" s="63">
        <f t="shared" ca="1" si="17"/>
        <v>0</v>
      </c>
      <c r="AC58" s="63" t="str">
        <f t="shared" ca="1" si="17"/>
        <v/>
      </c>
      <c r="AD58" s="63">
        <f t="shared" ca="1" si="17"/>
        <v>0</v>
      </c>
      <c r="AE58" s="63">
        <f t="shared" ca="1" si="17"/>
        <v>0</v>
      </c>
      <c r="AF58" s="63">
        <f t="shared" ca="1" si="17"/>
        <v>0</v>
      </c>
    </row>
    <row r="59" spans="1:32">
      <c r="A59" s="51" t="str">
        <f>راننده!A59</f>
        <v>ذاكرحسيني</v>
      </c>
      <c r="B59" s="63">
        <f t="shared" ca="1" si="15"/>
        <v>0</v>
      </c>
      <c r="C59" s="63" t="str">
        <f t="shared" ca="1" si="15"/>
        <v/>
      </c>
      <c r="D59" s="63">
        <f t="shared" ca="1" si="15"/>
        <v>0</v>
      </c>
      <c r="E59" s="63">
        <f t="shared" ca="1" si="15"/>
        <v>0</v>
      </c>
      <c r="F59" s="63">
        <f t="shared" ca="1" si="15"/>
        <v>0</v>
      </c>
      <c r="G59" s="63">
        <f t="shared" ca="1" si="15"/>
        <v>0</v>
      </c>
      <c r="H59" s="63">
        <f t="shared" ca="1" si="15"/>
        <v>0</v>
      </c>
      <c r="I59" s="63">
        <f t="shared" ca="1" si="15"/>
        <v>0</v>
      </c>
      <c r="J59" s="63">
        <f t="shared" ca="1" si="15"/>
        <v>0</v>
      </c>
      <c r="K59" s="63">
        <f t="shared" ca="1" si="15"/>
        <v>0</v>
      </c>
      <c r="L59" s="63">
        <f t="shared" ca="1" si="16"/>
        <v>0</v>
      </c>
      <c r="M59" s="63">
        <f t="shared" ca="1" si="16"/>
        <v>0</v>
      </c>
      <c r="N59" s="63">
        <f t="shared" ca="1" si="16"/>
        <v>0</v>
      </c>
      <c r="O59" s="63" t="str">
        <f t="shared" ca="1" si="16"/>
        <v/>
      </c>
      <c r="P59" s="63">
        <f t="shared" ca="1" si="16"/>
        <v>0</v>
      </c>
      <c r="Q59" s="63">
        <f t="shared" ca="1" si="16"/>
        <v>0</v>
      </c>
      <c r="R59" s="63">
        <f t="shared" ca="1" si="16"/>
        <v>0</v>
      </c>
      <c r="S59" s="63">
        <f t="shared" ca="1" si="16"/>
        <v>0</v>
      </c>
      <c r="T59" s="63">
        <f t="shared" ca="1" si="16"/>
        <v>0</v>
      </c>
      <c r="U59" s="63">
        <f t="shared" ca="1" si="16"/>
        <v>0</v>
      </c>
      <c r="V59" s="63" t="str">
        <f t="shared" ca="1" si="17"/>
        <v/>
      </c>
      <c r="W59" s="63">
        <f t="shared" ca="1" si="17"/>
        <v>0</v>
      </c>
      <c r="X59" s="63">
        <f t="shared" ca="1" si="17"/>
        <v>0</v>
      </c>
      <c r="Y59" s="63">
        <f t="shared" ca="1" si="17"/>
        <v>0</v>
      </c>
      <c r="Z59" s="63">
        <f t="shared" ca="1" si="17"/>
        <v>0</v>
      </c>
      <c r="AA59" s="63">
        <f t="shared" ca="1" si="17"/>
        <v>0</v>
      </c>
      <c r="AB59" s="63">
        <f t="shared" ca="1" si="17"/>
        <v>0</v>
      </c>
      <c r="AC59" s="63" t="str">
        <f t="shared" ca="1" si="17"/>
        <v/>
      </c>
      <c r="AD59" s="63">
        <f t="shared" ca="1" si="17"/>
        <v>0</v>
      </c>
      <c r="AE59" s="63">
        <f t="shared" ca="1" si="17"/>
        <v>0</v>
      </c>
      <c r="AF59" s="63">
        <f t="shared" ca="1" si="17"/>
        <v>0</v>
      </c>
    </row>
    <row r="60" spans="1:32">
      <c r="A60" s="51" t="str">
        <f>راننده!A60</f>
        <v>رسولی</v>
      </c>
      <c r="B60" s="63">
        <f t="shared" ca="1" si="15"/>
        <v>0</v>
      </c>
      <c r="C60" s="63" t="str">
        <f t="shared" ca="1" si="15"/>
        <v/>
      </c>
      <c r="D60" s="63">
        <f t="shared" ca="1" si="15"/>
        <v>0</v>
      </c>
      <c r="E60" s="63">
        <f t="shared" ca="1" si="15"/>
        <v>0</v>
      </c>
      <c r="F60" s="63">
        <f t="shared" ca="1" si="15"/>
        <v>0</v>
      </c>
      <c r="G60" s="63">
        <f t="shared" ca="1" si="15"/>
        <v>0</v>
      </c>
      <c r="H60" s="63">
        <f t="shared" ca="1" si="15"/>
        <v>0</v>
      </c>
      <c r="I60" s="63">
        <f t="shared" ca="1" si="15"/>
        <v>144</v>
      </c>
      <c r="J60" s="63">
        <f t="shared" ca="1" si="15"/>
        <v>0</v>
      </c>
      <c r="K60" s="63">
        <f t="shared" ca="1" si="15"/>
        <v>0</v>
      </c>
      <c r="L60" s="63">
        <f t="shared" ca="1" si="16"/>
        <v>0</v>
      </c>
      <c r="M60" s="63">
        <f t="shared" ca="1" si="16"/>
        <v>0</v>
      </c>
      <c r="N60" s="63">
        <f t="shared" ca="1" si="16"/>
        <v>0</v>
      </c>
      <c r="O60" s="63" t="str">
        <f t="shared" ca="1" si="16"/>
        <v/>
      </c>
      <c r="P60" s="63">
        <f t="shared" ca="1" si="16"/>
        <v>0</v>
      </c>
      <c r="Q60" s="63">
        <f t="shared" ca="1" si="16"/>
        <v>0</v>
      </c>
      <c r="R60" s="63">
        <f t="shared" ca="1" si="16"/>
        <v>0</v>
      </c>
      <c r="S60" s="63">
        <f t="shared" ca="1" si="16"/>
        <v>0</v>
      </c>
      <c r="T60" s="63">
        <f t="shared" ca="1" si="16"/>
        <v>0</v>
      </c>
      <c r="U60" s="63">
        <f t="shared" ca="1" si="16"/>
        <v>0</v>
      </c>
      <c r="V60" s="63" t="str">
        <f t="shared" ca="1" si="17"/>
        <v/>
      </c>
      <c r="W60" s="63">
        <f t="shared" ca="1" si="17"/>
        <v>0</v>
      </c>
      <c r="X60" s="63">
        <f t="shared" ca="1" si="17"/>
        <v>0</v>
      </c>
      <c r="Y60" s="63">
        <f t="shared" ca="1" si="17"/>
        <v>0</v>
      </c>
      <c r="Z60" s="63">
        <f t="shared" ca="1" si="17"/>
        <v>0</v>
      </c>
      <c r="AA60" s="63">
        <f t="shared" ca="1" si="17"/>
        <v>0</v>
      </c>
      <c r="AB60" s="63">
        <f t="shared" ca="1" si="17"/>
        <v>0</v>
      </c>
      <c r="AC60" s="63" t="str">
        <f t="shared" ca="1" si="17"/>
        <v/>
      </c>
      <c r="AD60" s="63">
        <f t="shared" ca="1" si="17"/>
        <v>0</v>
      </c>
      <c r="AE60" s="63">
        <f t="shared" ca="1" si="17"/>
        <v>0</v>
      </c>
      <c r="AF60" s="63">
        <f t="shared" ca="1" si="17"/>
        <v>0</v>
      </c>
    </row>
    <row r="61" spans="1:32">
      <c r="A61" s="51" t="str">
        <f>راننده!A61</f>
        <v>رضا خرمیان</v>
      </c>
      <c r="B61" s="63">
        <f t="shared" ca="1" si="15"/>
        <v>336</v>
      </c>
      <c r="C61" s="63" t="str">
        <f t="shared" ca="1" si="15"/>
        <v/>
      </c>
      <c r="D61" s="63">
        <f t="shared" ca="1" si="15"/>
        <v>3765</v>
      </c>
      <c r="E61" s="63">
        <f t="shared" ca="1" si="15"/>
        <v>0</v>
      </c>
      <c r="F61" s="63">
        <f t="shared" ca="1" si="15"/>
        <v>1792</v>
      </c>
      <c r="G61" s="63">
        <f t="shared" ca="1" si="15"/>
        <v>0</v>
      </c>
      <c r="H61" s="63">
        <f t="shared" ca="1" si="15"/>
        <v>0</v>
      </c>
      <c r="I61" s="63">
        <f t="shared" ca="1" si="15"/>
        <v>384</v>
      </c>
      <c r="J61" s="63">
        <f t="shared" ca="1" si="15"/>
        <v>0</v>
      </c>
      <c r="K61" s="63">
        <f t="shared" ca="1" si="15"/>
        <v>1460</v>
      </c>
      <c r="L61" s="63">
        <f t="shared" ca="1" si="16"/>
        <v>720</v>
      </c>
      <c r="M61" s="63">
        <f t="shared" ca="1" si="16"/>
        <v>0</v>
      </c>
      <c r="N61" s="63">
        <f t="shared" ca="1" si="16"/>
        <v>2336</v>
      </c>
      <c r="O61" s="63" t="str">
        <f t="shared" ca="1" si="16"/>
        <v/>
      </c>
      <c r="P61" s="63">
        <f t="shared" ca="1" si="16"/>
        <v>0</v>
      </c>
      <c r="Q61" s="63">
        <f t="shared" ca="1" si="16"/>
        <v>5400</v>
      </c>
      <c r="R61" s="63">
        <f t="shared" ca="1" si="16"/>
        <v>0</v>
      </c>
      <c r="S61" s="63">
        <f t="shared" ca="1" si="16"/>
        <v>1552</v>
      </c>
      <c r="T61" s="63">
        <f t="shared" ca="1" si="16"/>
        <v>0</v>
      </c>
      <c r="U61" s="63">
        <f t="shared" ca="1" si="16"/>
        <v>880</v>
      </c>
      <c r="V61" s="63" t="str">
        <f t="shared" ca="1" si="17"/>
        <v/>
      </c>
      <c r="W61" s="63">
        <f t="shared" ca="1" si="17"/>
        <v>11970</v>
      </c>
      <c r="X61" s="63">
        <f t="shared" ca="1" si="17"/>
        <v>0</v>
      </c>
      <c r="Y61" s="63">
        <f t="shared" ca="1" si="17"/>
        <v>3955</v>
      </c>
      <c r="Z61" s="63">
        <f t="shared" ca="1" si="17"/>
        <v>0</v>
      </c>
      <c r="AA61" s="63">
        <f t="shared" ca="1" si="17"/>
        <v>0</v>
      </c>
      <c r="AB61" s="63">
        <f t="shared" ca="1" si="17"/>
        <v>384</v>
      </c>
      <c r="AC61" s="63" t="str">
        <f t="shared" ca="1" si="17"/>
        <v/>
      </c>
      <c r="AD61" s="63">
        <f t="shared" ca="1" si="17"/>
        <v>2194</v>
      </c>
      <c r="AE61" s="63">
        <f t="shared" ca="1" si="17"/>
        <v>0</v>
      </c>
      <c r="AF61" s="63">
        <f t="shared" ca="1" si="17"/>
        <v>1704</v>
      </c>
    </row>
    <row r="62" spans="1:32">
      <c r="A62" s="51" t="str">
        <f>راننده!A62</f>
        <v>رضایی</v>
      </c>
      <c r="B62" s="63">
        <f t="shared" ref="B62:K71" ca="1" si="18">IFERROR(SUMIF(INDIRECT(LEFT(ADDRESS(1,10,4,1,B$1),LEN(ADDRESS(1,10,4,1,B$1))-1)&amp;":j"),$A62,INDIRECT(LEFT(ADDRESS(1,2,4,1,B$1),LEN(ADDRESS(1,2,4,1,B$1))-1)&amp;":B")),"")</f>
        <v>0</v>
      </c>
      <c r="C62" s="63" t="str">
        <f t="shared" ca="1" si="18"/>
        <v/>
      </c>
      <c r="D62" s="63">
        <f t="shared" ca="1" si="18"/>
        <v>0</v>
      </c>
      <c r="E62" s="63">
        <f t="shared" ca="1" si="18"/>
        <v>0</v>
      </c>
      <c r="F62" s="63">
        <f t="shared" ca="1" si="18"/>
        <v>0</v>
      </c>
      <c r="G62" s="63">
        <f t="shared" ca="1" si="18"/>
        <v>0</v>
      </c>
      <c r="H62" s="63">
        <f t="shared" ca="1" si="18"/>
        <v>0</v>
      </c>
      <c r="I62" s="63">
        <f t="shared" ca="1" si="18"/>
        <v>0</v>
      </c>
      <c r="J62" s="63">
        <f t="shared" ca="1" si="18"/>
        <v>0</v>
      </c>
      <c r="K62" s="63">
        <f t="shared" ca="1" si="18"/>
        <v>0</v>
      </c>
      <c r="L62" s="63">
        <f t="shared" ref="L62:U71" ca="1" si="19">IFERROR(SUMIF(INDIRECT(LEFT(ADDRESS(1,10,4,1,L$1),LEN(ADDRESS(1,10,4,1,L$1))-1)&amp;":j"),$A62,INDIRECT(LEFT(ADDRESS(1,2,4,1,L$1),LEN(ADDRESS(1,2,4,1,L$1))-1)&amp;":B")),"")</f>
        <v>0</v>
      </c>
      <c r="M62" s="63">
        <f t="shared" ca="1" si="19"/>
        <v>0</v>
      </c>
      <c r="N62" s="63">
        <f t="shared" ca="1" si="19"/>
        <v>0</v>
      </c>
      <c r="O62" s="63" t="str">
        <f t="shared" ca="1" si="19"/>
        <v/>
      </c>
      <c r="P62" s="63">
        <f t="shared" ca="1" si="19"/>
        <v>0</v>
      </c>
      <c r="Q62" s="63">
        <f t="shared" ca="1" si="19"/>
        <v>0</v>
      </c>
      <c r="R62" s="63">
        <f t="shared" ca="1" si="19"/>
        <v>0</v>
      </c>
      <c r="S62" s="63">
        <f t="shared" ca="1" si="19"/>
        <v>0</v>
      </c>
      <c r="T62" s="63">
        <f t="shared" ca="1" si="19"/>
        <v>0</v>
      </c>
      <c r="U62" s="63">
        <f t="shared" ca="1" si="19"/>
        <v>0</v>
      </c>
      <c r="V62" s="63" t="str">
        <f t="shared" ref="V62:AF71" ca="1" si="20">IFERROR(SUMIF(INDIRECT(LEFT(ADDRESS(1,10,4,1,V$1),LEN(ADDRESS(1,10,4,1,V$1))-1)&amp;":j"),$A62,INDIRECT(LEFT(ADDRESS(1,2,4,1,V$1),LEN(ADDRESS(1,2,4,1,V$1))-1)&amp;":B")),"")</f>
        <v/>
      </c>
      <c r="W62" s="63">
        <f t="shared" ca="1" si="20"/>
        <v>0</v>
      </c>
      <c r="X62" s="63">
        <f t="shared" ca="1" si="20"/>
        <v>0</v>
      </c>
      <c r="Y62" s="63">
        <f t="shared" ca="1" si="20"/>
        <v>0</v>
      </c>
      <c r="Z62" s="63">
        <f t="shared" ca="1" si="20"/>
        <v>0</v>
      </c>
      <c r="AA62" s="63">
        <f t="shared" ca="1" si="20"/>
        <v>0</v>
      </c>
      <c r="AB62" s="63">
        <f t="shared" ca="1" si="20"/>
        <v>0</v>
      </c>
      <c r="AC62" s="63" t="str">
        <f t="shared" ca="1" si="20"/>
        <v/>
      </c>
      <c r="AD62" s="63">
        <f t="shared" ca="1" si="20"/>
        <v>0</v>
      </c>
      <c r="AE62" s="63">
        <f t="shared" ca="1" si="20"/>
        <v>0</v>
      </c>
      <c r="AF62" s="63">
        <f t="shared" ca="1" si="20"/>
        <v>0</v>
      </c>
    </row>
    <row r="63" spans="1:32">
      <c r="A63" s="51" t="str">
        <f>راننده!A63</f>
        <v>زرشکی</v>
      </c>
      <c r="B63" s="63">
        <f t="shared" ca="1" si="18"/>
        <v>0</v>
      </c>
      <c r="C63" s="63" t="str">
        <f t="shared" ca="1" si="18"/>
        <v/>
      </c>
      <c r="D63" s="63">
        <f t="shared" ca="1" si="18"/>
        <v>0</v>
      </c>
      <c r="E63" s="63">
        <f t="shared" ca="1" si="18"/>
        <v>0</v>
      </c>
      <c r="F63" s="63">
        <f t="shared" ca="1" si="18"/>
        <v>0</v>
      </c>
      <c r="G63" s="63">
        <f t="shared" ca="1" si="18"/>
        <v>0</v>
      </c>
      <c r="H63" s="63">
        <f t="shared" ca="1" si="18"/>
        <v>0</v>
      </c>
      <c r="I63" s="63">
        <f t="shared" ca="1" si="18"/>
        <v>0</v>
      </c>
      <c r="J63" s="63">
        <f t="shared" ca="1" si="18"/>
        <v>0</v>
      </c>
      <c r="K63" s="63">
        <f t="shared" ca="1" si="18"/>
        <v>0</v>
      </c>
      <c r="L63" s="63">
        <f t="shared" ca="1" si="19"/>
        <v>0</v>
      </c>
      <c r="M63" s="63">
        <f t="shared" ca="1" si="19"/>
        <v>0</v>
      </c>
      <c r="N63" s="63">
        <f t="shared" ca="1" si="19"/>
        <v>0</v>
      </c>
      <c r="O63" s="63" t="str">
        <f t="shared" ca="1" si="19"/>
        <v/>
      </c>
      <c r="P63" s="63">
        <f t="shared" ca="1" si="19"/>
        <v>0</v>
      </c>
      <c r="Q63" s="63">
        <f t="shared" ca="1" si="19"/>
        <v>0</v>
      </c>
      <c r="R63" s="63">
        <f t="shared" ca="1" si="19"/>
        <v>0</v>
      </c>
      <c r="S63" s="63">
        <f t="shared" ca="1" si="19"/>
        <v>0</v>
      </c>
      <c r="T63" s="63">
        <f t="shared" ca="1" si="19"/>
        <v>0</v>
      </c>
      <c r="U63" s="63">
        <f t="shared" ca="1" si="19"/>
        <v>0</v>
      </c>
      <c r="V63" s="63" t="str">
        <f t="shared" ca="1" si="20"/>
        <v/>
      </c>
      <c r="W63" s="63">
        <f t="shared" ca="1" si="20"/>
        <v>0</v>
      </c>
      <c r="X63" s="63">
        <f t="shared" ca="1" si="20"/>
        <v>0</v>
      </c>
      <c r="Y63" s="63">
        <f t="shared" ca="1" si="20"/>
        <v>0</v>
      </c>
      <c r="Z63" s="63">
        <f t="shared" ca="1" si="20"/>
        <v>0</v>
      </c>
      <c r="AA63" s="63">
        <f t="shared" ca="1" si="20"/>
        <v>0</v>
      </c>
      <c r="AB63" s="63">
        <f t="shared" ca="1" si="20"/>
        <v>0</v>
      </c>
      <c r="AC63" s="63" t="str">
        <f t="shared" ca="1" si="20"/>
        <v/>
      </c>
      <c r="AD63" s="63">
        <f t="shared" ca="1" si="20"/>
        <v>0</v>
      </c>
      <c r="AE63" s="63">
        <f t="shared" ca="1" si="20"/>
        <v>0</v>
      </c>
      <c r="AF63" s="63">
        <f t="shared" ca="1" si="20"/>
        <v>0</v>
      </c>
    </row>
    <row r="64" spans="1:32">
      <c r="A64" s="51" t="str">
        <f>راننده!A64</f>
        <v>سرو قد</v>
      </c>
      <c r="B64" s="63">
        <f t="shared" ca="1" si="18"/>
        <v>0</v>
      </c>
      <c r="C64" s="63" t="str">
        <f t="shared" ca="1" si="18"/>
        <v/>
      </c>
      <c r="D64" s="63">
        <f t="shared" ca="1" si="18"/>
        <v>0</v>
      </c>
      <c r="E64" s="63">
        <f t="shared" ca="1" si="18"/>
        <v>0</v>
      </c>
      <c r="F64" s="63">
        <f t="shared" ca="1" si="18"/>
        <v>0</v>
      </c>
      <c r="G64" s="63">
        <f t="shared" ca="1" si="18"/>
        <v>0</v>
      </c>
      <c r="H64" s="63">
        <f t="shared" ca="1" si="18"/>
        <v>0</v>
      </c>
      <c r="I64" s="63">
        <f t="shared" ca="1" si="18"/>
        <v>0</v>
      </c>
      <c r="J64" s="63">
        <f t="shared" ca="1" si="18"/>
        <v>0</v>
      </c>
      <c r="K64" s="63">
        <f t="shared" ca="1" si="18"/>
        <v>0</v>
      </c>
      <c r="L64" s="63">
        <f t="shared" ca="1" si="19"/>
        <v>0</v>
      </c>
      <c r="M64" s="63">
        <f t="shared" ca="1" si="19"/>
        <v>0</v>
      </c>
      <c r="N64" s="63">
        <f t="shared" ca="1" si="19"/>
        <v>0</v>
      </c>
      <c r="O64" s="63" t="str">
        <f t="shared" ca="1" si="19"/>
        <v/>
      </c>
      <c r="P64" s="63">
        <f t="shared" ca="1" si="19"/>
        <v>0</v>
      </c>
      <c r="Q64" s="63">
        <f t="shared" ca="1" si="19"/>
        <v>0</v>
      </c>
      <c r="R64" s="63">
        <f t="shared" ca="1" si="19"/>
        <v>0</v>
      </c>
      <c r="S64" s="63">
        <f t="shared" ca="1" si="19"/>
        <v>0</v>
      </c>
      <c r="T64" s="63">
        <f t="shared" ca="1" si="19"/>
        <v>0</v>
      </c>
      <c r="U64" s="63">
        <f t="shared" ca="1" si="19"/>
        <v>0</v>
      </c>
      <c r="V64" s="63" t="str">
        <f t="shared" ca="1" si="20"/>
        <v/>
      </c>
      <c r="W64" s="63">
        <f t="shared" ca="1" si="20"/>
        <v>0</v>
      </c>
      <c r="X64" s="63">
        <f t="shared" ca="1" si="20"/>
        <v>0</v>
      </c>
      <c r="Y64" s="63">
        <f t="shared" ca="1" si="20"/>
        <v>0</v>
      </c>
      <c r="Z64" s="63">
        <f t="shared" ca="1" si="20"/>
        <v>0</v>
      </c>
      <c r="AA64" s="63">
        <f t="shared" ca="1" si="20"/>
        <v>0</v>
      </c>
      <c r="AB64" s="63">
        <f t="shared" ca="1" si="20"/>
        <v>0</v>
      </c>
      <c r="AC64" s="63" t="str">
        <f t="shared" ca="1" si="20"/>
        <v/>
      </c>
      <c r="AD64" s="63">
        <f t="shared" ca="1" si="20"/>
        <v>0</v>
      </c>
      <c r="AE64" s="63">
        <f t="shared" ca="1" si="20"/>
        <v>0</v>
      </c>
      <c r="AF64" s="63">
        <f t="shared" ca="1" si="20"/>
        <v>0</v>
      </c>
    </row>
    <row r="65" spans="1:32">
      <c r="A65" s="51" t="str">
        <f>راننده!A65</f>
        <v>سعيد مقدم</v>
      </c>
      <c r="B65" s="63">
        <f t="shared" ca="1" si="18"/>
        <v>0</v>
      </c>
      <c r="C65" s="63" t="str">
        <f t="shared" ca="1" si="18"/>
        <v/>
      </c>
      <c r="D65" s="63">
        <f t="shared" ca="1" si="18"/>
        <v>0</v>
      </c>
      <c r="E65" s="63">
        <f t="shared" ca="1" si="18"/>
        <v>0</v>
      </c>
      <c r="F65" s="63">
        <f t="shared" ca="1" si="18"/>
        <v>0</v>
      </c>
      <c r="G65" s="63">
        <f t="shared" ca="1" si="18"/>
        <v>0</v>
      </c>
      <c r="H65" s="63">
        <f t="shared" ca="1" si="18"/>
        <v>0</v>
      </c>
      <c r="I65" s="63">
        <f t="shared" ca="1" si="18"/>
        <v>0</v>
      </c>
      <c r="J65" s="63">
        <f t="shared" ca="1" si="18"/>
        <v>0</v>
      </c>
      <c r="K65" s="63">
        <f t="shared" ca="1" si="18"/>
        <v>0</v>
      </c>
      <c r="L65" s="63">
        <f t="shared" ca="1" si="19"/>
        <v>0</v>
      </c>
      <c r="M65" s="63">
        <f t="shared" ca="1" si="19"/>
        <v>0</v>
      </c>
      <c r="N65" s="63">
        <f t="shared" ca="1" si="19"/>
        <v>0</v>
      </c>
      <c r="O65" s="63" t="str">
        <f t="shared" ca="1" si="19"/>
        <v/>
      </c>
      <c r="P65" s="63">
        <f t="shared" ca="1" si="19"/>
        <v>0</v>
      </c>
      <c r="Q65" s="63">
        <f t="shared" ca="1" si="19"/>
        <v>0</v>
      </c>
      <c r="R65" s="63">
        <f t="shared" ca="1" si="19"/>
        <v>0</v>
      </c>
      <c r="S65" s="63">
        <f t="shared" ca="1" si="19"/>
        <v>0</v>
      </c>
      <c r="T65" s="63">
        <f t="shared" ca="1" si="19"/>
        <v>0</v>
      </c>
      <c r="U65" s="63">
        <f t="shared" ca="1" si="19"/>
        <v>0</v>
      </c>
      <c r="V65" s="63" t="str">
        <f t="shared" ca="1" si="20"/>
        <v/>
      </c>
      <c r="W65" s="63">
        <f t="shared" ca="1" si="20"/>
        <v>0</v>
      </c>
      <c r="X65" s="63">
        <f t="shared" ca="1" si="20"/>
        <v>0</v>
      </c>
      <c r="Y65" s="63">
        <f t="shared" ca="1" si="20"/>
        <v>0</v>
      </c>
      <c r="Z65" s="63">
        <f t="shared" ca="1" si="20"/>
        <v>0</v>
      </c>
      <c r="AA65" s="63">
        <f t="shared" ca="1" si="20"/>
        <v>0</v>
      </c>
      <c r="AB65" s="63">
        <f t="shared" ca="1" si="20"/>
        <v>0</v>
      </c>
      <c r="AC65" s="63" t="str">
        <f t="shared" ca="1" si="20"/>
        <v/>
      </c>
      <c r="AD65" s="63">
        <f t="shared" ca="1" si="20"/>
        <v>0</v>
      </c>
      <c r="AE65" s="63">
        <f t="shared" ca="1" si="20"/>
        <v>0</v>
      </c>
      <c r="AF65" s="63">
        <f t="shared" ca="1" si="20"/>
        <v>0</v>
      </c>
    </row>
    <row r="66" spans="1:32">
      <c r="A66" s="51" t="str">
        <f>راننده!A66</f>
        <v>سفيدپور</v>
      </c>
      <c r="B66" s="63">
        <f t="shared" ca="1" si="18"/>
        <v>0</v>
      </c>
      <c r="C66" s="63" t="str">
        <f t="shared" ca="1" si="18"/>
        <v/>
      </c>
      <c r="D66" s="63">
        <f t="shared" ca="1" si="18"/>
        <v>0</v>
      </c>
      <c r="E66" s="63">
        <f t="shared" ca="1" si="18"/>
        <v>0</v>
      </c>
      <c r="F66" s="63">
        <f t="shared" ca="1" si="18"/>
        <v>0</v>
      </c>
      <c r="G66" s="63">
        <f t="shared" ca="1" si="18"/>
        <v>0</v>
      </c>
      <c r="H66" s="63">
        <f t="shared" ca="1" si="18"/>
        <v>0</v>
      </c>
      <c r="I66" s="63">
        <f t="shared" ca="1" si="18"/>
        <v>0</v>
      </c>
      <c r="J66" s="63">
        <f t="shared" ca="1" si="18"/>
        <v>0</v>
      </c>
      <c r="K66" s="63">
        <f t="shared" ca="1" si="18"/>
        <v>0</v>
      </c>
      <c r="L66" s="63">
        <f t="shared" ca="1" si="19"/>
        <v>0</v>
      </c>
      <c r="M66" s="63">
        <f t="shared" ca="1" si="19"/>
        <v>0</v>
      </c>
      <c r="N66" s="63">
        <f t="shared" ca="1" si="19"/>
        <v>0</v>
      </c>
      <c r="O66" s="63" t="str">
        <f t="shared" ca="1" si="19"/>
        <v/>
      </c>
      <c r="P66" s="63">
        <f t="shared" ca="1" si="19"/>
        <v>0</v>
      </c>
      <c r="Q66" s="63">
        <f t="shared" ca="1" si="19"/>
        <v>0</v>
      </c>
      <c r="R66" s="63">
        <f t="shared" ca="1" si="19"/>
        <v>0</v>
      </c>
      <c r="S66" s="63">
        <f t="shared" ca="1" si="19"/>
        <v>0</v>
      </c>
      <c r="T66" s="63">
        <f t="shared" ca="1" si="19"/>
        <v>0</v>
      </c>
      <c r="U66" s="63">
        <f t="shared" ca="1" si="19"/>
        <v>0</v>
      </c>
      <c r="V66" s="63" t="str">
        <f t="shared" ca="1" si="20"/>
        <v/>
      </c>
      <c r="W66" s="63">
        <f t="shared" ca="1" si="20"/>
        <v>0</v>
      </c>
      <c r="X66" s="63">
        <f t="shared" ca="1" si="20"/>
        <v>0</v>
      </c>
      <c r="Y66" s="63">
        <f t="shared" ca="1" si="20"/>
        <v>0</v>
      </c>
      <c r="Z66" s="63">
        <f t="shared" ca="1" si="20"/>
        <v>0</v>
      </c>
      <c r="AA66" s="63">
        <f t="shared" ca="1" si="20"/>
        <v>0</v>
      </c>
      <c r="AB66" s="63">
        <f t="shared" ca="1" si="20"/>
        <v>0</v>
      </c>
      <c r="AC66" s="63" t="str">
        <f t="shared" ca="1" si="20"/>
        <v/>
      </c>
      <c r="AD66" s="63">
        <f t="shared" ca="1" si="20"/>
        <v>0</v>
      </c>
      <c r="AE66" s="63">
        <f t="shared" ca="1" si="20"/>
        <v>0</v>
      </c>
      <c r="AF66" s="63">
        <f t="shared" ca="1" si="20"/>
        <v>0</v>
      </c>
    </row>
    <row r="67" spans="1:32">
      <c r="A67" s="51" t="str">
        <f>راننده!A67</f>
        <v>سید آقایی (خاور )</v>
      </c>
      <c r="B67" s="63">
        <f t="shared" ca="1" si="18"/>
        <v>0</v>
      </c>
      <c r="C67" s="63" t="str">
        <f t="shared" ca="1" si="18"/>
        <v/>
      </c>
      <c r="D67" s="63">
        <f t="shared" ca="1" si="18"/>
        <v>0</v>
      </c>
      <c r="E67" s="63">
        <f t="shared" ca="1" si="18"/>
        <v>0</v>
      </c>
      <c r="F67" s="63">
        <f t="shared" ca="1" si="18"/>
        <v>0</v>
      </c>
      <c r="G67" s="63">
        <f t="shared" ca="1" si="18"/>
        <v>0</v>
      </c>
      <c r="H67" s="63">
        <f t="shared" ca="1" si="18"/>
        <v>0</v>
      </c>
      <c r="I67" s="63">
        <f t="shared" ca="1" si="18"/>
        <v>0</v>
      </c>
      <c r="J67" s="63">
        <f t="shared" ca="1" si="18"/>
        <v>0</v>
      </c>
      <c r="K67" s="63">
        <f t="shared" ca="1" si="18"/>
        <v>0</v>
      </c>
      <c r="L67" s="63">
        <f t="shared" ca="1" si="19"/>
        <v>0</v>
      </c>
      <c r="M67" s="63">
        <f t="shared" ca="1" si="19"/>
        <v>0</v>
      </c>
      <c r="N67" s="63">
        <f t="shared" ca="1" si="19"/>
        <v>0</v>
      </c>
      <c r="O67" s="63" t="str">
        <f t="shared" ca="1" si="19"/>
        <v/>
      </c>
      <c r="P67" s="63">
        <f t="shared" ca="1" si="19"/>
        <v>0</v>
      </c>
      <c r="Q67" s="63">
        <f t="shared" ca="1" si="19"/>
        <v>0</v>
      </c>
      <c r="R67" s="63">
        <f t="shared" ca="1" si="19"/>
        <v>0</v>
      </c>
      <c r="S67" s="63">
        <f t="shared" ca="1" si="19"/>
        <v>0</v>
      </c>
      <c r="T67" s="63">
        <f t="shared" ca="1" si="19"/>
        <v>0</v>
      </c>
      <c r="U67" s="63">
        <f t="shared" ca="1" si="19"/>
        <v>0</v>
      </c>
      <c r="V67" s="63" t="str">
        <f t="shared" ca="1" si="20"/>
        <v/>
      </c>
      <c r="W67" s="63">
        <f t="shared" ca="1" si="20"/>
        <v>0</v>
      </c>
      <c r="X67" s="63">
        <f t="shared" ca="1" si="20"/>
        <v>0</v>
      </c>
      <c r="Y67" s="63">
        <f t="shared" ca="1" si="20"/>
        <v>0</v>
      </c>
      <c r="Z67" s="63">
        <f t="shared" ca="1" si="20"/>
        <v>0</v>
      </c>
      <c r="AA67" s="63">
        <f t="shared" ca="1" si="20"/>
        <v>0</v>
      </c>
      <c r="AB67" s="63">
        <f t="shared" ca="1" si="20"/>
        <v>0</v>
      </c>
      <c r="AC67" s="63" t="str">
        <f t="shared" ca="1" si="20"/>
        <v/>
      </c>
      <c r="AD67" s="63">
        <f t="shared" ca="1" si="20"/>
        <v>0</v>
      </c>
      <c r="AE67" s="63">
        <f t="shared" ca="1" si="20"/>
        <v>0</v>
      </c>
      <c r="AF67" s="63">
        <f t="shared" ca="1" si="20"/>
        <v>0</v>
      </c>
    </row>
    <row r="68" spans="1:32">
      <c r="A68" s="51" t="str">
        <f>راننده!A68</f>
        <v>سيدآقايي</v>
      </c>
      <c r="B68" s="63">
        <f t="shared" ca="1" si="18"/>
        <v>0</v>
      </c>
      <c r="C68" s="63" t="str">
        <f t="shared" ca="1" si="18"/>
        <v/>
      </c>
      <c r="D68" s="63">
        <f t="shared" ca="1" si="18"/>
        <v>0</v>
      </c>
      <c r="E68" s="63">
        <f t="shared" ca="1" si="18"/>
        <v>0</v>
      </c>
      <c r="F68" s="63">
        <f t="shared" ca="1" si="18"/>
        <v>0</v>
      </c>
      <c r="G68" s="63">
        <f t="shared" ca="1" si="18"/>
        <v>0</v>
      </c>
      <c r="H68" s="63">
        <f t="shared" ca="1" si="18"/>
        <v>0</v>
      </c>
      <c r="I68" s="63">
        <f t="shared" ca="1" si="18"/>
        <v>0</v>
      </c>
      <c r="J68" s="63">
        <f t="shared" ca="1" si="18"/>
        <v>0</v>
      </c>
      <c r="K68" s="63">
        <f t="shared" ca="1" si="18"/>
        <v>0</v>
      </c>
      <c r="L68" s="63">
        <f t="shared" ca="1" si="19"/>
        <v>0</v>
      </c>
      <c r="M68" s="63">
        <f t="shared" ca="1" si="19"/>
        <v>0</v>
      </c>
      <c r="N68" s="63">
        <f t="shared" ca="1" si="19"/>
        <v>0</v>
      </c>
      <c r="O68" s="63" t="str">
        <f t="shared" ca="1" si="19"/>
        <v/>
      </c>
      <c r="P68" s="63">
        <f t="shared" ca="1" si="19"/>
        <v>0</v>
      </c>
      <c r="Q68" s="63">
        <f t="shared" ca="1" si="19"/>
        <v>0</v>
      </c>
      <c r="R68" s="63">
        <f t="shared" ca="1" si="19"/>
        <v>0</v>
      </c>
      <c r="S68" s="63">
        <f t="shared" ca="1" si="19"/>
        <v>0</v>
      </c>
      <c r="T68" s="63">
        <f t="shared" ca="1" si="19"/>
        <v>0</v>
      </c>
      <c r="U68" s="63">
        <f t="shared" ca="1" si="19"/>
        <v>0</v>
      </c>
      <c r="V68" s="63" t="str">
        <f t="shared" ca="1" si="20"/>
        <v/>
      </c>
      <c r="W68" s="63">
        <f t="shared" ca="1" si="20"/>
        <v>0</v>
      </c>
      <c r="X68" s="63">
        <f t="shared" ca="1" si="20"/>
        <v>0</v>
      </c>
      <c r="Y68" s="63">
        <f t="shared" ca="1" si="20"/>
        <v>0</v>
      </c>
      <c r="Z68" s="63">
        <f t="shared" ca="1" si="20"/>
        <v>0</v>
      </c>
      <c r="AA68" s="63">
        <f t="shared" ca="1" si="20"/>
        <v>0</v>
      </c>
      <c r="AB68" s="63">
        <f t="shared" ca="1" si="20"/>
        <v>0</v>
      </c>
      <c r="AC68" s="63" t="str">
        <f t="shared" ca="1" si="20"/>
        <v/>
      </c>
      <c r="AD68" s="63">
        <f t="shared" ca="1" si="20"/>
        <v>240</v>
      </c>
      <c r="AE68" s="63">
        <f t="shared" ca="1" si="20"/>
        <v>0</v>
      </c>
      <c r="AF68" s="63">
        <f t="shared" ca="1" si="20"/>
        <v>0</v>
      </c>
    </row>
    <row r="69" spans="1:32">
      <c r="A69" s="51" t="str">
        <f>راننده!A69</f>
        <v>سيدي</v>
      </c>
      <c r="B69" s="63">
        <f t="shared" ca="1" si="18"/>
        <v>0</v>
      </c>
      <c r="C69" s="63" t="str">
        <f t="shared" ca="1" si="18"/>
        <v/>
      </c>
      <c r="D69" s="63">
        <f t="shared" ca="1" si="18"/>
        <v>0</v>
      </c>
      <c r="E69" s="63">
        <f t="shared" ca="1" si="18"/>
        <v>0</v>
      </c>
      <c r="F69" s="63">
        <f t="shared" ca="1" si="18"/>
        <v>0</v>
      </c>
      <c r="G69" s="63">
        <f t="shared" ca="1" si="18"/>
        <v>0</v>
      </c>
      <c r="H69" s="63">
        <f t="shared" ca="1" si="18"/>
        <v>0</v>
      </c>
      <c r="I69" s="63">
        <f t="shared" ca="1" si="18"/>
        <v>0</v>
      </c>
      <c r="J69" s="63">
        <f t="shared" ca="1" si="18"/>
        <v>0</v>
      </c>
      <c r="K69" s="63">
        <f t="shared" ca="1" si="18"/>
        <v>0</v>
      </c>
      <c r="L69" s="63">
        <f t="shared" ca="1" si="19"/>
        <v>0</v>
      </c>
      <c r="M69" s="63">
        <f t="shared" ca="1" si="19"/>
        <v>0</v>
      </c>
      <c r="N69" s="63">
        <f t="shared" ca="1" si="19"/>
        <v>0</v>
      </c>
      <c r="O69" s="63" t="str">
        <f t="shared" ca="1" si="19"/>
        <v/>
      </c>
      <c r="P69" s="63">
        <f t="shared" ca="1" si="19"/>
        <v>0</v>
      </c>
      <c r="Q69" s="63">
        <f t="shared" ca="1" si="19"/>
        <v>0</v>
      </c>
      <c r="R69" s="63">
        <f t="shared" ca="1" si="19"/>
        <v>0</v>
      </c>
      <c r="S69" s="63">
        <f t="shared" ca="1" si="19"/>
        <v>0</v>
      </c>
      <c r="T69" s="63">
        <f t="shared" ca="1" si="19"/>
        <v>0</v>
      </c>
      <c r="U69" s="63">
        <f t="shared" ca="1" si="19"/>
        <v>0</v>
      </c>
      <c r="V69" s="63" t="str">
        <f t="shared" ca="1" si="20"/>
        <v/>
      </c>
      <c r="W69" s="63">
        <f t="shared" ca="1" si="20"/>
        <v>0</v>
      </c>
      <c r="X69" s="63">
        <f t="shared" ca="1" si="20"/>
        <v>379</v>
      </c>
      <c r="Y69" s="63">
        <f t="shared" ca="1" si="20"/>
        <v>0</v>
      </c>
      <c r="Z69" s="63">
        <f t="shared" ca="1" si="20"/>
        <v>0</v>
      </c>
      <c r="AA69" s="63">
        <f t="shared" ca="1" si="20"/>
        <v>0</v>
      </c>
      <c r="AB69" s="63">
        <f t="shared" ca="1" si="20"/>
        <v>0</v>
      </c>
      <c r="AC69" s="63" t="str">
        <f t="shared" ca="1" si="20"/>
        <v/>
      </c>
      <c r="AD69" s="63">
        <f t="shared" ca="1" si="20"/>
        <v>0</v>
      </c>
      <c r="AE69" s="63">
        <f t="shared" ca="1" si="20"/>
        <v>0</v>
      </c>
      <c r="AF69" s="63">
        <f t="shared" ca="1" si="20"/>
        <v>3486</v>
      </c>
    </row>
    <row r="70" spans="1:32">
      <c r="A70" s="51" t="str">
        <f>راننده!A70</f>
        <v>صادقی</v>
      </c>
      <c r="B70" s="63">
        <f t="shared" ca="1" si="18"/>
        <v>0</v>
      </c>
      <c r="C70" s="63" t="str">
        <f t="shared" ca="1" si="18"/>
        <v/>
      </c>
      <c r="D70" s="63">
        <f t="shared" ca="1" si="18"/>
        <v>0</v>
      </c>
      <c r="E70" s="63">
        <f t="shared" ca="1" si="18"/>
        <v>0</v>
      </c>
      <c r="F70" s="63">
        <f t="shared" ca="1" si="18"/>
        <v>0</v>
      </c>
      <c r="G70" s="63">
        <f t="shared" ca="1" si="18"/>
        <v>0</v>
      </c>
      <c r="H70" s="63">
        <f t="shared" ca="1" si="18"/>
        <v>0</v>
      </c>
      <c r="I70" s="63">
        <f t="shared" ca="1" si="18"/>
        <v>0</v>
      </c>
      <c r="J70" s="63">
        <f t="shared" ca="1" si="18"/>
        <v>0</v>
      </c>
      <c r="K70" s="63">
        <f t="shared" ca="1" si="18"/>
        <v>0</v>
      </c>
      <c r="L70" s="63">
        <f t="shared" ca="1" si="19"/>
        <v>0</v>
      </c>
      <c r="M70" s="63">
        <f t="shared" ca="1" si="19"/>
        <v>0</v>
      </c>
      <c r="N70" s="63">
        <f t="shared" ca="1" si="19"/>
        <v>0</v>
      </c>
      <c r="O70" s="63" t="str">
        <f t="shared" ca="1" si="19"/>
        <v/>
      </c>
      <c r="P70" s="63">
        <f t="shared" ca="1" si="19"/>
        <v>0</v>
      </c>
      <c r="Q70" s="63">
        <f t="shared" ca="1" si="19"/>
        <v>0</v>
      </c>
      <c r="R70" s="63">
        <f t="shared" ca="1" si="19"/>
        <v>0</v>
      </c>
      <c r="S70" s="63">
        <f t="shared" ca="1" si="19"/>
        <v>0</v>
      </c>
      <c r="T70" s="63">
        <f t="shared" ca="1" si="19"/>
        <v>0</v>
      </c>
      <c r="U70" s="63">
        <f t="shared" ca="1" si="19"/>
        <v>0</v>
      </c>
      <c r="V70" s="63" t="str">
        <f t="shared" ca="1" si="20"/>
        <v/>
      </c>
      <c r="W70" s="63">
        <f t="shared" ca="1" si="20"/>
        <v>0</v>
      </c>
      <c r="X70" s="63">
        <f t="shared" ca="1" si="20"/>
        <v>0</v>
      </c>
      <c r="Y70" s="63">
        <f t="shared" ca="1" si="20"/>
        <v>0</v>
      </c>
      <c r="Z70" s="63">
        <f t="shared" ca="1" si="20"/>
        <v>0</v>
      </c>
      <c r="AA70" s="63">
        <f t="shared" ca="1" si="20"/>
        <v>0</v>
      </c>
      <c r="AB70" s="63">
        <f t="shared" ca="1" si="20"/>
        <v>0</v>
      </c>
      <c r="AC70" s="63" t="str">
        <f t="shared" ca="1" si="20"/>
        <v/>
      </c>
      <c r="AD70" s="63">
        <f t="shared" ca="1" si="20"/>
        <v>0</v>
      </c>
      <c r="AE70" s="63">
        <f t="shared" ca="1" si="20"/>
        <v>0</v>
      </c>
      <c r="AF70" s="63">
        <f t="shared" ca="1" si="20"/>
        <v>0</v>
      </c>
    </row>
    <row r="71" spans="1:32">
      <c r="A71" s="51" t="str">
        <f>راننده!A71</f>
        <v>صالحيان</v>
      </c>
      <c r="B71" s="63">
        <f t="shared" ca="1" si="18"/>
        <v>0</v>
      </c>
      <c r="C71" s="63" t="str">
        <f t="shared" ca="1" si="18"/>
        <v/>
      </c>
      <c r="D71" s="63">
        <f t="shared" ca="1" si="18"/>
        <v>0</v>
      </c>
      <c r="E71" s="63">
        <f t="shared" ca="1" si="18"/>
        <v>0</v>
      </c>
      <c r="F71" s="63">
        <f t="shared" ca="1" si="18"/>
        <v>0</v>
      </c>
      <c r="G71" s="63">
        <f t="shared" ca="1" si="18"/>
        <v>0</v>
      </c>
      <c r="H71" s="63">
        <f t="shared" ca="1" si="18"/>
        <v>0</v>
      </c>
      <c r="I71" s="63">
        <f t="shared" ca="1" si="18"/>
        <v>0</v>
      </c>
      <c r="J71" s="63">
        <f t="shared" ca="1" si="18"/>
        <v>0</v>
      </c>
      <c r="K71" s="63">
        <f t="shared" ca="1" si="18"/>
        <v>0</v>
      </c>
      <c r="L71" s="63">
        <f t="shared" ca="1" si="19"/>
        <v>0</v>
      </c>
      <c r="M71" s="63">
        <f t="shared" ca="1" si="19"/>
        <v>0</v>
      </c>
      <c r="N71" s="63">
        <f t="shared" ca="1" si="19"/>
        <v>0</v>
      </c>
      <c r="O71" s="63" t="str">
        <f t="shared" ca="1" si="19"/>
        <v/>
      </c>
      <c r="P71" s="63">
        <f t="shared" ca="1" si="19"/>
        <v>0</v>
      </c>
      <c r="Q71" s="63">
        <f t="shared" ca="1" si="19"/>
        <v>0</v>
      </c>
      <c r="R71" s="63">
        <f t="shared" ca="1" si="19"/>
        <v>0</v>
      </c>
      <c r="S71" s="63">
        <f t="shared" ca="1" si="19"/>
        <v>0</v>
      </c>
      <c r="T71" s="63">
        <f t="shared" ca="1" si="19"/>
        <v>0</v>
      </c>
      <c r="U71" s="63">
        <f t="shared" ca="1" si="19"/>
        <v>0</v>
      </c>
      <c r="V71" s="63" t="str">
        <f t="shared" ca="1" si="20"/>
        <v/>
      </c>
      <c r="W71" s="63">
        <f t="shared" ca="1" si="20"/>
        <v>0</v>
      </c>
      <c r="X71" s="63">
        <f t="shared" ca="1" si="20"/>
        <v>0</v>
      </c>
      <c r="Y71" s="63">
        <f t="shared" ca="1" si="20"/>
        <v>0</v>
      </c>
      <c r="Z71" s="63">
        <f t="shared" ca="1" si="20"/>
        <v>0</v>
      </c>
      <c r="AA71" s="63">
        <f t="shared" ca="1" si="20"/>
        <v>0</v>
      </c>
      <c r="AB71" s="63">
        <f t="shared" ca="1" si="20"/>
        <v>0</v>
      </c>
      <c r="AC71" s="63" t="str">
        <f t="shared" ca="1" si="20"/>
        <v/>
      </c>
      <c r="AD71" s="63">
        <f t="shared" ca="1" si="20"/>
        <v>0</v>
      </c>
      <c r="AE71" s="63">
        <f t="shared" ca="1" si="20"/>
        <v>0</v>
      </c>
      <c r="AF71" s="63">
        <f t="shared" ca="1" si="20"/>
        <v>0</v>
      </c>
    </row>
    <row r="72" spans="1:32">
      <c r="A72" s="51" t="str">
        <f>راننده!A72</f>
        <v>ضابط پور</v>
      </c>
      <c r="B72" s="63">
        <f t="shared" ref="B72:K81" ca="1" si="21">IFERROR(SUMIF(INDIRECT(LEFT(ADDRESS(1,10,4,1,B$1),LEN(ADDRESS(1,10,4,1,B$1))-1)&amp;":j"),$A72,INDIRECT(LEFT(ADDRESS(1,2,4,1,B$1),LEN(ADDRESS(1,2,4,1,B$1))-1)&amp;":B")),"")</f>
        <v>0</v>
      </c>
      <c r="C72" s="63" t="str">
        <f t="shared" ca="1" si="21"/>
        <v/>
      </c>
      <c r="D72" s="63">
        <f t="shared" ca="1" si="21"/>
        <v>390</v>
      </c>
      <c r="E72" s="63">
        <f t="shared" ca="1" si="21"/>
        <v>0</v>
      </c>
      <c r="F72" s="63">
        <f t="shared" ca="1" si="21"/>
        <v>0</v>
      </c>
      <c r="G72" s="63">
        <f t="shared" ca="1" si="21"/>
        <v>3660</v>
      </c>
      <c r="H72" s="63">
        <f t="shared" ca="1" si="21"/>
        <v>0</v>
      </c>
      <c r="I72" s="63">
        <f t="shared" ca="1" si="21"/>
        <v>0</v>
      </c>
      <c r="J72" s="63">
        <f t="shared" ca="1" si="21"/>
        <v>0</v>
      </c>
      <c r="K72" s="63">
        <f t="shared" ca="1" si="21"/>
        <v>336</v>
      </c>
      <c r="L72" s="63">
        <f t="shared" ref="L72:U81" ca="1" si="22">IFERROR(SUMIF(INDIRECT(LEFT(ADDRESS(1,10,4,1,L$1),LEN(ADDRESS(1,10,4,1,L$1))-1)&amp;":j"),$A72,INDIRECT(LEFT(ADDRESS(1,2,4,1,L$1),LEN(ADDRESS(1,2,4,1,L$1))-1)&amp;":B")),"")</f>
        <v>1311</v>
      </c>
      <c r="M72" s="63">
        <f t="shared" ca="1" si="22"/>
        <v>0</v>
      </c>
      <c r="N72" s="63">
        <f t="shared" ca="1" si="22"/>
        <v>680</v>
      </c>
      <c r="O72" s="63" t="str">
        <f t="shared" ca="1" si="22"/>
        <v/>
      </c>
      <c r="P72" s="63">
        <f t="shared" ca="1" si="22"/>
        <v>1080</v>
      </c>
      <c r="Q72" s="63">
        <f t="shared" ca="1" si="22"/>
        <v>0</v>
      </c>
      <c r="R72" s="63">
        <f t="shared" ca="1" si="22"/>
        <v>0</v>
      </c>
      <c r="S72" s="63">
        <f t="shared" ca="1" si="22"/>
        <v>0</v>
      </c>
      <c r="T72" s="63">
        <f t="shared" ca="1" si="22"/>
        <v>432</v>
      </c>
      <c r="U72" s="63">
        <f t="shared" ca="1" si="22"/>
        <v>0</v>
      </c>
      <c r="V72" s="63" t="str">
        <f t="shared" ref="V72:AF81" ca="1" si="23">IFERROR(SUMIF(INDIRECT(LEFT(ADDRESS(1,10,4,1,V$1),LEN(ADDRESS(1,10,4,1,V$1))-1)&amp;":j"),$A72,INDIRECT(LEFT(ADDRESS(1,2,4,1,V$1),LEN(ADDRESS(1,2,4,1,V$1))-1)&amp;":B")),"")</f>
        <v/>
      </c>
      <c r="W72" s="63">
        <f t="shared" ca="1" si="23"/>
        <v>6960</v>
      </c>
      <c r="X72" s="63">
        <f t="shared" ca="1" si="23"/>
        <v>0</v>
      </c>
      <c r="Y72" s="63">
        <f t="shared" ca="1" si="23"/>
        <v>0</v>
      </c>
      <c r="Z72" s="63">
        <f t="shared" ca="1" si="23"/>
        <v>0</v>
      </c>
      <c r="AA72" s="63">
        <f t="shared" ca="1" si="23"/>
        <v>0</v>
      </c>
      <c r="AB72" s="63">
        <f t="shared" ca="1" si="23"/>
        <v>0</v>
      </c>
      <c r="AC72" s="63" t="str">
        <f t="shared" ca="1" si="23"/>
        <v/>
      </c>
      <c r="AD72" s="63">
        <f t="shared" ca="1" si="23"/>
        <v>0</v>
      </c>
      <c r="AE72" s="63">
        <f t="shared" ca="1" si="23"/>
        <v>0</v>
      </c>
      <c r="AF72" s="63">
        <f t="shared" ca="1" si="23"/>
        <v>0</v>
      </c>
    </row>
    <row r="73" spans="1:32">
      <c r="A73" s="51" t="str">
        <f>راننده!A73</f>
        <v>عابدی</v>
      </c>
      <c r="B73" s="63">
        <f t="shared" ca="1" si="21"/>
        <v>0</v>
      </c>
      <c r="C73" s="63" t="str">
        <f t="shared" ca="1" si="21"/>
        <v/>
      </c>
      <c r="D73" s="63">
        <f t="shared" ca="1" si="21"/>
        <v>0</v>
      </c>
      <c r="E73" s="63">
        <f t="shared" ca="1" si="21"/>
        <v>0</v>
      </c>
      <c r="F73" s="63">
        <f t="shared" ca="1" si="21"/>
        <v>0</v>
      </c>
      <c r="G73" s="63">
        <f t="shared" ca="1" si="21"/>
        <v>0</v>
      </c>
      <c r="H73" s="63">
        <f t="shared" ca="1" si="21"/>
        <v>0</v>
      </c>
      <c r="I73" s="63">
        <f t="shared" ca="1" si="21"/>
        <v>0</v>
      </c>
      <c r="J73" s="63">
        <f t="shared" ca="1" si="21"/>
        <v>0</v>
      </c>
      <c r="K73" s="63">
        <f t="shared" ca="1" si="21"/>
        <v>0</v>
      </c>
      <c r="L73" s="63">
        <f t="shared" ca="1" si="22"/>
        <v>0</v>
      </c>
      <c r="M73" s="63">
        <f t="shared" ca="1" si="22"/>
        <v>0</v>
      </c>
      <c r="N73" s="63">
        <f t="shared" ca="1" si="22"/>
        <v>0</v>
      </c>
      <c r="O73" s="63" t="str">
        <f t="shared" ca="1" si="22"/>
        <v/>
      </c>
      <c r="P73" s="63">
        <f t="shared" ca="1" si="22"/>
        <v>0</v>
      </c>
      <c r="Q73" s="63">
        <f t="shared" ca="1" si="22"/>
        <v>0</v>
      </c>
      <c r="R73" s="63">
        <f t="shared" ca="1" si="22"/>
        <v>0</v>
      </c>
      <c r="S73" s="63">
        <f t="shared" ca="1" si="22"/>
        <v>0</v>
      </c>
      <c r="T73" s="63">
        <f t="shared" ca="1" si="22"/>
        <v>0</v>
      </c>
      <c r="U73" s="63">
        <f t="shared" ca="1" si="22"/>
        <v>0</v>
      </c>
      <c r="V73" s="63" t="str">
        <f t="shared" ca="1" si="23"/>
        <v/>
      </c>
      <c r="W73" s="63">
        <f t="shared" ca="1" si="23"/>
        <v>0</v>
      </c>
      <c r="X73" s="63">
        <f t="shared" ca="1" si="23"/>
        <v>0</v>
      </c>
      <c r="Y73" s="63">
        <f t="shared" ca="1" si="23"/>
        <v>0</v>
      </c>
      <c r="Z73" s="63">
        <f t="shared" ca="1" si="23"/>
        <v>0</v>
      </c>
      <c r="AA73" s="63">
        <f t="shared" ca="1" si="23"/>
        <v>0</v>
      </c>
      <c r="AB73" s="63">
        <f t="shared" ca="1" si="23"/>
        <v>0</v>
      </c>
      <c r="AC73" s="63" t="str">
        <f t="shared" ca="1" si="23"/>
        <v/>
      </c>
      <c r="AD73" s="63">
        <f t="shared" ca="1" si="23"/>
        <v>0</v>
      </c>
      <c r="AE73" s="63">
        <f t="shared" ca="1" si="23"/>
        <v>0</v>
      </c>
      <c r="AF73" s="63">
        <f t="shared" ca="1" si="23"/>
        <v>0</v>
      </c>
    </row>
    <row r="74" spans="1:32">
      <c r="A74" s="51" t="str">
        <f>راننده!A74</f>
        <v>عباس پور</v>
      </c>
      <c r="B74" s="63">
        <f t="shared" ca="1" si="21"/>
        <v>0</v>
      </c>
      <c r="C74" s="63" t="str">
        <f t="shared" ca="1" si="21"/>
        <v/>
      </c>
      <c r="D74" s="63">
        <f t="shared" ca="1" si="21"/>
        <v>0</v>
      </c>
      <c r="E74" s="63">
        <f t="shared" ca="1" si="21"/>
        <v>0</v>
      </c>
      <c r="F74" s="63">
        <f t="shared" ca="1" si="21"/>
        <v>0</v>
      </c>
      <c r="G74" s="63">
        <f t="shared" ca="1" si="21"/>
        <v>0</v>
      </c>
      <c r="H74" s="63">
        <f t="shared" ca="1" si="21"/>
        <v>0</v>
      </c>
      <c r="I74" s="63">
        <f t="shared" ca="1" si="21"/>
        <v>0</v>
      </c>
      <c r="J74" s="63">
        <f t="shared" ca="1" si="21"/>
        <v>0</v>
      </c>
      <c r="K74" s="63">
        <f t="shared" ca="1" si="21"/>
        <v>0</v>
      </c>
      <c r="L74" s="63">
        <f t="shared" ca="1" si="22"/>
        <v>0</v>
      </c>
      <c r="M74" s="63">
        <f t="shared" ca="1" si="22"/>
        <v>0</v>
      </c>
      <c r="N74" s="63">
        <f t="shared" ca="1" si="22"/>
        <v>0</v>
      </c>
      <c r="O74" s="63" t="str">
        <f t="shared" ca="1" si="22"/>
        <v/>
      </c>
      <c r="P74" s="63">
        <f t="shared" ca="1" si="22"/>
        <v>0</v>
      </c>
      <c r="Q74" s="63">
        <f t="shared" ca="1" si="22"/>
        <v>0</v>
      </c>
      <c r="R74" s="63">
        <f t="shared" ca="1" si="22"/>
        <v>0</v>
      </c>
      <c r="S74" s="63">
        <f t="shared" ca="1" si="22"/>
        <v>0</v>
      </c>
      <c r="T74" s="63">
        <f t="shared" ca="1" si="22"/>
        <v>0</v>
      </c>
      <c r="U74" s="63">
        <f t="shared" ca="1" si="22"/>
        <v>0</v>
      </c>
      <c r="V74" s="63" t="str">
        <f t="shared" ca="1" si="23"/>
        <v/>
      </c>
      <c r="W74" s="63">
        <f t="shared" ca="1" si="23"/>
        <v>0</v>
      </c>
      <c r="X74" s="63">
        <f t="shared" ca="1" si="23"/>
        <v>0</v>
      </c>
      <c r="Y74" s="63">
        <f t="shared" ca="1" si="23"/>
        <v>0</v>
      </c>
      <c r="Z74" s="63">
        <f t="shared" ca="1" si="23"/>
        <v>0</v>
      </c>
      <c r="AA74" s="63">
        <f t="shared" ca="1" si="23"/>
        <v>0</v>
      </c>
      <c r="AB74" s="63">
        <f t="shared" ca="1" si="23"/>
        <v>0</v>
      </c>
      <c r="AC74" s="63" t="str">
        <f t="shared" ca="1" si="23"/>
        <v/>
      </c>
      <c r="AD74" s="63">
        <f t="shared" ca="1" si="23"/>
        <v>0</v>
      </c>
      <c r="AE74" s="63">
        <f t="shared" ca="1" si="23"/>
        <v>0</v>
      </c>
      <c r="AF74" s="63">
        <f t="shared" ca="1" si="23"/>
        <v>0</v>
      </c>
    </row>
    <row r="75" spans="1:32">
      <c r="A75" s="51" t="str">
        <f>راننده!A75</f>
        <v>علیپور</v>
      </c>
      <c r="B75" s="63">
        <f t="shared" ca="1" si="21"/>
        <v>2720</v>
      </c>
      <c r="C75" s="63" t="str">
        <f t="shared" ca="1" si="21"/>
        <v/>
      </c>
      <c r="D75" s="63">
        <f t="shared" ca="1" si="21"/>
        <v>0</v>
      </c>
      <c r="E75" s="63">
        <f t="shared" ca="1" si="21"/>
        <v>8310</v>
      </c>
      <c r="F75" s="63">
        <f t="shared" ca="1" si="21"/>
        <v>0</v>
      </c>
      <c r="G75" s="63">
        <f t="shared" ca="1" si="21"/>
        <v>0</v>
      </c>
      <c r="H75" s="63">
        <f t="shared" ca="1" si="21"/>
        <v>0</v>
      </c>
      <c r="I75" s="63">
        <f t="shared" ca="1" si="21"/>
        <v>0</v>
      </c>
      <c r="J75" s="63">
        <f t="shared" ca="1" si="21"/>
        <v>2736</v>
      </c>
      <c r="K75" s="63">
        <f t="shared" ca="1" si="21"/>
        <v>0</v>
      </c>
      <c r="L75" s="63">
        <f t="shared" ca="1" si="22"/>
        <v>17160</v>
      </c>
      <c r="M75" s="63">
        <f t="shared" ca="1" si="22"/>
        <v>0</v>
      </c>
      <c r="N75" s="63">
        <f t="shared" ca="1" si="22"/>
        <v>0</v>
      </c>
      <c r="O75" s="63" t="str">
        <f t="shared" ca="1" si="22"/>
        <v/>
      </c>
      <c r="P75" s="63">
        <f t="shared" ca="1" si="22"/>
        <v>0</v>
      </c>
      <c r="Q75" s="63">
        <f t="shared" ca="1" si="22"/>
        <v>2030</v>
      </c>
      <c r="R75" s="63">
        <f t="shared" ca="1" si="22"/>
        <v>0</v>
      </c>
      <c r="S75" s="63">
        <f t="shared" ca="1" si="22"/>
        <v>0</v>
      </c>
      <c r="T75" s="63">
        <f t="shared" ca="1" si="22"/>
        <v>1392</v>
      </c>
      <c r="U75" s="63">
        <f t="shared" ca="1" si="22"/>
        <v>0</v>
      </c>
      <c r="V75" s="63" t="str">
        <f t="shared" ca="1" si="23"/>
        <v/>
      </c>
      <c r="W75" s="63">
        <f t="shared" ca="1" si="23"/>
        <v>1944</v>
      </c>
      <c r="X75" s="63">
        <f t="shared" ca="1" si="23"/>
        <v>1338</v>
      </c>
      <c r="Y75" s="63">
        <f t="shared" ca="1" si="23"/>
        <v>1440</v>
      </c>
      <c r="Z75" s="63">
        <f t="shared" ca="1" si="23"/>
        <v>720</v>
      </c>
      <c r="AA75" s="63">
        <f t="shared" ca="1" si="23"/>
        <v>0</v>
      </c>
      <c r="AB75" s="63">
        <f t="shared" ca="1" si="23"/>
        <v>3354</v>
      </c>
      <c r="AC75" s="63" t="str">
        <f t="shared" ca="1" si="23"/>
        <v/>
      </c>
      <c r="AD75" s="63">
        <f t="shared" ca="1" si="23"/>
        <v>0</v>
      </c>
      <c r="AE75" s="63">
        <f t="shared" ca="1" si="23"/>
        <v>4026</v>
      </c>
      <c r="AF75" s="63">
        <f t="shared" ca="1" si="23"/>
        <v>0</v>
      </c>
    </row>
    <row r="76" spans="1:32">
      <c r="A76" s="51" t="str">
        <f>راننده!A76</f>
        <v>علیرضا پورشریف</v>
      </c>
      <c r="B76" s="63">
        <f t="shared" ca="1" si="21"/>
        <v>0</v>
      </c>
      <c r="C76" s="63" t="str">
        <f t="shared" ca="1" si="21"/>
        <v/>
      </c>
      <c r="D76" s="63">
        <f t="shared" ca="1" si="21"/>
        <v>240</v>
      </c>
      <c r="E76" s="63">
        <f t="shared" ca="1" si="21"/>
        <v>1744</v>
      </c>
      <c r="F76" s="63">
        <f t="shared" ca="1" si="21"/>
        <v>0</v>
      </c>
      <c r="G76" s="63">
        <f t="shared" ca="1" si="21"/>
        <v>384</v>
      </c>
      <c r="H76" s="63">
        <f t="shared" ca="1" si="21"/>
        <v>0</v>
      </c>
      <c r="I76" s="63">
        <f t="shared" ca="1" si="21"/>
        <v>0</v>
      </c>
      <c r="J76" s="63">
        <f t="shared" ca="1" si="21"/>
        <v>2640</v>
      </c>
      <c r="K76" s="63">
        <f t="shared" ca="1" si="21"/>
        <v>0</v>
      </c>
      <c r="L76" s="63">
        <f t="shared" ca="1" si="22"/>
        <v>0</v>
      </c>
      <c r="M76" s="63">
        <f t="shared" ca="1" si="22"/>
        <v>2450</v>
      </c>
      <c r="N76" s="63">
        <f t="shared" ca="1" si="22"/>
        <v>0</v>
      </c>
      <c r="O76" s="63" t="str">
        <f t="shared" ca="1" si="22"/>
        <v/>
      </c>
      <c r="P76" s="63">
        <f t="shared" ca="1" si="22"/>
        <v>4520</v>
      </c>
      <c r="Q76" s="63">
        <f t="shared" ca="1" si="22"/>
        <v>0</v>
      </c>
      <c r="R76" s="63">
        <f t="shared" ca="1" si="22"/>
        <v>1552</v>
      </c>
      <c r="S76" s="63">
        <f t="shared" ca="1" si="22"/>
        <v>0</v>
      </c>
      <c r="T76" s="63">
        <f t="shared" ca="1" si="22"/>
        <v>0</v>
      </c>
      <c r="U76" s="63">
        <f t="shared" ca="1" si="22"/>
        <v>480</v>
      </c>
      <c r="V76" s="63" t="str">
        <f t="shared" ca="1" si="23"/>
        <v/>
      </c>
      <c r="W76" s="63">
        <f t="shared" ca="1" si="23"/>
        <v>1320</v>
      </c>
      <c r="X76" s="63">
        <f t="shared" ca="1" si="23"/>
        <v>0</v>
      </c>
      <c r="Y76" s="63">
        <f t="shared" ca="1" si="23"/>
        <v>2013</v>
      </c>
      <c r="Z76" s="63">
        <f t="shared" ca="1" si="23"/>
        <v>0</v>
      </c>
      <c r="AA76" s="63">
        <f t="shared" ca="1" si="23"/>
        <v>528</v>
      </c>
      <c r="AB76" s="63">
        <f t="shared" ca="1" si="23"/>
        <v>0</v>
      </c>
      <c r="AC76" s="63" t="str">
        <f t="shared" ca="1" si="23"/>
        <v/>
      </c>
      <c r="AD76" s="63">
        <f t="shared" ca="1" si="23"/>
        <v>423</v>
      </c>
      <c r="AE76" s="63">
        <f t="shared" ca="1" si="23"/>
        <v>0</v>
      </c>
      <c r="AF76" s="63">
        <f t="shared" ca="1" si="23"/>
        <v>384</v>
      </c>
    </row>
    <row r="77" spans="1:32">
      <c r="A77" s="51" t="str">
        <f>راننده!A77</f>
        <v>علي خرميان</v>
      </c>
      <c r="B77" s="63">
        <f t="shared" ca="1" si="21"/>
        <v>0</v>
      </c>
      <c r="C77" s="63" t="str">
        <f t="shared" ca="1" si="21"/>
        <v/>
      </c>
      <c r="D77" s="63">
        <f t="shared" ca="1" si="21"/>
        <v>0</v>
      </c>
      <c r="E77" s="63">
        <f t="shared" ca="1" si="21"/>
        <v>0</v>
      </c>
      <c r="F77" s="63">
        <f t="shared" ca="1" si="21"/>
        <v>0</v>
      </c>
      <c r="G77" s="63">
        <f t="shared" ca="1" si="21"/>
        <v>0</v>
      </c>
      <c r="H77" s="63">
        <f t="shared" ca="1" si="21"/>
        <v>0</v>
      </c>
      <c r="I77" s="63">
        <f t="shared" ca="1" si="21"/>
        <v>0</v>
      </c>
      <c r="J77" s="63">
        <f t="shared" ca="1" si="21"/>
        <v>0</v>
      </c>
      <c r="K77" s="63">
        <f t="shared" ca="1" si="21"/>
        <v>0</v>
      </c>
      <c r="L77" s="63">
        <f t="shared" ca="1" si="22"/>
        <v>0</v>
      </c>
      <c r="M77" s="63">
        <f t="shared" ca="1" si="22"/>
        <v>0</v>
      </c>
      <c r="N77" s="63">
        <f t="shared" ca="1" si="22"/>
        <v>0</v>
      </c>
      <c r="O77" s="63" t="str">
        <f t="shared" ca="1" si="22"/>
        <v/>
      </c>
      <c r="P77" s="63">
        <f t="shared" ca="1" si="22"/>
        <v>0</v>
      </c>
      <c r="Q77" s="63">
        <f t="shared" ca="1" si="22"/>
        <v>0</v>
      </c>
      <c r="R77" s="63">
        <f t="shared" ca="1" si="22"/>
        <v>0</v>
      </c>
      <c r="S77" s="63">
        <f t="shared" ca="1" si="22"/>
        <v>0</v>
      </c>
      <c r="T77" s="63">
        <f t="shared" ca="1" si="22"/>
        <v>0</v>
      </c>
      <c r="U77" s="63">
        <f t="shared" ca="1" si="22"/>
        <v>0</v>
      </c>
      <c r="V77" s="63" t="str">
        <f t="shared" ca="1" si="23"/>
        <v/>
      </c>
      <c r="W77" s="63">
        <f t="shared" ca="1" si="23"/>
        <v>0</v>
      </c>
      <c r="X77" s="63">
        <f t="shared" ca="1" si="23"/>
        <v>0</v>
      </c>
      <c r="Y77" s="63">
        <f t="shared" ca="1" si="23"/>
        <v>0</v>
      </c>
      <c r="Z77" s="63">
        <f t="shared" ca="1" si="23"/>
        <v>0</v>
      </c>
      <c r="AA77" s="63">
        <f t="shared" ca="1" si="23"/>
        <v>0</v>
      </c>
      <c r="AB77" s="63">
        <f t="shared" ca="1" si="23"/>
        <v>0</v>
      </c>
      <c r="AC77" s="63" t="str">
        <f t="shared" ca="1" si="23"/>
        <v/>
      </c>
      <c r="AD77" s="63">
        <f t="shared" ca="1" si="23"/>
        <v>0</v>
      </c>
      <c r="AE77" s="63">
        <f t="shared" ca="1" si="23"/>
        <v>0</v>
      </c>
      <c r="AF77" s="63">
        <f t="shared" ca="1" si="23"/>
        <v>0</v>
      </c>
    </row>
    <row r="78" spans="1:32">
      <c r="A78" s="51" t="str">
        <f>راننده!A78</f>
        <v>علي ليموچي</v>
      </c>
      <c r="B78" s="63">
        <f t="shared" ca="1" si="21"/>
        <v>0</v>
      </c>
      <c r="C78" s="63" t="str">
        <f t="shared" ca="1" si="21"/>
        <v/>
      </c>
      <c r="D78" s="63">
        <f t="shared" ca="1" si="21"/>
        <v>0</v>
      </c>
      <c r="E78" s="63">
        <f t="shared" ca="1" si="21"/>
        <v>0</v>
      </c>
      <c r="F78" s="63">
        <f t="shared" ca="1" si="21"/>
        <v>0</v>
      </c>
      <c r="G78" s="63">
        <f t="shared" ca="1" si="21"/>
        <v>0</v>
      </c>
      <c r="H78" s="63">
        <f t="shared" ca="1" si="21"/>
        <v>0</v>
      </c>
      <c r="I78" s="63">
        <f t="shared" ca="1" si="21"/>
        <v>0</v>
      </c>
      <c r="J78" s="63">
        <f t="shared" ca="1" si="21"/>
        <v>0</v>
      </c>
      <c r="K78" s="63">
        <f t="shared" ca="1" si="21"/>
        <v>0</v>
      </c>
      <c r="L78" s="63">
        <f t="shared" ca="1" si="22"/>
        <v>0</v>
      </c>
      <c r="M78" s="63">
        <f t="shared" ca="1" si="22"/>
        <v>0</v>
      </c>
      <c r="N78" s="63">
        <f t="shared" ca="1" si="22"/>
        <v>0</v>
      </c>
      <c r="O78" s="63" t="str">
        <f t="shared" ca="1" si="22"/>
        <v/>
      </c>
      <c r="P78" s="63">
        <f t="shared" ca="1" si="22"/>
        <v>0</v>
      </c>
      <c r="Q78" s="63">
        <f t="shared" ca="1" si="22"/>
        <v>0</v>
      </c>
      <c r="R78" s="63">
        <f t="shared" ca="1" si="22"/>
        <v>0</v>
      </c>
      <c r="S78" s="63">
        <f t="shared" ca="1" si="22"/>
        <v>0</v>
      </c>
      <c r="T78" s="63">
        <f t="shared" ca="1" si="22"/>
        <v>0</v>
      </c>
      <c r="U78" s="63">
        <f t="shared" ca="1" si="22"/>
        <v>0</v>
      </c>
      <c r="V78" s="63" t="str">
        <f t="shared" ca="1" si="23"/>
        <v/>
      </c>
      <c r="W78" s="63">
        <f t="shared" ca="1" si="23"/>
        <v>0</v>
      </c>
      <c r="X78" s="63">
        <f t="shared" ca="1" si="23"/>
        <v>0</v>
      </c>
      <c r="Y78" s="63">
        <f t="shared" ca="1" si="23"/>
        <v>0</v>
      </c>
      <c r="Z78" s="63">
        <f t="shared" ca="1" si="23"/>
        <v>2190</v>
      </c>
      <c r="AA78" s="63">
        <f t="shared" ca="1" si="23"/>
        <v>0</v>
      </c>
      <c r="AB78" s="63">
        <f t="shared" ca="1" si="23"/>
        <v>0</v>
      </c>
      <c r="AC78" s="63" t="str">
        <f t="shared" ca="1" si="23"/>
        <v/>
      </c>
      <c r="AD78" s="63">
        <f t="shared" ca="1" si="23"/>
        <v>0</v>
      </c>
      <c r="AE78" s="63">
        <f t="shared" ca="1" si="23"/>
        <v>0</v>
      </c>
      <c r="AF78" s="63">
        <f t="shared" ca="1" si="23"/>
        <v>0</v>
      </c>
    </row>
    <row r="79" spans="1:32">
      <c r="A79" s="51" t="str">
        <f>راننده!A79</f>
        <v>عمو پور</v>
      </c>
      <c r="B79" s="63">
        <f t="shared" ca="1" si="21"/>
        <v>0</v>
      </c>
      <c r="C79" s="63" t="str">
        <f t="shared" ca="1" si="21"/>
        <v/>
      </c>
      <c r="D79" s="63">
        <f t="shared" ca="1" si="21"/>
        <v>0</v>
      </c>
      <c r="E79" s="63">
        <f t="shared" ca="1" si="21"/>
        <v>0</v>
      </c>
      <c r="F79" s="63">
        <f t="shared" ca="1" si="21"/>
        <v>0</v>
      </c>
      <c r="G79" s="63">
        <f t="shared" ca="1" si="21"/>
        <v>0</v>
      </c>
      <c r="H79" s="63">
        <f t="shared" ca="1" si="21"/>
        <v>0</v>
      </c>
      <c r="I79" s="63">
        <f t="shared" ca="1" si="21"/>
        <v>0</v>
      </c>
      <c r="J79" s="63">
        <f t="shared" ca="1" si="21"/>
        <v>0</v>
      </c>
      <c r="K79" s="63">
        <f t="shared" ca="1" si="21"/>
        <v>0</v>
      </c>
      <c r="L79" s="63">
        <f t="shared" ca="1" si="22"/>
        <v>0</v>
      </c>
      <c r="M79" s="63">
        <f t="shared" ca="1" si="22"/>
        <v>0</v>
      </c>
      <c r="N79" s="63">
        <f t="shared" ca="1" si="22"/>
        <v>0</v>
      </c>
      <c r="O79" s="63" t="str">
        <f t="shared" ca="1" si="22"/>
        <v/>
      </c>
      <c r="P79" s="63">
        <f t="shared" ca="1" si="22"/>
        <v>0</v>
      </c>
      <c r="Q79" s="63">
        <f t="shared" ca="1" si="22"/>
        <v>0</v>
      </c>
      <c r="R79" s="63">
        <f t="shared" ca="1" si="22"/>
        <v>0</v>
      </c>
      <c r="S79" s="63">
        <f t="shared" ca="1" si="22"/>
        <v>0</v>
      </c>
      <c r="T79" s="63">
        <f t="shared" ca="1" si="22"/>
        <v>0</v>
      </c>
      <c r="U79" s="63">
        <f t="shared" ca="1" si="22"/>
        <v>0</v>
      </c>
      <c r="V79" s="63" t="str">
        <f t="shared" ca="1" si="23"/>
        <v/>
      </c>
      <c r="W79" s="63">
        <f t="shared" ca="1" si="23"/>
        <v>0</v>
      </c>
      <c r="X79" s="63">
        <f t="shared" ca="1" si="23"/>
        <v>0</v>
      </c>
      <c r="Y79" s="63">
        <f t="shared" ca="1" si="23"/>
        <v>0</v>
      </c>
      <c r="Z79" s="63">
        <f t="shared" ca="1" si="23"/>
        <v>0</v>
      </c>
      <c r="AA79" s="63">
        <f t="shared" ca="1" si="23"/>
        <v>0</v>
      </c>
      <c r="AB79" s="63">
        <f t="shared" ca="1" si="23"/>
        <v>0</v>
      </c>
      <c r="AC79" s="63" t="str">
        <f t="shared" ca="1" si="23"/>
        <v/>
      </c>
      <c r="AD79" s="63">
        <f t="shared" ca="1" si="23"/>
        <v>0</v>
      </c>
      <c r="AE79" s="63">
        <f t="shared" ca="1" si="23"/>
        <v>0</v>
      </c>
      <c r="AF79" s="63">
        <f t="shared" ca="1" si="23"/>
        <v>0</v>
      </c>
    </row>
    <row r="80" spans="1:32">
      <c r="A80" s="51" t="str">
        <f>راننده!A80</f>
        <v>فرح بخش</v>
      </c>
      <c r="B80" s="63">
        <f t="shared" ca="1" si="21"/>
        <v>0</v>
      </c>
      <c r="C80" s="63" t="str">
        <f t="shared" ca="1" si="21"/>
        <v/>
      </c>
      <c r="D80" s="63">
        <f t="shared" ca="1" si="21"/>
        <v>0</v>
      </c>
      <c r="E80" s="63">
        <f t="shared" ca="1" si="21"/>
        <v>0</v>
      </c>
      <c r="F80" s="63">
        <f t="shared" ca="1" si="21"/>
        <v>0</v>
      </c>
      <c r="G80" s="63">
        <f t="shared" ca="1" si="21"/>
        <v>0</v>
      </c>
      <c r="H80" s="63">
        <f t="shared" ca="1" si="21"/>
        <v>0</v>
      </c>
      <c r="I80" s="63">
        <f t="shared" ca="1" si="21"/>
        <v>0</v>
      </c>
      <c r="J80" s="63">
        <f t="shared" ca="1" si="21"/>
        <v>0</v>
      </c>
      <c r="K80" s="63">
        <f t="shared" ca="1" si="21"/>
        <v>0</v>
      </c>
      <c r="L80" s="63">
        <f t="shared" ca="1" si="22"/>
        <v>0</v>
      </c>
      <c r="M80" s="63">
        <f t="shared" ca="1" si="22"/>
        <v>0</v>
      </c>
      <c r="N80" s="63">
        <f t="shared" ca="1" si="22"/>
        <v>0</v>
      </c>
      <c r="O80" s="63" t="str">
        <f t="shared" ca="1" si="22"/>
        <v/>
      </c>
      <c r="P80" s="63">
        <f t="shared" ca="1" si="22"/>
        <v>0</v>
      </c>
      <c r="Q80" s="63">
        <f t="shared" ca="1" si="22"/>
        <v>0</v>
      </c>
      <c r="R80" s="63">
        <f t="shared" ca="1" si="22"/>
        <v>0</v>
      </c>
      <c r="S80" s="63">
        <f t="shared" ca="1" si="22"/>
        <v>0</v>
      </c>
      <c r="T80" s="63">
        <f t="shared" ca="1" si="22"/>
        <v>0</v>
      </c>
      <c r="U80" s="63">
        <f t="shared" ca="1" si="22"/>
        <v>0</v>
      </c>
      <c r="V80" s="63" t="str">
        <f t="shared" ca="1" si="23"/>
        <v/>
      </c>
      <c r="W80" s="63">
        <f t="shared" ca="1" si="23"/>
        <v>0</v>
      </c>
      <c r="X80" s="63">
        <f t="shared" ca="1" si="23"/>
        <v>0</v>
      </c>
      <c r="Y80" s="63">
        <f t="shared" ca="1" si="23"/>
        <v>0</v>
      </c>
      <c r="Z80" s="63">
        <f t="shared" ca="1" si="23"/>
        <v>0</v>
      </c>
      <c r="AA80" s="63">
        <f t="shared" ca="1" si="23"/>
        <v>0</v>
      </c>
      <c r="AB80" s="63">
        <f t="shared" ca="1" si="23"/>
        <v>0</v>
      </c>
      <c r="AC80" s="63" t="str">
        <f t="shared" ca="1" si="23"/>
        <v/>
      </c>
      <c r="AD80" s="63">
        <f t="shared" ca="1" si="23"/>
        <v>0</v>
      </c>
      <c r="AE80" s="63">
        <f t="shared" ca="1" si="23"/>
        <v>0</v>
      </c>
      <c r="AF80" s="63">
        <f t="shared" ca="1" si="23"/>
        <v>0</v>
      </c>
    </row>
    <row r="81" spans="1:32">
      <c r="A81" s="51" t="str">
        <f>راننده!A81</f>
        <v>فوری</v>
      </c>
      <c r="B81" s="63">
        <f t="shared" ca="1" si="21"/>
        <v>0</v>
      </c>
      <c r="C81" s="63" t="str">
        <f t="shared" ca="1" si="21"/>
        <v/>
      </c>
      <c r="D81" s="63">
        <f t="shared" ca="1" si="21"/>
        <v>0</v>
      </c>
      <c r="E81" s="63">
        <f t="shared" ca="1" si="21"/>
        <v>0</v>
      </c>
      <c r="F81" s="63">
        <f t="shared" ca="1" si="21"/>
        <v>0</v>
      </c>
      <c r="G81" s="63">
        <f t="shared" ca="1" si="21"/>
        <v>0</v>
      </c>
      <c r="H81" s="63">
        <f t="shared" ca="1" si="21"/>
        <v>0</v>
      </c>
      <c r="I81" s="63">
        <f t="shared" ca="1" si="21"/>
        <v>0</v>
      </c>
      <c r="J81" s="63">
        <f t="shared" ca="1" si="21"/>
        <v>0</v>
      </c>
      <c r="K81" s="63">
        <f t="shared" ca="1" si="21"/>
        <v>0</v>
      </c>
      <c r="L81" s="63">
        <f t="shared" ca="1" si="22"/>
        <v>0</v>
      </c>
      <c r="M81" s="63">
        <f t="shared" ca="1" si="22"/>
        <v>0</v>
      </c>
      <c r="N81" s="63">
        <f t="shared" ca="1" si="22"/>
        <v>0</v>
      </c>
      <c r="O81" s="63" t="str">
        <f t="shared" ca="1" si="22"/>
        <v/>
      </c>
      <c r="P81" s="63">
        <f t="shared" ca="1" si="22"/>
        <v>0</v>
      </c>
      <c r="Q81" s="63">
        <f t="shared" ca="1" si="22"/>
        <v>0</v>
      </c>
      <c r="R81" s="63">
        <f t="shared" ca="1" si="22"/>
        <v>0</v>
      </c>
      <c r="S81" s="63">
        <f t="shared" ca="1" si="22"/>
        <v>0</v>
      </c>
      <c r="T81" s="63">
        <f t="shared" ca="1" si="22"/>
        <v>0</v>
      </c>
      <c r="U81" s="63">
        <f t="shared" ca="1" si="22"/>
        <v>0</v>
      </c>
      <c r="V81" s="63" t="str">
        <f t="shared" ca="1" si="23"/>
        <v/>
      </c>
      <c r="W81" s="63">
        <f t="shared" ca="1" si="23"/>
        <v>0</v>
      </c>
      <c r="X81" s="63">
        <f t="shared" ca="1" si="23"/>
        <v>0</v>
      </c>
      <c r="Y81" s="63">
        <f t="shared" ca="1" si="23"/>
        <v>0</v>
      </c>
      <c r="Z81" s="63">
        <f t="shared" ca="1" si="23"/>
        <v>0</v>
      </c>
      <c r="AA81" s="63">
        <f t="shared" ca="1" si="23"/>
        <v>0</v>
      </c>
      <c r="AB81" s="63">
        <f t="shared" ca="1" si="23"/>
        <v>0</v>
      </c>
      <c r="AC81" s="63" t="str">
        <f t="shared" ca="1" si="23"/>
        <v/>
      </c>
      <c r="AD81" s="63">
        <f t="shared" ca="1" si="23"/>
        <v>0</v>
      </c>
      <c r="AE81" s="63">
        <f t="shared" ca="1" si="23"/>
        <v>0</v>
      </c>
      <c r="AF81" s="63">
        <f t="shared" ca="1" si="23"/>
        <v>0</v>
      </c>
    </row>
    <row r="82" spans="1:32">
      <c r="A82" s="51" t="str">
        <f>راننده!A82</f>
        <v>فيروز كوهي</v>
      </c>
      <c r="B82" s="63">
        <f t="shared" ref="B82:K99" ca="1" si="24">IFERROR(SUMIF(INDIRECT(LEFT(ADDRESS(1,10,4,1,B$1),LEN(ADDRESS(1,10,4,1,B$1))-1)&amp;":j"),$A82,INDIRECT(LEFT(ADDRESS(1,2,4,1,B$1),LEN(ADDRESS(1,2,4,1,B$1))-1)&amp;":B")),"")</f>
        <v>0</v>
      </c>
      <c r="C82" s="63" t="str">
        <f t="shared" ca="1" si="24"/>
        <v/>
      </c>
      <c r="D82" s="63">
        <f t="shared" ca="1" si="24"/>
        <v>0</v>
      </c>
      <c r="E82" s="63">
        <f t="shared" ca="1" si="24"/>
        <v>0</v>
      </c>
      <c r="F82" s="63">
        <f t="shared" ca="1" si="24"/>
        <v>0</v>
      </c>
      <c r="G82" s="63">
        <f t="shared" ca="1" si="24"/>
        <v>0</v>
      </c>
      <c r="H82" s="63">
        <f t="shared" ca="1" si="24"/>
        <v>0</v>
      </c>
      <c r="I82" s="63">
        <f t="shared" ca="1" si="24"/>
        <v>0</v>
      </c>
      <c r="J82" s="63">
        <f t="shared" ca="1" si="24"/>
        <v>0</v>
      </c>
      <c r="K82" s="63">
        <f t="shared" ca="1" si="24"/>
        <v>0</v>
      </c>
      <c r="L82" s="63">
        <f t="shared" ref="L82:U99" ca="1" si="25">IFERROR(SUMIF(INDIRECT(LEFT(ADDRESS(1,10,4,1,L$1),LEN(ADDRESS(1,10,4,1,L$1))-1)&amp;":j"),$A82,INDIRECT(LEFT(ADDRESS(1,2,4,1,L$1),LEN(ADDRESS(1,2,4,1,L$1))-1)&amp;":B")),"")</f>
        <v>0</v>
      </c>
      <c r="M82" s="63">
        <f t="shared" ca="1" si="25"/>
        <v>0</v>
      </c>
      <c r="N82" s="63">
        <f t="shared" ca="1" si="25"/>
        <v>0</v>
      </c>
      <c r="O82" s="63" t="str">
        <f t="shared" ca="1" si="25"/>
        <v/>
      </c>
      <c r="P82" s="63">
        <f t="shared" ca="1" si="25"/>
        <v>0</v>
      </c>
      <c r="Q82" s="63">
        <f t="shared" ca="1" si="25"/>
        <v>0</v>
      </c>
      <c r="R82" s="63">
        <f t="shared" ca="1" si="25"/>
        <v>0</v>
      </c>
      <c r="S82" s="63">
        <f t="shared" ca="1" si="25"/>
        <v>0</v>
      </c>
      <c r="T82" s="63">
        <f t="shared" ca="1" si="25"/>
        <v>0</v>
      </c>
      <c r="U82" s="63">
        <f t="shared" ca="1" si="25"/>
        <v>0</v>
      </c>
      <c r="V82" s="63" t="str">
        <f t="shared" ref="V82:AF99" ca="1" si="26">IFERROR(SUMIF(INDIRECT(LEFT(ADDRESS(1,10,4,1,V$1),LEN(ADDRESS(1,10,4,1,V$1))-1)&amp;":j"),$A82,INDIRECT(LEFT(ADDRESS(1,2,4,1,V$1),LEN(ADDRESS(1,2,4,1,V$1))-1)&amp;":B")),"")</f>
        <v/>
      </c>
      <c r="W82" s="63">
        <f t="shared" ca="1" si="26"/>
        <v>0</v>
      </c>
      <c r="X82" s="63">
        <f t="shared" ca="1" si="26"/>
        <v>0</v>
      </c>
      <c r="Y82" s="63">
        <f t="shared" ca="1" si="26"/>
        <v>0</v>
      </c>
      <c r="Z82" s="63">
        <f t="shared" ca="1" si="26"/>
        <v>0</v>
      </c>
      <c r="AA82" s="63">
        <f t="shared" ca="1" si="26"/>
        <v>0</v>
      </c>
      <c r="AB82" s="63">
        <f t="shared" ca="1" si="26"/>
        <v>0</v>
      </c>
      <c r="AC82" s="63" t="str">
        <f t="shared" ca="1" si="26"/>
        <v/>
      </c>
      <c r="AD82" s="63">
        <f t="shared" ca="1" si="26"/>
        <v>0</v>
      </c>
      <c r="AE82" s="63">
        <f t="shared" ca="1" si="26"/>
        <v>0</v>
      </c>
      <c r="AF82" s="63">
        <f t="shared" ca="1" si="26"/>
        <v>0</v>
      </c>
    </row>
    <row r="83" spans="1:32">
      <c r="A83" s="51" t="str">
        <f>راننده!A83</f>
        <v>قاسم نتاج</v>
      </c>
      <c r="B83" s="63">
        <f t="shared" ca="1" si="24"/>
        <v>0</v>
      </c>
      <c r="C83" s="63" t="str">
        <f t="shared" ca="1" si="24"/>
        <v/>
      </c>
      <c r="D83" s="63">
        <f t="shared" ca="1" si="24"/>
        <v>0</v>
      </c>
      <c r="E83" s="63">
        <f t="shared" ca="1" si="24"/>
        <v>0</v>
      </c>
      <c r="F83" s="63">
        <f t="shared" ca="1" si="24"/>
        <v>0</v>
      </c>
      <c r="G83" s="63">
        <f t="shared" ca="1" si="24"/>
        <v>0</v>
      </c>
      <c r="H83" s="63">
        <f t="shared" ca="1" si="24"/>
        <v>0</v>
      </c>
      <c r="I83" s="63">
        <f t="shared" ca="1" si="24"/>
        <v>0</v>
      </c>
      <c r="J83" s="63">
        <f t="shared" ca="1" si="24"/>
        <v>0</v>
      </c>
      <c r="K83" s="63">
        <f t="shared" ca="1" si="24"/>
        <v>0</v>
      </c>
      <c r="L83" s="63">
        <f t="shared" ca="1" si="25"/>
        <v>0</v>
      </c>
      <c r="M83" s="63">
        <f t="shared" ca="1" si="25"/>
        <v>0</v>
      </c>
      <c r="N83" s="63">
        <f t="shared" ca="1" si="25"/>
        <v>0</v>
      </c>
      <c r="O83" s="63" t="str">
        <f t="shared" ca="1" si="25"/>
        <v/>
      </c>
      <c r="P83" s="63">
        <f t="shared" ca="1" si="25"/>
        <v>0</v>
      </c>
      <c r="Q83" s="63">
        <f t="shared" ca="1" si="25"/>
        <v>0</v>
      </c>
      <c r="R83" s="63">
        <f t="shared" ca="1" si="25"/>
        <v>0</v>
      </c>
      <c r="S83" s="63">
        <f t="shared" ca="1" si="25"/>
        <v>0</v>
      </c>
      <c r="T83" s="63">
        <f t="shared" ca="1" si="25"/>
        <v>0</v>
      </c>
      <c r="U83" s="63">
        <f t="shared" ca="1" si="25"/>
        <v>0</v>
      </c>
      <c r="V83" s="63" t="str">
        <f t="shared" ca="1" si="26"/>
        <v/>
      </c>
      <c r="W83" s="63">
        <f t="shared" ca="1" si="26"/>
        <v>0</v>
      </c>
      <c r="X83" s="63">
        <f t="shared" ca="1" si="26"/>
        <v>0</v>
      </c>
      <c r="Y83" s="63">
        <f t="shared" ca="1" si="26"/>
        <v>0</v>
      </c>
      <c r="Z83" s="63">
        <f t="shared" ca="1" si="26"/>
        <v>0</v>
      </c>
      <c r="AA83" s="63">
        <f t="shared" ca="1" si="26"/>
        <v>0</v>
      </c>
      <c r="AB83" s="63">
        <f t="shared" ca="1" si="26"/>
        <v>0</v>
      </c>
      <c r="AC83" s="63" t="str">
        <f t="shared" ca="1" si="26"/>
        <v/>
      </c>
      <c r="AD83" s="63">
        <f t="shared" ca="1" si="26"/>
        <v>0</v>
      </c>
      <c r="AE83" s="63">
        <f t="shared" ca="1" si="26"/>
        <v>0</v>
      </c>
      <c r="AF83" s="63">
        <f t="shared" ca="1" si="26"/>
        <v>0</v>
      </c>
    </row>
    <row r="84" spans="1:32">
      <c r="A84" s="51" t="str">
        <f>راننده!A84</f>
        <v>قريشي</v>
      </c>
      <c r="B84" s="63">
        <f t="shared" ca="1" si="24"/>
        <v>0</v>
      </c>
      <c r="C84" s="63" t="str">
        <f t="shared" ca="1" si="24"/>
        <v/>
      </c>
      <c r="D84" s="63">
        <f t="shared" ca="1" si="24"/>
        <v>0</v>
      </c>
      <c r="E84" s="63">
        <f t="shared" ca="1" si="24"/>
        <v>0</v>
      </c>
      <c r="F84" s="63">
        <f t="shared" ca="1" si="24"/>
        <v>0</v>
      </c>
      <c r="G84" s="63">
        <f t="shared" ca="1" si="24"/>
        <v>0</v>
      </c>
      <c r="H84" s="63">
        <f t="shared" ca="1" si="24"/>
        <v>0</v>
      </c>
      <c r="I84" s="63">
        <f t="shared" ca="1" si="24"/>
        <v>0</v>
      </c>
      <c r="J84" s="63">
        <f t="shared" ca="1" si="24"/>
        <v>0</v>
      </c>
      <c r="K84" s="63">
        <f t="shared" ca="1" si="24"/>
        <v>0</v>
      </c>
      <c r="L84" s="63">
        <f t="shared" ca="1" si="25"/>
        <v>0</v>
      </c>
      <c r="M84" s="63">
        <f t="shared" ca="1" si="25"/>
        <v>0</v>
      </c>
      <c r="N84" s="63">
        <f t="shared" ca="1" si="25"/>
        <v>0</v>
      </c>
      <c r="O84" s="63" t="str">
        <f t="shared" ca="1" si="25"/>
        <v/>
      </c>
      <c r="P84" s="63">
        <f t="shared" ca="1" si="25"/>
        <v>0</v>
      </c>
      <c r="Q84" s="63">
        <f t="shared" ca="1" si="25"/>
        <v>0</v>
      </c>
      <c r="R84" s="63">
        <f t="shared" ca="1" si="25"/>
        <v>0</v>
      </c>
      <c r="S84" s="63">
        <f t="shared" ca="1" si="25"/>
        <v>0</v>
      </c>
      <c r="T84" s="63">
        <f t="shared" ca="1" si="25"/>
        <v>0</v>
      </c>
      <c r="U84" s="63">
        <f t="shared" ca="1" si="25"/>
        <v>0</v>
      </c>
      <c r="V84" s="63" t="str">
        <f t="shared" ca="1" si="26"/>
        <v/>
      </c>
      <c r="W84" s="63">
        <f t="shared" ca="1" si="26"/>
        <v>0</v>
      </c>
      <c r="X84" s="63">
        <f t="shared" ca="1" si="26"/>
        <v>0</v>
      </c>
      <c r="Y84" s="63">
        <f t="shared" ca="1" si="26"/>
        <v>0</v>
      </c>
      <c r="Z84" s="63">
        <f t="shared" ca="1" si="26"/>
        <v>0</v>
      </c>
      <c r="AA84" s="63">
        <f t="shared" ca="1" si="26"/>
        <v>0</v>
      </c>
      <c r="AB84" s="63">
        <f t="shared" ca="1" si="26"/>
        <v>0</v>
      </c>
      <c r="AC84" s="63" t="str">
        <f t="shared" ca="1" si="26"/>
        <v/>
      </c>
      <c r="AD84" s="63">
        <f t="shared" ca="1" si="26"/>
        <v>0</v>
      </c>
      <c r="AE84" s="63">
        <f t="shared" ca="1" si="26"/>
        <v>0</v>
      </c>
      <c r="AF84" s="63">
        <f t="shared" ca="1" si="26"/>
        <v>0</v>
      </c>
    </row>
    <row r="85" spans="1:32">
      <c r="A85" s="51" t="str">
        <f>راننده!A85</f>
        <v>قلی زاده</v>
      </c>
      <c r="B85" s="63">
        <f t="shared" ca="1" si="24"/>
        <v>0</v>
      </c>
      <c r="C85" s="63" t="str">
        <f t="shared" ca="1" si="24"/>
        <v/>
      </c>
      <c r="D85" s="63">
        <f t="shared" ca="1" si="24"/>
        <v>0</v>
      </c>
      <c r="E85" s="63">
        <f t="shared" ca="1" si="24"/>
        <v>0</v>
      </c>
      <c r="F85" s="63">
        <f t="shared" ca="1" si="24"/>
        <v>0</v>
      </c>
      <c r="G85" s="63">
        <f t="shared" ca="1" si="24"/>
        <v>0</v>
      </c>
      <c r="H85" s="63">
        <f t="shared" ca="1" si="24"/>
        <v>0</v>
      </c>
      <c r="I85" s="63">
        <f t="shared" ca="1" si="24"/>
        <v>0</v>
      </c>
      <c r="J85" s="63">
        <f t="shared" ca="1" si="24"/>
        <v>0</v>
      </c>
      <c r="K85" s="63">
        <f t="shared" ca="1" si="24"/>
        <v>0</v>
      </c>
      <c r="L85" s="63">
        <f t="shared" ca="1" si="25"/>
        <v>0</v>
      </c>
      <c r="M85" s="63">
        <f t="shared" ca="1" si="25"/>
        <v>0</v>
      </c>
      <c r="N85" s="63">
        <f t="shared" ca="1" si="25"/>
        <v>0</v>
      </c>
      <c r="O85" s="63" t="str">
        <f t="shared" ca="1" si="25"/>
        <v/>
      </c>
      <c r="P85" s="63">
        <f t="shared" ca="1" si="25"/>
        <v>0</v>
      </c>
      <c r="Q85" s="63">
        <f t="shared" ca="1" si="25"/>
        <v>0</v>
      </c>
      <c r="R85" s="63">
        <f t="shared" ca="1" si="25"/>
        <v>0</v>
      </c>
      <c r="S85" s="63">
        <f t="shared" ca="1" si="25"/>
        <v>0</v>
      </c>
      <c r="T85" s="63">
        <f t="shared" ca="1" si="25"/>
        <v>0</v>
      </c>
      <c r="U85" s="63">
        <f t="shared" ca="1" si="25"/>
        <v>0</v>
      </c>
      <c r="V85" s="63" t="str">
        <f t="shared" ca="1" si="26"/>
        <v/>
      </c>
      <c r="W85" s="63">
        <f t="shared" ca="1" si="26"/>
        <v>0</v>
      </c>
      <c r="X85" s="63">
        <f t="shared" ca="1" si="26"/>
        <v>0</v>
      </c>
      <c r="Y85" s="63">
        <f t="shared" ca="1" si="26"/>
        <v>0</v>
      </c>
      <c r="Z85" s="63">
        <f t="shared" ca="1" si="26"/>
        <v>0</v>
      </c>
      <c r="AA85" s="63">
        <f t="shared" ca="1" si="26"/>
        <v>0</v>
      </c>
      <c r="AB85" s="63">
        <f t="shared" ca="1" si="26"/>
        <v>0</v>
      </c>
      <c r="AC85" s="63" t="str">
        <f t="shared" ca="1" si="26"/>
        <v/>
      </c>
      <c r="AD85" s="63">
        <f t="shared" ca="1" si="26"/>
        <v>0</v>
      </c>
      <c r="AE85" s="63">
        <f t="shared" ca="1" si="26"/>
        <v>0</v>
      </c>
      <c r="AF85" s="63">
        <f t="shared" ca="1" si="26"/>
        <v>0</v>
      </c>
    </row>
    <row r="86" spans="1:32">
      <c r="A86" s="51" t="str">
        <f>راننده!A86</f>
        <v>قلی نتاج</v>
      </c>
      <c r="B86" s="63">
        <f t="shared" ca="1" si="24"/>
        <v>0</v>
      </c>
      <c r="C86" s="63" t="str">
        <f t="shared" ca="1" si="24"/>
        <v/>
      </c>
      <c r="D86" s="63">
        <f t="shared" ca="1" si="24"/>
        <v>0</v>
      </c>
      <c r="E86" s="63">
        <f t="shared" ca="1" si="24"/>
        <v>0</v>
      </c>
      <c r="F86" s="63">
        <f t="shared" ca="1" si="24"/>
        <v>0</v>
      </c>
      <c r="G86" s="63">
        <f t="shared" ca="1" si="24"/>
        <v>0</v>
      </c>
      <c r="H86" s="63">
        <f t="shared" ca="1" si="24"/>
        <v>0</v>
      </c>
      <c r="I86" s="63">
        <f t="shared" ca="1" si="24"/>
        <v>0</v>
      </c>
      <c r="J86" s="63">
        <f t="shared" ca="1" si="24"/>
        <v>0</v>
      </c>
      <c r="K86" s="63">
        <f t="shared" ca="1" si="24"/>
        <v>0</v>
      </c>
      <c r="L86" s="63">
        <f t="shared" ca="1" si="25"/>
        <v>0</v>
      </c>
      <c r="M86" s="63">
        <f t="shared" ca="1" si="25"/>
        <v>0</v>
      </c>
      <c r="N86" s="63">
        <f t="shared" ca="1" si="25"/>
        <v>0</v>
      </c>
      <c r="O86" s="63" t="str">
        <f t="shared" ca="1" si="25"/>
        <v/>
      </c>
      <c r="P86" s="63">
        <f t="shared" ca="1" si="25"/>
        <v>0</v>
      </c>
      <c r="Q86" s="63">
        <f t="shared" ca="1" si="25"/>
        <v>0</v>
      </c>
      <c r="R86" s="63">
        <f t="shared" ca="1" si="25"/>
        <v>0</v>
      </c>
      <c r="S86" s="63">
        <f t="shared" ca="1" si="25"/>
        <v>0</v>
      </c>
      <c r="T86" s="63">
        <f t="shared" ca="1" si="25"/>
        <v>0</v>
      </c>
      <c r="U86" s="63">
        <f t="shared" ca="1" si="25"/>
        <v>0</v>
      </c>
      <c r="V86" s="63" t="str">
        <f t="shared" ca="1" si="26"/>
        <v/>
      </c>
      <c r="W86" s="63">
        <f t="shared" ca="1" si="26"/>
        <v>0</v>
      </c>
      <c r="X86" s="63">
        <f t="shared" ca="1" si="26"/>
        <v>0</v>
      </c>
      <c r="Y86" s="63">
        <f t="shared" ca="1" si="26"/>
        <v>0</v>
      </c>
      <c r="Z86" s="63">
        <f t="shared" ca="1" si="26"/>
        <v>0</v>
      </c>
      <c r="AA86" s="63">
        <f t="shared" ca="1" si="26"/>
        <v>0</v>
      </c>
      <c r="AB86" s="63">
        <f t="shared" ca="1" si="26"/>
        <v>0</v>
      </c>
      <c r="AC86" s="63" t="str">
        <f t="shared" ca="1" si="26"/>
        <v/>
      </c>
      <c r="AD86" s="63">
        <f t="shared" ca="1" si="26"/>
        <v>0</v>
      </c>
      <c r="AE86" s="63">
        <f t="shared" ca="1" si="26"/>
        <v>0</v>
      </c>
      <c r="AF86" s="63">
        <f t="shared" ca="1" si="26"/>
        <v>0</v>
      </c>
    </row>
    <row r="87" spans="1:32">
      <c r="A87" s="51" t="str">
        <f>راننده!A87</f>
        <v>قویدل</v>
      </c>
      <c r="B87" s="63">
        <f t="shared" ca="1" si="24"/>
        <v>0</v>
      </c>
      <c r="C87" s="63" t="str">
        <f t="shared" ca="1" si="24"/>
        <v/>
      </c>
      <c r="D87" s="63">
        <f t="shared" ca="1" si="24"/>
        <v>0</v>
      </c>
      <c r="E87" s="63">
        <f t="shared" ca="1" si="24"/>
        <v>0</v>
      </c>
      <c r="F87" s="63">
        <f t="shared" ca="1" si="24"/>
        <v>0</v>
      </c>
      <c r="G87" s="63">
        <f t="shared" ca="1" si="24"/>
        <v>0</v>
      </c>
      <c r="H87" s="63">
        <f t="shared" ca="1" si="24"/>
        <v>0</v>
      </c>
      <c r="I87" s="63">
        <f t="shared" ca="1" si="24"/>
        <v>0</v>
      </c>
      <c r="J87" s="63">
        <f t="shared" ca="1" si="24"/>
        <v>0</v>
      </c>
      <c r="K87" s="63">
        <f t="shared" ca="1" si="24"/>
        <v>0</v>
      </c>
      <c r="L87" s="63">
        <f t="shared" ca="1" si="25"/>
        <v>0</v>
      </c>
      <c r="M87" s="63">
        <f t="shared" ca="1" si="25"/>
        <v>0</v>
      </c>
      <c r="N87" s="63">
        <f t="shared" ca="1" si="25"/>
        <v>0</v>
      </c>
      <c r="O87" s="63" t="str">
        <f t="shared" ca="1" si="25"/>
        <v/>
      </c>
      <c r="P87" s="63">
        <f t="shared" ca="1" si="25"/>
        <v>0</v>
      </c>
      <c r="Q87" s="63">
        <f t="shared" ca="1" si="25"/>
        <v>0</v>
      </c>
      <c r="R87" s="63">
        <f t="shared" ca="1" si="25"/>
        <v>0</v>
      </c>
      <c r="S87" s="63">
        <f t="shared" ca="1" si="25"/>
        <v>0</v>
      </c>
      <c r="T87" s="63">
        <f t="shared" ca="1" si="25"/>
        <v>0</v>
      </c>
      <c r="U87" s="63">
        <f t="shared" ca="1" si="25"/>
        <v>0</v>
      </c>
      <c r="V87" s="63" t="str">
        <f t="shared" ca="1" si="26"/>
        <v/>
      </c>
      <c r="W87" s="63">
        <f t="shared" ca="1" si="26"/>
        <v>0</v>
      </c>
      <c r="X87" s="63">
        <f t="shared" ca="1" si="26"/>
        <v>0</v>
      </c>
      <c r="Y87" s="63">
        <f t="shared" ca="1" si="26"/>
        <v>0</v>
      </c>
      <c r="Z87" s="63">
        <f t="shared" ca="1" si="26"/>
        <v>0</v>
      </c>
      <c r="AA87" s="63">
        <f t="shared" ca="1" si="26"/>
        <v>0</v>
      </c>
      <c r="AB87" s="63">
        <f t="shared" ca="1" si="26"/>
        <v>0</v>
      </c>
      <c r="AC87" s="63" t="str">
        <f t="shared" ca="1" si="26"/>
        <v/>
      </c>
      <c r="AD87" s="63">
        <f t="shared" ca="1" si="26"/>
        <v>0</v>
      </c>
      <c r="AE87" s="63">
        <f t="shared" ca="1" si="26"/>
        <v>0</v>
      </c>
      <c r="AF87" s="63">
        <f t="shared" ca="1" si="26"/>
        <v>0</v>
      </c>
    </row>
    <row r="88" spans="1:32">
      <c r="A88" s="51" t="str">
        <f>راننده!A88</f>
        <v>كاوياني</v>
      </c>
      <c r="B88" s="63">
        <f t="shared" ca="1" si="24"/>
        <v>0</v>
      </c>
      <c r="C88" s="63" t="str">
        <f t="shared" ca="1" si="24"/>
        <v/>
      </c>
      <c r="D88" s="63">
        <f t="shared" ca="1" si="24"/>
        <v>0</v>
      </c>
      <c r="E88" s="63">
        <f t="shared" ca="1" si="24"/>
        <v>0</v>
      </c>
      <c r="F88" s="63">
        <f t="shared" ca="1" si="24"/>
        <v>0</v>
      </c>
      <c r="G88" s="63">
        <f t="shared" ca="1" si="24"/>
        <v>0</v>
      </c>
      <c r="H88" s="63">
        <f t="shared" ca="1" si="24"/>
        <v>0</v>
      </c>
      <c r="I88" s="63">
        <f t="shared" ca="1" si="24"/>
        <v>0</v>
      </c>
      <c r="J88" s="63">
        <f t="shared" ca="1" si="24"/>
        <v>0</v>
      </c>
      <c r="K88" s="63">
        <f t="shared" ca="1" si="24"/>
        <v>0</v>
      </c>
      <c r="L88" s="63">
        <f t="shared" ca="1" si="25"/>
        <v>0</v>
      </c>
      <c r="M88" s="63">
        <f t="shared" ca="1" si="25"/>
        <v>0</v>
      </c>
      <c r="N88" s="63">
        <f t="shared" ca="1" si="25"/>
        <v>0</v>
      </c>
      <c r="O88" s="63" t="str">
        <f t="shared" ca="1" si="25"/>
        <v/>
      </c>
      <c r="P88" s="63">
        <f t="shared" ca="1" si="25"/>
        <v>0</v>
      </c>
      <c r="Q88" s="63">
        <f t="shared" ca="1" si="25"/>
        <v>0</v>
      </c>
      <c r="R88" s="63">
        <f t="shared" ca="1" si="25"/>
        <v>0</v>
      </c>
      <c r="S88" s="63">
        <f t="shared" ca="1" si="25"/>
        <v>0</v>
      </c>
      <c r="T88" s="63">
        <f t="shared" ca="1" si="25"/>
        <v>0</v>
      </c>
      <c r="U88" s="63">
        <f t="shared" ca="1" si="25"/>
        <v>0</v>
      </c>
      <c r="V88" s="63" t="str">
        <f t="shared" ca="1" si="26"/>
        <v/>
      </c>
      <c r="W88" s="63">
        <f t="shared" ca="1" si="26"/>
        <v>0</v>
      </c>
      <c r="X88" s="63">
        <f t="shared" ca="1" si="26"/>
        <v>0</v>
      </c>
      <c r="Y88" s="63">
        <f t="shared" ca="1" si="26"/>
        <v>0</v>
      </c>
      <c r="Z88" s="63">
        <f t="shared" ca="1" si="26"/>
        <v>0</v>
      </c>
      <c r="AA88" s="63">
        <f t="shared" ca="1" si="26"/>
        <v>0</v>
      </c>
      <c r="AB88" s="63">
        <f t="shared" ca="1" si="26"/>
        <v>0</v>
      </c>
      <c r="AC88" s="63" t="str">
        <f t="shared" ca="1" si="26"/>
        <v/>
      </c>
      <c r="AD88" s="63">
        <f t="shared" ca="1" si="26"/>
        <v>0</v>
      </c>
      <c r="AE88" s="63">
        <f t="shared" ca="1" si="26"/>
        <v>0</v>
      </c>
      <c r="AF88" s="63">
        <f t="shared" ca="1" si="26"/>
        <v>0</v>
      </c>
    </row>
    <row r="89" spans="1:32">
      <c r="A89" s="51" t="str">
        <f>راننده!A89</f>
        <v>كريمي</v>
      </c>
      <c r="B89" s="63">
        <f t="shared" ca="1" si="24"/>
        <v>0</v>
      </c>
      <c r="C89" s="63" t="str">
        <f t="shared" ca="1" si="24"/>
        <v/>
      </c>
      <c r="D89" s="63">
        <f t="shared" ca="1" si="24"/>
        <v>0</v>
      </c>
      <c r="E89" s="63">
        <f t="shared" ca="1" si="24"/>
        <v>0</v>
      </c>
      <c r="F89" s="63">
        <f t="shared" ca="1" si="24"/>
        <v>0</v>
      </c>
      <c r="G89" s="63">
        <f t="shared" ca="1" si="24"/>
        <v>0</v>
      </c>
      <c r="H89" s="63">
        <f t="shared" ca="1" si="24"/>
        <v>0</v>
      </c>
      <c r="I89" s="63">
        <f t="shared" ca="1" si="24"/>
        <v>0</v>
      </c>
      <c r="J89" s="63">
        <f t="shared" ca="1" si="24"/>
        <v>0</v>
      </c>
      <c r="K89" s="63">
        <f t="shared" ca="1" si="24"/>
        <v>0</v>
      </c>
      <c r="L89" s="63">
        <f t="shared" ca="1" si="25"/>
        <v>0</v>
      </c>
      <c r="M89" s="63">
        <f t="shared" ca="1" si="25"/>
        <v>0</v>
      </c>
      <c r="N89" s="63">
        <f t="shared" ca="1" si="25"/>
        <v>0</v>
      </c>
      <c r="O89" s="63" t="str">
        <f t="shared" ca="1" si="25"/>
        <v/>
      </c>
      <c r="P89" s="63">
        <f t="shared" ca="1" si="25"/>
        <v>0</v>
      </c>
      <c r="Q89" s="63">
        <f t="shared" ca="1" si="25"/>
        <v>0</v>
      </c>
      <c r="R89" s="63">
        <f t="shared" ca="1" si="25"/>
        <v>0</v>
      </c>
      <c r="S89" s="63">
        <f t="shared" ca="1" si="25"/>
        <v>0</v>
      </c>
      <c r="T89" s="63">
        <f t="shared" ca="1" si="25"/>
        <v>0</v>
      </c>
      <c r="U89" s="63">
        <f t="shared" ca="1" si="25"/>
        <v>0</v>
      </c>
      <c r="V89" s="63" t="str">
        <f t="shared" ca="1" si="26"/>
        <v/>
      </c>
      <c r="W89" s="63">
        <f t="shared" ca="1" si="26"/>
        <v>0</v>
      </c>
      <c r="X89" s="63">
        <f t="shared" ca="1" si="26"/>
        <v>0</v>
      </c>
      <c r="Y89" s="63">
        <f t="shared" ca="1" si="26"/>
        <v>0</v>
      </c>
      <c r="Z89" s="63">
        <f t="shared" ca="1" si="26"/>
        <v>0</v>
      </c>
      <c r="AA89" s="63">
        <f t="shared" ca="1" si="26"/>
        <v>0</v>
      </c>
      <c r="AB89" s="63">
        <f t="shared" ca="1" si="26"/>
        <v>0</v>
      </c>
      <c r="AC89" s="63" t="str">
        <f t="shared" ca="1" si="26"/>
        <v/>
      </c>
      <c r="AD89" s="63">
        <f t="shared" ca="1" si="26"/>
        <v>0</v>
      </c>
      <c r="AE89" s="63">
        <f t="shared" ca="1" si="26"/>
        <v>0</v>
      </c>
      <c r="AF89" s="63">
        <f t="shared" ca="1" si="26"/>
        <v>0</v>
      </c>
    </row>
    <row r="90" spans="1:32">
      <c r="A90" s="51" t="str">
        <f>راننده!A90</f>
        <v>كريميان</v>
      </c>
      <c r="B90" s="63">
        <f t="shared" ca="1" si="24"/>
        <v>0</v>
      </c>
      <c r="C90" s="63" t="str">
        <f t="shared" ca="1" si="24"/>
        <v/>
      </c>
      <c r="D90" s="63">
        <f t="shared" ca="1" si="24"/>
        <v>0</v>
      </c>
      <c r="E90" s="63">
        <f t="shared" ca="1" si="24"/>
        <v>0</v>
      </c>
      <c r="F90" s="63">
        <f t="shared" ca="1" si="24"/>
        <v>0</v>
      </c>
      <c r="G90" s="63">
        <f t="shared" ca="1" si="24"/>
        <v>0</v>
      </c>
      <c r="H90" s="63">
        <f t="shared" ca="1" si="24"/>
        <v>0</v>
      </c>
      <c r="I90" s="63">
        <f t="shared" ca="1" si="24"/>
        <v>0</v>
      </c>
      <c r="J90" s="63">
        <f t="shared" ca="1" si="24"/>
        <v>0</v>
      </c>
      <c r="K90" s="63">
        <f t="shared" ca="1" si="24"/>
        <v>0</v>
      </c>
      <c r="L90" s="63">
        <f t="shared" ca="1" si="25"/>
        <v>0</v>
      </c>
      <c r="M90" s="63">
        <f t="shared" ca="1" si="25"/>
        <v>0</v>
      </c>
      <c r="N90" s="63">
        <f t="shared" ca="1" si="25"/>
        <v>0</v>
      </c>
      <c r="O90" s="63" t="str">
        <f t="shared" ca="1" si="25"/>
        <v/>
      </c>
      <c r="P90" s="63">
        <f t="shared" ca="1" si="25"/>
        <v>0</v>
      </c>
      <c r="Q90" s="63">
        <f t="shared" ca="1" si="25"/>
        <v>0</v>
      </c>
      <c r="R90" s="63">
        <f t="shared" ca="1" si="25"/>
        <v>0</v>
      </c>
      <c r="S90" s="63">
        <f t="shared" ca="1" si="25"/>
        <v>0</v>
      </c>
      <c r="T90" s="63">
        <f t="shared" ca="1" si="25"/>
        <v>0</v>
      </c>
      <c r="U90" s="63">
        <f t="shared" ca="1" si="25"/>
        <v>0</v>
      </c>
      <c r="V90" s="63" t="str">
        <f t="shared" ca="1" si="26"/>
        <v/>
      </c>
      <c r="W90" s="63">
        <f t="shared" ca="1" si="26"/>
        <v>0</v>
      </c>
      <c r="X90" s="63">
        <f t="shared" ca="1" si="26"/>
        <v>0</v>
      </c>
      <c r="Y90" s="63">
        <f t="shared" ca="1" si="26"/>
        <v>0</v>
      </c>
      <c r="Z90" s="63">
        <f t="shared" ca="1" si="26"/>
        <v>0</v>
      </c>
      <c r="AA90" s="63">
        <f t="shared" ca="1" si="26"/>
        <v>0</v>
      </c>
      <c r="AB90" s="63">
        <f t="shared" ca="1" si="26"/>
        <v>0</v>
      </c>
      <c r="AC90" s="63" t="str">
        <f t="shared" ca="1" si="26"/>
        <v/>
      </c>
      <c r="AD90" s="63">
        <f t="shared" ca="1" si="26"/>
        <v>0</v>
      </c>
      <c r="AE90" s="63">
        <f t="shared" ca="1" si="26"/>
        <v>0</v>
      </c>
      <c r="AF90" s="63">
        <f t="shared" ca="1" si="26"/>
        <v>0</v>
      </c>
    </row>
    <row r="91" spans="1:32">
      <c r="A91" s="51" t="str">
        <f>راننده!A91</f>
        <v>كميل محمديان</v>
      </c>
      <c r="B91" s="63">
        <f t="shared" ca="1" si="24"/>
        <v>0</v>
      </c>
      <c r="C91" s="63" t="str">
        <f t="shared" ca="1" si="24"/>
        <v/>
      </c>
      <c r="D91" s="63">
        <f t="shared" ca="1" si="24"/>
        <v>0</v>
      </c>
      <c r="E91" s="63">
        <f t="shared" ca="1" si="24"/>
        <v>0</v>
      </c>
      <c r="F91" s="63">
        <f t="shared" ca="1" si="24"/>
        <v>0</v>
      </c>
      <c r="G91" s="63">
        <f t="shared" ca="1" si="24"/>
        <v>0</v>
      </c>
      <c r="H91" s="63">
        <f t="shared" ca="1" si="24"/>
        <v>0</v>
      </c>
      <c r="I91" s="63">
        <f t="shared" ca="1" si="24"/>
        <v>0</v>
      </c>
      <c r="J91" s="63">
        <f t="shared" ca="1" si="24"/>
        <v>0</v>
      </c>
      <c r="K91" s="63">
        <f t="shared" ca="1" si="24"/>
        <v>0</v>
      </c>
      <c r="L91" s="63">
        <f t="shared" ca="1" si="25"/>
        <v>0</v>
      </c>
      <c r="M91" s="63">
        <f t="shared" ca="1" si="25"/>
        <v>0</v>
      </c>
      <c r="N91" s="63">
        <f t="shared" ca="1" si="25"/>
        <v>0</v>
      </c>
      <c r="O91" s="63" t="str">
        <f t="shared" ca="1" si="25"/>
        <v/>
      </c>
      <c r="P91" s="63">
        <f t="shared" ca="1" si="25"/>
        <v>0</v>
      </c>
      <c r="Q91" s="63">
        <f t="shared" ca="1" si="25"/>
        <v>0</v>
      </c>
      <c r="R91" s="63">
        <f t="shared" ca="1" si="25"/>
        <v>0</v>
      </c>
      <c r="S91" s="63">
        <f t="shared" ca="1" si="25"/>
        <v>0</v>
      </c>
      <c r="T91" s="63">
        <f t="shared" ca="1" si="25"/>
        <v>0</v>
      </c>
      <c r="U91" s="63">
        <f t="shared" ca="1" si="25"/>
        <v>0</v>
      </c>
      <c r="V91" s="63" t="str">
        <f t="shared" ca="1" si="26"/>
        <v/>
      </c>
      <c r="W91" s="63">
        <f t="shared" ca="1" si="26"/>
        <v>0</v>
      </c>
      <c r="X91" s="63">
        <f t="shared" ca="1" si="26"/>
        <v>0</v>
      </c>
      <c r="Y91" s="63">
        <f t="shared" ca="1" si="26"/>
        <v>0</v>
      </c>
      <c r="Z91" s="63">
        <f t="shared" ca="1" si="26"/>
        <v>0</v>
      </c>
      <c r="AA91" s="63">
        <f t="shared" ca="1" si="26"/>
        <v>0</v>
      </c>
      <c r="AB91" s="63">
        <f t="shared" ca="1" si="26"/>
        <v>0</v>
      </c>
      <c r="AC91" s="63" t="str">
        <f t="shared" ca="1" si="26"/>
        <v/>
      </c>
      <c r="AD91" s="63">
        <f t="shared" ca="1" si="26"/>
        <v>0</v>
      </c>
      <c r="AE91" s="63">
        <f t="shared" ca="1" si="26"/>
        <v>0</v>
      </c>
      <c r="AF91" s="63">
        <f t="shared" ca="1" si="26"/>
        <v>0</v>
      </c>
    </row>
    <row r="92" spans="1:32">
      <c r="A92" s="51" t="str">
        <f>راننده!A92</f>
        <v>گاوزن</v>
      </c>
      <c r="B92" s="63">
        <f t="shared" ca="1" si="24"/>
        <v>0</v>
      </c>
      <c r="C92" s="63" t="str">
        <f t="shared" ca="1" si="24"/>
        <v/>
      </c>
      <c r="D92" s="63">
        <f t="shared" ca="1" si="24"/>
        <v>0</v>
      </c>
      <c r="E92" s="63">
        <f t="shared" ca="1" si="24"/>
        <v>0</v>
      </c>
      <c r="F92" s="63">
        <f t="shared" ca="1" si="24"/>
        <v>0</v>
      </c>
      <c r="G92" s="63">
        <f t="shared" ca="1" si="24"/>
        <v>0</v>
      </c>
      <c r="H92" s="63">
        <f t="shared" ca="1" si="24"/>
        <v>0</v>
      </c>
      <c r="I92" s="63">
        <f t="shared" ca="1" si="24"/>
        <v>0</v>
      </c>
      <c r="J92" s="63">
        <f t="shared" ca="1" si="24"/>
        <v>0</v>
      </c>
      <c r="K92" s="63">
        <f t="shared" ca="1" si="24"/>
        <v>0</v>
      </c>
      <c r="L92" s="63">
        <f t="shared" ca="1" si="25"/>
        <v>0</v>
      </c>
      <c r="M92" s="63">
        <f t="shared" ca="1" si="25"/>
        <v>0</v>
      </c>
      <c r="N92" s="63">
        <f t="shared" ca="1" si="25"/>
        <v>0</v>
      </c>
      <c r="O92" s="63" t="str">
        <f t="shared" ca="1" si="25"/>
        <v/>
      </c>
      <c r="P92" s="63">
        <f t="shared" ca="1" si="25"/>
        <v>0</v>
      </c>
      <c r="Q92" s="63">
        <f t="shared" ca="1" si="25"/>
        <v>0</v>
      </c>
      <c r="R92" s="63">
        <f t="shared" ca="1" si="25"/>
        <v>0</v>
      </c>
      <c r="S92" s="63">
        <f t="shared" ca="1" si="25"/>
        <v>0</v>
      </c>
      <c r="T92" s="63">
        <f t="shared" ca="1" si="25"/>
        <v>0</v>
      </c>
      <c r="U92" s="63">
        <f t="shared" ca="1" si="25"/>
        <v>0</v>
      </c>
      <c r="V92" s="63" t="str">
        <f t="shared" ca="1" si="26"/>
        <v/>
      </c>
      <c r="W92" s="63">
        <f t="shared" ca="1" si="26"/>
        <v>0</v>
      </c>
      <c r="X92" s="63">
        <f t="shared" ca="1" si="26"/>
        <v>0</v>
      </c>
      <c r="Y92" s="63">
        <f t="shared" ca="1" si="26"/>
        <v>0</v>
      </c>
      <c r="Z92" s="63">
        <f t="shared" ca="1" si="26"/>
        <v>0</v>
      </c>
      <c r="AA92" s="63">
        <f t="shared" ca="1" si="26"/>
        <v>0</v>
      </c>
      <c r="AB92" s="63">
        <f t="shared" ca="1" si="26"/>
        <v>0</v>
      </c>
      <c r="AC92" s="63" t="str">
        <f t="shared" ca="1" si="26"/>
        <v/>
      </c>
      <c r="AD92" s="63">
        <f t="shared" ca="1" si="26"/>
        <v>0</v>
      </c>
      <c r="AE92" s="63">
        <f t="shared" ca="1" si="26"/>
        <v>0</v>
      </c>
      <c r="AF92" s="63">
        <f t="shared" ca="1" si="26"/>
        <v>0</v>
      </c>
    </row>
    <row r="93" spans="1:32">
      <c r="A93" s="51" t="str">
        <f>راننده!A93</f>
        <v xml:space="preserve">گنجي </v>
      </c>
      <c r="B93" s="63">
        <f t="shared" ca="1" si="24"/>
        <v>0</v>
      </c>
      <c r="C93" s="63" t="str">
        <f t="shared" ca="1" si="24"/>
        <v/>
      </c>
      <c r="D93" s="63">
        <f t="shared" ca="1" si="24"/>
        <v>0</v>
      </c>
      <c r="E93" s="63">
        <f t="shared" ca="1" si="24"/>
        <v>0</v>
      </c>
      <c r="F93" s="63">
        <f t="shared" ca="1" si="24"/>
        <v>0</v>
      </c>
      <c r="G93" s="63">
        <f t="shared" ca="1" si="24"/>
        <v>0</v>
      </c>
      <c r="H93" s="63">
        <f t="shared" ca="1" si="24"/>
        <v>0</v>
      </c>
      <c r="I93" s="63">
        <f t="shared" ca="1" si="24"/>
        <v>0</v>
      </c>
      <c r="J93" s="63">
        <f t="shared" ca="1" si="24"/>
        <v>0</v>
      </c>
      <c r="K93" s="63">
        <f t="shared" ca="1" si="24"/>
        <v>0</v>
      </c>
      <c r="L93" s="63">
        <f t="shared" ca="1" si="25"/>
        <v>0</v>
      </c>
      <c r="M93" s="63">
        <f t="shared" ca="1" si="25"/>
        <v>0</v>
      </c>
      <c r="N93" s="63">
        <f t="shared" ca="1" si="25"/>
        <v>0</v>
      </c>
      <c r="O93" s="63" t="str">
        <f t="shared" ca="1" si="25"/>
        <v/>
      </c>
      <c r="P93" s="63">
        <f t="shared" ca="1" si="25"/>
        <v>0</v>
      </c>
      <c r="Q93" s="63">
        <f t="shared" ca="1" si="25"/>
        <v>0</v>
      </c>
      <c r="R93" s="63">
        <f t="shared" ca="1" si="25"/>
        <v>0</v>
      </c>
      <c r="S93" s="63">
        <f t="shared" ca="1" si="25"/>
        <v>0</v>
      </c>
      <c r="T93" s="63">
        <f t="shared" ca="1" si="25"/>
        <v>0</v>
      </c>
      <c r="U93" s="63">
        <f t="shared" ca="1" si="25"/>
        <v>0</v>
      </c>
      <c r="V93" s="63" t="str">
        <f t="shared" ca="1" si="26"/>
        <v/>
      </c>
      <c r="W93" s="63">
        <f t="shared" ca="1" si="26"/>
        <v>0</v>
      </c>
      <c r="X93" s="63">
        <f t="shared" ca="1" si="26"/>
        <v>0</v>
      </c>
      <c r="Y93" s="63">
        <f t="shared" ca="1" si="26"/>
        <v>0</v>
      </c>
      <c r="Z93" s="63">
        <f t="shared" ca="1" si="26"/>
        <v>0</v>
      </c>
      <c r="AA93" s="63">
        <f t="shared" ca="1" si="26"/>
        <v>0</v>
      </c>
      <c r="AB93" s="63">
        <f t="shared" ca="1" si="26"/>
        <v>0</v>
      </c>
      <c r="AC93" s="63" t="str">
        <f t="shared" ca="1" si="26"/>
        <v/>
      </c>
      <c r="AD93" s="63">
        <f t="shared" ca="1" si="26"/>
        <v>0</v>
      </c>
      <c r="AE93" s="63">
        <f t="shared" ca="1" si="26"/>
        <v>0</v>
      </c>
      <c r="AF93" s="63">
        <f t="shared" ca="1" si="26"/>
        <v>0</v>
      </c>
    </row>
    <row r="94" spans="1:32">
      <c r="A94" s="51" t="str">
        <f>راننده!A94</f>
        <v>گواهی</v>
      </c>
      <c r="B94" s="63">
        <f t="shared" ca="1" si="24"/>
        <v>0</v>
      </c>
      <c r="C94" s="63" t="str">
        <f t="shared" ca="1" si="24"/>
        <v/>
      </c>
      <c r="D94" s="63">
        <f t="shared" ca="1" si="24"/>
        <v>0</v>
      </c>
      <c r="E94" s="63">
        <f t="shared" ca="1" si="24"/>
        <v>0</v>
      </c>
      <c r="F94" s="63">
        <f t="shared" ca="1" si="24"/>
        <v>0</v>
      </c>
      <c r="G94" s="63">
        <f t="shared" ca="1" si="24"/>
        <v>0</v>
      </c>
      <c r="H94" s="63">
        <f t="shared" ca="1" si="24"/>
        <v>0</v>
      </c>
      <c r="I94" s="63">
        <f t="shared" ca="1" si="24"/>
        <v>0</v>
      </c>
      <c r="J94" s="63">
        <f t="shared" ca="1" si="24"/>
        <v>0</v>
      </c>
      <c r="K94" s="63">
        <f t="shared" ca="1" si="24"/>
        <v>0</v>
      </c>
      <c r="L94" s="63">
        <f t="shared" ca="1" si="25"/>
        <v>0</v>
      </c>
      <c r="M94" s="63">
        <f t="shared" ca="1" si="25"/>
        <v>0</v>
      </c>
      <c r="N94" s="63">
        <f t="shared" ca="1" si="25"/>
        <v>0</v>
      </c>
      <c r="O94" s="63" t="str">
        <f t="shared" ca="1" si="25"/>
        <v/>
      </c>
      <c r="P94" s="63">
        <f t="shared" ca="1" si="25"/>
        <v>0</v>
      </c>
      <c r="Q94" s="63">
        <f t="shared" ca="1" si="25"/>
        <v>0</v>
      </c>
      <c r="R94" s="63">
        <f t="shared" ca="1" si="25"/>
        <v>0</v>
      </c>
      <c r="S94" s="63">
        <f t="shared" ca="1" si="25"/>
        <v>0</v>
      </c>
      <c r="T94" s="63">
        <f t="shared" ca="1" si="25"/>
        <v>0</v>
      </c>
      <c r="U94" s="63">
        <f t="shared" ca="1" si="25"/>
        <v>0</v>
      </c>
      <c r="V94" s="63" t="str">
        <f t="shared" ca="1" si="26"/>
        <v/>
      </c>
      <c r="W94" s="63">
        <f t="shared" ca="1" si="26"/>
        <v>0</v>
      </c>
      <c r="X94" s="63">
        <f t="shared" ca="1" si="26"/>
        <v>0</v>
      </c>
      <c r="Y94" s="63">
        <f t="shared" ca="1" si="26"/>
        <v>0</v>
      </c>
      <c r="Z94" s="63">
        <f t="shared" ca="1" si="26"/>
        <v>0</v>
      </c>
      <c r="AA94" s="63">
        <f t="shared" ca="1" si="26"/>
        <v>0</v>
      </c>
      <c r="AB94" s="63">
        <f t="shared" ca="1" si="26"/>
        <v>0</v>
      </c>
      <c r="AC94" s="63" t="str">
        <f t="shared" ca="1" si="26"/>
        <v/>
      </c>
      <c r="AD94" s="63">
        <f t="shared" ca="1" si="26"/>
        <v>0</v>
      </c>
      <c r="AE94" s="63">
        <f t="shared" ca="1" si="26"/>
        <v>0</v>
      </c>
      <c r="AF94" s="63">
        <f t="shared" ca="1" si="26"/>
        <v>0</v>
      </c>
    </row>
    <row r="95" spans="1:32">
      <c r="A95" s="51" t="str">
        <f>راننده!A95</f>
        <v>ماهر محمدی</v>
      </c>
      <c r="B95" s="63">
        <f t="shared" ca="1" si="24"/>
        <v>0</v>
      </c>
      <c r="C95" s="63" t="str">
        <f t="shared" ca="1" si="24"/>
        <v/>
      </c>
      <c r="D95" s="63">
        <f t="shared" ca="1" si="24"/>
        <v>0</v>
      </c>
      <c r="E95" s="63">
        <f t="shared" ca="1" si="24"/>
        <v>0</v>
      </c>
      <c r="F95" s="63">
        <f t="shared" ca="1" si="24"/>
        <v>0</v>
      </c>
      <c r="G95" s="63">
        <f t="shared" ca="1" si="24"/>
        <v>0</v>
      </c>
      <c r="H95" s="63">
        <f t="shared" ca="1" si="24"/>
        <v>0</v>
      </c>
      <c r="I95" s="63">
        <f t="shared" ca="1" si="24"/>
        <v>0</v>
      </c>
      <c r="J95" s="63">
        <f t="shared" ca="1" si="24"/>
        <v>0</v>
      </c>
      <c r="K95" s="63">
        <f t="shared" ca="1" si="24"/>
        <v>0</v>
      </c>
      <c r="L95" s="63">
        <f t="shared" ca="1" si="25"/>
        <v>0</v>
      </c>
      <c r="M95" s="63">
        <f t="shared" ca="1" si="25"/>
        <v>0</v>
      </c>
      <c r="N95" s="63">
        <f t="shared" ca="1" si="25"/>
        <v>0</v>
      </c>
      <c r="O95" s="63" t="str">
        <f t="shared" ca="1" si="25"/>
        <v/>
      </c>
      <c r="P95" s="63">
        <f t="shared" ca="1" si="25"/>
        <v>0</v>
      </c>
      <c r="Q95" s="63">
        <f t="shared" ca="1" si="25"/>
        <v>0</v>
      </c>
      <c r="R95" s="63">
        <f t="shared" ca="1" si="25"/>
        <v>0</v>
      </c>
      <c r="S95" s="63">
        <f t="shared" ca="1" si="25"/>
        <v>0</v>
      </c>
      <c r="T95" s="63">
        <f t="shared" ca="1" si="25"/>
        <v>0</v>
      </c>
      <c r="U95" s="63">
        <f t="shared" ca="1" si="25"/>
        <v>0</v>
      </c>
      <c r="V95" s="63" t="str">
        <f t="shared" ca="1" si="26"/>
        <v/>
      </c>
      <c r="W95" s="63">
        <f t="shared" ca="1" si="26"/>
        <v>0</v>
      </c>
      <c r="X95" s="63">
        <f t="shared" ca="1" si="26"/>
        <v>0</v>
      </c>
      <c r="Y95" s="63">
        <f t="shared" ca="1" si="26"/>
        <v>0</v>
      </c>
      <c r="Z95" s="63">
        <f t="shared" ca="1" si="26"/>
        <v>0</v>
      </c>
      <c r="AA95" s="63">
        <f t="shared" ca="1" si="26"/>
        <v>0</v>
      </c>
      <c r="AB95" s="63">
        <f t="shared" ca="1" si="26"/>
        <v>0</v>
      </c>
      <c r="AC95" s="63" t="str">
        <f t="shared" ca="1" si="26"/>
        <v/>
      </c>
      <c r="AD95" s="63">
        <f t="shared" ca="1" si="26"/>
        <v>0</v>
      </c>
      <c r="AE95" s="63">
        <f t="shared" ca="1" si="26"/>
        <v>0</v>
      </c>
      <c r="AF95" s="63">
        <f t="shared" ca="1" si="26"/>
        <v>0</v>
      </c>
    </row>
    <row r="96" spans="1:32">
      <c r="A96" s="51" t="str">
        <f>راننده!A96</f>
        <v>مجتبي خرميان</v>
      </c>
      <c r="B96" s="63">
        <f t="shared" ca="1" si="24"/>
        <v>0</v>
      </c>
      <c r="C96" s="63" t="str">
        <f t="shared" ca="1" si="24"/>
        <v/>
      </c>
      <c r="D96" s="63">
        <f t="shared" ca="1" si="24"/>
        <v>0</v>
      </c>
      <c r="E96" s="63">
        <f t="shared" ca="1" si="24"/>
        <v>0</v>
      </c>
      <c r="F96" s="63">
        <f t="shared" ca="1" si="24"/>
        <v>0</v>
      </c>
      <c r="G96" s="63">
        <f t="shared" ca="1" si="24"/>
        <v>0</v>
      </c>
      <c r="H96" s="63">
        <f t="shared" ca="1" si="24"/>
        <v>0</v>
      </c>
      <c r="I96" s="63">
        <f t="shared" ca="1" si="24"/>
        <v>0</v>
      </c>
      <c r="J96" s="63">
        <f t="shared" ca="1" si="24"/>
        <v>0</v>
      </c>
      <c r="K96" s="63">
        <f t="shared" ca="1" si="24"/>
        <v>1600</v>
      </c>
      <c r="L96" s="63">
        <f t="shared" ca="1" si="25"/>
        <v>0</v>
      </c>
      <c r="M96" s="63">
        <f t="shared" ca="1" si="25"/>
        <v>0</v>
      </c>
      <c r="N96" s="63">
        <f t="shared" ca="1" si="25"/>
        <v>0</v>
      </c>
      <c r="O96" s="63" t="str">
        <f t="shared" ca="1" si="25"/>
        <v/>
      </c>
      <c r="P96" s="63">
        <f t="shared" ca="1" si="25"/>
        <v>0</v>
      </c>
      <c r="Q96" s="63">
        <f t="shared" ca="1" si="25"/>
        <v>0</v>
      </c>
      <c r="R96" s="63">
        <f t="shared" ca="1" si="25"/>
        <v>0</v>
      </c>
      <c r="S96" s="63">
        <f t="shared" ca="1" si="25"/>
        <v>0</v>
      </c>
      <c r="T96" s="63">
        <f t="shared" ca="1" si="25"/>
        <v>0</v>
      </c>
      <c r="U96" s="63">
        <f t="shared" ca="1" si="25"/>
        <v>0</v>
      </c>
      <c r="V96" s="63" t="str">
        <f t="shared" ca="1" si="26"/>
        <v/>
      </c>
      <c r="W96" s="63">
        <f t="shared" ca="1" si="26"/>
        <v>0</v>
      </c>
      <c r="X96" s="63">
        <f t="shared" ca="1" si="26"/>
        <v>0</v>
      </c>
      <c r="Y96" s="63">
        <f t="shared" ca="1" si="26"/>
        <v>0</v>
      </c>
      <c r="Z96" s="63">
        <f t="shared" ca="1" si="26"/>
        <v>0</v>
      </c>
      <c r="AA96" s="63">
        <f t="shared" ca="1" si="26"/>
        <v>0</v>
      </c>
      <c r="AB96" s="63">
        <f t="shared" ca="1" si="26"/>
        <v>0</v>
      </c>
      <c r="AC96" s="63" t="str">
        <f t="shared" ca="1" si="26"/>
        <v/>
      </c>
      <c r="AD96" s="63">
        <f t="shared" ca="1" si="26"/>
        <v>0</v>
      </c>
      <c r="AE96" s="63">
        <f t="shared" ca="1" si="26"/>
        <v>0</v>
      </c>
      <c r="AF96" s="63">
        <f t="shared" ca="1" si="26"/>
        <v>0</v>
      </c>
    </row>
    <row r="97" spans="1:32">
      <c r="A97" s="51" t="str">
        <f>راننده!A97</f>
        <v>محسن زاده</v>
      </c>
      <c r="B97" s="63">
        <f t="shared" ca="1" si="24"/>
        <v>0</v>
      </c>
      <c r="C97" s="63" t="str">
        <f t="shared" ca="1" si="24"/>
        <v/>
      </c>
      <c r="D97" s="63">
        <f t="shared" ca="1" si="24"/>
        <v>0</v>
      </c>
      <c r="E97" s="63">
        <f t="shared" ca="1" si="24"/>
        <v>0</v>
      </c>
      <c r="F97" s="63">
        <f t="shared" ca="1" si="24"/>
        <v>0</v>
      </c>
      <c r="G97" s="63">
        <f t="shared" ca="1" si="24"/>
        <v>0</v>
      </c>
      <c r="H97" s="63">
        <f t="shared" ca="1" si="24"/>
        <v>0</v>
      </c>
      <c r="I97" s="63">
        <f t="shared" ca="1" si="24"/>
        <v>0</v>
      </c>
      <c r="J97" s="63">
        <f t="shared" ca="1" si="24"/>
        <v>0</v>
      </c>
      <c r="K97" s="63">
        <f t="shared" ca="1" si="24"/>
        <v>0</v>
      </c>
      <c r="L97" s="63">
        <f t="shared" ca="1" si="25"/>
        <v>0</v>
      </c>
      <c r="M97" s="63">
        <f t="shared" ca="1" si="25"/>
        <v>0</v>
      </c>
      <c r="N97" s="63">
        <f t="shared" ca="1" si="25"/>
        <v>0</v>
      </c>
      <c r="O97" s="63" t="str">
        <f t="shared" ca="1" si="25"/>
        <v/>
      </c>
      <c r="P97" s="63">
        <f t="shared" ca="1" si="25"/>
        <v>0</v>
      </c>
      <c r="Q97" s="63">
        <f t="shared" ca="1" si="25"/>
        <v>0</v>
      </c>
      <c r="R97" s="63">
        <f t="shared" ca="1" si="25"/>
        <v>0</v>
      </c>
      <c r="S97" s="63">
        <f t="shared" ca="1" si="25"/>
        <v>0</v>
      </c>
      <c r="T97" s="63">
        <f t="shared" ca="1" si="25"/>
        <v>0</v>
      </c>
      <c r="U97" s="63">
        <f t="shared" ca="1" si="25"/>
        <v>0</v>
      </c>
      <c r="V97" s="63" t="str">
        <f t="shared" ca="1" si="26"/>
        <v/>
      </c>
      <c r="W97" s="63">
        <f t="shared" ca="1" si="26"/>
        <v>0</v>
      </c>
      <c r="X97" s="63">
        <f t="shared" ca="1" si="26"/>
        <v>0</v>
      </c>
      <c r="Y97" s="63">
        <f t="shared" ca="1" si="26"/>
        <v>0</v>
      </c>
      <c r="Z97" s="63">
        <f t="shared" ca="1" si="26"/>
        <v>0</v>
      </c>
      <c r="AA97" s="63">
        <f t="shared" ca="1" si="26"/>
        <v>210</v>
      </c>
      <c r="AB97" s="63">
        <f t="shared" ca="1" si="26"/>
        <v>0</v>
      </c>
      <c r="AC97" s="63" t="str">
        <f t="shared" ca="1" si="26"/>
        <v/>
      </c>
      <c r="AD97" s="63">
        <f t="shared" ca="1" si="26"/>
        <v>0</v>
      </c>
      <c r="AE97" s="63">
        <f t="shared" ca="1" si="26"/>
        <v>0</v>
      </c>
      <c r="AF97" s="63">
        <f t="shared" ca="1" si="26"/>
        <v>0</v>
      </c>
    </row>
    <row r="98" spans="1:32">
      <c r="A98" s="51" t="str">
        <f>راننده!A98</f>
        <v>محمد عباس نسب</v>
      </c>
      <c r="B98" s="63">
        <f t="shared" ca="1" si="24"/>
        <v>0</v>
      </c>
      <c r="C98" s="63" t="str">
        <f t="shared" ca="1" si="24"/>
        <v/>
      </c>
      <c r="D98" s="63">
        <f t="shared" ca="1" si="24"/>
        <v>1080</v>
      </c>
      <c r="E98" s="63">
        <f t="shared" ca="1" si="24"/>
        <v>0</v>
      </c>
      <c r="F98" s="63">
        <f t="shared" ca="1" si="24"/>
        <v>528</v>
      </c>
      <c r="G98" s="63">
        <f t="shared" ca="1" si="24"/>
        <v>0</v>
      </c>
      <c r="H98" s="63">
        <f t="shared" ca="1" si="24"/>
        <v>0</v>
      </c>
      <c r="I98" s="63">
        <f t="shared" ca="1" si="24"/>
        <v>0</v>
      </c>
      <c r="J98" s="63">
        <f t="shared" ca="1" si="24"/>
        <v>0</v>
      </c>
      <c r="K98" s="63">
        <f t="shared" ca="1" si="24"/>
        <v>0</v>
      </c>
      <c r="L98" s="63">
        <f t="shared" ca="1" si="25"/>
        <v>528</v>
      </c>
      <c r="M98" s="63">
        <f t="shared" ca="1" si="25"/>
        <v>778</v>
      </c>
      <c r="N98" s="63">
        <f t="shared" ca="1" si="25"/>
        <v>0</v>
      </c>
      <c r="O98" s="63" t="str">
        <f t="shared" ca="1" si="25"/>
        <v/>
      </c>
      <c r="P98" s="63">
        <f t="shared" ca="1" si="25"/>
        <v>0</v>
      </c>
      <c r="Q98" s="63">
        <f t="shared" ca="1" si="25"/>
        <v>0</v>
      </c>
      <c r="R98" s="63">
        <f t="shared" ca="1" si="25"/>
        <v>0</v>
      </c>
      <c r="S98" s="63">
        <f t="shared" ca="1" si="25"/>
        <v>0</v>
      </c>
      <c r="T98" s="63">
        <f t="shared" ca="1" si="25"/>
        <v>0</v>
      </c>
      <c r="U98" s="63">
        <f t="shared" ca="1" si="25"/>
        <v>0</v>
      </c>
      <c r="V98" s="63" t="str">
        <f t="shared" ca="1" si="26"/>
        <v/>
      </c>
      <c r="W98" s="63">
        <f t="shared" ca="1" si="26"/>
        <v>240</v>
      </c>
      <c r="X98" s="63">
        <f t="shared" ca="1" si="26"/>
        <v>3210</v>
      </c>
      <c r="Y98" s="63">
        <f t="shared" ca="1" si="26"/>
        <v>0</v>
      </c>
      <c r="Z98" s="63">
        <f t="shared" ca="1" si="26"/>
        <v>0</v>
      </c>
      <c r="AA98" s="63">
        <f t="shared" ca="1" si="26"/>
        <v>240</v>
      </c>
      <c r="AB98" s="63">
        <f t="shared" ca="1" si="26"/>
        <v>672</v>
      </c>
      <c r="AC98" s="63" t="str">
        <f t="shared" ca="1" si="26"/>
        <v/>
      </c>
      <c r="AD98" s="63">
        <f t="shared" ca="1" si="26"/>
        <v>0</v>
      </c>
      <c r="AE98" s="63">
        <f t="shared" ca="1" si="26"/>
        <v>0</v>
      </c>
      <c r="AF98" s="63">
        <f t="shared" ca="1" si="26"/>
        <v>0</v>
      </c>
    </row>
    <row r="99" spans="1:32">
      <c r="A99" s="51" t="str">
        <f>راننده!A99</f>
        <v>مختار قلي پور</v>
      </c>
      <c r="B99" s="63">
        <f t="shared" ca="1" si="24"/>
        <v>0</v>
      </c>
      <c r="C99" s="63" t="str">
        <f t="shared" ca="1" si="24"/>
        <v/>
      </c>
      <c r="D99" s="63">
        <f t="shared" ca="1" si="24"/>
        <v>0</v>
      </c>
      <c r="E99" s="63">
        <f t="shared" ca="1" si="24"/>
        <v>0</v>
      </c>
      <c r="F99" s="63">
        <f t="shared" ca="1" si="24"/>
        <v>0</v>
      </c>
      <c r="G99" s="63">
        <f t="shared" ca="1" si="24"/>
        <v>0</v>
      </c>
      <c r="H99" s="63">
        <f t="shared" ca="1" si="24"/>
        <v>0</v>
      </c>
      <c r="I99" s="63">
        <f t="shared" ca="1" si="24"/>
        <v>0</v>
      </c>
      <c r="J99" s="63">
        <f t="shared" ca="1" si="24"/>
        <v>0</v>
      </c>
      <c r="K99" s="63">
        <f t="shared" ca="1" si="24"/>
        <v>0</v>
      </c>
      <c r="L99" s="63">
        <f t="shared" ca="1" si="25"/>
        <v>0</v>
      </c>
      <c r="M99" s="63">
        <f t="shared" ca="1" si="25"/>
        <v>0</v>
      </c>
      <c r="N99" s="63">
        <f t="shared" ca="1" si="25"/>
        <v>0</v>
      </c>
      <c r="O99" s="63" t="str">
        <f t="shared" ca="1" si="25"/>
        <v/>
      </c>
      <c r="P99" s="63">
        <f t="shared" ca="1" si="25"/>
        <v>0</v>
      </c>
      <c r="Q99" s="63">
        <f t="shared" ca="1" si="25"/>
        <v>0</v>
      </c>
      <c r="R99" s="63">
        <f t="shared" ca="1" si="25"/>
        <v>0</v>
      </c>
      <c r="S99" s="63">
        <f t="shared" ca="1" si="25"/>
        <v>0</v>
      </c>
      <c r="T99" s="63">
        <f t="shared" ca="1" si="25"/>
        <v>0</v>
      </c>
      <c r="U99" s="63">
        <f t="shared" ca="1" si="25"/>
        <v>0</v>
      </c>
      <c r="V99" s="63" t="str">
        <f t="shared" ca="1" si="26"/>
        <v/>
      </c>
      <c r="W99" s="63">
        <f t="shared" ca="1" si="26"/>
        <v>0</v>
      </c>
      <c r="X99" s="63">
        <f t="shared" ca="1" si="26"/>
        <v>0</v>
      </c>
      <c r="Y99" s="63">
        <f t="shared" ca="1" si="26"/>
        <v>0</v>
      </c>
      <c r="Z99" s="63">
        <f t="shared" ca="1" si="26"/>
        <v>0</v>
      </c>
      <c r="AA99" s="63">
        <f t="shared" ca="1" si="26"/>
        <v>0</v>
      </c>
      <c r="AB99" s="63">
        <f t="shared" ca="1" si="26"/>
        <v>0</v>
      </c>
      <c r="AC99" s="63" t="str">
        <f t="shared" ca="1" si="26"/>
        <v/>
      </c>
      <c r="AD99" s="63">
        <f t="shared" ca="1" si="26"/>
        <v>0</v>
      </c>
      <c r="AE99" s="63">
        <f t="shared" ca="1" si="26"/>
        <v>0</v>
      </c>
      <c r="AF99" s="63">
        <f t="shared" ca="1" si="26"/>
        <v>0</v>
      </c>
    </row>
    <row r="100" spans="1:32">
      <c r="A100" s="51" t="str">
        <f>راننده!A100</f>
        <v>مراقب</v>
      </c>
      <c r="B100" s="63">
        <f t="shared" ref="B100:AF108" ca="1" si="27">IFERROR(SUMIF(INDIRECT(LEFT(ADDRESS(1,10,4,1,B$1),LEN(ADDRESS(1,10,4,1,B$1))-1)&amp;":j"),$A100,INDIRECT(LEFT(ADDRESS(1,2,4,1,B$1),LEN(ADDRESS(1,2,4,1,B$1))-1)&amp;":B")),"")</f>
        <v>0</v>
      </c>
      <c r="C100" s="63" t="str">
        <f t="shared" ca="1" si="27"/>
        <v/>
      </c>
      <c r="D100" s="63">
        <f t="shared" ca="1" si="27"/>
        <v>0</v>
      </c>
      <c r="E100" s="63">
        <f t="shared" ca="1" si="27"/>
        <v>0</v>
      </c>
      <c r="F100" s="63">
        <f t="shared" ca="1" si="27"/>
        <v>0</v>
      </c>
      <c r="G100" s="63">
        <f t="shared" ca="1" si="27"/>
        <v>0</v>
      </c>
      <c r="H100" s="63">
        <f t="shared" ca="1" si="27"/>
        <v>0</v>
      </c>
      <c r="I100" s="63">
        <f t="shared" ca="1" si="27"/>
        <v>0</v>
      </c>
      <c r="J100" s="63">
        <f t="shared" ca="1" si="27"/>
        <v>0</v>
      </c>
      <c r="K100" s="63">
        <f t="shared" ca="1" si="27"/>
        <v>0</v>
      </c>
      <c r="L100" s="63">
        <f t="shared" ca="1" si="27"/>
        <v>0</v>
      </c>
      <c r="M100" s="63">
        <f t="shared" ca="1" si="27"/>
        <v>0</v>
      </c>
      <c r="N100" s="63">
        <f t="shared" ca="1" si="27"/>
        <v>0</v>
      </c>
      <c r="O100" s="63" t="str">
        <f t="shared" ca="1" si="27"/>
        <v/>
      </c>
      <c r="P100" s="63">
        <f t="shared" ca="1" si="27"/>
        <v>0</v>
      </c>
      <c r="Q100" s="63">
        <f t="shared" ca="1" si="27"/>
        <v>0</v>
      </c>
      <c r="R100" s="63">
        <f t="shared" ca="1" si="27"/>
        <v>0</v>
      </c>
      <c r="S100" s="63">
        <f t="shared" ca="1" si="27"/>
        <v>0</v>
      </c>
      <c r="T100" s="63">
        <f t="shared" ca="1" si="27"/>
        <v>0</v>
      </c>
      <c r="U100" s="63">
        <f t="shared" ca="1" si="27"/>
        <v>0</v>
      </c>
      <c r="V100" s="63" t="str">
        <f t="shared" ca="1" si="27"/>
        <v/>
      </c>
      <c r="W100" s="63">
        <f t="shared" ca="1" si="27"/>
        <v>0</v>
      </c>
      <c r="X100" s="63">
        <f t="shared" ca="1" si="27"/>
        <v>0</v>
      </c>
      <c r="Y100" s="63">
        <f t="shared" ca="1" si="27"/>
        <v>0</v>
      </c>
      <c r="Z100" s="63">
        <f t="shared" ca="1" si="27"/>
        <v>0</v>
      </c>
      <c r="AA100" s="63">
        <f t="shared" ca="1" si="27"/>
        <v>0</v>
      </c>
      <c r="AB100" s="63">
        <f t="shared" ca="1" si="27"/>
        <v>0</v>
      </c>
      <c r="AC100" s="63" t="str">
        <f t="shared" ca="1" si="27"/>
        <v/>
      </c>
      <c r="AD100" s="63">
        <f t="shared" ca="1" si="27"/>
        <v>0</v>
      </c>
      <c r="AE100" s="63">
        <f t="shared" ca="1" si="27"/>
        <v>0</v>
      </c>
      <c r="AF100" s="63">
        <f t="shared" ca="1" si="27"/>
        <v>0</v>
      </c>
    </row>
    <row r="101" spans="1:32">
      <c r="A101" s="51" t="str">
        <f>راننده!A101</f>
        <v>ملا پرست</v>
      </c>
      <c r="B101" s="63">
        <f t="shared" ca="1" si="27"/>
        <v>0</v>
      </c>
      <c r="C101" s="63" t="str">
        <f t="shared" ca="1" si="27"/>
        <v/>
      </c>
      <c r="D101" s="63">
        <f t="shared" ca="1" si="27"/>
        <v>0</v>
      </c>
      <c r="E101" s="63">
        <f t="shared" ca="1" si="27"/>
        <v>0</v>
      </c>
      <c r="F101" s="63">
        <f t="shared" ca="1" si="27"/>
        <v>0</v>
      </c>
      <c r="G101" s="63">
        <f t="shared" ca="1" si="27"/>
        <v>0</v>
      </c>
      <c r="H101" s="63">
        <f t="shared" ca="1" si="27"/>
        <v>0</v>
      </c>
      <c r="I101" s="63">
        <f t="shared" ca="1" si="27"/>
        <v>0</v>
      </c>
      <c r="J101" s="63">
        <f t="shared" ca="1" si="27"/>
        <v>0</v>
      </c>
      <c r="K101" s="63">
        <f t="shared" ca="1" si="27"/>
        <v>0</v>
      </c>
      <c r="L101" s="63">
        <f t="shared" ca="1" si="27"/>
        <v>0</v>
      </c>
      <c r="M101" s="63">
        <f t="shared" ca="1" si="27"/>
        <v>0</v>
      </c>
      <c r="N101" s="63">
        <f t="shared" ca="1" si="27"/>
        <v>0</v>
      </c>
      <c r="O101" s="63" t="str">
        <f t="shared" ca="1" si="27"/>
        <v/>
      </c>
      <c r="P101" s="63">
        <f t="shared" ca="1" si="27"/>
        <v>0</v>
      </c>
      <c r="Q101" s="63">
        <f t="shared" ca="1" si="27"/>
        <v>0</v>
      </c>
      <c r="R101" s="63">
        <f t="shared" ca="1" si="27"/>
        <v>0</v>
      </c>
      <c r="S101" s="63">
        <f t="shared" ca="1" si="27"/>
        <v>0</v>
      </c>
      <c r="T101" s="63">
        <f t="shared" ca="1" si="27"/>
        <v>0</v>
      </c>
      <c r="U101" s="63">
        <f t="shared" ca="1" si="27"/>
        <v>0</v>
      </c>
      <c r="V101" s="63" t="str">
        <f t="shared" ca="1" si="27"/>
        <v/>
      </c>
      <c r="W101" s="63">
        <f t="shared" ca="1" si="27"/>
        <v>0</v>
      </c>
      <c r="X101" s="63">
        <f t="shared" ca="1" si="27"/>
        <v>0</v>
      </c>
      <c r="Y101" s="63">
        <f t="shared" ca="1" si="27"/>
        <v>0</v>
      </c>
      <c r="Z101" s="63">
        <f t="shared" ca="1" si="27"/>
        <v>0</v>
      </c>
      <c r="AA101" s="63">
        <f t="shared" ca="1" si="27"/>
        <v>0</v>
      </c>
      <c r="AB101" s="63">
        <f t="shared" ca="1" si="27"/>
        <v>0</v>
      </c>
      <c r="AC101" s="63" t="str">
        <f t="shared" ca="1" si="27"/>
        <v/>
      </c>
      <c r="AD101" s="63">
        <f t="shared" ca="1" si="27"/>
        <v>0</v>
      </c>
      <c r="AE101" s="63">
        <f t="shared" ca="1" si="27"/>
        <v>0</v>
      </c>
      <c r="AF101" s="63">
        <f t="shared" ca="1" si="27"/>
        <v>0</v>
      </c>
    </row>
    <row r="102" spans="1:32">
      <c r="A102" s="51" t="str">
        <f>راننده!A102</f>
        <v>مومني</v>
      </c>
      <c r="B102" s="63">
        <f t="shared" ca="1" si="27"/>
        <v>0</v>
      </c>
      <c r="C102" s="63" t="str">
        <f t="shared" ca="1" si="27"/>
        <v/>
      </c>
      <c r="D102" s="63">
        <f t="shared" ca="1" si="27"/>
        <v>0</v>
      </c>
      <c r="E102" s="63">
        <f t="shared" ca="1" si="27"/>
        <v>0</v>
      </c>
      <c r="F102" s="63">
        <f t="shared" ca="1" si="27"/>
        <v>0</v>
      </c>
      <c r="G102" s="63">
        <f t="shared" ca="1" si="27"/>
        <v>0</v>
      </c>
      <c r="H102" s="63">
        <f t="shared" ca="1" si="27"/>
        <v>0</v>
      </c>
      <c r="I102" s="63">
        <f t="shared" ca="1" si="27"/>
        <v>0</v>
      </c>
      <c r="J102" s="63">
        <f t="shared" ca="1" si="27"/>
        <v>0</v>
      </c>
      <c r="K102" s="63">
        <f t="shared" ca="1" si="27"/>
        <v>0</v>
      </c>
      <c r="L102" s="63">
        <f t="shared" ca="1" si="27"/>
        <v>0</v>
      </c>
      <c r="M102" s="63">
        <f t="shared" ca="1" si="27"/>
        <v>0</v>
      </c>
      <c r="N102" s="63">
        <f t="shared" ca="1" si="27"/>
        <v>0</v>
      </c>
      <c r="O102" s="63" t="str">
        <f t="shared" ca="1" si="27"/>
        <v/>
      </c>
      <c r="P102" s="63">
        <f t="shared" ca="1" si="27"/>
        <v>0</v>
      </c>
      <c r="Q102" s="63">
        <f t="shared" ca="1" si="27"/>
        <v>0</v>
      </c>
      <c r="R102" s="63">
        <f t="shared" ca="1" si="27"/>
        <v>0</v>
      </c>
      <c r="S102" s="63">
        <f t="shared" ca="1" si="27"/>
        <v>0</v>
      </c>
      <c r="T102" s="63">
        <f t="shared" ca="1" si="27"/>
        <v>0</v>
      </c>
      <c r="U102" s="63">
        <f t="shared" ca="1" si="27"/>
        <v>0</v>
      </c>
      <c r="V102" s="63" t="str">
        <f t="shared" ca="1" si="27"/>
        <v/>
      </c>
      <c r="W102" s="63">
        <f t="shared" ca="1" si="27"/>
        <v>0</v>
      </c>
      <c r="X102" s="63">
        <f t="shared" ca="1" si="27"/>
        <v>0</v>
      </c>
      <c r="Y102" s="63">
        <f t="shared" ca="1" si="27"/>
        <v>0</v>
      </c>
      <c r="Z102" s="63">
        <f t="shared" ca="1" si="27"/>
        <v>0</v>
      </c>
      <c r="AA102" s="63">
        <f t="shared" ca="1" si="27"/>
        <v>0</v>
      </c>
      <c r="AB102" s="63">
        <f t="shared" ca="1" si="27"/>
        <v>0</v>
      </c>
      <c r="AC102" s="63" t="str">
        <f t="shared" ca="1" si="27"/>
        <v/>
      </c>
      <c r="AD102" s="63">
        <f t="shared" ca="1" si="27"/>
        <v>0</v>
      </c>
      <c r="AE102" s="63">
        <f t="shared" ca="1" si="27"/>
        <v>0</v>
      </c>
      <c r="AF102" s="63">
        <f t="shared" ca="1" si="27"/>
        <v>0</v>
      </c>
    </row>
    <row r="103" spans="1:32">
      <c r="A103" s="51" t="str">
        <f>راننده!A103</f>
        <v>مهدی زاده</v>
      </c>
      <c r="B103" s="63">
        <f t="shared" ca="1" si="27"/>
        <v>0</v>
      </c>
      <c r="C103" s="63" t="str">
        <f t="shared" ca="1" si="27"/>
        <v/>
      </c>
      <c r="D103" s="63">
        <f t="shared" ca="1" si="27"/>
        <v>0</v>
      </c>
      <c r="E103" s="63">
        <f t="shared" ca="1" si="27"/>
        <v>0</v>
      </c>
      <c r="F103" s="63">
        <f t="shared" ca="1" si="27"/>
        <v>0</v>
      </c>
      <c r="G103" s="63">
        <f t="shared" ca="1" si="27"/>
        <v>0</v>
      </c>
      <c r="H103" s="63">
        <f t="shared" ca="1" si="27"/>
        <v>0</v>
      </c>
      <c r="I103" s="63">
        <f t="shared" ca="1" si="27"/>
        <v>0</v>
      </c>
      <c r="J103" s="63">
        <f t="shared" ca="1" si="27"/>
        <v>0</v>
      </c>
      <c r="K103" s="63">
        <f t="shared" ca="1" si="27"/>
        <v>0</v>
      </c>
      <c r="L103" s="63">
        <f t="shared" ca="1" si="27"/>
        <v>0</v>
      </c>
      <c r="M103" s="63">
        <f t="shared" ca="1" si="27"/>
        <v>0</v>
      </c>
      <c r="N103" s="63">
        <f t="shared" ca="1" si="27"/>
        <v>0</v>
      </c>
      <c r="O103" s="63" t="str">
        <f t="shared" ca="1" si="27"/>
        <v/>
      </c>
      <c r="P103" s="63">
        <f t="shared" ca="1" si="27"/>
        <v>0</v>
      </c>
      <c r="Q103" s="63">
        <f t="shared" ca="1" si="27"/>
        <v>0</v>
      </c>
      <c r="R103" s="63">
        <f t="shared" ca="1" si="27"/>
        <v>312</v>
      </c>
      <c r="S103" s="63">
        <f t="shared" ca="1" si="27"/>
        <v>0</v>
      </c>
      <c r="T103" s="63">
        <f t="shared" ca="1" si="27"/>
        <v>0</v>
      </c>
      <c r="U103" s="63">
        <f t="shared" ca="1" si="27"/>
        <v>0</v>
      </c>
      <c r="V103" s="63" t="str">
        <f t="shared" ca="1" si="27"/>
        <v/>
      </c>
      <c r="W103" s="63">
        <f t="shared" ca="1" si="27"/>
        <v>336</v>
      </c>
      <c r="X103" s="63">
        <f t="shared" ca="1" si="27"/>
        <v>0</v>
      </c>
      <c r="Y103" s="63">
        <f t="shared" ca="1" si="27"/>
        <v>408</v>
      </c>
      <c r="Z103" s="63">
        <f t="shared" ca="1" si="27"/>
        <v>528</v>
      </c>
      <c r="AA103" s="63">
        <f t="shared" ca="1" si="27"/>
        <v>0</v>
      </c>
      <c r="AB103" s="63">
        <f t="shared" ca="1" si="27"/>
        <v>0</v>
      </c>
      <c r="AC103" s="63" t="str">
        <f t="shared" ca="1" si="27"/>
        <v/>
      </c>
      <c r="AD103" s="63">
        <f t="shared" ca="1" si="27"/>
        <v>408</v>
      </c>
      <c r="AE103" s="63">
        <f t="shared" ca="1" si="27"/>
        <v>288</v>
      </c>
      <c r="AF103" s="63">
        <f t="shared" ca="1" si="27"/>
        <v>0</v>
      </c>
    </row>
    <row r="104" spans="1:32">
      <c r="A104" s="51" t="str">
        <f>راننده!A104</f>
        <v>مهدي پورعزيز</v>
      </c>
      <c r="B104" s="63">
        <f t="shared" ca="1" si="27"/>
        <v>0</v>
      </c>
      <c r="C104" s="63" t="str">
        <f t="shared" ca="1" si="27"/>
        <v/>
      </c>
      <c r="D104" s="63">
        <f t="shared" ca="1" si="27"/>
        <v>0</v>
      </c>
      <c r="E104" s="63">
        <f t="shared" ca="1" si="27"/>
        <v>0</v>
      </c>
      <c r="F104" s="63">
        <f t="shared" ca="1" si="27"/>
        <v>0</v>
      </c>
      <c r="G104" s="63">
        <f t="shared" ca="1" si="27"/>
        <v>0</v>
      </c>
      <c r="H104" s="63">
        <f t="shared" ca="1" si="27"/>
        <v>0</v>
      </c>
      <c r="I104" s="63">
        <f t="shared" ca="1" si="27"/>
        <v>0</v>
      </c>
      <c r="J104" s="63">
        <f t="shared" ca="1" si="27"/>
        <v>0</v>
      </c>
      <c r="K104" s="63">
        <f t="shared" ca="1" si="27"/>
        <v>0</v>
      </c>
      <c r="L104" s="63">
        <f t="shared" ca="1" si="27"/>
        <v>0</v>
      </c>
      <c r="M104" s="63">
        <f t="shared" ca="1" si="27"/>
        <v>0</v>
      </c>
      <c r="N104" s="63">
        <f t="shared" ca="1" si="27"/>
        <v>0</v>
      </c>
      <c r="O104" s="63" t="str">
        <f t="shared" ca="1" si="27"/>
        <v/>
      </c>
      <c r="P104" s="63">
        <f t="shared" ca="1" si="27"/>
        <v>0</v>
      </c>
      <c r="Q104" s="63">
        <f t="shared" ca="1" si="27"/>
        <v>0</v>
      </c>
      <c r="R104" s="63">
        <f t="shared" ca="1" si="27"/>
        <v>0</v>
      </c>
      <c r="S104" s="63">
        <f t="shared" ca="1" si="27"/>
        <v>0</v>
      </c>
      <c r="T104" s="63">
        <f t="shared" ca="1" si="27"/>
        <v>0</v>
      </c>
      <c r="U104" s="63">
        <f t="shared" ca="1" si="27"/>
        <v>0</v>
      </c>
      <c r="V104" s="63" t="str">
        <f t="shared" ca="1" si="27"/>
        <v/>
      </c>
      <c r="W104" s="63">
        <f t="shared" ca="1" si="27"/>
        <v>0</v>
      </c>
      <c r="X104" s="63">
        <f t="shared" ca="1" si="27"/>
        <v>0</v>
      </c>
      <c r="Y104" s="63">
        <f t="shared" ca="1" si="27"/>
        <v>0</v>
      </c>
      <c r="Z104" s="63">
        <f t="shared" ca="1" si="27"/>
        <v>0</v>
      </c>
      <c r="AA104" s="63">
        <f t="shared" ca="1" si="27"/>
        <v>0</v>
      </c>
      <c r="AB104" s="63">
        <f t="shared" ca="1" si="27"/>
        <v>0</v>
      </c>
      <c r="AC104" s="63" t="str">
        <f t="shared" ca="1" si="27"/>
        <v/>
      </c>
      <c r="AD104" s="63">
        <f t="shared" ca="1" si="27"/>
        <v>0</v>
      </c>
      <c r="AE104" s="63">
        <f t="shared" ca="1" si="27"/>
        <v>0</v>
      </c>
      <c r="AF104" s="63">
        <f t="shared" ca="1" si="27"/>
        <v>0</v>
      </c>
    </row>
    <row r="105" spans="1:32">
      <c r="A105" s="51" t="str">
        <f>راننده!A105</f>
        <v>میرقنبریان</v>
      </c>
      <c r="B105" s="63">
        <f t="shared" ca="1" si="27"/>
        <v>0</v>
      </c>
      <c r="C105" s="63" t="str">
        <f t="shared" ca="1" si="27"/>
        <v/>
      </c>
      <c r="D105" s="63">
        <f t="shared" ca="1" si="27"/>
        <v>0</v>
      </c>
      <c r="E105" s="63">
        <f t="shared" ca="1" si="27"/>
        <v>0</v>
      </c>
      <c r="F105" s="63">
        <f t="shared" ca="1" si="27"/>
        <v>0</v>
      </c>
      <c r="G105" s="63">
        <f t="shared" ca="1" si="27"/>
        <v>0</v>
      </c>
      <c r="H105" s="63">
        <f t="shared" ca="1" si="27"/>
        <v>0</v>
      </c>
      <c r="I105" s="63">
        <f t="shared" ca="1" si="27"/>
        <v>0</v>
      </c>
      <c r="J105" s="63">
        <f t="shared" ca="1" si="27"/>
        <v>0</v>
      </c>
      <c r="K105" s="63">
        <f t="shared" ca="1" si="27"/>
        <v>0</v>
      </c>
      <c r="L105" s="63">
        <f t="shared" ca="1" si="27"/>
        <v>0</v>
      </c>
      <c r="M105" s="63">
        <f t="shared" ca="1" si="27"/>
        <v>0</v>
      </c>
      <c r="N105" s="63">
        <f t="shared" ca="1" si="27"/>
        <v>0</v>
      </c>
      <c r="O105" s="63" t="str">
        <f t="shared" ca="1" si="27"/>
        <v/>
      </c>
      <c r="P105" s="63">
        <f t="shared" ca="1" si="27"/>
        <v>0</v>
      </c>
      <c r="Q105" s="63">
        <f t="shared" ca="1" si="27"/>
        <v>0</v>
      </c>
      <c r="R105" s="63">
        <f t="shared" ca="1" si="27"/>
        <v>0</v>
      </c>
      <c r="S105" s="63">
        <f t="shared" ca="1" si="27"/>
        <v>0</v>
      </c>
      <c r="T105" s="63">
        <f t="shared" ca="1" si="27"/>
        <v>0</v>
      </c>
      <c r="U105" s="63">
        <f t="shared" ca="1" si="27"/>
        <v>0</v>
      </c>
      <c r="V105" s="63" t="str">
        <f t="shared" ca="1" si="27"/>
        <v/>
      </c>
      <c r="W105" s="63">
        <f t="shared" ca="1" si="27"/>
        <v>0</v>
      </c>
      <c r="X105" s="63">
        <f t="shared" ca="1" si="27"/>
        <v>0</v>
      </c>
      <c r="Y105" s="63">
        <f t="shared" ca="1" si="27"/>
        <v>0</v>
      </c>
      <c r="Z105" s="63">
        <f t="shared" ca="1" si="27"/>
        <v>0</v>
      </c>
      <c r="AA105" s="63">
        <f t="shared" ca="1" si="27"/>
        <v>0</v>
      </c>
      <c r="AB105" s="63">
        <f t="shared" ca="1" si="27"/>
        <v>0</v>
      </c>
      <c r="AC105" s="63" t="str">
        <f t="shared" ca="1" si="27"/>
        <v/>
      </c>
      <c r="AD105" s="63">
        <f t="shared" ca="1" si="27"/>
        <v>0</v>
      </c>
      <c r="AE105" s="63">
        <f t="shared" ca="1" si="27"/>
        <v>0</v>
      </c>
      <c r="AF105" s="63">
        <f t="shared" ca="1" si="27"/>
        <v>0</v>
      </c>
    </row>
    <row r="106" spans="1:32">
      <c r="A106" s="51" t="str">
        <f>راننده!A106</f>
        <v>ميثم گنجي</v>
      </c>
      <c r="B106" s="63">
        <f t="shared" ca="1" si="27"/>
        <v>0</v>
      </c>
      <c r="C106" s="63" t="str">
        <f t="shared" ca="1" si="27"/>
        <v/>
      </c>
      <c r="D106" s="63">
        <f t="shared" ca="1" si="27"/>
        <v>0</v>
      </c>
      <c r="E106" s="63">
        <f t="shared" ca="1" si="27"/>
        <v>3609</v>
      </c>
      <c r="F106" s="63">
        <f t="shared" ca="1" si="27"/>
        <v>0</v>
      </c>
      <c r="G106" s="63">
        <f t="shared" ca="1" si="27"/>
        <v>0</v>
      </c>
      <c r="H106" s="63">
        <f t="shared" ca="1" si="27"/>
        <v>0</v>
      </c>
      <c r="I106" s="63">
        <f t="shared" ca="1" si="27"/>
        <v>480</v>
      </c>
      <c r="J106" s="63">
        <f t="shared" ca="1" si="27"/>
        <v>0</v>
      </c>
      <c r="K106" s="63">
        <f t="shared" ca="1" si="27"/>
        <v>0</v>
      </c>
      <c r="L106" s="63">
        <f t="shared" ca="1" si="27"/>
        <v>0</v>
      </c>
      <c r="M106" s="63">
        <f t="shared" ca="1" si="27"/>
        <v>0</v>
      </c>
      <c r="N106" s="63">
        <f t="shared" ca="1" si="27"/>
        <v>0</v>
      </c>
      <c r="O106" s="63" t="str">
        <f t="shared" ca="1" si="27"/>
        <v/>
      </c>
      <c r="P106" s="63">
        <f t="shared" ca="1" si="27"/>
        <v>0</v>
      </c>
      <c r="Q106" s="63">
        <f t="shared" ca="1" si="27"/>
        <v>0</v>
      </c>
      <c r="R106" s="63">
        <f t="shared" ca="1" si="27"/>
        <v>0</v>
      </c>
      <c r="S106" s="63">
        <f t="shared" ca="1" si="27"/>
        <v>3528</v>
      </c>
      <c r="T106" s="63">
        <f t="shared" ca="1" si="27"/>
        <v>0</v>
      </c>
      <c r="U106" s="63">
        <f t="shared" ca="1" si="27"/>
        <v>0</v>
      </c>
      <c r="V106" s="63" t="str">
        <f t="shared" ca="1" si="27"/>
        <v/>
      </c>
      <c r="W106" s="63">
        <f t="shared" ca="1" si="27"/>
        <v>0</v>
      </c>
      <c r="X106" s="63">
        <f t="shared" ca="1" si="27"/>
        <v>1500</v>
      </c>
      <c r="Y106" s="63">
        <f t="shared" ca="1" si="27"/>
        <v>0</v>
      </c>
      <c r="Z106" s="63">
        <f t="shared" ca="1" si="27"/>
        <v>528</v>
      </c>
      <c r="AA106" s="63">
        <f t="shared" ca="1" si="27"/>
        <v>1860</v>
      </c>
      <c r="AB106" s="63">
        <f t="shared" ca="1" si="27"/>
        <v>0</v>
      </c>
      <c r="AC106" s="63" t="str">
        <f t="shared" ca="1" si="27"/>
        <v/>
      </c>
      <c r="AD106" s="63">
        <f t="shared" ca="1" si="27"/>
        <v>0</v>
      </c>
      <c r="AE106" s="63">
        <f t="shared" ca="1" si="27"/>
        <v>4704</v>
      </c>
      <c r="AF106" s="63">
        <f t="shared" ca="1" si="27"/>
        <v>0</v>
      </c>
    </row>
    <row r="107" spans="1:32">
      <c r="A107" s="51" t="str">
        <f>راننده!A107</f>
        <v>ميرداداشي</v>
      </c>
      <c r="B107" s="63">
        <f t="shared" ca="1" si="27"/>
        <v>0</v>
      </c>
      <c r="C107" s="63" t="str">
        <f t="shared" ca="1" si="27"/>
        <v/>
      </c>
      <c r="D107" s="63">
        <f t="shared" ca="1" si="27"/>
        <v>0</v>
      </c>
      <c r="E107" s="63">
        <f t="shared" ca="1" si="27"/>
        <v>0</v>
      </c>
      <c r="F107" s="63">
        <f t="shared" ca="1" si="27"/>
        <v>0</v>
      </c>
      <c r="G107" s="63">
        <f t="shared" ca="1" si="27"/>
        <v>0</v>
      </c>
      <c r="H107" s="63">
        <f t="shared" ca="1" si="27"/>
        <v>0</v>
      </c>
      <c r="I107" s="63">
        <f t="shared" ca="1" si="27"/>
        <v>0</v>
      </c>
      <c r="J107" s="63">
        <f t="shared" ca="1" si="27"/>
        <v>1060</v>
      </c>
      <c r="K107" s="63">
        <f t="shared" ca="1" si="27"/>
        <v>0</v>
      </c>
      <c r="L107" s="63">
        <f t="shared" ca="1" si="27"/>
        <v>0</v>
      </c>
      <c r="M107" s="63">
        <f t="shared" ca="1" si="27"/>
        <v>2072</v>
      </c>
      <c r="N107" s="63">
        <f t="shared" ca="1" si="27"/>
        <v>0</v>
      </c>
      <c r="O107" s="63" t="str">
        <f t="shared" ca="1" si="27"/>
        <v/>
      </c>
      <c r="P107" s="63">
        <f t="shared" ca="1" si="27"/>
        <v>0</v>
      </c>
      <c r="Q107" s="63">
        <f t="shared" ca="1" si="27"/>
        <v>0</v>
      </c>
      <c r="R107" s="63">
        <f t="shared" ca="1" si="27"/>
        <v>0</v>
      </c>
      <c r="S107" s="63">
        <f t="shared" ca="1" si="27"/>
        <v>0</v>
      </c>
      <c r="T107" s="63">
        <f t="shared" ca="1" si="27"/>
        <v>0</v>
      </c>
      <c r="U107" s="63">
        <f t="shared" ca="1" si="27"/>
        <v>0</v>
      </c>
      <c r="V107" s="63" t="str">
        <f t="shared" ca="1" si="27"/>
        <v/>
      </c>
      <c r="W107" s="63">
        <f t="shared" ca="1" si="27"/>
        <v>0</v>
      </c>
      <c r="X107" s="63">
        <f t="shared" ca="1" si="27"/>
        <v>0</v>
      </c>
      <c r="Y107" s="63">
        <f t="shared" ca="1" si="27"/>
        <v>0</v>
      </c>
      <c r="Z107" s="63">
        <f t="shared" ca="1" si="27"/>
        <v>0</v>
      </c>
      <c r="AA107" s="63">
        <f t="shared" ca="1" si="27"/>
        <v>0</v>
      </c>
      <c r="AB107" s="63">
        <f t="shared" ca="1" si="27"/>
        <v>0</v>
      </c>
      <c r="AC107" s="63" t="str">
        <f t="shared" ca="1" si="27"/>
        <v/>
      </c>
      <c r="AD107" s="63">
        <f t="shared" ca="1" si="27"/>
        <v>0</v>
      </c>
      <c r="AE107" s="63">
        <f t="shared" ca="1" si="27"/>
        <v>0</v>
      </c>
      <c r="AF107" s="63">
        <f t="shared" ca="1" si="27"/>
        <v>0</v>
      </c>
    </row>
    <row r="108" spans="1:32">
      <c r="A108" s="51" t="str">
        <f>راننده!A108</f>
        <v>نتاج</v>
      </c>
      <c r="B108" s="63">
        <f t="shared" ca="1" si="27"/>
        <v>0</v>
      </c>
      <c r="C108" s="63" t="str">
        <f t="shared" ca="1" si="27"/>
        <v/>
      </c>
      <c r="D108" s="63">
        <f t="shared" ca="1" si="27"/>
        <v>0</v>
      </c>
      <c r="E108" s="63">
        <f t="shared" ca="1" si="27"/>
        <v>0</v>
      </c>
      <c r="F108" s="63">
        <f t="shared" ca="1" si="27"/>
        <v>0</v>
      </c>
      <c r="G108" s="63">
        <f t="shared" ca="1" si="27"/>
        <v>0</v>
      </c>
      <c r="H108" s="63">
        <f t="shared" ca="1" si="27"/>
        <v>0</v>
      </c>
      <c r="I108" s="63">
        <f t="shared" ref="I108:X116" ca="1" si="28">IFERROR(SUMIF(INDIRECT(LEFT(ADDRESS(1,10,4,1,I$1),LEN(ADDRESS(1,10,4,1,I$1))-1)&amp;":j"),$A108,INDIRECT(LEFT(ADDRESS(1,2,4,1,I$1),LEN(ADDRESS(1,2,4,1,I$1))-1)&amp;":B")),"")</f>
        <v>0</v>
      </c>
      <c r="J108" s="63">
        <f t="shared" ca="1" si="28"/>
        <v>0</v>
      </c>
      <c r="K108" s="63">
        <f t="shared" ca="1" si="28"/>
        <v>0</v>
      </c>
      <c r="L108" s="63">
        <f t="shared" ca="1" si="28"/>
        <v>0</v>
      </c>
      <c r="M108" s="63">
        <f t="shared" ca="1" si="28"/>
        <v>0</v>
      </c>
      <c r="N108" s="63">
        <f t="shared" ca="1" si="28"/>
        <v>0</v>
      </c>
      <c r="O108" s="63" t="str">
        <f t="shared" ca="1" si="28"/>
        <v/>
      </c>
      <c r="P108" s="63">
        <f t="shared" ca="1" si="28"/>
        <v>0</v>
      </c>
      <c r="Q108" s="63">
        <f t="shared" ca="1" si="28"/>
        <v>0</v>
      </c>
      <c r="R108" s="63">
        <f t="shared" ca="1" si="28"/>
        <v>0</v>
      </c>
      <c r="S108" s="63">
        <f t="shared" ca="1" si="28"/>
        <v>0</v>
      </c>
      <c r="T108" s="63">
        <f t="shared" ca="1" si="28"/>
        <v>0</v>
      </c>
      <c r="U108" s="63">
        <f t="shared" ca="1" si="28"/>
        <v>0</v>
      </c>
      <c r="V108" s="63" t="str">
        <f t="shared" ca="1" si="28"/>
        <v/>
      </c>
      <c r="W108" s="63">
        <f t="shared" ca="1" si="28"/>
        <v>0</v>
      </c>
      <c r="X108" s="63">
        <f t="shared" ca="1" si="28"/>
        <v>0</v>
      </c>
      <c r="Y108" s="63">
        <f t="shared" ref="Y108:AF116" ca="1" si="29">IFERROR(SUMIF(INDIRECT(LEFT(ADDRESS(1,10,4,1,Y$1),LEN(ADDRESS(1,10,4,1,Y$1))-1)&amp;":j"),$A108,INDIRECT(LEFT(ADDRESS(1,2,4,1,Y$1),LEN(ADDRESS(1,2,4,1,Y$1))-1)&amp;":B")),"")</f>
        <v>0</v>
      </c>
      <c r="Z108" s="63">
        <f t="shared" ca="1" si="29"/>
        <v>0</v>
      </c>
      <c r="AA108" s="63">
        <f t="shared" ca="1" si="29"/>
        <v>0</v>
      </c>
      <c r="AB108" s="63">
        <f t="shared" ca="1" si="29"/>
        <v>0</v>
      </c>
      <c r="AC108" s="63" t="str">
        <f t="shared" ca="1" si="29"/>
        <v/>
      </c>
      <c r="AD108" s="63">
        <f t="shared" ca="1" si="29"/>
        <v>0</v>
      </c>
      <c r="AE108" s="63">
        <f t="shared" ca="1" si="29"/>
        <v>0</v>
      </c>
      <c r="AF108" s="63">
        <f t="shared" ca="1" si="29"/>
        <v>0</v>
      </c>
    </row>
    <row r="109" spans="1:32">
      <c r="A109" s="51" t="str">
        <f>راننده!A109</f>
        <v>نصير پور</v>
      </c>
      <c r="B109" s="63">
        <f t="shared" ref="B109:Q116" ca="1" si="30">IFERROR(SUMIF(INDIRECT(LEFT(ADDRESS(1,10,4,1,B$1),LEN(ADDRESS(1,10,4,1,B$1))-1)&amp;":j"),$A109,INDIRECT(LEFT(ADDRESS(1,2,4,1,B$1),LEN(ADDRESS(1,2,4,1,B$1))-1)&amp;":B")),"")</f>
        <v>0</v>
      </c>
      <c r="C109" s="63" t="str">
        <f t="shared" ca="1" si="30"/>
        <v/>
      </c>
      <c r="D109" s="63">
        <f t="shared" ca="1" si="30"/>
        <v>0</v>
      </c>
      <c r="E109" s="63">
        <f t="shared" ca="1" si="30"/>
        <v>0</v>
      </c>
      <c r="F109" s="63">
        <f t="shared" ca="1" si="30"/>
        <v>0</v>
      </c>
      <c r="G109" s="63">
        <f t="shared" ca="1" si="30"/>
        <v>0</v>
      </c>
      <c r="H109" s="63">
        <f t="shared" ca="1" si="30"/>
        <v>0</v>
      </c>
      <c r="I109" s="63">
        <f t="shared" ca="1" si="30"/>
        <v>0</v>
      </c>
      <c r="J109" s="63">
        <f t="shared" ca="1" si="30"/>
        <v>0</v>
      </c>
      <c r="K109" s="63">
        <f t="shared" ca="1" si="30"/>
        <v>0</v>
      </c>
      <c r="L109" s="63">
        <f t="shared" ca="1" si="30"/>
        <v>0</v>
      </c>
      <c r="M109" s="63">
        <f t="shared" ca="1" si="30"/>
        <v>0</v>
      </c>
      <c r="N109" s="63">
        <f t="shared" ca="1" si="30"/>
        <v>0</v>
      </c>
      <c r="O109" s="63" t="str">
        <f t="shared" ca="1" si="30"/>
        <v/>
      </c>
      <c r="P109" s="63">
        <f t="shared" ca="1" si="30"/>
        <v>0</v>
      </c>
      <c r="Q109" s="63">
        <f t="shared" ca="1" si="30"/>
        <v>0</v>
      </c>
      <c r="R109" s="63">
        <f t="shared" ca="1" si="28"/>
        <v>0</v>
      </c>
      <c r="S109" s="63">
        <f t="shared" ca="1" si="28"/>
        <v>0</v>
      </c>
      <c r="T109" s="63">
        <f t="shared" ca="1" si="28"/>
        <v>0</v>
      </c>
      <c r="U109" s="63">
        <f t="shared" ca="1" si="28"/>
        <v>0</v>
      </c>
      <c r="V109" s="63" t="str">
        <f t="shared" ca="1" si="28"/>
        <v/>
      </c>
      <c r="W109" s="63">
        <f t="shared" ca="1" si="28"/>
        <v>0</v>
      </c>
      <c r="X109" s="63">
        <f t="shared" ca="1" si="28"/>
        <v>0</v>
      </c>
      <c r="Y109" s="63">
        <f t="shared" ca="1" si="29"/>
        <v>0</v>
      </c>
      <c r="Z109" s="63">
        <f t="shared" ca="1" si="29"/>
        <v>0</v>
      </c>
      <c r="AA109" s="63">
        <f t="shared" ca="1" si="29"/>
        <v>0</v>
      </c>
      <c r="AB109" s="63">
        <f t="shared" ca="1" si="29"/>
        <v>0</v>
      </c>
      <c r="AC109" s="63" t="str">
        <f t="shared" ca="1" si="29"/>
        <v/>
      </c>
      <c r="AD109" s="63">
        <f t="shared" ca="1" si="29"/>
        <v>0</v>
      </c>
      <c r="AE109" s="63">
        <f t="shared" ca="1" si="29"/>
        <v>0</v>
      </c>
      <c r="AF109" s="63">
        <f t="shared" ca="1" si="29"/>
        <v>0</v>
      </c>
    </row>
    <row r="110" spans="1:32">
      <c r="A110" s="51" t="str">
        <f>راننده!A110</f>
        <v>نقی یحیی تبار</v>
      </c>
      <c r="B110" s="63">
        <f t="shared" ca="1" si="30"/>
        <v>0</v>
      </c>
      <c r="C110" s="63" t="str">
        <f t="shared" ca="1" si="30"/>
        <v/>
      </c>
      <c r="D110" s="63">
        <f t="shared" ca="1" si="30"/>
        <v>0</v>
      </c>
      <c r="E110" s="63">
        <f t="shared" ca="1" si="30"/>
        <v>0</v>
      </c>
      <c r="F110" s="63">
        <f t="shared" ca="1" si="30"/>
        <v>0</v>
      </c>
      <c r="G110" s="63">
        <f t="shared" ca="1" si="30"/>
        <v>0</v>
      </c>
      <c r="H110" s="63">
        <f t="shared" ca="1" si="30"/>
        <v>0</v>
      </c>
      <c r="I110" s="63">
        <f t="shared" ca="1" si="30"/>
        <v>0</v>
      </c>
      <c r="J110" s="63">
        <f t="shared" ca="1" si="30"/>
        <v>0</v>
      </c>
      <c r="K110" s="63">
        <f t="shared" ca="1" si="30"/>
        <v>0</v>
      </c>
      <c r="L110" s="63">
        <f t="shared" ca="1" si="30"/>
        <v>0</v>
      </c>
      <c r="M110" s="63">
        <f t="shared" ca="1" si="30"/>
        <v>0</v>
      </c>
      <c r="N110" s="63">
        <f t="shared" ca="1" si="30"/>
        <v>0</v>
      </c>
      <c r="O110" s="63" t="str">
        <f t="shared" ca="1" si="30"/>
        <v/>
      </c>
      <c r="P110" s="63">
        <f t="shared" ca="1" si="30"/>
        <v>0</v>
      </c>
      <c r="Q110" s="63">
        <f t="shared" ca="1" si="30"/>
        <v>0</v>
      </c>
      <c r="R110" s="63">
        <f t="shared" ca="1" si="28"/>
        <v>0</v>
      </c>
      <c r="S110" s="63">
        <f t="shared" ca="1" si="28"/>
        <v>0</v>
      </c>
      <c r="T110" s="63">
        <f t="shared" ca="1" si="28"/>
        <v>0</v>
      </c>
      <c r="U110" s="63">
        <f t="shared" ca="1" si="28"/>
        <v>0</v>
      </c>
      <c r="V110" s="63" t="str">
        <f t="shared" ca="1" si="28"/>
        <v/>
      </c>
      <c r="W110" s="63">
        <f t="shared" ca="1" si="28"/>
        <v>0</v>
      </c>
      <c r="X110" s="63">
        <f t="shared" ca="1" si="28"/>
        <v>0</v>
      </c>
      <c r="Y110" s="63">
        <f t="shared" ca="1" si="29"/>
        <v>0</v>
      </c>
      <c r="Z110" s="63">
        <f t="shared" ca="1" si="29"/>
        <v>0</v>
      </c>
      <c r="AA110" s="63">
        <f t="shared" ca="1" si="29"/>
        <v>0</v>
      </c>
      <c r="AB110" s="63">
        <f t="shared" ca="1" si="29"/>
        <v>0</v>
      </c>
      <c r="AC110" s="63" t="str">
        <f t="shared" ca="1" si="29"/>
        <v/>
      </c>
      <c r="AD110" s="63">
        <f t="shared" ca="1" si="29"/>
        <v>0</v>
      </c>
      <c r="AE110" s="63">
        <f t="shared" ca="1" si="29"/>
        <v>0</v>
      </c>
      <c r="AF110" s="63">
        <f t="shared" ca="1" si="29"/>
        <v>0</v>
      </c>
    </row>
    <row r="111" spans="1:32">
      <c r="A111" s="51" t="str">
        <f>راننده!A111</f>
        <v>نوروز نژاد</v>
      </c>
      <c r="B111" s="63">
        <f t="shared" ca="1" si="30"/>
        <v>0</v>
      </c>
      <c r="C111" s="63" t="str">
        <f t="shared" ca="1" si="30"/>
        <v/>
      </c>
      <c r="D111" s="63">
        <f t="shared" ca="1" si="30"/>
        <v>0</v>
      </c>
      <c r="E111" s="63">
        <f t="shared" ca="1" si="30"/>
        <v>0</v>
      </c>
      <c r="F111" s="63">
        <f t="shared" ca="1" si="30"/>
        <v>0</v>
      </c>
      <c r="G111" s="63">
        <f t="shared" ca="1" si="30"/>
        <v>0</v>
      </c>
      <c r="H111" s="63">
        <f t="shared" ca="1" si="30"/>
        <v>0</v>
      </c>
      <c r="I111" s="63">
        <f t="shared" ca="1" si="30"/>
        <v>0</v>
      </c>
      <c r="J111" s="63">
        <f t="shared" ca="1" si="30"/>
        <v>0</v>
      </c>
      <c r="K111" s="63">
        <f t="shared" ca="1" si="30"/>
        <v>0</v>
      </c>
      <c r="L111" s="63">
        <f t="shared" ca="1" si="30"/>
        <v>0</v>
      </c>
      <c r="M111" s="63">
        <f t="shared" ca="1" si="30"/>
        <v>0</v>
      </c>
      <c r="N111" s="63">
        <f t="shared" ca="1" si="30"/>
        <v>0</v>
      </c>
      <c r="O111" s="63" t="str">
        <f t="shared" ca="1" si="30"/>
        <v/>
      </c>
      <c r="P111" s="63">
        <f t="shared" ca="1" si="30"/>
        <v>0</v>
      </c>
      <c r="Q111" s="63">
        <f t="shared" ca="1" si="30"/>
        <v>0</v>
      </c>
      <c r="R111" s="63">
        <f t="shared" ca="1" si="28"/>
        <v>0</v>
      </c>
      <c r="S111" s="63">
        <f t="shared" ca="1" si="28"/>
        <v>0</v>
      </c>
      <c r="T111" s="63">
        <f t="shared" ca="1" si="28"/>
        <v>0</v>
      </c>
      <c r="U111" s="63">
        <f t="shared" ca="1" si="28"/>
        <v>0</v>
      </c>
      <c r="V111" s="63" t="str">
        <f t="shared" ca="1" si="28"/>
        <v/>
      </c>
      <c r="W111" s="63">
        <f t="shared" ca="1" si="28"/>
        <v>0</v>
      </c>
      <c r="X111" s="63">
        <f t="shared" ca="1" si="28"/>
        <v>0</v>
      </c>
      <c r="Y111" s="63">
        <f t="shared" ca="1" si="29"/>
        <v>0</v>
      </c>
      <c r="Z111" s="63">
        <f t="shared" ca="1" si="29"/>
        <v>0</v>
      </c>
      <c r="AA111" s="63">
        <f t="shared" ca="1" si="29"/>
        <v>0</v>
      </c>
      <c r="AB111" s="63">
        <f t="shared" ca="1" si="29"/>
        <v>0</v>
      </c>
      <c r="AC111" s="63" t="str">
        <f t="shared" ca="1" si="29"/>
        <v/>
      </c>
      <c r="AD111" s="63">
        <f t="shared" ca="1" si="29"/>
        <v>96</v>
      </c>
      <c r="AE111" s="63">
        <f t="shared" ca="1" si="29"/>
        <v>0</v>
      </c>
      <c r="AF111" s="63">
        <f t="shared" ca="1" si="29"/>
        <v>0</v>
      </c>
    </row>
    <row r="112" spans="1:32">
      <c r="A112" s="51" t="str">
        <f>راننده!A112</f>
        <v>هاشم پور</v>
      </c>
      <c r="B112" s="63">
        <f t="shared" ca="1" si="30"/>
        <v>0</v>
      </c>
      <c r="C112" s="63" t="str">
        <f t="shared" ca="1" si="30"/>
        <v/>
      </c>
      <c r="D112" s="63">
        <f t="shared" ca="1" si="30"/>
        <v>0</v>
      </c>
      <c r="E112" s="63">
        <f t="shared" ca="1" si="30"/>
        <v>0</v>
      </c>
      <c r="F112" s="63">
        <f t="shared" ca="1" si="30"/>
        <v>0</v>
      </c>
      <c r="G112" s="63">
        <f t="shared" ca="1" si="30"/>
        <v>0</v>
      </c>
      <c r="H112" s="63">
        <f t="shared" ca="1" si="30"/>
        <v>0</v>
      </c>
      <c r="I112" s="63">
        <f t="shared" ca="1" si="30"/>
        <v>0</v>
      </c>
      <c r="J112" s="63">
        <f t="shared" ca="1" si="30"/>
        <v>0</v>
      </c>
      <c r="K112" s="63">
        <f t="shared" ca="1" si="30"/>
        <v>0</v>
      </c>
      <c r="L112" s="63">
        <f t="shared" ca="1" si="30"/>
        <v>0</v>
      </c>
      <c r="M112" s="63">
        <f t="shared" ca="1" si="30"/>
        <v>0</v>
      </c>
      <c r="N112" s="63">
        <f t="shared" ca="1" si="30"/>
        <v>0</v>
      </c>
      <c r="O112" s="63" t="str">
        <f t="shared" ca="1" si="30"/>
        <v/>
      </c>
      <c r="P112" s="63">
        <f t="shared" ca="1" si="30"/>
        <v>0</v>
      </c>
      <c r="Q112" s="63">
        <f t="shared" ca="1" si="30"/>
        <v>0</v>
      </c>
      <c r="R112" s="63">
        <f t="shared" ca="1" si="28"/>
        <v>0</v>
      </c>
      <c r="S112" s="63">
        <f t="shared" ca="1" si="28"/>
        <v>0</v>
      </c>
      <c r="T112" s="63">
        <f t="shared" ca="1" si="28"/>
        <v>0</v>
      </c>
      <c r="U112" s="63">
        <f t="shared" ca="1" si="28"/>
        <v>0</v>
      </c>
      <c r="V112" s="63" t="str">
        <f t="shared" ca="1" si="28"/>
        <v/>
      </c>
      <c r="W112" s="63">
        <f t="shared" ca="1" si="28"/>
        <v>0</v>
      </c>
      <c r="X112" s="63">
        <f t="shared" ca="1" si="28"/>
        <v>0</v>
      </c>
      <c r="Y112" s="63">
        <f t="shared" ca="1" si="29"/>
        <v>0</v>
      </c>
      <c r="Z112" s="63">
        <f t="shared" ca="1" si="29"/>
        <v>0</v>
      </c>
      <c r="AA112" s="63">
        <f t="shared" ca="1" si="29"/>
        <v>0</v>
      </c>
      <c r="AB112" s="63">
        <f t="shared" ca="1" si="29"/>
        <v>0</v>
      </c>
      <c r="AC112" s="63" t="str">
        <f t="shared" ca="1" si="29"/>
        <v/>
      </c>
      <c r="AD112" s="63">
        <f t="shared" ca="1" si="29"/>
        <v>0</v>
      </c>
      <c r="AE112" s="63">
        <f t="shared" ca="1" si="29"/>
        <v>0</v>
      </c>
      <c r="AF112" s="63">
        <f t="shared" ca="1" si="29"/>
        <v>0</v>
      </c>
    </row>
    <row r="113" spans="1:32">
      <c r="A113" s="51" t="str">
        <f>راننده!A113</f>
        <v>هلالي</v>
      </c>
      <c r="B113" s="63">
        <f t="shared" ca="1" si="30"/>
        <v>0</v>
      </c>
      <c r="C113" s="63" t="str">
        <f t="shared" ca="1" si="30"/>
        <v/>
      </c>
      <c r="D113" s="63">
        <f t="shared" ca="1" si="30"/>
        <v>0</v>
      </c>
      <c r="E113" s="63">
        <f t="shared" ca="1" si="30"/>
        <v>0</v>
      </c>
      <c r="F113" s="63">
        <f t="shared" ca="1" si="30"/>
        <v>0</v>
      </c>
      <c r="G113" s="63">
        <f t="shared" ca="1" si="30"/>
        <v>0</v>
      </c>
      <c r="H113" s="63">
        <f t="shared" ca="1" si="30"/>
        <v>0</v>
      </c>
      <c r="I113" s="63">
        <f t="shared" ca="1" si="30"/>
        <v>0</v>
      </c>
      <c r="J113" s="63">
        <f t="shared" ca="1" si="30"/>
        <v>0</v>
      </c>
      <c r="K113" s="63">
        <f t="shared" ca="1" si="30"/>
        <v>0</v>
      </c>
      <c r="L113" s="63">
        <f t="shared" ca="1" si="30"/>
        <v>0</v>
      </c>
      <c r="M113" s="63">
        <f t="shared" ca="1" si="30"/>
        <v>0</v>
      </c>
      <c r="N113" s="63">
        <f t="shared" ca="1" si="30"/>
        <v>0</v>
      </c>
      <c r="O113" s="63" t="str">
        <f t="shared" ca="1" si="30"/>
        <v/>
      </c>
      <c r="P113" s="63">
        <f t="shared" ca="1" si="30"/>
        <v>0</v>
      </c>
      <c r="Q113" s="63">
        <f t="shared" ca="1" si="30"/>
        <v>0</v>
      </c>
      <c r="R113" s="63">
        <f t="shared" ca="1" si="28"/>
        <v>0</v>
      </c>
      <c r="S113" s="63">
        <f t="shared" ca="1" si="28"/>
        <v>0</v>
      </c>
      <c r="T113" s="63">
        <f t="shared" ca="1" si="28"/>
        <v>0</v>
      </c>
      <c r="U113" s="63">
        <f t="shared" ca="1" si="28"/>
        <v>0</v>
      </c>
      <c r="V113" s="63" t="str">
        <f t="shared" ca="1" si="28"/>
        <v/>
      </c>
      <c r="W113" s="63">
        <f t="shared" ca="1" si="28"/>
        <v>0</v>
      </c>
      <c r="X113" s="63">
        <f t="shared" ca="1" si="28"/>
        <v>0</v>
      </c>
      <c r="Y113" s="63">
        <f t="shared" ca="1" si="29"/>
        <v>0</v>
      </c>
      <c r="Z113" s="63">
        <f t="shared" ca="1" si="29"/>
        <v>0</v>
      </c>
      <c r="AA113" s="63">
        <f t="shared" ca="1" si="29"/>
        <v>0</v>
      </c>
      <c r="AB113" s="63">
        <f t="shared" ca="1" si="29"/>
        <v>0</v>
      </c>
      <c r="AC113" s="63" t="str">
        <f t="shared" ca="1" si="29"/>
        <v/>
      </c>
      <c r="AD113" s="63">
        <f t="shared" ca="1" si="29"/>
        <v>0</v>
      </c>
      <c r="AE113" s="63">
        <f t="shared" ca="1" si="29"/>
        <v>0</v>
      </c>
      <c r="AF113" s="63">
        <f t="shared" ca="1" si="29"/>
        <v>0</v>
      </c>
    </row>
    <row r="114" spans="1:32">
      <c r="A114" s="51" t="str">
        <f>راننده!A114</f>
        <v>یحیی تبار</v>
      </c>
      <c r="B114" s="63">
        <f t="shared" ca="1" si="30"/>
        <v>0</v>
      </c>
      <c r="C114" s="63" t="str">
        <f t="shared" ca="1" si="30"/>
        <v/>
      </c>
      <c r="D114" s="63">
        <f t="shared" ca="1" si="30"/>
        <v>0</v>
      </c>
      <c r="E114" s="63">
        <f t="shared" ca="1" si="30"/>
        <v>0</v>
      </c>
      <c r="F114" s="63">
        <f t="shared" ca="1" si="30"/>
        <v>0</v>
      </c>
      <c r="G114" s="63">
        <f t="shared" ca="1" si="30"/>
        <v>0</v>
      </c>
      <c r="H114" s="63">
        <f t="shared" ca="1" si="30"/>
        <v>0</v>
      </c>
      <c r="I114" s="63">
        <f t="shared" ca="1" si="30"/>
        <v>0</v>
      </c>
      <c r="J114" s="63">
        <f t="shared" ca="1" si="30"/>
        <v>0</v>
      </c>
      <c r="K114" s="63">
        <f t="shared" ca="1" si="30"/>
        <v>0</v>
      </c>
      <c r="L114" s="63">
        <f t="shared" ca="1" si="30"/>
        <v>0</v>
      </c>
      <c r="M114" s="63">
        <f t="shared" ca="1" si="30"/>
        <v>0</v>
      </c>
      <c r="N114" s="63">
        <f t="shared" ca="1" si="30"/>
        <v>0</v>
      </c>
      <c r="O114" s="63" t="str">
        <f t="shared" ca="1" si="30"/>
        <v/>
      </c>
      <c r="P114" s="63">
        <f t="shared" ca="1" si="30"/>
        <v>0</v>
      </c>
      <c r="Q114" s="63">
        <f t="shared" ca="1" si="30"/>
        <v>0</v>
      </c>
      <c r="R114" s="63">
        <f t="shared" ca="1" si="28"/>
        <v>0</v>
      </c>
      <c r="S114" s="63">
        <f t="shared" ca="1" si="28"/>
        <v>0</v>
      </c>
      <c r="T114" s="63">
        <f t="shared" ca="1" si="28"/>
        <v>0</v>
      </c>
      <c r="U114" s="63">
        <f t="shared" ca="1" si="28"/>
        <v>0</v>
      </c>
      <c r="V114" s="63" t="str">
        <f t="shared" ca="1" si="28"/>
        <v/>
      </c>
      <c r="W114" s="63">
        <f t="shared" ca="1" si="28"/>
        <v>0</v>
      </c>
      <c r="X114" s="63">
        <f t="shared" ca="1" si="28"/>
        <v>0</v>
      </c>
      <c r="Y114" s="63">
        <f t="shared" ca="1" si="29"/>
        <v>0</v>
      </c>
      <c r="Z114" s="63">
        <f t="shared" ca="1" si="29"/>
        <v>0</v>
      </c>
      <c r="AA114" s="63">
        <f t="shared" ca="1" si="29"/>
        <v>0</v>
      </c>
      <c r="AB114" s="63">
        <f t="shared" ca="1" si="29"/>
        <v>0</v>
      </c>
      <c r="AC114" s="63" t="str">
        <f t="shared" ca="1" si="29"/>
        <v/>
      </c>
      <c r="AD114" s="63">
        <f t="shared" ca="1" si="29"/>
        <v>0</v>
      </c>
      <c r="AE114" s="63">
        <f t="shared" ca="1" si="29"/>
        <v>0</v>
      </c>
      <c r="AF114" s="63">
        <f t="shared" ca="1" si="29"/>
        <v>0</v>
      </c>
    </row>
    <row r="115" spans="1:32">
      <c r="A115" s="51" t="str">
        <f>راننده!A115</f>
        <v>یزدانی</v>
      </c>
      <c r="B115" s="63">
        <f t="shared" ca="1" si="30"/>
        <v>0</v>
      </c>
      <c r="C115" s="63" t="str">
        <f t="shared" ca="1" si="30"/>
        <v/>
      </c>
      <c r="D115" s="63">
        <f t="shared" ca="1" si="30"/>
        <v>0</v>
      </c>
      <c r="E115" s="63">
        <f t="shared" ca="1" si="30"/>
        <v>0</v>
      </c>
      <c r="F115" s="63">
        <f t="shared" ca="1" si="30"/>
        <v>0</v>
      </c>
      <c r="G115" s="63">
        <f t="shared" ca="1" si="30"/>
        <v>0</v>
      </c>
      <c r="H115" s="63">
        <f t="shared" ca="1" si="30"/>
        <v>0</v>
      </c>
      <c r="I115" s="63">
        <f t="shared" ca="1" si="30"/>
        <v>0</v>
      </c>
      <c r="J115" s="63">
        <f t="shared" ca="1" si="30"/>
        <v>0</v>
      </c>
      <c r="K115" s="63">
        <f t="shared" ca="1" si="30"/>
        <v>0</v>
      </c>
      <c r="L115" s="63">
        <f t="shared" ca="1" si="30"/>
        <v>0</v>
      </c>
      <c r="M115" s="63">
        <f t="shared" ca="1" si="30"/>
        <v>0</v>
      </c>
      <c r="N115" s="63">
        <f t="shared" ca="1" si="30"/>
        <v>0</v>
      </c>
      <c r="O115" s="63" t="str">
        <f t="shared" ca="1" si="30"/>
        <v/>
      </c>
      <c r="P115" s="63">
        <f t="shared" ca="1" si="30"/>
        <v>0</v>
      </c>
      <c r="Q115" s="63">
        <f t="shared" ca="1" si="30"/>
        <v>0</v>
      </c>
      <c r="R115" s="63">
        <f t="shared" ca="1" si="28"/>
        <v>0</v>
      </c>
      <c r="S115" s="63">
        <f t="shared" ca="1" si="28"/>
        <v>0</v>
      </c>
      <c r="T115" s="63">
        <f t="shared" ca="1" si="28"/>
        <v>0</v>
      </c>
      <c r="U115" s="63">
        <f t="shared" ca="1" si="28"/>
        <v>0</v>
      </c>
      <c r="V115" s="63" t="str">
        <f t="shared" ca="1" si="28"/>
        <v/>
      </c>
      <c r="W115" s="63">
        <f t="shared" ca="1" si="28"/>
        <v>0</v>
      </c>
      <c r="X115" s="63">
        <f t="shared" ca="1" si="28"/>
        <v>0</v>
      </c>
      <c r="Y115" s="63">
        <f t="shared" ca="1" si="29"/>
        <v>0</v>
      </c>
      <c r="Z115" s="63">
        <f t="shared" ca="1" si="29"/>
        <v>0</v>
      </c>
      <c r="AA115" s="63">
        <f t="shared" ca="1" si="29"/>
        <v>0</v>
      </c>
      <c r="AB115" s="63">
        <f t="shared" ca="1" si="29"/>
        <v>0</v>
      </c>
      <c r="AC115" s="63" t="str">
        <f t="shared" ca="1" si="29"/>
        <v/>
      </c>
      <c r="AD115" s="63">
        <f t="shared" ca="1" si="29"/>
        <v>0</v>
      </c>
      <c r="AE115" s="63">
        <f t="shared" ca="1" si="29"/>
        <v>0</v>
      </c>
      <c r="AF115" s="63">
        <f t="shared" ca="1" si="29"/>
        <v>0</v>
      </c>
    </row>
    <row r="116" spans="1:32">
      <c r="A116" s="51" t="str">
        <f>راننده!A116</f>
        <v>يونس پور</v>
      </c>
      <c r="B116" s="63">
        <f t="shared" ca="1" si="30"/>
        <v>0</v>
      </c>
      <c r="C116" s="63" t="str">
        <f t="shared" ca="1" si="30"/>
        <v/>
      </c>
      <c r="D116" s="63">
        <f t="shared" ca="1" si="30"/>
        <v>0</v>
      </c>
      <c r="E116" s="63">
        <f t="shared" ca="1" si="30"/>
        <v>0</v>
      </c>
      <c r="F116" s="63">
        <f t="shared" ca="1" si="30"/>
        <v>0</v>
      </c>
      <c r="G116" s="63">
        <f t="shared" ca="1" si="30"/>
        <v>0</v>
      </c>
      <c r="H116" s="63">
        <f t="shared" ca="1" si="30"/>
        <v>0</v>
      </c>
      <c r="I116" s="63">
        <f t="shared" ca="1" si="30"/>
        <v>0</v>
      </c>
      <c r="J116" s="63">
        <f t="shared" ca="1" si="30"/>
        <v>0</v>
      </c>
      <c r="K116" s="63">
        <f t="shared" ca="1" si="30"/>
        <v>0</v>
      </c>
      <c r="L116" s="63">
        <f t="shared" ca="1" si="30"/>
        <v>0</v>
      </c>
      <c r="M116" s="63">
        <f t="shared" ca="1" si="30"/>
        <v>0</v>
      </c>
      <c r="N116" s="63">
        <f t="shared" ca="1" si="30"/>
        <v>0</v>
      </c>
      <c r="O116" s="63" t="str">
        <f t="shared" ca="1" si="30"/>
        <v/>
      </c>
      <c r="P116" s="63">
        <f t="shared" ca="1" si="30"/>
        <v>0</v>
      </c>
      <c r="Q116" s="63">
        <f t="shared" ca="1" si="30"/>
        <v>0</v>
      </c>
      <c r="R116" s="63">
        <f t="shared" ca="1" si="28"/>
        <v>0</v>
      </c>
      <c r="S116" s="63">
        <f t="shared" ca="1" si="28"/>
        <v>0</v>
      </c>
      <c r="T116" s="63">
        <f t="shared" ca="1" si="28"/>
        <v>0</v>
      </c>
      <c r="U116" s="63">
        <f t="shared" ca="1" si="28"/>
        <v>0</v>
      </c>
      <c r="V116" s="63" t="str">
        <f t="shared" ca="1" si="28"/>
        <v/>
      </c>
      <c r="W116" s="63">
        <f t="shared" ca="1" si="28"/>
        <v>0</v>
      </c>
      <c r="X116" s="63">
        <f t="shared" ca="1" si="28"/>
        <v>0</v>
      </c>
      <c r="Y116" s="63">
        <f t="shared" ca="1" si="29"/>
        <v>0</v>
      </c>
      <c r="Z116" s="63">
        <f t="shared" ca="1" si="29"/>
        <v>0</v>
      </c>
      <c r="AA116" s="63">
        <f t="shared" ca="1" si="29"/>
        <v>0</v>
      </c>
      <c r="AB116" s="63">
        <f t="shared" ca="1" si="29"/>
        <v>0</v>
      </c>
      <c r="AC116" s="63" t="str">
        <f t="shared" ca="1" si="29"/>
        <v/>
      </c>
      <c r="AD116" s="63">
        <f t="shared" ca="1" si="29"/>
        <v>0</v>
      </c>
      <c r="AE116" s="63">
        <f t="shared" ca="1" si="29"/>
        <v>0</v>
      </c>
      <c r="AF116" s="63">
        <f t="shared" ca="1" si="29"/>
        <v>0</v>
      </c>
    </row>
  </sheetData>
  <customSheetViews>
    <customSheetView guid="{889FFCA4-7EFC-471B-8ECE-D4688929F392}">
      <pane xSplit="1" ySplit="1" topLeftCell="B44" activePane="bottomRight" state="frozen"/>
      <selection pane="bottomRight" activeCell="R11" sqref="R11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AI22"/>
  <sheetViews>
    <sheetView rightToLeft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F21" sqref="F21"/>
    </sheetView>
  </sheetViews>
  <sheetFormatPr defaultRowHeight="15"/>
  <cols>
    <col min="1" max="1" width="21.85546875" style="9" customWidth="1"/>
    <col min="2" max="2" width="10" style="9" bestFit="1" customWidth="1"/>
    <col min="3" max="3" width="18.7109375" style="7" bestFit="1" customWidth="1"/>
    <col min="4" max="4" width="6.5703125" style="7" bestFit="1" customWidth="1"/>
    <col min="5" max="5" width="2.140625" style="9" bestFit="1" customWidth="1"/>
    <col min="6" max="7" width="5" style="7" bestFit="1" customWidth="1"/>
    <col min="8" max="8" width="2.140625" style="7" bestFit="1" customWidth="1"/>
    <col min="9" max="10" width="5" style="7" bestFit="1" customWidth="1"/>
    <col min="11" max="12" width="2.140625" style="7" bestFit="1" customWidth="1"/>
    <col min="13" max="13" width="5" style="7" bestFit="1" customWidth="1"/>
    <col min="14" max="14" width="4" style="7" bestFit="1" customWidth="1"/>
    <col min="15" max="16" width="5" style="7" bestFit="1" customWidth="1"/>
    <col min="17" max="17" width="3.28515625" style="7" bestFit="1" customWidth="1"/>
    <col min="18" max="20" width="5" style="7" bestFit="1" customWidth="1"/>
    <col min="21" max="22" width="3.28515625" style="7" bestFit="1" customWidth="1"/>
    <col min="23" max="23" width="5" style="7" bestFit="1" customWidth="1"/>
    <col min="24" max="24" width="3.28515625" style="7" bestFit="1" customWidth="1"/>
    <col min="25" max="25" width="5" style="7" bestFit="1" customWidth="1"/>
    <col min="26" max="26" width="3.28515625" style="14" bestFit="1" customWidth="1"/>
    <col min="27" max="28" width="5" style="14" bestFit="1" customWidth="1"/>
    <col min="29" max="30" width="3.28515625" style="14" bestFit="1" customWidth="1"/>
    <col min="31" max="31" width="5" style="14" bestFit="1" customWidth="1"/>
    <col min="32" max="35" width="5" bestFit="1" customWidth="1"/>
  </cols>
  <sheetData>
    <row r="1" spans="1:35">
      <c r="A1" s="5" t="s">
        <v>125</v>
      </c>
      <c r="B1" s="5" t="s">
        <v>0</v>
      </c>
      <c r="C1" s="10" t="s">
        <v>1</v>
      </c>
      <c r="D1" s="5" t="s">
        <v>179</v>
      </c>
      <c r="E1" s="5">
        <v>1</v>
      </c>
      <c r="F1" s="5">
        <v>2</v>
      </c>
      <c r="G1" s="5">
        <v>3</v>
      </c>
      <c r="H1" s="5">
        <v>4</v>
      </c>
      <c r="I1" s="5">
        <v>5</v>
      </c>
      <c r="J1" s="5">
        <v>6</v>
      </c>
      <c r="K1" s="5">
        <v>7</v>
      </c>
      <c r="L1" s="5">
        <v>8</v>
      </c>
      <c r="M1" s="5">
        <v>9</v>
      </c>
      <c r="N1" s="5">
        <v>10</v>
      </c>
      <c r="O1" s="5">
        <v>11</v>
      </c>
      <c r="P1" s="5">
        <v>12</v>
      </c>
      <c r="Q1" s="5">
        <v>13</v>
      </c>
      <c r="R1" s="5">
        <v>14</v>
      </c>
      <c r="S1" s="5">
        <v>15</v>
      </c>
      <c r="T1" s="5">
        <v>16</v>
      </c>
      <c r="U1" s="5">
        <v>17</v>
      </c>
      <c r="V1" s="5">
        <v>18</v>
      </c>
      <c r="W1" s="5">
        <v>19</v>
      </c>
      <c r="X1" s="5">
        <v>20</v>
      </c>
      <c r="Y1" s="5">
        <v>21</v>
      </c>
      <c r="Z1" s="5">
        <v>22</v>
      </c>
      <c r="AA1" s="5">
        <v>23</v>
      </c>
      <c r="AB1" s="5">
        <v>24</v>
      </c>
      <c r="AC1" s="5">
        <v>25</v>
      </c>
      <c r="AD1" s="5">
        <v>26</v>
      </c>
      <c r="AE1" s="5">
        <v>27</v>
      </c>
      <c r="AF1" s="5">
        <v>28</v>
      </c>
      <c r="AG1" s="5">
        <v>29</v>
      </c>
      <c r="AH1" s="5">
        <v>30</v>
      </c>
      <c r="AI1" s="5">
        <v>31</v>
      </c>
    </row>
    <row r="2" spans="1:35">
      <c r="A2" s="53" t="s">
        <v>155</v>
      </c>
      <c r="B2" s="53">
        <v>15002025</v>
      </c>
      <c r="C2" s="53" t="s">
        <v>373</v>
      </c>
      <c r="D2" s="53">
        <f ca="1">SUM(E2:AI2)</f>
        <v>0</v>
      </c>
      <c r="E2" s="56">
        <f ca="1">IFERROR(SUMIFS(INDIRECT(LEFT(ADDRESS(1,2,4,1,E$1),LEN(ADDRESS(1,2,4,1,E$1))-1)&amp;":B"),INDIRECT(LEFT(ADDRESS(1,1,4,1,E$1),LEN(ADDRESS(1,1,4,1,E$1))-1)&amp;":A"),'قفل ها'!$B2,INDIRECT(LEFT(ADDRESS(1,8,4,1,E$1),LEN(ADDRESS(1,8,4,1,E$1))-1)&amp;":H"),'قفل ها'!$A2),"")</f>
        <v>0</v>
      </c>
      <c r="F2" s="56" t="str">
        <f ca="1">IFERROR(SUMIFS(INDIRECT(LEFT(ADDRESS(1,2,4,1,F$1),LEN(ADDRESS(1,2,4,1,F$1))-1)&amp;":B"),INDIRECT(LEFT(ADDRESS(1,1,4,1,F$1),LEN(ADDRESS(1,1,4,1,F$1))-1)&amp;":A"),'قفل ها'!$B2,INDIRECT(LEFT(ADDRESS(1,8,4,1,F$1),LEN(ADDRESS(1,8,4,1,F$1))-1)&amp;":H"),'قفل ها'!$A2),"")</f>
        <v/>
      </c>
      <c r="G2" s="56">
        <f ca="1">IFERROR(SUMIFS(INDIRECT(LEFT(ADDRESS(1,2,4,1,G$1),LEN(ADDRESS(1,2,4,1,G$1))-1)&amp;":B"),INDIRECT(LEFT(ADDRESS(1,1,4,1,G$1),LEN(ADDRESS(1,1,4,1,G$1))-1)&amp;":A"),'قفل ها'!$B2,INDIRECT(LEFT(ADDRESS(1,8,4,1,G$1),LEN(ADDRESS(1,8,4,1,G$1))-1)&amp;":H"),'قفل ها'!$A2),"")</f>
        <v>0</v>
      </c>
      <c r="H2" s="56">
        <f ca="1">IFERROR(SUMIFS(INDIRECT(LEFT(ADDRESS(1,2,4,1,H$1),LEN(ADDRESS(1,2,4,1,H$1))-1)&amp;":B"),INDIRECT(LEFT(ADDRESS(1,1,4,1,H$1),LEN(ADDRESS(1,1,4,1,H$1))-1)&amp;":A"),'قفل ها'!$B2,INDIRECT(LEFT(ADDRESS(1,8,4,1,H$1),LEN(ADDRESS(1,8,4,1,H$1))-1)&amp;":H"),'قفل ها'!$A2),"")</f>
        <v>0</v>
      </c>
      <c r="I2" s="56">
        <f ca="1">IFERROR(SUMIFS(INDIRECT(LEFT(ADDRESS(1,2,4,1,I$1),LEN(ADDRESS(1,2,4,1,I$1))-1)&amp;":B"),INDIRECT(LEFT(ADDRESS(1,1,4,1,I$1),LEN(ADDRESS(1,1,4,1,I$1))-1)&amp;":A"),'قفل ها'!$B2,INDIRECT(LEFT(ADDRESS(1,8,4,1,I$1),LEN(ADDRESS(1,8,4,1,I$1))-1)&amp;":H"),'قفل ها'!$A2),"")</f>
        <v>0</v>
      </c>
      <c r="J2" s="56">
        <f ca="1">IFERROR(SUMIFS(INDIRECT(LEFT(ADDRESS(1,2,4,1,J$1),LEN(ADDRESS(1,2,4,1,J$1))-1)&amp;":B"),INDIRECT(LEFT(ADDRESS(1,1,4,1,J$1),LEN(ADDRESS(1,1,4,1,J$1))-1)&amp;":A"),'قفل ها'!$B2,INDIRECT(LEFT(ADDRESS(1,8,4,1,J$1),LEN(ADDRESS(1,8,4,1,J$1))-1)&amp;":H"),'قفل ها'!$A2),"")</f>
        <v>0</v>
      </c>
      <c r="K2" s="56">
        <f ca="1">IFERROR(SUMIFS(INDIRECT(LEFT(ADDRESS(1,2,4,1,K$1),LEN(ADDRESS(1,2,4,1,K$1))-1)&amp;":B"),INDIRECT(LEFT(ADDRESS(1,1,4,1,K$1),LEN(ADDRESS(1,1,4,1,K$1))-1)&amp;":A"),'قفل ها'!$B2,INDIRECT(LEFT(ADDRESS(1,8,4,1,K$1),LEN(ADDRESS(1,8,4,1,K$1))-1)&amp;":H"),'قفل ها'!$A2),"")</f>
        <v>0</v>
      </c>
      <c r="L2" s="56">
        <f ca="1">IFERROR(SUMIFS(INDIRECT(LEFT(ADDRESS(1,2,4,1,L$1),LEN(ADDRESS(1,2,4,1,L$1))-1)&amp;":B"),INDIRECT(LEFT(ADDRESS(1,1,4,1,L$1),LEN(ADDRESS(1,1,4,1,L$1))-1)&amp;":A"),'قفل ها'!$B2,INDIRECT(LEFT(ADDRESS(1,8,4,1,L$1),LEN(ADDRESS(1,8,4,1,L$1))-1)&amp;":H"),'قفل ها'!$A2),"")</f>
        <v>0</v>
      </c>
      <c r="M2" s="56">
        <f ca="1">IFERROR(SUMIFS(INDIRECT(LEFT(ADDRESS(1,2,4,1,M$1),LEN(ADDRESS(1,2,4,1,M$1))-1)&amp;":B"),INDIRECT(LEFT(ADDRESS(1,1,4,1,M$1),LEN(ADDRESS(1,1,4,1,M$1))-1)&amp;":A"),'قفل ها'!$B2,INDIRECT(LEFT(ADDRESS(1,8,4,1,M$1),LEN(ADDRESS(1,8,4,1,M$1))-1)&amp;":H"),'قفل ها'!$A2),"")</f>
        <v>0</v>
      </c>
      <c r="N2" s="56">
        <f ca="1">IFERROR(SUMIFS(INDIRECT(LEFT(ADDRESS(1,2,4,1,N$1),LEN(ADDRESS(1,2,4,1,N$1))-1)&amp;":B"),INDIRECT(LEFT(ADDRESS(1,1,4,1,N$1),LEN(ADDRESS(1,1,4,1,N$1))-1)&amp;":A"),'قفل ها'!$B2,INDIRECT(LEFT(ADDRESS(1,8,4,1,N$1),LEN(ADDRESS(1,8,4,1,N$1))-1)&amp;":H"),'قفل ها'!$A2),"")</f>
        <v>0</v>
      </c>
      <c r="O2" s="56">
        <f ca="1">IFERROR(SUMIFS(INDIRECT(LEFT(ADDRESS(1,2,4,1,O$1),LEN(ADDRESS(1,2,4,1,O$1))-1)&amp;":B"),INDIRECT(LEFT(ADDRESS(1,1,4,1,O$1),LEN(ADDRESS(1,1,4,1,O$1))-1)&amp;":A"),'قفل ها'!$B2,INDIRECT(LEFT(ADDRESS(1,8,4,1,O$1),LEN(ADDRESS(1,8,4,1,O$1))-1)&amp;":H"),'قفل ها'!$A2),"")</f>
        <v>0</v>
      </c>
      <c r="P2" s="56">
        <f ca="1">IFERROR(SUMIFS(INDIRECT(LEFT(ADDRESS(1,2,4,1,P$1),LEN(ADDRESS(1,2,4,1,P$1))-1)&amp;":B"),INDIRECT(LEFT(ADDRESS(1,1,4,1,P$1),LEN(ADDRESS(1,1,4,1,P$1))-1)&amp;":A"),'قفل ها'!$B2,INDIRECT(LEFT(ADDRESS(1,8,4,1,P$1),LEN(ADDRESS(1,8,4,1,P$1))-1)&amp;":H"),'قفل ها'!$A2),"")</f>
        <v>0</v>
      </c>
      <c r="Q2" s="56">
        <f ca="1">IFERROR(SUMIFS(INDIRECT(LEFT(ADDRESS(1,2,4,1,Q$1),LEN(ADDRESS(1,2,4,1,Q$1))-1)&amp;":B"),INDIRECT(LEFT(ADDRESS(1,1,4,1,Q$1),LEN(ADDRESS(1,1,4,1,Q$1))-1)&amp;":A"),'قفل ها'!$B2,INDIRECT(LEFT(ADDRESS(1,8,4,1,Q$1),LEN(ADDRESS(1,8,4,1,Q$1))-1)&amp;":H"),'قفل ها'!$A2),"")</f>
        <v>0</v>
      </c>
      <c r="R2" s="56" t="str">
        <f ca="1">IFERROR(SUMIFS(INDIRECT(LEFT(ADDRESS(1,2,4,1,R$1),LEN(ADDRESS(1,2,4,1,R$1))-1)&amp;":B"),INDIRECT(LEFT(ADDRESS(1,1,4,1,R$1),LEN(ADDRESS(1,1,4,1,R$1))-1)&amp;":A"),'قفل ها'!$B2,INDIRECT(LEFT(ADDRESS(1,8,4,1,R$1),LEN(ADDRESS(1,8,4,1,R$1))-1)&amp;":H"),'قفل ها'!$A2),"")</f>
        <v/>
      </c>
      <c r="S2" s="56">
        <f ca="1">IFERROR(SUMIFS(INDIRECT(LEFT(ADDRESS(1,2,4,1,S$1),LEN(ADDRESS(1,2,4,1,S$1))-1)&amp;":B"),INDIRECT(LEFT(ADDRESS(1,1,4,1,S$1),LEN(ADDRESS(1,1,4,1,S$1))-1)&amp;":A"),'قفل ها'!$B2,INDIRECT(LEFT(ADDRESS(1,8,4,1,S$1),LEN(ADDRESS(1,8,4,1,S$1))-1)&amp;":H"),'قفل ها'!$A2),"")</f>
        <v>0</v>
      </c>
      <c r="T2" s="56">
        <f ca="1">IFERROR(SUMIFS(INDIRECT(LEFT(ADDRESS(1,2,4,1,T$1),LEN(ADDRESS(1,2,4,1,T$1))-1)&amp;":B"),INDIRECT(LEFT(ADDRESS(1,1,4,1,T$1),LEN(ADDRESS(1,1,4,1,T$1))-1)&amp;":A"),'قفل ها'!$B2,INDIRECT(LEFT(ADDRESS(1,8,4,1,T$1),LEN(ADDRESS(1,8,4,1,T$1))-1)&amp;":H"),'قفل ها'!$A2),"")</f>
        <v>0</v>
      </c>
      <c r="U2" s="56">
        <f ca="1">IFERROR(SUMIFS(INDIRECT(LEFT(ADDRESS(1,2,4,1,U$1),LEN(ADDRESS(1,2,4,1,U$1))-1)&amp;":B"),INDIRECT(LEFT(ADDRESS(1,1,4,1,U$1),LEN(ADDRESS(1,1,4,1,U$1))-1)&amp;":A"),'قفل ها'!$B2,INDIRECT(LEFT(ADDRESS(1,8,4,1,U$1),LEN(ADDRESS(1,8,4,1,U$1))-1)&amp;":H"),'قفل ها'!$A2),"")</f>
        <v>0</v>
      </c>
      <c r="V2" s="56">
        <f ca="1">IFERROR(SUMIFS(INDIRECT(LEFT(ADDRESS(1,2,4,1,V$1),LEN(ADDRESS(1,2,4,1,V$1))-1)&amp;":B"),INDIRECT(LEFT(ADDRESS(1,1,4,1,V$1),LEN(ADDRESS(1,1,4,1,V$1))-1)&amp;":A"),'قفل ها'!$B2,INDIRECT(LEFT(ADDRESS(1,8,4,1,V$1),LEN(ADDRESS(1,8,4,1,V$1))-1)&amp;":H"),'قفل ها'!$A2),"")</f>
        <v>0</v>
      </c>
      <c r="W2" s="56">
        <f ca="1">IFERROR(SUMIFS(INDIRECT(LEFT(ADDRESS(1,2,4,1,W$1),LEN(ADDRESS(1,2,4,1,W$1))-1)&amp;":B"),INDIRECT(LEFT(ADDRESS(1,1,4,1,W$1),LEN(ADDRESS(1,1,4,1,W$1))-1)&amp;":A"),'قفل ها'!$B2,INDIRECT(LEFT(ADDRESS(1,8,4,1,W$1),LEN(ADDRESS(1,8,4,1,W$1))-1)&amp;":H"),'قفل ها'!$A2),"")</f>
        <v>0</v>
      </c>
      <c r="X2" s="56">
        <f ca="1">IFERROR(SUMIFS(INDIRECT(LEFT(ADDRESS(1,2,4,1,X$1),LEN(ADDRESS(1,2,4,1,X$1))-1)&amp;":B"),INDIRECT(LEFT(ADDRESS(1,1,4,1,X$1),LEN(ADDRESS(1,1,4,1,X$1))-1)&amp;":A"),'قفل ها'!$B2,INDIRECT(LEFT(ADDRESS(1,8,4,1,X$1),LEN(ADDRESS(1,8,4,1,X$1))-1)&amp;":H"),'قفل ها'!$A2),"")</f>
        <v>0</v>
      </c>
      <c r="Y2" s="56" t="str">
        <f ca="1">IFERROR(SUMIFS(INDIRECT(LEFT(ADDRESS(1,2,4,1,Y$1),LEN(ADDRESS(1,2,4,1,Y$1))-1)&amp;":B"),INDIRECT(LEFT(ADDRESS(1,1,4,1,Y$1),LEN(ADDRESS(1,1,4,1,Y$1))-1)&amp;":A"),'قفل ها'!$B2,INDIRECT(LEFT(ADDRESS(1,8,4,1,Y$1),LEN(ADDRESS(1,8,4,1,Y$1))-1)&amp;":H"),'قفل ها'!$A2),"")</f>
        <v/>
      </c>
      <c r="Z2" s="56">
        <f ca="1">IFERROR(SUMIFS(INDIRECT(LEFT(ADDRESS(1,2,4,1,Z$1),LEN(ADDRESS(1,2,4,1,Z$1))-1)&amp;":B"),INDIRECT(LEFT(ADDRESS(1,1,4,1,Z$1),LEN(ADDRESS(1,1,4,1,Z$1))-1)&amp;":A"),'قفل ها'!$B2,INDIRECT(LEFT(ADDRESS(1,8,4,1,Z$1),LEN(ADDRESS(1,8,4,1,Z$1))-1)&amp;":H"),'قفل ها'!$A2),"")</f>
        <v>0</v>
      </c>
      <c r="AA2" s="56">
        <f ca="1">IFERROR(SUMIFS(INDIRECT(LEFT(ADDRESS(1,2,4,1,AA$1),LEN(ADDRESS(1,2,4,1,AA$1))-1)&amp;":B"),INDIRECT(LEFT(ADDRESS(1,1,4,1,AA$1),LEN(ADDRESS(1,1,4,1,AA$1))-1)&amp;":A"),'قفل ها'!$B2,INDIRECT(LEFT(ADDRESS(1,8,4,1,AA$1),LEN(ADDRESS(1,8,4,1,AA$1))-1)&amp;":H"),'قفل ها'!$A2),"")</f>
        <v>0</v>
      </c>
      <c r="AB2" s="56">
        <f ca="1">IFERROR(SUMIFS(INDIRECT(LEFT(ADDRESS(1,2,4,1,AB$1),LEN(ADDRESS(1,2,4,1,AB$1))-1)&amp;":B"),INDIRECT(LEFT(ADDRESS(1,1,4,1,AB$1),LEN(ADDRESS(1,1,4,1,AB$1))-1)&amp;":A"),'قفل ها'!$B2,INDIRECT(LEFT(ADDRESS(1,8,4,1,AB$1),LEN(ADDRESS(1,8,4,1,AB$1))-1)&amp;":H"),'قفل ها'!$A2),"")</f>
        <v>0</v>
      </c>
      <c r="AC2" s="56">
        <f ca="1">IFERROR(SUMIFS(INDIRECT(LEFT(ADDRESS(1,2,4,1,AC$1),LEN(ADDRESS(1,2,4,1,AC$1))-1)&amp;":B"),INDIRECT(LEFT(ADDRESS(1,1,4,1,AC$1),LEN(ADDRESS(1,1,4,1,AC$1))-1)&amp;":A"),'قفل ها'!$B2,INDIRECT(LEFT(ADDRESS(1,8,4,1,AC$1),LEN(ADDRESS(1,8,4,1,AC$1))-1)&amp;":H"),'قفل ها'!$A2),"")</f>
        <v>0</v>
      </c>
      <c r="AD2" s="56">
        <f ca="1">IFERROR(SUMIFS(INDIRECT(LEFT(ADDRESS(1,2,4,1,AD$1),LEN(ADDRESS(1,2,4,1,AD$1))-1)&amp;":B"),INDIRECT(LEFT(ADDRESS(1,1,4,1,AD$1),LEN(ADDRESS(1,1,4,1,AD$1))-1)&amp;":A"),'قفل ها'!$B2,INDIRECT(LEFT(ADDRESS(1,8,4,1,AD$1),LEN(ADDRESS(1,8,4,1,AD$1))-1)&amp;":H"),'قفل ها'!$A2),"")</f>
        <v>0</v>
      </c>
      <c r="AE2" s="56">
        <f ca="1">IFERROR(SUMIFS(INDIRECT(LEFT(ADDRESS(1,2,4,1,AE$1),LEN(ADDRESS(1,2,4,1,AE$1))-1)&amp;":B"),INDIRECT(LEFT(ADDRESS(1,1,4,1,AE$1),LEN(ADDRESS(1,1,4,1,AE$1))-1)&amp;":A"),'قفل ها'!$B2,INDIRECT(LEFT(ADDRESS(1,8,4,1,AE$1),LEN(ADDRESS(1,8,4,1,AE$1))-1)&amp;":H"),'قفل ها'!$A2),"")</f>
        <v>0</v>
      </c>
      <c r="AF2" s="56" t="str">
        <f ca="1">IFERROR(SUMIFS(INDIRECT(LEFT(ADDRESS(1,2,4,1,AF$1),LEN(ADDRESS(1,2,4,1,AF$1))-1)&amp;":B"),INDIRECT(LEFT(ADDRESS(1,1,4,1,AF$1),LEN(ADDRESS(1,1,4,1,AF$1))-1)&amp;":A"),'قفل ها'!$B2,INDIRECT(LEFT(ADDRESS(1,8,4,1,AF$1),LEN(ADDRESS(1,8,4,1,AF$1))-1)&amp;":H"),'قفل ها'!$A2),"")</f>
        <v/>
      </c>
      <c r="AG2" s="56">
        <f ca="1">IFERROR(SUMIFS(INDIRECT(LEFT(ADDRESS(1,2,4,1,AG$1),LEN(ADDRESS(1,2,4,1,AG$1))-1)&amp;":B"),INDIRECT(LEFT(ADDRESS(1,1,4,1,AG$1),LEN(ADDRESS(1,1,4,1,AG$1))-1)&amp;":A"),'قفل ها'!$B2,INDIRECT(LEFT(ADDRESS(1,8,4,1,AG$1),LEN(ADDRESS(1,8,4,1,AG$1))-1)&amp;":H"),'قفل ها'!$A2),"")</f>
        <v>0</v>
      </c>
      <c r="AH2" s="56">
        <f ca="1">IFERROR(SUMIFS(INDIRECT(LEFT(ADDRESS(1,2,4,1,AH$1),LEN(ADDRESS(1,2,4,1,AH$1))-1)&amp;":B"),INDIRECT(LEFT(ADDRESS(1,1,4,1,AH$1),LEN(ADDRESS(1,1,4,1,AH$1))-1)&amp;":A"),'قفل ها'!$B2,INDIRECT(LEFT(ADDRESS(1,8,4,1,AH$1),LEN(ADDRESS(1,8,4,1,AH$1))-1)&amp;":H"),'قفل ها'!$A2),"")</f>
        <v>0</v>
      </c>
      <c r="AI2" s="56">
        <f ca="1">IFERROR(SUMIFS(INDIRECT(LEFT(ADDRESS(1,2,4,1,AI$1),LEN(ADDRESS(1,2,4,1,AI$1))-1)&amp;":B"),INDIRECT(LEFT(ADDRESS(1,1,4,1,AI$1),LEN(ADDRESS(1,1,4,1,AI$1))-1)&amp;":A"),'قفل ها'!$B2,INDIRECT(LEFT(ADDRESS(1,8,4,1,AI$1),LEN(ADDRESS(1,8,4,1,AI$1))-1)&amp;":H"),'قفل ها'!$A2),"")</f>
        <v>0</v>
      </c>
    </row>
    <row r="3" spans="1:35">
      <c r="A3" s="53" t="s">
        <v>155</v>
      </c>
      <c r="B3" s="53">
        <v>15002055</v>
      </c>
      <c r="C3" s="57" t="s">
        <v>367</v>
      </c>
      <c r="D3" s="53">
        <f t="shared" ref="D3:D22" ca="1" si="0">SUM(E3:AI3)</f>
        <v>0</v>
      </c>
      <c r="E3" s="56">
        <f ca="1">IFERROR(SUMIFS(INDIRECT(LEFT(ADDRESS(1,2,4,1,E$1),LEN(ADDRESS(1,2,4,1,E$1))-1)&amp;":B"),INDIRECT(LEFT(ADDRESS(1,1,4,1,E$1),LEN(ADDRESS(1,1,4,1,E$1))-1)&amp;":A"),'قفل ها'!$B3,INDIRECT(LEFT(ADDRESS(1,8,4,1,E$1),LEN(ADDRESS(1,8,4,1,E$1))-1)&amp;":H"),'قفل ها'!$A3),"")</f>
        <v>0</v>
      </c>
      <c r="F3" s="56" t="str">
        <f ca="1">IFERROR(SUMIFS(INDIRECT(LEFT(ADDRESS(1,2,4,1,F$1),LEN(ADDRESS(1,2,4,1,F$1))-1)&amp;":B"),INDIRECT(LEFT(ADDRESS(1,1,4,1,F$1),LEN(ADDRESS(1,1,4,1,F$1))-1)&amp;":A"),'قفل ها'!$B3,INDIRECT(LEFT(ADDRESS(1,8,4,1,F$1),LEN(ADDRESS(1,8,4,1,F$1))-1)&amp;":H"),'قفل ها'!$A3),"")</f>
        <v/>
      </c>
      <c r="G3" s="56">
        <f ca="1">IFERROR(SUMIFS(INDIRECT(LEFT(ADDRESS(1,2,4,1,G$1),LEN(ADDRESS(1,2,4,1,G$1))-1)&amp;":B"),INDIRECT(LEFT(ADDRESS(1,1,4,1,G$1),LEN(ADDRESS(1,1,4,1,G$1))-1)&amp;":A"),'قفل ها'!$B3,INDIRECT(LEFT(ADDRESS(1,8,4,1,G$1),LEN(ADDRESS(1,8,4,1,G$1))-1)&amp;":H"),'قفل ها'!$A3),"")</f>
        <v>0</v>
      </c>
      <c r="H3" s="56">
        <f ca="1">IFERROR(SUMIFS(INDIRECT(LEFT(ADDRESS(1,2,4,1,H$1),LEN(ADDRESS(1,2,4,1,H$1))-1)&amp;":B"),INDIRECT(LEFT(ADDRESS(1,1,4,1,H$1),LEN(ADDRESS(1,1,4,1,H$1))-1)&amp;":A"),'قفل ها'!$B3,INDIRECT(LEFT(ADDRESS(1,8,4,1,H$1),LEN(ADDRESS(1,8,4,1,H$1))-1)&amp;":H"),'قفل ها'!$A3),"")</f>
        <v>0</v>
      </c>
      <c r="I3" s="56">
        <f ca="1">IFERROR(SUMIFS(INDIRECT(LEFT(ADDRESS(1,2,4,1,I$1),LEN(ADDRESS(1,2,4,1,I$1))-1)&amp;":B"),INDIRECT(LEFT(ADDRESS(1,1,4,1,I$1),LEN(ADDRESS(1,1,4,1,I$1))-1)&amp;":A"),'قفل ها'!$B3,INDIRECT(LEFT(ADDRESS(1,8,4,1,I$1),LEN(ADDRESS(1,8,4,1,I$1))-1)&amp;":H"),'قفل ها'!$A3),"")</f>
        <v>0</v>
      </c>
      <c r="J3" s="56">
        <f ca="1">IFERROR(SUMIFS(INDIRECT(LEFT(ADDRESS(1,2,4,1,J$1),LEN(ADDRESS(1,2,4,1,J$1))-1)&amp;":B"),INDIRECT(LEFT(ADDRESS(1,1,4,1,J$1),LEN(ADDRESS(1,1,4,1,J$1))-1)&amp;":A"),'قفل ها'!$B3,INDIRECT(LEFT(ADDRESS(1,8,4,1,J$1),LEN(ADDRESS(1,8,4,1,J$1))-1)&amp;":H"),'قفل ها'!$A3),"")</f>
        <v>0</v>
      </c>
      <c r="K3" s="56">
        <f ca="1">IFERROR(SUMIFS(INDIRECT(LEFT(ADDRESS(1,2,4,1,K$1),LEN(ADDRESS(1,2,4,1,K$1))-1)&amp;":B"),INDIRECT(LEFT(ADDRESS(1,1,4,1,K$1),LEN(ADDRESS(1,1,4,1,K$1))-1)&amp;":A"),'قفل ها'!$B3,INDIRECT(LEFT(ADDRESS(1,8,4,1,K$1),LEN(ADDRESS(1,8,4,1,K$1))-1)&amp;":H"),'قفل ها'!$A3),"")</f>
        <v>0</v>
      </c>
      <c r="L3" s="56">
        <f ca="1">IFERROR(SUMIFS(INDIRECT(LEFT(ADDRESS(1,2,4,1,L$1),LEN(ADDRESS(1,2,4,1,L$1))-1)&amp;":B"),INDIRECT(LEFT(ADDRESS(1,1,4,1,L$1),LEN(ADDRESS(1,1,4,1,L$1))-1)&amp;":A"),'قفل ها'!$B3,INDIRECT(LEFT(ADDRESS(1,8,4,1,L$1),LEN(ADDRESS(1,8,4,1,L$1))-1)&amp;":H"),'قفل ها'!$A3),"")</f>
        <v>0</v>
      </c>
      <c r="M3" s="56">
        <f ca="1">IFERROR(SUMIFS(INDIRECT(LEFT(ADDRESS(1,2,4,1,M$1),LEN(ADDRESS(1,2,4,1,M$1))-1)&amp;":B"),INDIRECT(LEFT(ADDRESS(1,1,4,1,M$1),LEN(ADDRESS(1,1,4,1,M$1))-1)&amp;":A"),'قفل ها'!$B3,INDIRECT(LEFT(ADDRESS(1,8,4,1,M$1),LEN(ADDRESS(1,8,4,1,M$1))-1)&amp;":H"),'قفل ها'!$A3),"")</f>
        <v>0</v>
      </c>
      <c r="N3" s="56">
        <f ca="1">IFERROR(SUMIFS(INDIRECT(LEFT(ADDRESS(1,2,4,1,N$1),LEN(ADDRESS(1,2,4,1,N$1))-1)&amp;":B"),INDIRECT(LEFT(ADDRESS(1,1,4,1,N$1),LEN(ADDRESS(1,1,4,1,N$1))-1)&amp;":A"),'قفل ها'!$B3,INDIRECT(LEFT(ADDRESS(1,8,4,1,N$1),LEN(ADDRESS(1,8,4,1,N$1))-1)&amp;":H"),'قفل ها'!$A3),"")</f>
        <v>0</v>
      </c>
      <c r="O3" s="56">
        <f ca="1">IFERROR(SUMIFS(INDIRECT(LEFT(ADDRESS(1,2,4,1,O$1),LEN(ADDRESS(1,2,4,1,O$1))-1)&amp;":B"),INDIRECT(LEFT(ADDRESS(1,1,4,1,O$1),LEN(ADDRESS(1,1,4,1,O$1))-1)&amp;":A"),'قفل ها'!$B3,INDIRECT(LEFT(ADDRESS(1,8,4,1,O$1),LEN(ADDRESS(1,8,4,1,O$1))-1)&amp;":H"),'قفل ها'!$A3),"")</f>
        <v>0</v>
      </c>
      <c r="P3" s="56">
        <f ca="1">IFERROR(SUMIFS(INDIRECT(LEFT(ADDRESS(1,2,4,1,P$1),LEN(ADDRESS(1,2,4,1,P$1))-1)&amp;":B"),INDIRECT(LEFT(ADDRESS(1,1,4,1,P$1),LEN(ADDRESS(1,1,4,1,P$1))-1)&amp;":A"),'قفل ها'!$B3,INDIRECT(LEFT(ADDRESS(1,8,4,1,P$1),LEN(ADDRESS(1,8,4,1,P$1))-1)&amp;":H"),'قفل ها'!$A3),"")</f>
        <v>0</v>
      </c>
      <c r="Q3" s="56">
        <f ca="1">IFERROR(SUMIFS(INDIRECT(LEFT(ADDRESS(1,2,4,1,Q$1),LEN(ADDRESS(1,2,4,1,Q$1))-1)&amp;":B"),INDIRECT(LEFT(ADDRESS(1,1,4,1,Q$1),LEN(ADDRESS(1,1,4,1,Q$1))-1)&amp;":A"),'قفل ها'!$B3,INDIRECT(LEFT(ADDRESS(1,8,4,1,Q$1),LEN(ADDRESS(1,8,4,1,Q$1))-1)&amp;":H"),'قفل ها'!$A3),"")</f>
        <v>0</v>
      </c>
      <c r="R3" s="56" t="str">
        <f ca="1">IFERROR(SUMIFS(INDIRECT(LEFT(ADDRESS(1,2,4,1,R$1),LEN(ADDRESS(1,2,4,1,R$1))-1)&amp;":B"),INDIRECT(LEFT(ADDRESS(1,1,4,1,R$1),LEN(ADDRESS(1,1,4,1,R$1))-1)&amp;":A"),'قفل ها'!$B3,INDIRECT(LEFT(ADDRESS(1,8,4,1,R$1),LEN(ADDRESS(1,8,4,1,R$1))-1)&amp;":H"),'قفل ها'!$A3),"")</f>
        <v/>
      </c>
      <c r="S3" s="56">
        <f ca="1">IFERROR(SUMIFS(INDIRECT(LEFT(ADDRESS(1,2,4,1,S$1),LEN(ADDRESS(1,2,4,1,S$1))-1)&amp;":B"),INDIRECT(LEFT(ADDRESS(1,1,4,1,S$1),LEN(ADDRESS(1,1,4,1,S$1))-1)&amp;":A"),'قفل ها'!$B3,INDIRECT(LEFT(ADDRESS(1,8,4,1,S$1),LEN(ADDRESS(1,8,4,1,S$1))-1)&amp;":H"),'قفل ها'!$A3),"")</f>
        <v>0</v>
      </c>
      <c r="T3" s="56">
        <f ca="1">IFERROR(SUMIFS(INDIRECT(LEFT(ADDRESS(1,2,4,1,T$1),LEN(ADDRESS(1,2,4,1,T$1))-1)&amp;":B"),INDIRECT(LEFT(ADDRESS(1,1,4,1,T$1),LEN(ADDRESS(1,1,4,1,T$1))-1)&amp;":A"),'قفل ها'!$B3,INDIRECT(LEFT(ADDRESS(1,8,4,1,T$1),LEN(ADDRESS(1,8,4,1,T$1))-1)&amp;":H"),'قفل ها'!$A3),"")</f>
        <v>0</v>
      </c>
      <c r="U3" s="56">
        <f ca="1">IFERROR(SUMIFS(INDIRECT(LEFT(ADDRESS(1,2,4,1,U$1),LEN(ADDRESS(1,2,4,1,U$1))-1)&amp;":B"),INDIRECT(LEFT(ADDRESS(1,1,4,1,U$1),LEN(ADDRESS(1,1,4,1,U$1))-1)&amp;":A"),'قفل ها'!$B3,INDIRECT(LEFT(ADDRESS(1,8,4,1,U$1),LEN(ADDRESS(1,8,4,1,U$1))-1)&amp;":H"),'قفل ها'!$A3),"")</f>
        <v>0</v>
      </c>
      <c r="V3" s="56">
        <f ca="1">IFERROR(SUMIFS(INDIRECT(LEFT(ADDRESS(1,2,4,1,V$1),LEN(ADDRESS(1,2,4,1,V$1))-1)&amp;":B"),INDIRECT(LEFT(ADDRESS(1,1,4,1,V$1),LEN(ADDRESS(1,1,4,1,V$1))-1)&amp;":A"),'قفل ها'!$B3,INDIRECT(LEFT(ADDRESS(1,8,4,1,V$1),LEN(ADDRESS(1,8,4,1,V$1))-1)&amp;":H"),'قفل ها'!$A3),"")</f>
        <v>0</v>
      </c>
      <c r="W3" s="56">
        <f ca="1">IFERROR(SUMIFS(INDIRECT(LEFT(ADDRESS(1,2,4,1,W$1),LEN(ADDRESS(1,2,4,1,W$1))-1)&amp;":B"),INDIRECT(LEFT(ADDRESS(1,1,4,1,W$1),LEN(ADDRESS(1,1,4,1,W$1))-1)&amp;":A"),'قفل ها'!$B3,INDIRECT(LEFT(ADDRESS(1,8,4,1,W$1),LEN(ADDRESS(1,8,4,1,W$1))-1)&amp;":H"),'قفل ها'!$A3),"")</f>
        <v>0</v>
      </c>
      <c r="X3" s="56">
        <f ca="1">IFERROR(SUMIFS(INDIRECT(LEFT(ADDRESS(1,2,4,1,X$1),LEN(ADDRESS(1,2,4,1,X$1))-1)&amp;":B"),INDIRECT(LEFT(ADDRESS(1,1,4,1,X$1),LEN(ADDRESS(1,1,4,1,X$1))-1)&amp;":A"),'قفل ها'!$B3,INDIRECT(LEFT(ADDRESS(1,8,4,1,X$1),LEN(ADDRESS(1,8,4,1,X$1))-1)&amp;":H"),'قفل ها'!$A3),"")</f>
        <v>0</v>
      </c>
      <c r="Y3" s="56" t="str">
        <f ca="1">IFERROR(SUMIFS(INDIRECT(LEFT(ADDRESS(1,2,4,1,Y$1),LEN(ADDRESS(1,2,4,1,Y$1))-1)&amp;":B"),INDIRECT(LEFT(ADDRESS(1,1,4,1,Y$1),LEN(ADDRESS(1,1,4,1,Y$1))-1)&amp;":A"),'قفل ها'!$B3,INDIRECT(LEFT(ADDRESS(1,8,4,1,Y$1),LEN(ADDRESS(1,8,4,1,Y$1))-1)&amp;":H"),'قفل ها'!$A3),"")</f>
        <v/>
      </c>
      <c r="Z3" s="56">
        <f ca="1">IFERROR(SUMIFS(INDIRECT(LEFT(ADDRESS(1,2,4,1,Z$1),LEN(ADDRESS(1,2,4,1,Z$1))-1)&amp;":B"),INDIRECT(LEFT(ADDRESS(1,1,4,1,Z$1),LEN(ADDRESS(1,1,4,1,Z$1))-1)&amp;":A"),'قفل ها'!$B3,INDIRECT(LEFT(ADDRESS(1,8,4,1,Z$1),LEN(ADDRESS(1,8,4,1,Z$1))-1)&amp;":H"),'قفل ها'!$A3),"")</f>
        <v>0</v>
      </c>
      <c r="AA3" s="56">
        <f ca="1">IFERROR(SUMIFS(INDIRECT(LEFT(ADDRESS(1,2,4,1,AA$1),LEN(ADDRESS(1,2,4,1,AA$1))-1)&amp;":B"),INDIRECT(LEFT(ADDRESS(1,1,4,1,AA$1),LEN(ADDRESS(1,1,4,1,AA$1))-1)&amp;":A"),'قفل ها'!$B3,INDIRECT(LEFT(ADDRESS(1,8,4,1,AA$1),LEN(ADDRESS(1,8,4,1,AA$1))-1)&amp;":H"),'قفل ها'!$A3),"")</f>
        <v>0</v>
      </c>
      <c r="AB3" s="56">
        <f ca="1">IFERROR(SUMIFS(INDIRECT(LEFT(ADDRESS(1,2,4,1,AB$1),LEN(ADDRESS(1,2,4,1,AB$1))-1)&amp;":B"),INDIRECT(LEFT(ADDRESS(1,1,4,1,AB$1),LEN(ADDRESS(1,1,4,1,AB$1))-1)&amp;":A"),'قفل ها'!$B3,INDIRECT(LEFT(ADDRESS(1,8,4,1,AB$1),LEN(ADDRESS(1,8,4,1,AB$1))-1)&amp;":H"),'قفل ها'!$A3),"")</f>
        <v>0</v>
      </c>
      <c r="AC3" s="56">
        <f ca="1">IFERROR(SUMIFS(INDIRECT(LEFT(ADDRESS(1,2,4,1,AC$1),LEN(ADDRESS(1,2,4,1,AC$1))-1)&amp;":B"),INDIRECT(LEFT(ADDRESS(1,1,4,1,AC$1),LEN(ADDRESS(1,1,4,1,AC$1))-1)&amp;":A"),'قفل ها'!$B3,INDIRECT(LEFT(ADDRESS(1,8,4,1,AC$1),LEN(ADDRESS(1,8,4,1,AC$1))-1)&amp;":H"),'قفل ها'!$A3),"")</f>
        <v>0</v>
      </c>
      <c r="AD3" s="56">
        <f ca="1">IFERROR(SUMIFS(INDIRECT(LEFT(ADDRESS(1,2,4,1,AD$1),LEN(ADDRESS(1,2,4,1,AD$1))-1)&amp;":B"),INDIRECT(LEFT(ADDRESS(1,1,4,1,AD$1),LEN(ADDRESS(1,1,4,1,AD$1))-1)&amp;":A"),'قفل ها'!$B3,INDIRECT(LEFT(ADDRESS(1,8,4,1,AD$1),LEN(ADDRESS(1,8,4,1,AD$1))-1)&amp;":H"),'قفل ها'!$A3),"")</f>
        <v>0</v>
      </c>
      <c r="AE3" s="56">
        <f ca="1">IFERROR(SUMIFS(INDIRECT(LEFT(ADDRESS(1,2,4,1,AE$1),LEN(ADDRESS(1,2,4,1,AE$1))-1)&amp;":B"),INDIRECT(LEFT(ADDRESS(1,1,4,1,AE$1),LEN(ADDRESS(1,1,4,1,AE$1))-1)&amp;":A"),'قفل ها'!$B3,INDIRECT(LEFT(ADDRESS(1,8,4,1,AE$1),LEN(ADDRESS(1,8,4,1,AE$1))-1)&amp;":H"),'قفل ها'!$A3),"")</f>
        <v>0</v>
      </c>
      <c r="AF3" s="56" t="str">
        <f ca="1">IFERROR(SUMIFS(INDIRECT(LEFT(ADDRESS(1,2,4,1,AF$1),LEN(ADDRESS(1,2,4,1,AF$1))-1)&amp;":B"),INDIRECT(LEFT(ADDRESS(1,1,4,1,AF$1),LEN(ADDRESS(1,1,4,1,AF$1))-1)&amp;":A"),'قفل ها'!$B3,INDIRECT(LEFT(ADDRESS(1,8,4,1,AF$1),LEN(ADDRESS(1,8,4,1,AF$1))-1)&amp;":H"),'قفل ها'!$A3),"")</f>
        <v/>
      </c>
      <c r="AG3" s="56">
        <f ca="1">IFERROR(SUMIFS(INDIRECT(LEFT(ADDRESS(1,2,4,1,AG$1),LEN(ADDRESS(1,2,4,1,AG$1))-1)&amp;":B"),INDIRECT(LEFT(ADDRESS(1,1,4,1,AG$1),LEN(ADDRESS(1,1,4,1,AG$1))-1)&amp;":A"),'قفل ها'!$B3,INDIRECT(LEFT(ADDRESS(1,8,4,1,AG$1),LEN(ADDRESS(1,8,4,1,AG$1))-1)&amp;":H"),'قفل ها'!$A3),"")</f>
        <v>0</v>
      </c>
      <c r="AH3" s="56">
        <f ca="1">IFERROR(SUMIFS(INDIRECT(LEFT(ADDRESS(1,2,4,1,AH$1),LEN(ADDRESS(1,2,4,1,AH$1))-1)&amp;":B"),INDIRECT(LEFT(ADDRESS(1,1,4,1,AH$1),LEN(ADDRESS(1,1,4,1,AH$1))-1)&amp;":A"),'قفل ها'!$B3,INDIRECT(LEFT(ADDRESS(1,8,4,1,AH$1),LEN(ADDRESS(1,8,4,1,AH$1))-1)&amp;":H"),'قفل ها'!$A3),"")</f>
        <v>0</v>
      </c>
      <c r="AI3" s="56">
        <f ca="1">IFERROR(SUMIFS(INDIRECT(LEFT(ADDRESS(1,2,4,1,AI$1),LEN(ADDRESS(1,2,4,1,AI$1))-1)&amp;":B"),INDIRECT(LEFT(ADDRESS(1,1,4,1,AI$1),LEN(ADDRESS(1,1,4,1,AI$1))-1)&amp;":A"),'قفل ها'!$B3,INDIRECT(LEFT(ADDRESS(1,8,4,1,AI$1),LEN(ADDRESS(1,8,4,1,AI$1))-1)&amp;":H"),'قفل ها'!$A3),"")</f>
        <v>0</v>
      </c>
    </row>
    <row r="4" spans="1:35">
      <c r="A4" s="53" t="s">
        <v>155</v>
      </c>
      <c r="B4" s="54">
        <v>15002084</v>
      </c>
      <c r="C4" s="55" t="s">
        <v>384</v>
      </c>
      <c r="D4" s="53">
        <f t="shared" ca="1" si="0"/>
        <v>0</v>
      </c>
      <c r="E4" s="56">
        <f ca="1">IFERROR(SUMIFS(INDIRECT(LEFT(ADDRESS(1,2,4,1,E$1),LEN(ADDRESS(1,2,4,1,E$1))-1)&amp;":B"),INDIRECT(LEFT(ADDRESS(1,1,4,1,E$1),LEN(ADDRESS(1,1,4,1,E$1))-1)&amp;":A"),'قفل ها'!$B4,INDIRECT(LEFT(ADDRESS(1,8,4,1,E$1),LEN(ADDRESS(1,8,4,1,E$1))-1)&amp;":H"),'قفل ها'!$A4),"")</f>
        <v>0</v>
      </c>
      <c r="F4" s="56" t="str">
        <f ca="1">IFERROR(SUMIFS(INDIRECT(LEFT(ADDRESS(1,2,4,1,F$1),LEN(ADDRESS(1,2,4,1,F$1))-1)&amp;":B"),INDIRECT(LEFT(ADDRESS(1,1,4,1,F$1),LEN(ADDRESS(1,1,4,1,F$1))-1)&amp;":A"),'قفل ها'!$B4,INDIRECT(LEFT(ADDRESS(1,8,4,1,F$1),LEN(ADDRESS(1,8,4,1,F$1))-1)&amp;":H"),'قفل ها'!$A4),"")</f>
        <v/>
      </c>
      <c r="G4" s="56">
        <f ca="1">IFERROR(SUMIFS(INDIRECT(LEFT(ADDRESS(1,2,4,1,G$1),LEN(ADDRESS(1,2,4,1,G$1))-1)&amp;":B"),INDIRECT(LEFT(ADDRESS(1,1,4,1,G$1),LEN(ADDRESS(1,1,4,1,G$1))-1)&amp;":A"),'قفل ها'!$B4,INDIRECT(LEFT(ADDRESS(1,8,4,1,G$1),LEN(ADDRESS(1,8,4,1,G$1))-1)&amp;":H"),'قفل ها'!$A4),"")</f>
        <v>0</v>
      </c>
      <c r="H4" s="56">
        <f ca="1">IFERROR(SUMIFS(INDIRECT(LEFT(ADDRESS(1,2,4,1,H$1),LEN(ADDRESS(1,2,4,1,H$1))-1)&amp;":B"),INDIRECT(LEFT(ADDRESS(1,1,4,1,H$1),LEN(ADDRESS(1,1,4,1,H$1))-1)&amp;":A"),'قفل ها'!$B4,INDIRECT(LEFT(ADDRESS(1,8,4,1,H$1),LEN(ADDRESS(1,8,4,1,H$1))-1)&amp;":H"),'قفل ها'!$A4),"")</f>
        <v>0</v>
      </c>
      <c r="I4" s="56">
        <f ca="1">IFERROR(SUMIFS(INDIRECT(LEFT(ADDRESS(1,2,4,1,I$1),LEN(ADDRESS(1,2,4,1,I$1))-1)&amp;":B"),INDIRECT(LEFT(ADDRESS(1,1,4,1,I$1),LEN(ADDRESS(1,1,4,1,I$1))-1)&amp;":A"),'قفل ها'!$B4,INDIRECT(LEFT(ADDRESS(1,8,4,1,I$1),LEN(ADDRESS(1,8,4,1,I$1))-1)&amp;":H"),'قفل ها'!$A4),"")</f>
        <v>0</v>
      </c>
      <c r="J4" s="56">
        <f ca="1">IFERROR(SUMIFS(INDIRECT(LEFT(ADDRESS(1,2,4,1,J$1),LEN(ADDRESS(1,2,4,1,J$1))-1)&amp;":B"),INDIRECT(LEFT(ADDRESS(1,1,4,1,J$1),LEN(ADDRESS(1,1,4,1,J$1))-1)&amp;":A"),'قفل ها'!$B4,INDIRECT(LEFT(ADDRESS(1,8,4,1,J$1),LEN(ADDRESS(1,8,4,1,J$1))-1)&amp;":H"),'قفل ها'!$A4),"")</f>
        <v>0</v>
      </c>
      <c r="K4" s="56">
        <f ca="1">IFERROR(SUMIFS(INDIRECT(LEFT(ADDRESS(1,2,4,1,K$1),LEN(ADDRESS(1,2,4,1,K$1))-1)&amp;":B"),INDIRECT(LEFT(ADDRESS(1,1,4,1,K$1),LEN(ADDRESS(1,1,4,1,K$1))-1)&amp;":A"),'قفل ها'!$B4,INDIRECT(LEFT(ADDRESS(1,8,4,1,K$1),LEN(ADDRESS(1,8,4,1,K$1))-1)&amp;":H"),'قفل ها'!$A4),"")</f>
        <v>0</v>
      </c>
      <c r="L4" s="56">
        <f ca="1">IFERROR(SUMIFS(INDIRECT(LEFT(ADDRESS(1,2,4,1,L$1),LEN(ADDRESS(1,2,4,1,L$1))-1)&amp;":B"),INDIRECT(LEFT(ADDRESS(1,1,4,1,L$1),LEN(ADDRESS(1,1,4,1,L$1))-1)&amp;":A"),'قفل ها'!$B4,INDIRECT(LEFT(ADDRESS(1,8,4,1,L$1),LEN(ADDRESS(1,8,4,1,L$1))-1)&amp;":H"),'قفل ها'!$A4),"")</f>
        <v>0</v>
      </c>
      <c r="M4" s="56">
        <f ca="1">IFERROR(SUMIFS(INDIRECT(LEFT(ADDRESS(1,2,4,1,M$1),LEN(ADDRESS(1,2,4,1,M$1))-1)&amp;":B"),INDIRECT(LEFT(ADDRESS(1,1,4,1,M$1),LEN(ADDRESS(1,1,4,1,M$1))-1)&amp;":A"),'قفل ها'!$B4,INDIRECT(LEFT(ADDRESS(1,8,4,1,M$1),LEN(ADDRESS(1,8,4,1,M$1))-1)&amp;":H"),'قفل ها'!$A4),"")</f>
        <v>0</v>
      </c>
      <c r="N4" s="56">
        <f ca="1">IFERROR(SUMIFS(INDIRECT(LEFT(ADDRESS(1,2,4,1,N$1),LEN(ADDRESS(1,2,4,1,N$1))-1)&amp;":B"),INDIRECT(LEFT(ADDRESS(1,1,4,1,N$1),LEN(ADDRESS(1,1,4,1,N$1))-1)&amp;":A"),'قفل ها'!$B4,INDIRECT(LEFT(ADDRESS(1,8,4,1,N$1),LEN(ADDRESS(1,8,4,1,N$1))-1)&amp;":H"),'قفل ها'!$A4),"")</f>
        <v>0</v>
      </c>
      <c r="O4" s="56">
        <f ca="1">IFERROR(SUMIFS(INDIRECT(LEFT(ADDRESS(1,2,4,1,O$1),LEN(ADDRESS(1,2,4,1,O$1))-1)&amp;":B"),INDIRECT(LEFT(ADDRESS(1,1,4,1,O$1),LEN(ADDRESS(1,1,4,1,O$1))-1)&amp;":A"),'قفل ها'!$B4,INDIRECT(LEFT(ADDRESS(1,8,4,1,O$1),LEN(ADDRESS(1,8,4,1,O$1))-1)&amp;":H"),'قفل ها'!$A4),"")</f>
        <v>0</v>
      </c>
      <c r="P4" s="56">
        <f ca="1">IFERROR(SUMIFS(INDIRECT(LEFT(ADDRESS(1,2,4,1,P$1),LEN(ADDRESS(1,2,4,1,P$1))-1)&amp;":B"),INDIRECT(LEFT(ADDRESS(1,1,4,1,P$1),LEN(ADDRESS(1,1,4,1,P$1))-1)&amp;":A"),'قفل ها'!$B4,INDIRECT(LEFT(ADDRESS(1,8,4,1,P$1),LEN(ADDRESS(1,8,4,1,P$1))-1)&amp;":H"),'قفل ها'!$A4),"")</f>
        <v>0</v>
      </c>
      <c r="Q4" s="56">
        <f ca="1">IFERROR(SUMIFS(INDIRECT(LEFT(ADDRESS(1,2,4,1,Q$1),LEN(ADDRESS(1,2,4,1,Q$1))-1)&amp;":B"),INDIRECT(LEFT(ADDRESS(1,1,4,1,Q$1),LEN(ADDRESS(1,1,4,1,Q$1))-1)&amp;":A"),'قفل ها'!$B4,INDIRECT(LEFT(ADDRESS(1,8,4,1,Q$1),LEN(ADDRESS(1,8,4,1,Q$1))-1)&amp;":H"),'قفل ها'!$A4),"")</f>
        <v>0</v>
      </c>
      <c r="R4" s="56" t="str">
        <f ca="1">IFERROR(SUMIFS(INDIRECT(LEFT(ADDRESS(1,2,4,1,R$1),LEN(ADDRESS(1,2,4,1,R$1))-1)&amp;":B"),INDIRECT(LEFT(ADDRESS(1,1,4,1,R$1),LEN(ADDRESS(1,1,4,1,R$1))-1)&amp;":A"),'قفل ها'!$B4,INDIRECT(LEFT(ADDRESS(1,8,4,1,R$1),LEN(ADDRESS(1,8,4,1,R$1))-1)&amp;":H"),'قفل ها'!$A4),"")</f>
        <v/>
      </c>
      <c r="S4" s="56">
        <f ca="1">IFERROR(SUMIFS(INDIRECT(LEFT(ADDRESS(1,2,4,1,S$1),LEN(ADDRESS(1,2,4,1,S$1))-1)&amp;":B"),INDIRECT(LEFT(ADDRESS(1,1,4,1,S$1),LEN(ADDRESS(1,1,4,1,S$1))-1)&amp;":A"),'قفل ها'!$B4,INDIRECT(LEFT(ADDRESS(1,8,4,1,S$1),LEN(ADDRESS(1,8,4,1,S$1))-1)&amp;":H"),'قفل ها'!$A4),"")</f>
        <v>0</v>
      </c>
      <c r="T4" s="56">
        <f ca="1">IFERROR(SUMIFS(INDIRECT(LEFT(ADDRESS(1,2,4,1,T$1),LEN(ADDRESS(1,2,4,1,T$1))-1)&amp;":B"),INDIRECT(LEFT(ADDRESS(1,1,4,1,T$1),LEN(ADDRESS(1,1,4,1,T$1))-1)&amp;":A"),'قفل ها'!$B4,INDIRECT(LEFT(ADDRESS(1,8,4,1,T$1),LEN(ADDRESS(1,8,4,1,T$1))-1)&amp;":H"),'قفل ها'!$A4),"")</f>
        <v>0</v>
      </c>
      <c r="U4" s="56">
        <f ca="1">IFERROR(SUMIFS(INDIRECT(LEFT(ADDRESS(1,2,4,1,U$1),LEN(ADDRESS(1,2,4,1,U$1))-1)&amp;":B"),INDIRECT(LEFT(ADDRESS(1,1,4,1,U$1),LEN(ADDRESS(1,1,4,1,U$1))-1)&amp;":A"),'قفل ها'!$B4,INDIRECT(LEFT(ADDRESS(1,8,4,1,U$1),LEN(ADDRESS(1,8,4,1,U$1))-1)&amp;":H"),'قفل ها'!$A4),"")</f>
        <v>0</v>
      </c>
      <c r="V4" s="56">
        <f ca="1">IFERROR(SUMIFS(INDIRECT(LEFT(ADDRESS(1,2,4,1,V$1),LEN(ADDRESS(1,2,4,1,V$1))-1)&amp;":B"),INDIRECT(LEFT(ADDRESS(1,1,4,1,V$1),LEN(ADDRESS(1,1,4,1,V$1))-1)&amp;":A"),'قفل ها'!$B4,INDIRECT(LEFT(ADDRESS(1,8,4,1,V$1),LEN(ADDRESS(1,8,4,1,V$1))-1)&amp;":H"),'قفل ها'!$A4),"")</f>
        <v>0</v>
      </c>
      <c r="W4" s="56">
        <f ca="1">IFERROR(SUMIFS(INDIRECT(LEFT(ADDRESS(1,2,4,1,W$1),LEN(ADDRESS(1,2,4,1,W$1))-1)&amp;":B"),INDIRECT(LEFT(ADDRESS(1,1,4,1,W$1),LEN(ADDRESS(1,1,4,1,W$1))-1)&amp;":A"),'قفل ها'!$B4,INDIRECT(LEFT(ADDRESS(1,8,4,1,W$1),LEN(ADDRESS(1,8,4,1,W$1))-1)&amp;":H"),'قفل ها'!$A4),"")</f>
        <v>0</v>
      </c>
      <c r="X4" s="56">
        <f ca="1">IFERROR(SUMIFS(INDIRECT(LEFT(ADDRESS(1,2,4,1,X$1),LEN(ADDRESS(1,2,4,1,X$1))-1)&amp;":B"),INDIRECT(LEFT(ADDRESS(1,1,4,1,X$1),LEN(ADDRESS(1,1,4,1,X$1))-1)&amp;":A"),'قفل ها'!$B4,INDIRECT(LEFT(ADDRESS(1,8,4,1,X$1),LEN(ADDRESS(1,8,4,1,X$1))-1)&amp;":H"),'قفل ها'!$A4),"")</f>
        <v>0</v>
      </c>
      <c r="Y4" s="56" t="str">
        <f ca="1">IFERROR(SUMIFS(INDIRECT(LEFT(ADDRESS(1,2,4,1,Y$1),LEN(ADDRESS(1,2,4,1,Y$1))-1)&amp;":B"),INDIRECT(LEFT(ADDRESS(1,1,4,1,Y$1),LEN(ADDRESS(1,1,4,1,Y$1))-1)&amp;":A"),'قفل ها'!$B4,INDIRECT(LEFT(ADDRESS(1,8,4,1,Y$1),LEN(ADDRESS(1,8,4,1,Y$1))-1)&amp;":H"),'قفل ها'!$A4),"")</f>
        <v/>
      </c>
      <c r="Z4" s="56">
        <f ca="1">IFERROR(SUMIFS(INDIRECT(LEFT(ADDRESS(1,2,4,1,Z$1),LEN(ADDRESS(1,2,4,1,Z$1))-1)&amp;":B"),INDIRECT(LEFT(ADDRESS(1,1,4,1,Z$1),LEN(ADDRESS(1,1,4,1,Z$1))-1)&amp;":A"),'قفل ها'!$B4,INDIRECT(LEFT(ADDRESS(1,8,4,1,Z$1),LEN(ADDRESS(1,8,4,1,Z$1))-1)&amp;":H"),'قفل ها'!$A4),"")</f>
        <v>0</v>
      </c>
      <c r="AA4" s="56">
        <f ca="1">IFERROR(SUMIFS(INDIRECT(LEFT(ADDRESS(1,2,4,1,AA$1),LEN(ADDRESS(1,2,4,1,AA$1))-1)&amp;":B"),INDIRECT(LEFT(ADDRESS(1,1,4,1,AA$1),LEN(ADDRESS(1,1,4,1,AA$1))-1)&amp;":A"),'قفل ها'!$B4,INDIRECT(LEFT(ADDRESS(1,8,4,1,AA$1),LEN(ADDRESS(1,8,4,1,AA$1))-1)&amp;":H"),'قفل ها'!$A4),"")</f>
        <v>0</v>
      </c>
      <c r="AB4" s="56">
        <f ca="1">IFERROR(SUMIFS(INDIRECT(LEFT(ADDRESS(1,2,4,1,AB$1),LEN(ADDRESS(1,2,4,1,AB$1))-1)&amp;":B"),INDIRECT(LEFT(ADDRESS(1,1,4,1,AB$1),LEN(ADDRESS(1,1,4,1,AB$1))-1)&amp;":A"),'قفل ها'!$B4,INDIRECT(LEFT(ADDRESS(1,8,4,1,AB$1),LEN(ADDRESS(1,8,4,1,AB$1))-1)&amp;":H"),'قفل ها'!$A4),"")</f>
        <v>0</v>
      </c>
      <c r="AC4" s="56">
        <f ca="1">IFERROR(SUMIFS(INDIRECT(LEFT(ADDRESS(1,2,4,1,AC$1),LEN(ADDRESS(1,2,4,1,AC$1))-1)&amp;":B"),INDIRECT(LEFT(ADDRESS(1,1,4,1,AC$1),LEN(ADDRESS(1,1,4,1,AC$1))-1)&amp;":A"),'قفل ها'!$B4,INDIRECT(LEFT(ADDRESS(1,8,4,1,AC$1),LEN(ADDRESS(1,8,4,1,AC$1))-1)&amp;":H"),'قفل ها'!$A4),"")</f>
        <v>0</v>
      </c>
      <c r="AD4" s="56">
        <f ca="1">IFERROR(SUMIFS(INDIRECT(LEFT(ADDRESS(1,2,4,1,AD$1),LEN(ADDRESS(1,2,4,1,AD$1))-1)&amp;":B"),INDIRECT(LEFT(ADDRESS(1,1,4,1,AD$1),LEN(ADDRESS(1,1,4,1,AD$1))-1)&amp;":A"),'قفل ها'!$B4,INDIRECT(LEFT(ADDRESS(1,8,4,1,AD$1),LEN(ADDRESS(1,8,4,1,AD$1))-1)&amp;":H"),'قفل ها'!$A4),"")</f>
        <v>0</v>
      </c>
      <c r="AE4" s="56">
        <f ca="1">IFERROR(SUMIFS(INDIRECT(LEFT(ADDRESS(1,2,4,1,AE$1),LEN(ADDRESS(1,2,4,1,AE$1))-1)&amp;":B"),INDIRECT(LEFT(ADDRESS(1,1,4,1,AE$1),LEN(ADDRESS(1,1,4,1,AE$1))-1)&amp;":A"),'قفل ها'!$B4,INDIRECT(LEFT(ADDRESS(1,8,4,1,AE$1),LEN(ADDRESS(1,8,4,1,AE$1))-1)&amp;":H"),'قفل ها'!$A4),"")</f>
        <v>0</v>
      </c>
      <c r="AF4" s="56" t="str">
        <f ca="1">IFERROR(SUMIFS(INDIRECT(LEFT(ADDRESS(1,2,4,1,AF$1),LEN(ADDRESS(1,2,4,1,AF$1))-1)&amp;":B"),INDIRECT(LEFT(ADDRESS(1,1,4,1,AF$1),LEN(ADDRESS(1,1,4,1,AF$1))-1)&amp;":A"),'قفل ها'!$B4,INDIRECT(LEFT(ADDRESS(1,8,4,1,AF$1),LEN(ADDRESS(1,8,4,1,AF$1))-1)&amp;":H"),'قفل ها'!$A4),"")</f>
        <v/>
      </c>
      <c r="AG4" s="56">
        <f ca="1">IFERROR(SUMIFS(INDIRECT(LEFT(ADDRESS(1,2,4,1,AG$1),LEN(ADDRESS(1,2,4,1,AG$1))-1)&amp;":B"),INDIRECT(LEFT(ADDRESS(1,1,4,1,AG$1),LEN(ADDRESS(1,1,4,1,AG$1))-1)&amp;":A"),'قفل ها'!$B4,INDIRECT(LEFT(ADDRESS(1,8,4,1,AG$1),LEN(ADDRESS(1,8,4,1,AG$1))-1)&amp;":H"),'قفل ها'!$A4),"")</f>
        <v>0</v>
      </c>
      <c r="AH4" s="56">
        <f ca="1">IFERROR(SUMIFS(INDIRECT(LEFT(ADDRESS(1,2,4,1,AH$1),LEN(ADDRESS(1,2,4,1,AH$1))-1)&amp;":B"),INDIRECT(LEFT(ADDRESS(1,1,4,1,AH$1),LEN(ADDRESS(1,1,4,1,AH$1))-1)&amp;":A"),'قفل ها'!$B4,INDIRECT(LEFT(ADDRESS(1,8,4,1,AH$1),LEN(ADDRESS(1,8,4,1,AH$1))-1)&amp;":H"),'قفل ها'!$A4),"")</f>
        <v>0</v>
      </c>
      <c r="AI4" s="56">
        <f ca="1">IFERROR(SUMIFS(INDIRECT(LEFT(ADDRESS(1,2,4,1,AI$1),LEN(ADDRESS(1,2,4,1,AI$1))-1)&amp;":B"),INDIRECT(LEFT(ADDRESS(1,1,4,1,AI$1),LEN(ADDRESS(1,1,4,1,AI$1))-1)&amp;":A"),'قفل ها'!$B4,INDIRECT(LEFT(ADDRESS(1,8,4,1,AI$1),LEN(ADDRESS(1,8,4,1,AI$1))-1)&amp;":H"),'قفل ها'!$A4),"")</f>
        <v>0</v>
      </c>
    </row>
    <row r="5" spans="1:35">
      <c r="A5" s="53" t="s">
        <v>155</v>
      </c>
      <c r="B5" s="54">
        <v>15002085</v>
      </c>
      <c r="C5" s="55" t="s">
        <v>385</v>
      </c>
      <c r="D5" s="53">
        <f t="shared" ca="1" si="0"/>
        <v>0</v>
      </c>
      <c r="E5" s="56">
        <f ca="1">IFERROR(SUMIFS(INDIRECT(LEFT(ADDRESS(1,2,4,1,E$1),LEN(ADDRESS(1,2,4,1,E$1))-1)&amp;":B"),INDIRECT(LEFT(ADDRESS(1,1,4,1,E$1),LEN(ADDRESS(1,1,4,1,E$1))-1)&amp;":A"),'قفل ها'!$B5,INDIRECT(LEFT(ADDRESS(1,8,4,1,E$1),LEN(ADDRESS(1,8,4,1,E$1))-1)&amp;":H"),'قفل ها'!$A5),"")</f>
        <v>0</v>
      </c>
      <c r="F5" s="56" t="str">
        <f ca="1">IFERROR(SUMIFS(INDIRECT(LEFT(ADDRESS(1,2,4,1,F$1),LEN(ADDRESS(1,2,4,1,F$1))-1)&amp;":B"),INDIRECT(LEFT(ADDRESS(1,1,4,1,F$1),LEN(ADDRESS(1,1,4,1,F$1))-1)&amp;":A"),'قفل ها'!$B5,INDIRECT(LEFT(ADDRESS(1,8,4,1,F$1),LEN(ADDRESS(1,8,4,1,F$1))-1)&amp;":H"),'قفل ها'!$A5),"")</f>
        <v/>
      </c>
      <c r="G5" s="56">
        <f ca="1">IFERROR(SUMIFS(INDIRECT(LEFT(ADDRESS(1,2,4,1,G$1),LEN(ADDRESS(1,2,4,1,G$1))-1)&amp;":B"),INDIRECT(LEFT(ADDRESS(1,1,4,1,G$1),LEN(ADDRESS(1,1,4,1,G$1))-1)&amp;":A"),'قفل ها'!$B5,INDIRECT(LEFT(ADDRESS(1,8,4,1,G$1),LEN(ADDRESS(1,8,4,1,G$1))-1)&amp;":H"),'قفل ها'!$A5),"")</f>
        <v>0</v>
      </c>
      <c r="H5" s="56">
        <f ca="1">IFERROR(SUMIFS(INDIRECT(LEFT(ADDRESS(1,2,4,1,H$1),LEN(ADDRESS(1,2,4,1,H$1))-1)&amp;":B"),INDIRECT(LEFT(ADDRESS(1,1,4,1,H$1),LEN(ADDRESS(1,1,4,1,H$1))-1)&amp;":A"),'قفل ها'!$B5,INDIRECT(LEFT(ADDRESS(1,8,4,1,H$1),LEN(ADDRESS(1,8,4,1,H$1))-1)&amp;":H"),'قفل ها'!$A5),"")</f>
        <v>0</v>
      </c>
      <c r="I5" s="56">
        <f ca="1">IFERROR(SUMIFS(INDIRECT(LEFT(ADDRESS(1,2,4,1,I$1),LEN(ADDRESS(1,2,4,1,I$1))-1)&amp;":B"),INDIRECT(LEFT(ADDRESS(1,1,4,1,I$1),LEN(ADDRESS(1,1,4,1,I$1))-1)&amp;":A"),'قفل ها'!$B5,INDIRECT(LEFT(ADDRESS(1,8,4,1,I$1),LEN(ADDRESS(1,8,4,1,I$1))-1)&amp;":H"),'قفل ها'!$A5),"")</f>
        <v>0</v>
      </c>
      <c r="J5" s="56">
        <f ca="1">IFERROR(SUMIFS(INDIRECT(LEFT(ADDRESS(1,2,4,1,J$1),LEN(ADDRESS(1,2,4,1,J$1))-1)&amp;":B"),INDIRECT(LEFT(ADDRESS(1,1,4,1,J$1),LEN(ADDRESS(1,1,4,1,J$1))-1)&amp;":A"),'قفل ها'!$B5,INDIRECT(LEFT(ADDRESS(1,8,4,1,J$1),LEN(ADDRESS(1,8,4,1,J$1))-1)&amp;":H"),'قفل ها'!$A5),"")</f>
        <v>0</v>
      </c>
      <c r="K5" s="56">
        <f ca="1">IFERROR(SUMIFS(INDIRECT(LEFT(ADDRESS(1,2,4,1,K$1),LEN(ADDRESS(1,2,4,1,K$1))-1)&amp;":B"),INDIRECT(LEFT(ADDRESS(1,1,4,1,K$1),LEN(ADDRESS(1,1,4,1,K$1))-1)&amp;":A"),'قفل ها'!$B5,INDIRECT(LEFT(ADDRESS(1,8,4,1,K$1),LEN(ADDRESS(1,8,4,1,K$1))-1)&amp;":H"),'قفل ها'!$A5),"")</f>
        <v>0</v>
      </c>
      <c r="L5" s="56">
        <f ca="1">IFERROR(SUMIFS(INDIRECT(LEFT(ADDRESS(1,2,4,1,L$1),LEN(ADDRESS(1,2,4,1,L$1))-1)&amp;":B"),INDIRECT(LEFT(ADDRESS(1,1,4,1,L$1),LEN(ADDRESS(1,1,4,1,L$1))-1)&amp;":A"),'قفل ها'!$B5,INDIRECT(LEFT(ADDRESS(1,8,4,1,L$1),LEN(ADDRESS(1,8,4,1,L$1))-1)&amp;":H"),'قفل ها'!$A5),"")</f>
        <v>0</v>
      </c>
      <c r="M5" s="56">
        <f ca="1">IFERROR(SUMIFS(INDIRECT(LEFT(ADDRESS(1,2,4,1,M$1),LEN(ADDRESS(1,2,4,1,M$1))-1)&amp;":B"),INDIRECT(LEFT(ADDRESS(1,1,4,1,M$1),LEN(ADDRESS(1,1,4,1,M$1))-1)&amp;":A"),'قفل ها'!$B5,INDIRECT(LEFT(ADDRESS(1,8,4,1,M$1),LEN(ADDRESS(1,8,4,1,M$1))-1)&amp;":H"),'قفل ها'!$A5),"")</f>
        <v>0</v>
      </c>
      <c r="N5" s="56">
        <f ca="1">IFERROR(SUMIFS(INDIRECT(LEFT(ADDRESS(1,2,4,1,N$1),LEN(ADDRESS(1,2,4,1,N$1))-1)&amp;":B"),INDIRECT(LEFT(ADDRESS(1,1,4,1,N$1),LEN(ADDRESS(1,1,4,1,N$1))-1)&amp;":A"),'قفل ها'!$B5,INDIRECT(LEFT(ADDRESS(1,8,4,1,N$1),LEN(ADDRESS(1,8,4,1,N$1))-1)&amp;":H"),'قفل ها'!$A5),"")</f>
        <v>0</v>
      </c>
      <c r="O5" s="56">
        <f ca="1">IFERROR(SUMIFS(INDIRECT(LEFT(ADDRESS(1,2,4,1,O$1),LEN(ADDRESS(1,2,4,1,O$1))-1)&amp;":B"),INDIRECT(LEFT(ADDRESS(1,1,4,1,O$1),LEN(ADDRESS(1,1,4,1,O$1))-1)&amp;":A"),'قفل ها'!$B5,INDIRECT(LEFT(ADDRESS(1,8,4,1,O$1),LEN(ADDRESS(1,8,4,1,O$1))-1)&amp;":H"),'قفل ها'!$A5),"")</f>
        <v>0</v>
      </c>
      <c r="P5" s="56">
        <f ca="1">IFERROR(SUMIFS(INDIRECT(LEFT(ADDRESS(1,2,4,1,P$1),LEN(ADDRESS(1,2,4,1,P$1))-1)&amp;":B"),INDIRECT(LEFT(ADDRESS(1,1,4,1,P$1),LEN(ADDRESS(1,1,4,1,P$1))-1)&amp;":A"),'قفل ها'!$B5,INDIRECT(LEFT(ADDRESS(1,8,4,1,P$1),LEN(ADDRESS(1,8,4,1,P$1))-1)&amp;":H"),'قفل ها'!$A5),"")</f>
        <v>0</v>
      </c>
      <c r="Q5" s="56">
        <f ca="1">IFERROR(SUMIFS(INDIRECT(LEFT(ADDRESS(1,2,4,1,Q$1),LEN(ADDRESS(1,2,4,1,Q$1))-1)&amp;":B"),INDIRECT(LEFT(ADDRESS(1,1,4,1,Q$1),LEN(ADDRESS(1,1,4,1,Q$1))-1)&amp;":A"),'قفل ها'!$B5,INDIRECT(LEFT(ADDRESS(1,8,4,1,Q$1),LEN(ADDRESS(1,8,4,1,Q$1))-1)&amp;":H"),'قفل ها'!$A5),"")</f>
        <v>0</v>
      </c>
      <c r="R5" s="56" t="str">
        <f ca="1">IFERROR(SUMIFS(INDIRECT(LEFT(ADDRESS(1,2,4,1,R$1),LEN(ADDRESS(1,2,4,1,R$1))-1)&amp;":B"),INDIRECT(LEFT(ADDRESS(1,1,4,1,R$1),LEN(ADDRESS(1,1,4,1,R$1))-1)&amp;":A"),'قفل ها'!$B5,INDIRECT(LEFT(ADDRESS(1,8,4,1,R$1),LEN(ADDRESS(1,8,4,1,R$1))-1)&amp;":H"),'قفل ها'!$A5),"")</f>
        <v/>
      </c>
      <c r="S5" s="56">
        <f ca="1">IFERROR(SUMIFS(INDIRECT(LEFT(ADDRESS(1,2,4,1,S$1),LEN(ADDRESS(1,2,4,1,S$1))-1)&amp;":B"),INDIRECT(LEFT(ADDRESS(1,1,4,1,S$1),LEN(ADDRESS(1,1,4,1,S$1))-1)&amp;":A"),'قفل ها'!$B5,INDIRECT(LEFT(ADDRESS(1,8,4,1,S$1),LEN(ADDRESS(1,8,4,1,S$1))-1)&amp;":H"),'قفل ها'!$A5),"")</f>
        <v>0</v>
      </c>
      <c r="T5" s="56">
        <f ca="1">IFERROR(SUMIFS(INDIRECT(LEFT(ADDRESS(1,2,4,1,T$1),LEN(ADDRESS(1,2,4,1,T$1))-1)&amp;":B"),INDIRECT(LEFT(ADDRESS(1,1,4,1,T$1),LEN(ADDRESS(1,1,4,1,T$1))-1)&amp;":A"),'قفل ها'!$B5,INDIRECT(LEFT(ADDRESS(1,8,4,1,T$1),LEN(ADDRESS(1,8,4,1,T$1))-1)&amp;":H"),'قفل ها'!$A5),"")</f>
        <v>0</v>
      </c>
      <c r="U5" s="56">
        <f ca="1">IFERROR(SUMIFS(INDIRECT(LEFT(ADDRESS(1,2,4,1,U$1),LEN(ADDRESS(1,2,4,1,U$1))-1)&amp;":B"),INDIRECT(LEFT(ADDRESS(1,1,4,1,U$1),LEN(ADDRESS(1,1,4,1,U$1))-1)&amp;":A"),'قفل ها'!$B5,INDIRECT(LEFT(ADDRESS(1,8,4,1,U$1),LEN(ADDRESS(1,8,4,1,U$1))-1)&amp;":H"),'قفل ها'!$A5),"")</f>
        <v>0</v>
      </c>
      <c r="V5" s="56">
        <f ca="1">IFERROR(SUMIFS(INDIRECT(LEFT(ADDRESS(1,2,4,1,V$1),LEN(ADDRESS(1,2,4,1,V$1))-1)&amp;":B"),INDIRECT(LEFT(ADDRESS(1,1,4,1,V$1),LEN(ADDRESS(1,1,4,1,V$1))-1)&amp;":A"),'قفل ها'!$B5,INDIRECT(LEFT(ADDRESS(1,8,4,1,V$1),LEN(ADDRESS(1,8,4,1,V$1))-1)&amp;":H"),'قفل ها'!$A5),"")</f>
        <v>0</v>
      </c>
      <c r="W5" s="56">
        <f ca="1">IFERROR(SUMIFS(INDIRECT(LEFT(ADDRESS(1,2,4,1,W$1),LEN(ADDRESS(1,2,4,1,W$1))-1)&amp;":B"),INDIRECT(LEFT(ADDRESS(1,1,4,1,W$1),LEN(ADDRESS(1,1,4,1,W$1))-1)&amp;":A"),'قفل ها'!$B5,INDIRECT(LEFT(ADDRESS(1,8,4,1,W$1),LEN(ADDRESS(1,8,4,1,W$1))-1)&amp;":H"),'قفل ها'!$A5),"")</f>
        <v>0</v>
      </c>
      <c r="X5" s="56">
        <f ca="1">IFERROR(SUMIFS(INDIRECT(LEFT(ADDRESS(1,2,4,1,X$1),LEN(ADDRESS(1,2,4,1,X$1))-1)&amp;":B"),INDIRECT(LEFT(ADDRESS(1,1,4,1,X$1),LEN(ADDRESS(1,1,4,1,X$1))-1)&amp;":A"),'قفل ها'!$B5,INDIRECT(LEFT(ADDRESS(1,8,4,1,X$1),LEN(ADDRESS(1,8,4,1,X$1))-1)&amp;":H"),'قفل ها'!$A5),"")</f>
        <v>0</v>
      </c>
      <c r="Y5" s="56" t="str">
        <f ca="1">IFERROR(SUMIFS(INDIRECT(LEFT(ADDRESS(1,2,4,1,Y$1),LEN(ADDRESS(1,2,4,1,Y$1))-1)&amp;":B"),INDIRECT(LEFT(ADDRESS(1,1,4,1,Y$1),LEN(ADDRESS(1,1,4,1,Y$1))-1)&amp;":A"),'قفل ها'!$B5,INDIRECT(LEFT(ADDRESS(1,8,4,1,Y$1),LEN(ADDRESS(1,8,4,1,Y$1))-1)&amp;":H"),'قفل ها'!$A5),"")</f>
        <v/>
      </c>
      <c r="Z5" s="56">
        <f ca="1">IFERROR(SUMIFS(INDIRECT(LEFT(ADDRESS(1,2,4,1,Z$1),LEN(ADDRESS(1,2,4,1,Z$1))-1)&amp;":B"),INDIRECT(LEFT(ADDRESS(1,1,4,1,Z$1),LEN(ADDRESS(1,1,4,1,Z$1))-1)&amp;":A"),'قفل ها'!$B5,INDIRECT(LEFT(ADDRESS(1,8,4,1,Z$1),LEN(ADDRESS(1,8,4,1,Z$1))-1)&amp;":H"),'قفل ها'!$A5),"")</f>
        <v>0</v>
      </c>
      <c r="AA5" s="56">
        <f ca="1">IFERROR(SUMIFS(INDIRECT(LEFT(ADDRESS(1,2,4,1,AA$1),LEN(ADDRESS(1,2,4,1,AA$1))-1)&amp;":B"),INDIRECT(LEFT(ADDRESS(1,1,4,1,AA$1),LEN(ADDRESS(1,1,4,1,AA$1))-1)&amp;":A"),'قفل ها'!$B5,INDIRECT(LEFT(ADDRESS(1,8,4,1,AA$1),LEN(ADDRESS(1,8,4,1,AA$1))-1)&amp;":H"),'قفل ها'!$A5),"")</f>
        <v>0</v>
      </c>
      <c r="AB5" s="56">
        <f ca="1">IFERROR(SUMIFS(INDIRECT(LEFT(ADDRESS(1,2,4,1,AB$1),LEN(ADDRESS(1,2,4,1,AB$1))-1)&amp;":B"),INDIRECT(LEFT(ADDRESS(1,1,4,1,AB$1),LEN(ADDRESS(1,1,4,1,AB$1))-1)&amp;":A"),'قفل ها'!$B5,INDIRECT(LEFT(ADDRESS(1,8,4,1,AB$1),LEN(ADDRESS(1,8,4,1,AB$1))-1)&amp;":H"),'قفل ها'!$A5),"")</f>
        <v>0</v>
      </c>
      <c r="AC5" s="56">
        <f ca="1">IFERROR(SUMIFS(INDIRECT(LEFT(ADDRESS(1,2,4,1,AC$1),LEN(ADDRESS(1,2,4,1,AC$1))-1)&amp;":B"),INDIRECT(LEFT(ADDRESS(1,1,4,1,AC$1),LEN(ADDRESS(1,1,4,1,AC$1))-1)&amp;":A"),'قفل ها'!$B5,INDIRECT(LEFT(ADDRESS(1,8,4,1,AC$1),LEN(ADDRESS(1,8,4,1,AC$1))-1)&amp;":H"),'قفل ها'!$A5),"")</f>
        <v>0</v>
      </c>
      <c r="AD5" s="56">
        <f ca="1">IFERROR(SUMIFS(INDIRECT(LEFT(ADDRESS(1,2,4,1,AD$1),LEN(ADDRESS(1,2,4,1,AD$1))-1)&amp;":B"),INDIRECT(LEFT(ADDRESS(1,1,4,1,AD$1),LEN(ADDRESS(1,1,4,1,AD$1))-1)&amp;":A"),'قفل ها'!$B5,INDIRECT(LEFT(ADDRESS(1,8,4,1,AD$1),LEN(ADDRESS(1,8,4,1,AD$1))-1)&amp;":H"),'قفل ها'!$A5),"")</f>
        <v>0</v>
      </c>
      <c r="AE5" s="56">
        <f ca="1">IFERROR(SUMIFS(INDIRECT(LEFT(ADDRESS(1,2,4,1,AE$1),LEN(ADDRESS(1,2,4,1,AE$1))-1)&amp;":B"),INDIRECT(LEFT(ADDRESS(1,1,4,1,AE$1),LEN(ADDRESS(1,1,4,1,AE$1))-1)&amp;":A"),'قفل ها'!$B5,INDIRECT(LEFT(ADDRESS(1,8,4,1,AE$1),LEN(ADDRESS(1,8,4,1,AE$1))-1)&amp;":H"),'قفل ها'!$A5),"")</f>
        <v>0</v>
      </c>
      <c r="AF5" s="56" t="str">
        <f ca="1">IFERROR(SUMIFS(INDIRECT(LEFT(ADDRESS(1,2,4,1,AF$1),LEN(ADDRESS(1,2,4,1,AF$1))-1)&amp;":B"),INDIRECT(LEFT(ADDRESS(1,1,4,1,AF$1),LEN(ADDRESS(1,1,4,1,AF$1))-1)&amp;":A"),'قفل ها'!$B5,INDIRECT(LEFT(ADDRESS(1,8,4,1,AF$1),LEN(ADDRESS(1,8,4,1,AF$1))-1)&amp;":H"),'قفل ها'!$A5),"")</f>
        <v/>
      </c>
      <c r="AG5" s="56">
        <f ca="1">IFERROR(SUMIFS(INDIRECT(LEFT(ADDRESS(1,2,4,1,AG$1),LEN(ADDRESS(1,2,4,1,AG$1))-1)&amp;":B"),INDIRECT(LEFT(ADDRESS(1,1,4,1,AG$1),LEN(ADDRESS(1,1,4,1,AG$1))-1)&amp;":A"),'قفل ها'!$B5,INDIRECT(LEFT(ADDRESS(1,8,4,1,AG$1),LEN(ADDRESS(1,8,4,1,AG$1))-1)&amp;":H"),'قفل ها'!$A5),"")</f>
        <v>0</v>
      </c>
      <c r="AH5" s="56">
        <f ca="1">IFERROR(SUMIFS(INDIRECT(LEFT(ADDRESS(1,2,4,1,AH$1),LEN(ADDRESS(1,2,4,1,AH$1))-1)&amp;":B"),INDIRECT(LEFT(ADDRESS(1,1,4,1,AH$1),LEN(ADDRESS(1,1,4,1,AH$1))-1)&amp;":A"),'قفل ها'!$B5,INDIRECT(LEFT(ADDRESS(1,8,4,1,AH$1),LEN(ADDRESS(1,8,4,1,AH$1))-1)&amp;":H"),'قفل ها'!$A5),"")</f>
        <v>0</v>
      </c>
      <c r="AI5" s="56">
        <f ca="1">IFERROR(SUMIFS(INDIRECT(LEFT(ADDRESS(1,2,4,1,AI$1),LEN(ADDRESS(1,2,4,1,AI$1))-1)&amp;":B"),INDIRECT(LEFT(ADDRESS(1,1,4,1,AI$1),LEN(ADDRESS(1,1,4,1,AI$1))-1)&amp;":A"),'قفل ها'!$B5,INDIRECT(LEFT(ADDRESS(1,8,4,1,AI$1),LEN(ADDRESS(1,8,4,1,AI$1))-1)&amp;":H"),'قفل ها'!$A5),"")</f>
        <v>0</v>
      </c>
    </row>
    <row r="6" spans="1:35">
      <c r="A6" s="53" t="s">
        <v>155</v>
      </c>
      <c r="B6" s="54">
        <v>15002032</v>
      </c>
      <c r="C6" s="55" t="s">
        <v>415</v>
      </c>
      <c r="D6" s="53">
        <f t="shared" ca="1" si="0"/>
        <v>0</v>
      </c>
      <c r="E6" s="56">
        <f ca="1">IFERROR(SUMIFS(INDIRECT(LEFT(ADDRESS(1,2,4,1,E$1),LEN(ADDRESS(1,2,4,1,E$1))-1)&amp;":B"),INDIRECT(LEFT(ADDRESS(1,1,4,1,E$1),LEN(ADDRESS(1,1,4,1,E$1))-1)&amp;":A"),'قفل ها'!$B6,INDIRECT(LEFT(ADDRESS(1,8,4,1,E$1),LEN(ADDRESS(1,8,4,1,E$1))-1)&amp;":H"),'قفل ها'!$A6),"")</f>
        <v>0</v>
      </c>
      <c r="F6" s="56" t="str">
        <f ca="1">IFERROR(SUMIFS(INDIRECT(LEFT(ADDRESS(1,2,4,1,F$1),LEN(ADDRESS(1,2,4,1,F$1))-1)&amp;":B"),INDIRECT(LEFT(ADDRESS(1,1,4,1,F$1),LEN(ADDRESS(1,1,4,1,F$1))-1)&amp;":A"),'قفل ها'!$B6,INDIRECT(LEFT(ADDRESS(1,8,4,1,F$1),LEN(ADDRESS(1,8,4,1,F$1))-1)&amp;":H"),'قفل ها'!$A6),"")</f>
        <v/>
      </c>
      <c r="G6" s="56">
        <f ca="1">IFERROR(SUMIFS(INDIRECT(LEFT(ADDRESS(1,2,4,1,G$1),LEN(ADDRESS(1,2,4,1,G$1))-1)&amp;":B"),INDIRECT(LEFT(ADDRESS(1,1,4,1,G$1),LEN(ADDRESS(1,1,4,1,G$1))-1)&amp;":A"),'قفل ها'!$B6,INDIRECT(LEFT(ADDRESS(1,8,4,1,G$1),LEN(ADDRESS(1,8,4,1,G$1))-1)&amp;":H"),'قفل ها'!$A6),"")</f>
        <v>0</v>
      </c>
      <c r="H6" s="56">
        <f ca="1">IFERROR(SUMIFS(INDIRECT(LEFT(ADDRESS(1,2,4,1,H$1),LEN(ADDRESS(1,2,4,1,H$1))-1)&amp;":B"),INDIRECT(LEFT(ADDRESS(1,1,4,1,H$1),LEN(ADDRESS(1,1,4,1,H$1))-1)&amp;":A"),'قفل ها'!$B6,INDIRECT(LEFT(ADDRESS(1,8,4,1,H$1),LEN(ADDRESS(1,8,4,1,H$1))-1)&amp;":H"),'قفل ها'!$A6),"")</f>
        <v>0</v>
      </c>
      <c r="I6" s="56">
        <f ca="1">IFERROR(SUMIFS(INDIRECT(LEFT(ADDRESS(1,2,4,1,I$1),LEN(ADDRESS(1,2,4,1,I$1))-1)&amp;":B"),INDIRECT(LEFT(ADDRESS(1,1,4,1,I$1),LEN(ADDRESS(1,1,4,1,I$1))-1)&amp;":A"),'قفل ها'!$B6,INDIRECT(LEFT(ADDRESS(1,8,4,1,I$1),LEN(ADDRESS(1,8,4,1,I$1))-1)&amp;":H"),'قفل ها'!$A6),"")</f>
        <v>0</v>
      </c>
      <c r="J6" s="56">
        <f ca="1">IFERROR(SUMIFS(INDIRECT(LEFT(ADDRESS(1,2,4,1,J$1),LEN(ADDRESS(1,2,4,1,J$1))-1)&amp;":B"),INDIRECT(LEFT(ADDRESS(1,1,4,1,J$1),LEN(ADDRESS(1,1,4,1,J$1))-1)&amp;":A"),'قفل ها'!$B6,INDIRECT(LEFT(ADDRESS(1,8,4,1,J$1),LEN(ADDRESS(1,8,4,1,J$1))-1)&amp;":H"),'قفل ها'!$A6),"")</f>
        <v>0</v>
      </c>
      <c r="K6" s="56">
        <f ca="1">IFERROR(SUMIFS(INDIRECT(LEFT(ADDRESS(1,2,4,1,K$1),LEN(ADDRESS(1,2,4,1,K$1))-1)&amp;":B"),INDIRECT(LEFT(ADDRESS(1,1,4,1,K$1),LEN(ADDRESS(1,1,4,1,K$1))-1)&amp;":A"),'قفل ها'!$B6,INDIRECT(LEFT(ADDRESS(1,8,4,1,K$1),LEN(ADDRESS(1,8,4,1,K$1))-1)&amp;":H"),'قفل ها'!$A6),"")</f>
        <v>0</v>
      </c>
      <c r="L6" s="56">
        <f ca="1">IFERROR(SUMIFS(INDIRECT(LEFT(ADDRESS(1,2,4,1,L$1),LEN(ADDRESS(1,2,4,1,L$1))-1)&amp;":B"),INDIRECT(LEFT(ADDRESS(1,1,4,1,L$1),LEN(ADDRESS(1,1,4,1,L$1))-1)&amp;":A"),'قفل ها'!$B6,INDIRECT(LEFT(ADDRESS(1,8,4,1,L$1),LEN(ADDRESS(1,8,4,1,L$1))-1)&amp;":H"),'قفل ها'!$A6),"")</f>
        <v>0</v>
      </c>
      <c r="M6" s="56">
        <f ca="1">IFERROR(SUMIFS(INDIRECT(LEFT(ADDRESS(1,2,4,1,M$1),LEN(ADDRESS(1,2,4,1,M$1))-1)&amp;":B"),INDIRECT(LEFT(ADDRESS(1,1,4,1,M$1),LEN(ADDRESS(1,1,4,1,M$1))-1)&amp;":A"),'قفل ها'!$B6,INDIRECT(LEFT(ADDRESS(1,8,4,1,M$1),LEN(ADDRESS(1,8,4,1,M$1))-1)&amp;":H"),'قفل ها'!$A6),"")</f>
        <v>0</v>
      </c>
      <c r="N6" s="56">
        <f ca="1">IFERROR(SUMIFS(INDIRECT(LEFT(ADDRESS(1,2,4,1,N$1),LEN(ADDRESS(1,2,4,1,N$1))-1)&amp;":B"),INDIRECT(LEFT(ADDRESS(1,1,4,1,N$1),LEN(ADDRESS(1,1,4,1,N$1))-1)&amp;":A"),'قفل ها'!$B6,INDIRECT(LEFT(ADDRESS(1,8,4,1,N$1),LEN(ADDRESS(1,8,4,1,N$1))-1)&amp;":H"),'قفل ها'!$A6),"")</f>
        <v>0</v>
      </c>
      <c r="O6" s="56">
        <f ca="1">IFERROR(SUMIFS(INDIRECT(LEFT(ADDRESS(1,2,4,1,O$1),LEN(ADDRESS(1,2,4,1,O$1))-1)&amp;":B"),INDIRECT(LEFT(ADDRESS(1,1,4,1,O$1),LEN(ADDRESS(1,1,4,1,O$1))-1)&amp;":A"),'قفل ها'!$B6,INDIRECT(LEFT(ADDRESS(1,8,4,1,O$1),LEN(ADDRESS(1,8,4,1,O$1))-1)&amp;":H"),'قفل ها'!$A6),"")</f>
        <v>0</v>
      </c>
      <c r="P6" s="56">
        <f ca="1">IFERROR(SUMIFS(INDIRECT(LEFT(ADDRESS(1,2,4,1,P$1),LEN(ADDRESS(1,2,4,1,P$1))-1)&amp;":B"),INDIRECT(LEFT(ADDRESS(1,1,4,1,P$1),LEN(ADDRESS(1,1,4,1,P$1))-1)&amp;":A"),'قفل ها'!$B6,INDIRECT(LEFT(ADDRESS(1,8,4,1,P$1),LEN(ADDRESS(1,8,4,1,P$1))-1)&amp;":H"),'قفل ها'!$A6),"")</f>
        <v>0</v>
      </c>
      <c r="Q6" s="56">
        <f ca="1">IFERROR(SUMIFS(INDIRECT(LEFT(ADDRESS(1,2,4,1,Q$1),LEN(ADDRESS(1,2,4,1,Q$1))-1)&amp;":B"),INDIRECT(LEFT(ADDRESS(1,1,4,1,Q$1),LEN(ADDRESS(1,1,4,1,Q$1))-1)&amp;":A"),'قفل ها'!$B6,INDIRECT(LEFT(ADDRESS(1,8,4,1,Q$1),LEN(ADDRESS(1,8,4,1,Q$1))-1)&amp;":H"),'قفل ها'!$A6),"")</f>
        <v>0</v>
      </c>
      <c r="R6" s="56" t="str">
        <f ca="1">IFERROR(SUMIFS(INDIRECT(LEFT(ADDRESS(1,2,4,1,R$1),LEN(ADDRESS(1,2,4,1,R$1))-1)&amp;":B"),INDIRECT(LEFT(ADDRESS(1,1,4,1,R$1),LEN(ADDRESS(1,1,4,1,R$1))-1)&amp;":A"),'قفل ها'!$B6,INDIRECT(LEFT(ADDRESS(1,8,4,1,R$1),LEN(ADDRESS(1,8,4,1,R$1))-1)&amp;":H"),'قفل ها'!$A6),"")</f>
        <v/>
      </c>
      <c r="S6" s="56">
        <f ca="1">IFERROR(SUMIFS(INDIRECT(LEFT(ADDRESS(1,2,4,1,S$1),LEN(ADDRESS(1,2,4,1,S$1))-1)&amp;":B"),INDIRECT(LEFT(ADDRESS(1,1,4,1,S$1),LEN(ADDRESS(1,1,4,1,S$1))-1)&amp;":A"),'قفل ها'!$B6,INDIRECT(LEFT(ADDRESS(1,8,4,1,S$1),LEN(ADDRESS(1,8,4,1,S$1))-1)&amp;":H"),'قفل ها'!$A6),"")</f>
        <v>0</v>
      </c>
      <c r="T6" s="56">
        <f ca="1">IFERROR(SUMIFS(INDIRECT(LEFT(ADDRESS(1,2,4,1,T$1),LEN(ADDRESS(1,2,4,1,T$1))-1)&amp;":B"),INDIRECT(LEFT(ADDRESS(1,1,4,1,T$1),LEN(ADDRESS(1,1,4,1,T$1))-1)&amp;":A"),'قفل ها'!$B6,INDIRECT(LEFT(ADDRESS(1,8,4,1,T$1),LEN(ADDRESS(1,8,4,1,T$1))-1)&amp;":H"),'قفل ها'!$A6),"")</f>
        <v>0</v>
      </c>
      <c r="U6" s="56">
        <f ca="1">IFERROR(SUMIFS(INDIRECT(LEFT(ADDRESS(1,2,4,1,U$1),LEN(ADDRESS(1,2,4,1,U$1))-1)&amp;":B"),INDIRECT(LEFT(ADDRESS(1,1,4,1,U$1),LEN(ADDRESS(1,1,4,1,U$1))-1)&amp;":A"),'قفل ها'!$B6,INDIRECT(LEFT(ADDRESS(1,8,4,1,U$1),LEN(ADDRESS(1,8,4,1,U$1))-1)&amp;":H"),'قفل ها'!$A6),"")</f>
        <v>0</v>
      </c>
      <c r="V6" s="56">
        <f ca="1">IFERROR(SUMIFS(INDIRECT(LEFT(ADDRESS(1,2,4,1,V$1),LEN(ADDRESS(1,2,4,1,V$1))-1)&amp;":B"),INDIRECT(LEFT(ADDRESS(1,1,4,1,V$1),LEN(ADDRESS(1,1,4,1,V$1))-1)&amp;":A"),'قفل ها'!$B6,INDIRECT(LEFT(ADDRESS(1,8,4,1,V$1),LEN(ADDRESS(1,8,4,1,V$1))-1)&amp;":H"),'قفل ها'!$A6),"")</f>
        <v>0</v>
      </c>
      <c r="W6" s="56">
        <f ca="1">IFERROR(SUMIFS(INDIRECT(LEFT(ADDRESS(1,2,4,1,W$1),LEN(ADDRESS(1,2,4,1,W$1))-1)&amp;":B"),INDIRECT(LEFT(ADDRESS(1,1,4,1,W$1),LEN(ADDRESS(1,1,4,1,W$1))-1)&amp;":A"),'قفل ها'!$B6,INDIRECT(LEFT(ADDRESS(1,8,4,1,W$1),LEN(ADDRESS(1,8,4,1,W$1))-1)&amp;":H"),'قفل ها'!$A6),"")</f>
        <v>0</v>
      </c>
      <c r="X6" s="56">
        <f ca="1">IFERROR(SUMIFS(INDIRECT(LEFT(ADDRESS(1,2,4,1,X$1),LEN(ADDRESS(1,2,4,1,X$1))-1)&amp;":B"),INDIRECT(LEFT(ADDRESS(1,1,4,1,X$1),LEN(ADDRESS(1,1,4,1,X$1))-1)&amp;":A"),'قفل ها'!$B6,INDIRECT(LEFT(ADDRESS(1,8,4,1,X$1),LEN(ADDRESS(1,8,4,1,X$1))-1)&amp;":H"),'قفل ها'!$A6),"")</f>
        <v>0</v>
      </c>
      <c r="Y6" s="56" t="str">
        <f ca="1">IFERROR(SUMIFS(INDIRECT(LEFT(ADDRESS(1,2,4,1,Y$1),LEN(ADDRESS(1,2,4,1,Y$1))-1)&amp;":B"),INDIRECT(LEFT(ADDRESS(1,1,4,1,Y$1),LEN(ADDRESS(1,1,4,1,Y$1))-1)&amp;":A"),'قفل ها'!$B6,INDIRECT(LEFT(ADDRESS(1,8,4,1,Y$1),LEN(ADDRESS(1,8,4,1,Y$1))-1)&amp;":H"),'قفل ها'!$A6),"")</f>
        <v/>
      </c>
      <c r="Z6" s="56">
        <f ca="1">IFERROR(SUMIFS(INDIRECT(LEFT(ADDRESS(1,2,4,1,Z$1),LEN(ADDRESS(1,2,4,1,Z$1))-1)&amp;":B"),INDIRECT(LEFT(ADDRESS(1,1,4,1,Z$1),LEN(ADDRESS(1,1,4,1,Z$1))-1)&amp;":A"),'قفل ها'!$B6,INDIRECT(LEFT(ADDRESS(1,8,4,1,Z$1),LEN(ADDRESS(1,8,4,1,Z$1))-1)&amp;":H"),'قفل ها'!$A6),"")</f>
        <v>0</v>
      </c>
      <c r="AA6" s="56">
        <f ca="1">IFERROR(SUMIFS(INDIRECT(LEFT(ADDRESS(1,2,4,1,AA$1),LEN(ADDRESS(1,2,4,1,AA$1))-1)&amp;":B"),INDIRECT(LEFT(ADDRESS(1,1,4,1,AA$1),LEN(ADDRESS(1,1,4,1,AA$1))-1)&amp;":A"),'قفل ها'!$B6,INDIRECT(LEFT(ADDRESS(1,8,4,1,AA$1),LEN(ADDRESS(1,8,4,1,AA$1))-1)&amp;":H"),'قفل ها'!$A6),"")</f>
        <v>0</v>
      </c>
      <c r="AB6" s="56">
        <f ca="1">IFERROR(SUMIFS(INDIRECT(LEFT(ADDRESS(1,2,4,1,AB$1),LEN(ADDRESS(1,2,4,1,AB$1))-1)&amp;":B"),INDIRECT(LEFT(ADDRESS(1,1,4,1,AB$1),LEN(ADDRESS(1,1,4,1,AB$1))-1)&amp;":A"),'قفل ها'!$B6,INDIRECT(LEFT(ADDRESS(1,8,4,1,AB$1),LEN(ADDRESS(1,8,4,1,AB$1))-1)&amp;":H"),'قفل ها'!$A6),"")</f>
        <v>0</v>
      </c>
      <c r="AC6" s="56">
        <f ca="1">IFERROR(SUMIFS(INDIRECT(LEFT(ADDRESS(1,2,4,1,AC$1),LEN(ADDRESS(1,2,4,1,AC$1))-1)&amp;":B"),INDIRECT(LEFT(ADDRESS(1,1,4,1,AC$1),LEN(ADDRESS(1,1,4,1,AC$1))-1)&amp;":A"),'قفل ها'!$B6,INDIRECT(LEFT(ADDRESS(1,8,4,1,AC$1),LEN(ADDRESS(1,8,4,1,AC$1))-1)&amp;":H"),'قفل ها'!$A6),"")</f>
        <v>0</v>
      </c>
      <c r="AD6" s="56">
        <f ca="1">IFERROR(SUMIFS(INDIRECT(LEFT(ADDRESS(1,2,4,1,AD$1),LEN(ADDRESS(1,2,4,1,AD$1))-1)&amp;":B"),INDIRECT(LEFT(ADDRESS(1,1,4,1,AD$1),LEN(ADDRESS(1,1,4,1,AD$1))-1)&amp;":A"),'قفل ها'!$B6,INDIRECT(LEFT(ADDRESS(1,8,4,1,AD$1),LEN(ADDRESS(1,8,4,1,AD$1))-1)&amp;":H"),'قفل ها'!$A6),"")</f>
        <v>0</v>
      </c>
      <c r="AE6" s="56">
        <f ca="1">IFERROR(SUMIFS(INDIRECT(LEFT(ADDRESS(1,2,4,1,AE$1),LEN(ADDRESS(1,2,4,1,AE$1))-1)&amp;":B"),INDIRECT(LEFT(ADDRESS(1,1,4,1,AE$1),LEN(ADDRESS(1,1,4,1,AE$1))-1)&amp;":A"),'قفل ها'!$B6,INDIRECT(LEFT(ADDRESS(1,8,4,1,AE$1),LEN(ADDRESS(1,8,4,1,AE$1))-1)&amp;":H"),'قفل ها'!$A6),"")</f>
        <v>0</v>
      </c>
      <c r="AF6" s="56" t="str">
        <f ca="1">IFERROR(SUMIFS(INDIRECT(LEFT(ADDRESS(1,2,4,1,AF$1),LEN(ADDRESS(1,2,4,1,AF$1))-1)&amp;":B"),INDIRECT(LEFT(ADDRESS(1,1,4,1,AF$1),LEN(ADDRESS(1,1,4,1,AF$1))-1)&amp;":A"),'قفل ها'!$B6,INDIRECT(LEFT(ADDRESS(1,8,4,1,AF$1),LEN(ADDRESS(1,8,4,1,AF$1))-1)&amp;":H"),'قفل ها'!$A6),"")</f>
        <v/>
      </c>
      <c r="AG6" s="56">
        <f ca="1">IFERROR(SUMIFS(INDIRECT(LEFT(ADDRESS(1,2,4,1,AG$1),LEN(ADDRESS(1,2,4,1,AG$1))-1)&amp;":B"),INDIRECT(LEFT(ADDRESS(1,1,4,1,AG$1),LEN(ADDRESS(1,1,4,1,AG$1))-1)&amp;":A"),'قفل ها'!$B6,INDIRECT(LEFT(ADDRESS(1,8,4,1,AG$1),LEN(ADDRESS(1,8,4,1,AG$1))-1)&amp;":H"),'قفل ها'!$A6),"")</f>
        <v>0</v>
      </c>
      <c r="AH6" s="56">
        <f ca="1">IFERROR(SUMIFS(INDIRECT(LEFT(ADDRESS(1,2,4,1,AH$1),LEN(ADDRESS(1,2,4,1,AH$1))-1)&amp;":B"),INDIRECT(LEFT(ADDRESS(1,1,4,1,AH$1),LEN(ADDRESS(1,1,4,1,AH$1))-1)&amp;":A"),'قفل ها'!$B6,INDIRECT(LEFT(ADDRESS(1,8,4,1,AH$1),LEN(ADDRESS(1,8,4,1,AH$1))-1)&amp;":H"),'قفل ها'!$A6),"")</f>
        <v>0</v>
      </c>
      <c r="AI6" s="56">
        <f ca="1">IFERROR(SUMIFS(INDIRECT(LEFT(ADDRESS(1,2,4,1,AI$1),LEN(ADDRESS(1,2,4,1,AI$1))-1)&amp;":B"),INDIRECT(LEFT(ADDRESS(1,1,4,1,AI$1),LEN(ADDRESS(1,1,4,1,AI$1))-1)&amp;":A"),'قفل ها'!$B6,INDIRECT(LEFT(ADDRESS(1,8,4,1,AI$1),LEN(ADDRESS(1,8,4,1,AI$1))-1)&amp;":H"),'قفل ها'!$A6),"")</f>
        <v>0</v>
      </c>
    </row>
    <row r="7" spans="1:35">
      <c r="A7" s="53" t="s">
        <v>175</v>
      </c>
      <c r="B7" s="54">
        <v>15002032</v>
      </c>
      <c r="C7" s="55" t="s">
        <v>415</v>
      </c>
      <c r="D7" s="53">
        <f t="shared" ca="1" si="0"/>
        <v>0</v>
      </c>
      <c r="E7" s="56">
        <f ca="1">IFERROR(SUMIFS(INDIRECT(LEFT(ADDRESS(1,2,4,1,E$1),LEN(ADDRESS(1,2,4,1,E$1))-1)&amp;":B"),INDIRECT(LEFT(ADDRESS(1,1,4,1,E$1),LEN(ADDRESS(1,1,4,1,E$1))-1)&amp;":A"),'قفل ها'!$B7,INDIRECT(LEFT(ADDRESS(1,8,4,1,E$1),LEN(ADDRESS(1,8,4,1,E$1))-1)&amp;":H"),'قفل ها'!$A7),"")</f>
        <v>0</v>
      </c>
      <c r="F7" s="56" t="str">
        <f ca="1">IFERROR(SUMIFS(INDIRECT(LEFT(ADDRESS(1,2,4,1,F$1),LEN(ADDRESS(1,2,4,1,F$1))-1)&amp;":B"),INDIRECT(LEFT(ADDRESS(1,1,4,1,F$1),LEN(ADDRESS(1,1,4,1,F$1))-1)&amp;":A"),'قفل ها'!$B7,INDIRECT(LEFT(ADDRESS(1,8,4,1,F$1),LEN(ADDRESS(1,8,4,1,F$1))-1)&amp;":H"),'قفل ها'!$A7),"")</f>
        <v/>
      </c>
      <c r="G7" s="56">
        <f ca="1">IFERROR(SUMIFS(INDIRECT(LEFT(ADDRESS(1,2,4,1,G$1),LEN(ADDRESS(1,2,4,1,G$1))-1)&amp;":B"),INDIRECT(LEFT(ADDRESS(1,1,4,1,G$1),LEN(ADDRESS(1,1,4,1,G$1))-1)&amp;":A"),'قفل ها'!$B7,INDIRECT(LEFT(ADDRESS(1,8,4,1,G$1),LEN(ADDRESS(1,8,4,1,G$1))-1)&amp;":H"),'قفل ها'!$A7),"")</f>
        <v>0</v>
      </c>
      <c r="H7" s="56">
        <f ca="1">IFERROR(SUMIFS(INDIRECT(LEFT(ADDRESS(1,2,4,1,H$1),LEN(ADDRESS(1,2,4,1,H$1))-1)&amp;":B"),INDIRECT(LEFT(ADDRESS(1,1,4,1,H$1),LEN(ADDRESS(1,1,4,1,H$1))-1)&amp;":A"),'قفل ها'!$B7,INDIRECT(LEFT(ADDRESS(1,8,4,1,H$1),LEN(ADDRESS(1,8,4,1,H$1))-1)&amp;":H"),'قفل ها'!$A7),"")</f>
        <v>0</v>
      </c>
      <c r="I7" s="56">
        <f ca="1">IFERROR(SUMIFS(INDIRECT(LEFT(ADDRESS(1,2,4,1,I$1),LEN(ADDRESS(1,2,4,1,I$1))-1)&amp;":B"),INDIRECT(LEFT(ADDRESS(1,1,4,1,I$1),LEN(ADDRESS(1,1,4,1,I$1))-1)&amp;":A"),'قفل ها'!$B7,INDIRECT(LEFT(ADDRESS(1,8,4,1,I$1),LEN(ADDRESS(1,8,4,1,I$1))-1)&amp;":H"),'قفل ها'!$A7),"")</f>
        <v>0</v>
      </c>
      <c r="J7" s="56">
        <f ca="1">IFERROR(SUMIFS(INDIRECT(LEFT(ADDRESS(1,2,4,1,J$1),LEN(ADDRESS(1,2,4,1,J$1))-1)&amp;":B"),INDIRECT(LEFT(ADDRESS(1,1,4,1,J$1),LEN(ADDRESS(1,1,4,1,J$1))-1)&amp;":A"),'قفل ها'!$B7,INDIRECT(LEFT(ADDRESS(1,8,4,1,J$1),LEN(ADDRESS(1,8,4,1,J$1))-1)&amp;":H"),'قفل ها'!$A7),"")</f>
        <v>0</v>
      </c>
      <c r="K7" s="56">
        <f ca="1">IFERROR(SUMIFS(INDIRECT(LEFT(ADDRESS(1,2,4,1,K$1),LEN(ADDRESS(1,2,4,1,K$1))-1)&amp;":B"),INDIRECT(LEFT(ADDRESS(1,1,4,1,K$1),LEN(ADDRESS(1,1,4,1,K$1))-1)&amp;":A"),'قفل ها'!$B7,INDIRECT(LEFT(ADDRESS(1,8,4,1,K$1),LEN(ADDRESS(1,8,4,1,K$1))-1)&amp;":H"),'قفل ها'!$A7),"")</f>
        <v>0</v>
      </c>
      <c r="L7" s="56">
        <f ca="1">IFERROR(SUMIFS(INDIRECT(LEFT(ADDRESS(1,2,4,1,L$1),LEN(ADDRESS(1,2,4,1,L$1))-1)&amp;":B"),INDIRECT(LEFT(ADDRESS(1,1,4,1,L$1),LEN(ADDRESS(1,1,4,1,L$1))-1)&amp;":A"),'قفل ها'!$B7,INDIRECT(LEFT(ADDRESS(1,8,4,1,L$1),LEN(ADDRESS(1,8,4,1,L$1))-1)&amp;":H"),'قفل ها'!$A7),"")</f>
        <v>0</v>
      </c>
      <c r="M7" s="56">
        <f ca="1">IFERROR(SUMIFS(INDIRECT(LEFT(ADDRESS(1,2,4,1,M$1),LEN(ADDRESS(1,2,4,1,M$1))-1)&amp;":B"),INDIRECT(LEFT(ADDRESS(1,1,4,1,M$1),LEN(ADDRESS(1,1,4,1,M$1))-1)&amp;":A"),'قفل ها'!$B7,INDIRECT(LEFT(ADDRESS(1,8,4,1,M$1),LEN(ADDRESS(1,8,4,1,M$1))-1)&amp;":H"),'قفل ها'!$A7),"")</f>
        <v>0</v>
      </c>
      <c r="N7" s="56">
        <f ca="1">IFERROR(SUMIFS(INDIRECT(LEFT(ADDRESS(1,2,4,1,N$1),LEN(ADDRESS(1,2,4,1,N$1))-1)&amp;":B"),INDIRECT(LEFT(ADDRESS(1,1,4,1,N$1),LEN(ADDRESS(1,1,4,1,N$1))-1)&amp;":A"),'قفل ها'!$B7,INDIRECT(LEFT(ADDRESS(1,8,4,1,N$1),LEN(ADDRESS(1,8,4,1,N$1))-1)&amp;":H"),'قفل ها'!$A7),"")</f>
        <v>0</v>
      </c>
      <c r="O7" s="56">
        <f ca="1">IFERROR(SUMIFS(INDIRECT(LEFT(ADDRESS(1,2,4,1,O$1),LEN(ADDRESS(1,2,4,1,O$1))-1)&amp;":B"),INDIRECT(LEFT(ADDRESS(1,1,4,1,O$1),LEN(ADDRESS(1,1,4,1,O$1))-1)&amp;":A"),'قفل ها'!$B7,INDIRECT(LEFT(ADDRESS(1,8,4,1,O$1),LEN(ADDRESS(1,8,4,1,O$1))-1)&amp;":H"),'قفل ها'!$A7),"")</f>
        <v>0</v>
      </c>
      <c r="P7" s="56">
        <f ca="1">IFERROR(SUMIFS(INDIRECT(LEFT(ADDRESS(1,2,4,1,P$1),LEN(ADDRESS(1,2,4,1,P$1))-1)&amp;":B"),INDIRECT(LEFT(ADDRESS(1,1,4,1,P$1),LEN(ADDRESS(1,1,4,1,P$1))-1)&amp;":A"),'قفل ها'!$B7,INDIRECT(LEFT(ADDRESS(1,8,4,1,P$1),LEN(ADDRESS(1,8,4,1,P$1))-1)&amp;":H"),'قفل ها'!$A7),"")</f>
        <v>0</v>
      </c>
      <c r="Q7" s="56">
        <f ca="1">IFERROR(SUMIFS(INDIRECT(LEFT(ADDRESS(1,2,4,1,Q$1),LEN(ADDRESS(1,2,4,1,Q$1))-1)&amp;":B"),INDIRECT(LEFT(ADDRESS(1,1,4,1,Q$1),LEN(ADDRESS(1,1,4,1,Q$1))-1)&amp;":A"),'قفل ها'!$B7,INDIRECT(LEFT(ADDRESS(1,8,4,1,Q$1),LEN(ADDRESS(1,8,4,1,Q$1))-1)&amp;":H"),'قفل ها'!$A7),"")</f>
        <v>0</v>
      </c>
      <c r="R7" s="56" t="str">
        <f ca="1">IFERROR(SUMIFS(INDIRECT(LEFT(ADDRESS(1,2,4,1,R$1),LEN(ADDRESS(1,2,4,1,R$1))-1)&amp;":B"),INDIRECT(LEFT(ADDRESS(1,1,4,1,R$1),LEN(ADDRESS(1,1,4,1,R$1))-1)&amp;":A"),'قفل ها'!$B7,INDIRECT(LEFT(ADDRESS(1,8,4,1,R$1),LEN(ADDRESS(1,8,4,1,R$1))-1)&amp;":H"),'قفل ها'!$A7),"")</f>
        <v/>
      </c>
      <c r="S7" s="56">
        <f ca="1">IFERROR(SUMIFS(INDIRECT(LEFT(ADDRESS(1,2,4,1,S$1),LEN(ADDRESS(1,2,4,1,S$1))-1)&amp;":B"),INDIRECT(LEFT(ADDRESS(1,1,4,1,S$1),LEN(ADDRESS(1,1,4,1,S$1))-1)&amp;":A"),'قفل ها'!$B7,INDIRECT(LEFT(ADDRESS(1,8,4,1,S$1),LEN(ADDRESS(1,8,4,1,S$1))-1)&amp;":H"),'قفل ها'!$A7),"")</f>
        <v>0</v>
      </c>
      <c r="T7" s="56">
        <f ca="1">IFERROR(SUMIFS(INDIRECT(LEFT(ADDRESS(1,2,4,1,T$1),LEN(ADDRESS(1,2,4,1,T$1))-1)&amp;":B"),INDIRECT(LEFT(ADDRESS(1,1,4,1,T$1),LEN(ADDRESS(1,1,4,1,T$1))-1)&amp;":A"),'قفل ها'!$B7,INDIRECT(LEFT(ADDRESS(1,8,4,1,T$1),LEN(ADDRESS(1,8,4,1,T$1))-1)&amp;":H"),'قفل ها'!$A7),"")</f>
        <v>0</v>
      </c>
      <c r="U7" s="56">
        <f ca="1">IFERROR(SUMIFS(INDIRECT(LEFT(ADDRESS(1,2,4,1,U$1),LEN(ADDRESS(1,2,4,1,U$1))-1)&amp;":B"),INDIRECT(LEFT(ADDRESS(1,1,4,1,U$1),LEN(ADDRESS(1,1,4,1,U$1))-1)&amp;":A"),'قفل ها'!$B7,INDIRECT(LEFT(ADDRESS(1,8,4,1,U$1),LEN(ADDRESS(1,8,4,1,U$1))-1)&amp;":H"),'قفل ها'!$A7),"")</f>
        <v>0</v>
      </c>
      <c r="V7" s="56">
        <f ca="1">IFERROR(SUMIFS(INDIRECT(LEFT(ADDRESS(1,2,4,1,V$1),LEN(ADDRESS(1,2,4,1,V$1))-1)&amp;":B"),INDIRECT(LEFT(ADDRESS(1,1,4,1,V$1),LEN(ADDRESS(1,1,4,1,V$1))-1)&amp;":A"),'قفل ها'!$B7,INDIRECT(LEFT(ADDRESS(1,8,4,1,V$1),LEN(ADDRESS(1,8,4,1,V$1))-1)&amp;":H"),'قفل ها'!$A7),"")</f>
        <v>0</v>
      </c>
      <c r="W7" s="56">
        <f ca="1">IFERROR(SUMIFS(INDIRECT(LEFT(ADDRESS(1,2,4,1,W$1),LEN(ADDRESS(1,2,4,1,W$1))-1)&amp;":B"),INDIRECT(LEFT(ADDRESS(1,1,4,1,W$1),LEN(ADDRESS(1,1,4,1,W$1))-1)&amp;":A"),'قفل ها'!$B7,INDIRECT(LEFT(ADDRESS(1,8,4,1,W$1),LEN(ADDRESS(1,8,4,1,W$1))-1)&amp;":H"),'قفل ها'!$A7),"")</f>
        <v>0</v>
      </c>
      <c r="X7" s="56">
        <f ca="1">IFERROR(SUMIFS(INDIRECT(LEFT(ADDRESS(1,2,4,1,X$1),LEN(ADDRESS(1,2,4,1,X$1))-1)&amp;":B"),INDIRECT(LEFT(ADDRESS(1,1,4,1,X$1),LEN(ADDRESS(1,1,4,1,X$1))-1)&amp;":A"),'قفل ها'!$B7,INDIRECT(LEFT(ADDRESS(1,8,4,1,X$1),LEN(ADDRESS(1,8,4,1,X$1))-1)&amp;":H"),'قفل ها'!$A7),"")</f>
        <v>0</v>
      </c>
      <c r="Y7" s="56" t="str">
        <f ca="1">IFERROR(SUMIFS(INDIRECT(LEFT(ADDRESS(1,2,4,1,Y$1),LEN(ADDRESS(1,2,4,1,Y$1))-1)&amp;":B"),INDIRECT(LEFT(ADDRESS(1,1,4,1,Y$1),LEN(ADDRESS(1,1,4,1,Y$1))-1)&amp;":A"),'قفل ها'!$B7,INDIRECT(LEFT(ADDRESS(1,8,4,1,Y$1),LEN(ADDRESS(1,8,4,1,Y$1))-1)&amp;":H"),'قفل ها'!$A7),"")</f>
        <v/>
      </c>
      <c r="Z7" s="56">
        <f ca="1">IFERROR(SUMIFS(INDIRECT(LEFT(ADDRESS(1,2,4,1,Z$1),LEN(ADDRESS(1,2,4,1,Z$1))-1)&amp;":B"),INDIRECT(LEFT(ADDRESS(1,1,4,1,Z$1),LEN(ADDRESS(1,1,4,1,Z$1))-1)&amp;":A"),'قفل ها'!$B7,INDIRECT(LEFT(ADDRESS(1,8,4,1,Z$1),LEN(ADDRESS(1,8,4,1,Z$1))-1)&amp;":H"),'قفل ها'!$A7),"")</f>
        <v>0</v>
      </c>
      <c r="AA7" s="56">
        <f ca="1">IFERROR(SUMIFS(INDIRECT(LEFT(ADDRESS(1,2,4,1,AA$1),LEN(ADDRESS(1,2,4,1,AA$1))-1)&amp;":B"),INDIRECT(LEFT(ADDRESS(1,1,4,1,AA$1),LEN(ADDRESS(1,1,4,1,AA$1))-1)&amp;":A"),'قفل ها'!$B7,INDIRECT(LEFT(ADDRESS(1,8,4,1,AA$1),LEN(ADDRESS(1,8,4,1,AA$1))-1)&amp;":H"),'قفل ها'!$A7),"")</f>
        <v>0</v>
      </c>
      <c r="AB7" s="56">
        <f ca="1">IFERROR(SUMIFS(INDIRECT(LEFT(ADDRESS(1,2,4,1,AB$1),LEN(ADDRESS(1,2,4,1,AB$1))-1)&amp;":B"),INDIRECT(LEFT(ADDRESS(1,1,4,1,AB$1),LEN(ADDRESS(1,1,4,1,AB$1))-1)&amp;":A"),'قفل ها'!$B7,INDIRECT(LEFT(ADDRESS(1,8,4,1,AB$1),LEN(ADDRESS(1,8,4,1,AB$1))-1)&amp;":H"),'قفل ها'!$A7),"")</f>
        <v>0</v>
      </c>
      <c r="AC7" s="56">
        <f ca="1">IFERROR(SUMIFS(INDIRECT(LEFT(ADDRESS(1,2,4,1,AC$1),LEN(ADDRESS(1,2,4,1,AC$1))-1)&amp;":B"),INDIRECT(LEFT(ADDRESS(1,1,4,1,AC$1),LEN(ADDRESS(1,1,4,1,AC$1))-1)&amp;":A"),'قفل ها'!$B7,INDIRECT(LEFT(ADDRESS(1,8,4,1,AC$1),LEN(ADDRESS(1,8,4,1,AC$1))-1)&amp;":H"),'قفل ها'!$A7),"")</f>
        <v>0</v>
      </c>
      <c r="AD7" s="56">
        <f ca="1">IFERROR(SUMIFS(INDIRECT(LEFT(ADDRESS(1,2,4,1,AD$1),LEN(ADDRESS(1,2,4,1,AD$1))-1)&amp;":B"),INDIRECT(LEFT(ADDRESS(1,1,4,1,AD$1),LEN(ADDRESS(1,1,4,1,AD$1))-1)&amp;":A"),'قفل ها'!$B7,INDIRECT(LEFT(ADDRESS(1,8,4,1,AD$1),LEN(ADDRESS(1,8,4,1,AD$1))-1)&amp;":H"),'قفل ها'!$A7),"")</f>
        <v>0</v>
      </c>
      <c r="AE7" s="56">
        <f ca="1">IFERROR(SUMIFS(INDIRECT(LEFT(ADDRESS(1,2,4,1,AE$1),LEN(ADDRESS(1,2,4,1,AE$1))-1)&amp;":B"),INDIRECT(LEFT(ADDRESS(1,1,4,1,AE$1),LEN(ADDRESS(1,1,4,1,AE$1))-1)&amp;":A"),'قفل ها'!$B7,INDIRECT(LEFT(ADDRESS(1,8,4,1,AE$1),LEN(ADDRESS(1,8,4,1,AE$1))-1)&amp;":H"),'قفل ها'!$A7),"")</f>
        <v>0</v>
      </c>
      <c r="AF7" s="56" t="str">
        <f ca="1">IFERROR(SUMIFS(INDIRECT(LEFT(ADDRESS(1,2,4,1,AF$1),LEN(ADDRESS(1,2,4,1,AF$1))-1)&amp;":B"),INDIRECT(LEFT(ADDRESS(1,1,4,1,AF$1),LEN(ADDRESS(1,1,4,1,AF$1))-1)&amp;":A"),'قفل ها'!$B7,INDIRECT(LEFT(ADDRESS(1,8,4,1,AF$1),LEN(ADDRESS(1,8,4,1,AF$1))-1)&amp;":H"),'قفل ها'!$A7),"")</f>
        <v/>
      </c>
      <c r="AG7" s="56">
        <f ca="1">IFERROR(SUMIFS(INDIRECT(LEFT(ADDRESS(1,2,4,1,AG$1),LEN(ADDRESS(1,2,4,1,AG$1))-1)&amp;":B"),INDIRECT(LEFT(ADDRESS(1,1,4,1,AG$1),LEN(ADDRESS(1,1,4,1,AG$1))-1)&amp;":A"),'قفل ها'!$B7,INDIRECT(LEFT(ADDRESS(1,8,4,1,AG$1),LEN(ADDRESS(1,8,4,1,AG$1))-1)&amp;":H"),'قفل ها'!$A7),"")</f>
        <v>0</v>
      </c>
      <c r="AH7" s="56">
        <f ca="1">IFERROR(SUMIFS(INDIRECT(LEFT(ADDRESS(1,2,4,1,AH$1),LEN(ADDRESS(1,2,4,1,AH$1))-1)&amp;":B"),INDIRECT(LEFT(ADDRESS(1,1,4,1,AH$1),LEN(ADDRESS(1,1,4,1,AH$1))-1)&amp;":A"),'قفل ها'!$B7,INDIRECT(LEFT(ADDRESS(1,8,4,1,AH$1),LEN(ADDRESS(1,8,4,1,AH$1))-1)&amp;":H"),'قفل ها'!$A7),"")</f>
        <v>0</v>
      </c>
      <c r="AI7" s="56">
        <f ca="1">IFERROR(SUMIFS(INDIRECT(LEFT(ADDRESS(1,2,4,1,AI$1),LEN(ADDRESS(1,2,4,1,AI$1))-1)&amp;":B"),INDIRECT(LEFT(ADDRESS(1,1,4,1,AI$1),LEN(ADDRESS(1,1,4,1,AI$1))-1)&amp;":A"),'قفل ها'!$B7,INDIRECT(LEFT(ADDRESS(1,8,4,1,AI$1),LEN(ADDRESS(1,8,4,1,AI$1))-1)&amp;":H"),'قفل ها'!$A7),"")</f>
        <v>0</v>
      </c>
    </row>
    <row r="8" spans="1:35">
      <c r="A8" s="53" t="s">
        <v>175</v>
      </c>
      <c r="B8" s="54">
        <v>15002042</v>
      </c>
      <c r="C8" s="55" t="s">
        <v>368</v>
      </c>
      <c r="D8" s="53">
        <f t="shared" ca="1" si="0"/>
        <v>0</v>
      </c>
      <c r="E8" s="56">
        <f ca="1">IFERROR(SUMIFS(INDIRECT(LEFT(ADDRESS(1,2,4,1,E$1),LEN(ADDRESS(1,2,4,1,E$1))-1)&amp;":B"),INDIRECT(LEFT(ADDRESS(1,1,4,1,E$1),LEN(ADDRESS(1,1,4,1,E$1))-1)&amp;":A"),'قفل ها'!$B8,INDIRECT(LEFT(ADDRESS(1,8,4,1,E$1),LEN(ADDRESS(1,8,4,1,E$1))-1)&amp;":H"),'قفل ها'!$A8),"")</f>
        <v>0</v>
      </c>
      <c r="F8" s="56" t="str">
        <f ca="1">IFERROR(SUMIFS(INDIRECT(LEFT(ADDRESS(1,2,4,1,F$1),LEN(ADDRESS(1,2,4,1,F$1))-1)&amp;":B"),INDIRECT(LEFT(ADDRESS(1,1,4,1,F$1),LEN(ADDRESS(1,1,4,1,F$1))-1)&amp;":A"),'قفل ها'!$B8,INDIRECT(LEFT(ADDRESS(1,8,4,1,F$1),LEN(ADDRESS(1,8,4,1,F$1))-1)&amp;":H"),'قفل ها'!$A8),"")</f>
        <v/>
      </c>
      <c r="G8" s="56">
        <f ca="1">IFERROR(SUMIFS(INDIRECT(LEFT(ADDRESS(1,2,4,1,G$1),LEN(ADDRESS(1,2,4,1,G$1))-1)&amp;":B"),INDIRECT(LEFT(ADDRESS(1,1,4,1,G$1),LEN(ADDRESS(1,1,4,1,G$1))-1)&amp;":A"),'قفل ها'!$B8,INDIRECT(LEFT(ADDRESS(1,8,4,1,G$1),LEN(ADDRESS(1,8,4,1,G$1))-1)&amp;":H"),'قفل ها'!$A8),"")</f>
        <v>0</v>
      </c>
      <c r="H8" s="56">
        <f ca="1">IFERROR(SUMIFS(INDIRECT(LEFT(ADDRESS(1,2,4,1,H$1),LEN(ADDRESS(1,2,4,1,H$1))-1)&amp;":B"),INDIRECT(LEFT(ADDRESS(1,1,4,1,H$1),LEN(ADDRESS(1,1,4,1,H$1))-1)&amp;":A"),'قفل ها'!$B8,INDIRECT(LEFT(ADDRESS(1,8,4,1,H$1),LEN(ADDRESS(1,8,4,1,H$1))-1)&amp;":H"),'قفل ها'!$A8),"")</f>
        <v>0</v>
      </c>
      <c r="I8" s="56">
        <f ca="1">IFERROR(SUMIFS(INDIRECT(LEFT(ADDRESS(1,2,4,1,I$1),LEN(ADDRESS(1,2,4,1,I$1))-1)&amp;":B"),INDIRECT(LEFT(ADDRESS(1,1,4,1,I$1),LEN(ADDRESS(1,1,4,1,I$1))-1)&amp;":A"),'قفل ها'!$B8,INDIRECT(LEFT(ADDRESS(1,8,4,1,I$1),LEN(ADDRESS(1,8,4,1,I$1))-1)&amp;":H"),'قفل ها'!$A8),"")</f>
        <v>0</v>
      </c>
      <c r="J8" s="56">
        <f ca="1">IFERROR(SUMIFS(INDIRECT(LEFT(ADDRESS(1,2,4,1,J$1),LEN(ADDRESS(1,2,4,1,J$1))-1)&amp;":B"),INDIRECT(LEFT(ADDRESS(1,1,4,1,J$1),LEN(ADDRESS(1,1,4,1,J$1))-1)&amp;":A"),'قفل ها'!$B8,INDIRECT(LEFT(ADDRESS(1,8,4,1,J$1),LEN(ADDRESS(1,8,4,1,J$1))-1)&amp;":H"),'قفل ها'!$A8),"")</f>
        <v>0</v>
      </c>
      <c r="K8" s="56">
        <f ca="1">IFERROR(SUMIFS(INDIRECT(LEFT(ADDRESS(1,2,4,1,K$1),LEN(ADDRESS(1,2,4,1,K$1))-1)&amp;":B"),INDIRECT(LEFT(ADDRESS(1,1,4,1,K$1),LEN(ADDRESS(1,1,4,1,K$1))-1)&amp;":A"),'قفل ها'!$B8,INDIRECT(LEFT(ADDRESS(1,8,4,1,K$1),LEN(ADDRESS(1,8,4,1,K$1))-1)&amp;":H"),'قفل ها'!$A8),"")</f>
        <v>0</v>
      </c>
      <c r="L8" s="56">
        <f ca="1">IFERROR(SUMIFS(INDIRECT(LEFT(ADDRESS(1,2,4,1,L$1),LEN(ADDRESS(1,2,4,1,L$1))-1)&amp;":B"),INDIRECT(LEFT(ADDRESS(1,1,4,1,L$1),LEN(ADDRESS(1,1,4,1,L$1))-1)&amp;":A"),'قفل ها'!$B8,INDIRECT(LEFT(ADDRESS(1,8,4,1,L$1),LEN(ADDRESS(1,8,4,1,L$1))-1)&amp;":H"),'قفل ها'!$A8),"")</f>
        <v>0</v>
      </c>
      <c r="M8" s="56">
        <f ca="1">IFERROR(SUMIFS(INDIRECT(LEFT(ADDRESS(1,2,4,1,M$1),LEN(ADDRESS(1,2,4,1,M$1))-1)&amp;":B"),INDIRECT(LEFT(ADDRESS(1,1,4,1,M$1),LEN(ADDRESS(1,1,4,1,M$1))-1)&amp;":A"),'قفل ها'!$B8,INDIRECT(LEFT(ADDRESS(1,8,4,1,M$1),LEN(ADDRESS(1,8,4,1,M$1))-1)&amp;":H"),'قفل ها'!$A8),"")</f>
        <v>0</v>
      </c>
      <c r="N8" s="56">
        <f ca="1">IFERROR(SUMIFS(INDIRECT(LEFT(ADDRESS(1,2,4,1,N$1),LEN(ADDRESS(1,2,4,1,N$1))-1)&amp;":B"),INDIRECT(LEFT(ADDRESS(1,1,4,1,N$1),LEN(ADDRESS(1,1,4,1,N$1))-1)&amp;":A"),'قفل ها'!$B8,INDIRECT(LEFT(ADDRESS(1,8,4,1,N$1),LEN(ADDRESS(1,8,4,1,N$1))-1)&amp;":H"),'قفل ها'!$A8),"")</f>
        <v>0</v>
      </c>
      <c r="O8" s="56">
        <f ca="1">IFERROR(SUMIFS(INDIRECT(LEFT(ADDRESS(1,2,4,1,O$1),LEN(ADDRESS(1,2,4,1,O$1))-1)&amp;":B"),INDIRECT(LEFT(ADDRESS(1,1,4,1,O$1),LEN(ADDRESS(1,1,4,1,O$1))-1)&amp;":A"),'قفل ها'!$B8,INDIRECT(LEFT(ADDRESS(1,8,4,1,O$1),LEN(ADDRESS(1,8,4,1,O$1))-1)&amp;":H"),'قفل ها'!$A8),"")</f>
        <v>0</v>
      </c>
      <c r="P8" s="56">
        <f ca="1">IFERROR(SUMIFS(INDIRECT(LEFT(ADDRESS(1,2,4,1,P$1),LEN(ADDRESS(1,2,4,1,P$1))-1)&amp;":B"),INDIRECT(LEFT(ADDRESS(1,1,4,1,P$1),LEN(ADDRESS(1,1,4,1,P$1))-1)&amp;":A"),'قفل ها'!$B8,INDIRECT(LEFT(ADDRESS(1,8,4,1,P$1),LEN(ADDRESS(1,8,4,1,P$1))-1)&amp;":H"),'قفل ها'!$A8),"")</f>
        <v>0</v>
      </c>
      <c r="Q8" s="56">
        <f ca="1">IFERROR(SUMIFS(INDIRECT(LEFT(ADDRESS(1,2,4,1,Q$1),LEN(ADDRESS(1,2,4,1,Q$1))-1)&amp;":B"),INDIRECT(LEFT(ADDRESS(1,1,4,1,Q$1),LEN(ADDRESS(1,1,4,1,Q$1))-1)&amp;":A"),'قفل ها'!$B8,INDIRECT(LEFT(ADDRESS(1,8,4,1,Q$1),LEN(ADDRESS(1,8,4,1,Q$1))-1)&amp;":H"),'قفل ها'!$A8),"")</f>
        <v>0</v>
      </c>
      <c r="R8" s="56" t="str">
        <f ca="1">IFERROR(SUMIFS(INDIRECT(LEFT(ADDRESS(1,2,4,1,R$1),LEN(ADDRESS(1,2,4,1,R$1))-1)&amp;":B"),INDIRECT(LEFT(ADDRESS(1,1,4,1,R$1),LEN(ADDRESS(1,1,4,1,R$1))-1)&amp;":A"),'قفل ها'!$B8,INDIRECT(LEFT(ADDRESS(1,8,4,1,R$1),LEN(ADDRESS(1,8,4,1,R$1))-1)&amp;":H"),'قفل ها'!$A8),"")</f>
        <v/>
      </c>
      <c r="S8" s="56">
        <f ca="1">IFERROR(SUMIFS(INDIRECT(LEFT(ADDRESS(1,2,4,1,S$1),LEN(ADDRESS(1,2,4,1,S$1))-1)&amp;":B"),INDIRECT(LEFT(ADDRESS(1,1,4,1,S$1),LEN(ADDRESS(1,1,4,1,S$1))-1)&amp;":A"),'قفل ها'!$B8,INDIRECT(LEFT(ADDRESS(1,8,4,1,S$1),LEN(ADDRESS(1,8,4,1,S$1))-1)&amp;":H"),'قفل ها'!$A8),"")</f>
        <v>0</v>
      </c>
      <c r="T8" s="56">
        <f ca="1">IFERROR(SUMIFS(INDIRECT(LEFT(ADDRESS(1,2,4,1,T$1),LEN(ADDRESS(1,2,4,1,T$1))-1)&amp;":B"),INDIRECT(LEFT(ADDRESS(1,1,4,1,T$1),LEN(ADDRESS(1,1,4,1,T$1))-1)&amp;":A"),'قفل ها'!$B8,INDIRECT(LEFT(ADDRESS(1,8,4,1,T$1),LEN(ADDRESS(1,8,4,1,T$1))-1)&amp;":H"),'قفل ها'!$A8),"")</f>
        <v>0</v>
      </c>
      <c r="U8" s="56">
        <f ca="1">IFERROR(SUMIFS(INDIRECT(LEFT(ADDRESS(1,2,4,1,U$1),LEN(ADDRESS(1,2,4,1,U$1))-1)&amp;":B"),INDIRECT(LEFT(ADDRESS(1,1,4,1,U$1),LEN(ADDRESS(1,1,4,1,U$1))-1)&amp;":A"),'قفل ها'!$B8,INDIRECT(LEFT(ADDRESS(1,8,4,1,U$1),LEN(ADDRESS(1,8,4,1,U$1))-1)&amp;":H"),'قفل ها'!$A8),"")</f>
        <v>0</v>
      </c>
      <c r="V8" s="56">
        <f ca="1">IFERROR(SUMIFS(INDIRECT(LEFT(ADDRESS(1,2,4,1,V$1),LEN(ADDRESS(1,2,4,1,V$1))-1)&amp;":B"),INDIRECT(LEFT(ADDRESS(1,1,4,1,V$1),LEN(ADDRESS(1,1,4,1,V$1))-1)&amp;":A"),'قفل ها'!$B8,INDIRECT(LEFT(ADDRESS(1,8,4,1,V$1),LEN(ADDRESS(1,8,4,1,V$1))-1)&amp;":H"),'قفل ها'!$A8),"")</f>
        <v>0</v>
      </c>
      <c r="W8" s="56">
        <f ca="1">IFERROR(SUMIFS(INDIRECT(LEFT(ADDRESS(1,2,4,1,W$1),LEN(ADDRESS(1,2,4,1,W$1))-1)&amp;":B"),INDIRECT(LEFT(ADDRESS(1,1,4,1,W$1),LEN(ADDRESS(1,1,4,1,W$1))-1)&amp;":A"),'قفل ها'!$B8,INDIRECT(LEFT(ADDRESS(1,8,4,1,W$1),LEN(ADDRESS(1,8,4,1,W$1))-1)&amp;":H"),'قفل ها'!$A8),"")</f>
        <v>0</v>
      </c>
      <c r="X8" s="56">
        <f ca="1">IFERROR(SUMIFS(INDIRECT(LEFT(ADDRESS(1,2,4,1,X$1),LEN(ADDRESS(1,2,4,1,X$1))-1)&amp;":B"),INDIRECT(LEFT(ADDRESS(1,1,4,1,X$1),LEN(ADDRESS(1,1,4,1,X$1))-1)&amp;":A"),'قفل ها'!$B8,INDIRECT(LEFT(ADDRESS(1,8,4,1,X$1),LEN(ADDRESS(1,8,4,1,X$1))-1)&amp;":H"),'قفل ها'!$A8),"")</f>
        <v>0</v>
      </c>
      <c r="Y8" s="56" t="str">
        <f ca="1">IFERROR(SUMIFS(INDIRECT(LEFT(ADDRESS(1,2,4,1,Y$1),LEN(ADDRESS(1,2,4,1,Y$1))-1)&amp;":B"),INDIRECT(LEFT(ADDRESS(1,1,4,1,Y$1),LEN(ADDRESS(1,1,4,1,Y$1))-1)&amp;":A"),'قفل ها'!$B8,INDIRECT(LEFT(ADDRESS(1,8,4,1,Y$1),LEN(ADDRESS(1,8,4,1,Y$1))-1)&amp;":H"),'قفل ها'!$A8),"")</f>
        <v/>
      </c>
      <c r="Z8" s="56">
        <f ca="1">IFERROR(SUMIFS(INDIRECT(LEFT(ADDRESS(1,2,4,1,Z$1),LEN(ADDRESS(1,2,4,1,Z$1))-1)&amp;":B"),INDIRECT(LEFT(ADDRESS(1,1,4,1,Z$1),LEN(ADDRESS(1,1,4,1,Z$1))-1)&amp;":A"),'قفل ها'!$B8,INDIRECT(LEFT(ADDRESS(1,8,4,1,Z$1),LEN(ADDRESS(1,8,4,1,Z$1))-1)&amp;":H"),'قفل ها'!$A8),"")</f>
        <v>0</v>
      </c>
      <c r="AA8" s="56">
        <f ca="1">IFERROR(SUMIFS(INDIRECT(LEFT(ADDRESS(1,2,4,1,AA$1),LEN(ADDRESS(1,2,4,1,AA$1))-1)&amp;":B"),INDIRECT(LEFT(ADDRESS(1,1,4,1,AA$1),LEN(ADDRESS(1,1,4,1,AA$1))-1)&amp;":A"),'قفل ها'!$B8,INDIRECT(LEFT(ADDRESS(1,8,4,1,AA$1),LEN(ADDRESS(1,8,4,1,AA$1))-1)&amp;":H"),'قفل ها'!$A8),"")</f>
        <v>0</v>
      </c>
      <c r="AB8" s="56">
        <f ca="1">IFERROR(SUMIFS(INDIRECT(LEFT(ADDRESS(1,2,4,1,AB$1),LEN(ADDRESS(1,2,4,1,AB$1))-1)&amp;":B"),INDIRECT(LEFT(ADDRESS(1,1,4,1,AB$1),LEN(ADDRESS(1,1,4,1,AB$1))-1)&amp;":A"),'قفل ها'!$B8,INDIRECT(LEFT(ADDRESS(1,8,4,1,AB$1),LEN(ADDRESS(1,8,4,1,AB$1))-1)&amp;":H"),'قفل ها'!$A8),"")</f>
        <v>0</v>
      </c>
      <c r="AC8" s="56">
        <f ca="1">IFERROR(SUMIFS(INDIRECT(LEFT(ADDRESS(1,2,4,1,AC$1),LEN(ADDRESS(1,2,4,1,AC$1))-1)&amp;":B"),INDIRECT(LEFT(ADDRESS(1,1,4,1,AC$1),LEN(ADDRESS(1,1,4,1,AC$1))-1)&amp;":A"),'قفل ها'!$B8,INDIRECT(LEFT(ADDRESS(1,8,4,1,AC$1),LEN(ADDRESS(1,8,4,1,AC$1))-1)&amp;":H"),'قفل ها'!$A8),"")</f>
        <v>0</v>
      </c>
      <c r="AD8" s="56">
        <f ca="1">IFERROR(SUMIFS(INDIRECT(LEFT(ADDRESS(1,2,4,1,AD$1),LEN(ADDRESS(1,2,4,1,AD$1))-1)&amp;":B"),INDIRECT(LEFT(ADDRESS(1,1,4,1,AD$1),LEN(ADDRESS(1,1,4,1,AD$1))-1)&amp;":A"),'قفل ها'!$B8,INDIRECT(LEFT(ADDRESS(1,8,4,1,AD$1),LEN(ADDRESS(1,8,4,1,AD$1))-1)&amp;":H"),'قفل ها'!$A8),"")</f>
        <v>0</v>
      </c>
      <c r="AE8" s="56">
        <f ca="1">IFERROR(SUMIFS(INDIRECT(LEFT(ADDRESS(1,2,4,1,AE$1),LEN(ADDRESS(1,2,4,1,AE$1))-1)&amp;":B"),INDIRECT(LEFT(ADDRESS(1,1,4,1,AE$1),LEN(ADDRESS(1,1,4,1,AE$1))-1)&amp;":A"),'قفل ها'!$B8,INDIRECT(LEFT(ADDRESS(1,8,4,1,AE$1),LEN(ADDRESS(1,8,4,1,AE$1))-1)&amp;":H"),'قفل ها'!$A8),"")</f>
        <v>0</v>
      </c>
      <c r="AF8" s="56" t="str">
        <f ca="1">IFERROR(SUMIFS(INDIRECT(LEFT(ADDRESS(1,2,4,1,AF$1),LEN(ADDRESS(1,2,4,1,AF$1))-1)&amp;":B"),INDIRECT(LEFT(ADDRESS(1,1,4,1,AF$1),LEN(ADDRESS(1,1,4,1,AF$1))-1)&amp;":A"),'قفل ها'!$B8,INDIRECT(LEFT(ADDRESS(1,8,4,1,AF$1),LEN(ADDRESS(1,8,4,1,AF$1))-1)&amp;":H"),'قفل ها'!$A8),"")</f>
        <v/>
      </c>
      <c r="AG8" s="56">
        <f ca="1">IFERROR(SUMIFS(INDIRECT(LEFT(ADDRESS(1,2,4,1,AG$1),LEN(ADDRESS(1,2,4,1,AG$1))-1)&amp;":B"),INDIRECT(LEFT(ADDRESS(1,1,4,1,AG$1),LEN(ADDRESS(1,1,4,1,AG$1))-1)&amp;":A"),'قفل ها'!$B8,INDIRECT(LEFT(ADDRESS(1,8,4,1,AG$1),LEN(ADDRESS(1,8,4,1,AG$1))-1)&amp;":H"),'قفل ها'!$A8),"")</f>
        <v>0</v>
      </c>
      <c r="AH8" s="56">
        <f ca="1">IFERROR(SUMIFS(INDIRECT(LEFT(ADDRESS(1,2,4,1,AH$1),LEN(ADDRESS(1,2,4,1,AH$1))-1)&amp;":B"),INDIRECT(LEFT(ADDRESS(1,1,4,1,AH$1),LEN(ADDRESS(1,1,4,1,AH$1))-1)&amp;":A"),'قفل ها'!$B8,INDIRECT(LEFT(ADDRESS(1,8,4,1,AH$1),LEN(ADDRESS(1,8,4,1,AH$1))-1)&amp;":H"),'قفل ها'!$A8),"")</f>
        <v>0</v>
      </c>
      <c r="AI8" s="56">
        <f ca="1">IFERROR(SUMIFS(INDIRECT(LEFT(ADDRESS(1,2,4,1,AI$1),LEN(ADDRESS(1,2,4,1,AI$1))-1)&amp;":B"),INDIRECT(LEFT(ADDRESS(1,1,4,1,AI$1),LEN(ADDRESS(1,1,4,1,AI$1))-1)&amp;":A"),'قفل ها'!$B8,INDIRECT(LEFT(ADDRESS(1,8,4,1,AI$1),LEN(ADDRESS(1,8,4,1,AI$1))-1)&amp;":H"),'قفل ها'!$A8),"")</f>
        <v>0</v>
      </c>
    </row>
    <row r="9" spans="1:35">
      <c r="A9" s="53" t="s">
        <v>175</v>
      </c>
      <c r="B9" s="53">
        <v>15002055</v>
      </c>
      <c r="C9" s="57" t="s">
        <v>367</v>
      </c>
      <c r="D9" s="53">
        <f t="shared" ca="1" si="0"/>
        <v>0</v>
      </c>
      <c r="E9" s="56">
        <f ca="1">IFERROR(SUMIFS(INDIRECT(LEFT(ADDRESS(1,2,4,1,E$1),LEN(ADDRESS(1,2,4,1,E$1))-1)&amp;":B"),INDIRECT(LEFT(ADDRESS(1,1,4,1,E$1),LEN(ADDRESS(1,1,4,1,E$1))-1)&amp;":A"),'قفل ها'!$B9,INDIRECT(LEFT(ADDRESS(1,8,4,1,E$1),LEN(ADDRESS(1,8,4,1,E$1))-1)&amp;":H"),'قفل ها'!$A9),"")</f>
        <v>0</v>
      </c>
      <c r="F9" s="56" t="str">
        <f ca="1">IFERROR(SUMIFS(INDIRECT(LEFT(ADDRESS(1,2,4,1,F$1),LEN(ADDRESS(1,2,4,1,F$1))-1)&amp;":B"),INDIRECT(LEFT(ADDRESS(1,1,4,1,F$1),LEN(ADDRESS(1,1,4,1,F$1))-1)&amp;":A"),'قفل ها'!$B9,INDIRECT(LEFT(ADDRESS(1,8,4,1,F$1),LEN(ADDRESS(1,8,4,1,F$1))-1)&amp;":H"),'قفل ها'!$A9),"")</f>
        <v/>
      </c>
      <c r="G9" s="56">
        <f ca="1">IFERROR(SUMIFS(INDIRECT(LEFT(ADDRESS(1,2,4,1,G$1),LEN(ADDRESS(1,2,4,1,G$1))-1)&amp;":B"),INDIRECT(LEFT(ADDRESS(1,1,4,1,G$1),LEN(ADDRESS(1,1,4,1,G$1))-1)&amp;":A"),'قفل ها'!$B9,INDIRECT(LEFT(ADDRESS(1,8,4,1,G$1),LEN(ADDRESS(1,8,4,1,G$1))-1)&amp;":H"),'قفل ها'!$A9),"")</f>
        <v>0</v>
      </c>
      <c r="H9" s="56">
        <f ca="1">IFERROR(SUMIFS(INDIRECT(LEFT(ADDRESS(1,2,4,1,H$1),LEN(ADDRESS(1,2,4,1,H$1))-1)&amp;":B"),INDIRECT(LEFT(ADDRESS(1,1,4,1,H$1),LEN(ADDRESS(1,1,4,1,H$1))-1)&amp;":A"),'قفل ها'!$B9,INDIRECT(LEFT(ADDRESS(1,8,4,1,H$1),LEN(ADDRESS(1,8,4,1,H$1))-1)&amp;":H"),'قفل ها'!$A9),"")</f>
        <v>0</v>
      </c>
      <c r="I9" s="56">
        <f ca="1">IFERROR(SUMIFS(INDIRECT(LEFT(ADDRESS(1,2,4,1,I$1),LEN(ADDRESS(1,2,4,1,I$1))-1)&amp;":B"),INDIRECT(LEFT(ADDRESS(1,1,4,1,I$1),LEN(ADDRESS(1,1,4,1,I$1))-1)&amp;":A"),'قفل ها'!$B9,INDIRECT(LEFT(ADDRESS(1,8,4,1,I$1),LEN(ADDRESS(1,8,4,1,I$1))-1)&amp;":H"),'قفل ها'!$A9),"")</f>
        <v>0</v>
      </c>
      <c r="J9" s="56">
        <f ca="1">IFERROR(SUMIFS(INDIRECT(LEFT(ADDRESS(1,2,4,1,J$1),LEN(ADDRESS(1,2,4,1,J$1))-1)&amp;":B"),INDIRECT(LEFT(ADDRESS(1,1,4,1,J$1),LEN(ADDRESS(1,1,4,1,J$1))-1)&amp;":A"),'قفل ها'!$B9,INDIRECT(LEFT(ADDRESS(1,8,4,1,J$1),LEN(ADDRESS(1,8,4,1,J$1))-1)&amp;":H"),'قفل ها'!$A9),"")</f>
        <v>0</v>
      </c>
      <c r="K9" s="56">
        <f ca="1">IFERROR(SUMIFS(INDIRECT(LEFT(ADDRESS(1,2,4,1,K$1),LEN(ADDRESS(1,2,4,1,K$1))-1)&amp;":B"),INDIRECT(LEFT(ADDRESS(1,1,4,1,K$1),LEN(ADDRESS(1,1,4,1,K$1))-1)&amp;":A"),'قفل ها'!$B9,INDIRECT(LEFT(ADDRESS(1,8,4,1,K$1),LEN(ADDRESS(1,8,4,1,K$1))-1)&amp;":H"),'قفل ها'!$A9),"")</f>
        <v>0</v>
      </c>
      <c r="L9" s="56">
        <f ca="1">IFERROR(SUMIFS(INDIRECT(LEFT(ADDRESS(1,2,4,1,L$1),LEN(ADDRESS(1,2,4,1,L$1))-1)&amp;":B"),INDIRECT(LEFT(ADDRESS(1,1,4,1,L$1),LEN(ADDRESS(1,1,4,1,L$1))-1)&amp;":A"),'قفل ها'!$B9,INDIRECT(LEFT(ADDRESS(1,8,4,1,L$1),LEN(ADDRESS(1,8,4,1,L$1))-1)&amp;":H"),'قفل ها'!$A9),"")</f>
        <v>0</v>
      </c>
      <c r="M9" s="56">
        <f ca="1">IFERROR(SUMIFS(INDIRECT(LEFT(ADDRESS(1,2,4,1,M$1),LEN(ADDRESS(1,2,4,1,M$1))-1)&amp;":B"),INDIRECT(LEFT(ADDRESS(1,1,4,1,M$1),LEN(ADDRESS(1,1,4,1,M$1))-1)&amp;":A"),'قفل ها'!$B9,INDIRECT(LEFT(ADDRESS(1,8,4,1,M$1),LEN(ADDRESS(1,8,4,1,M$1))-1)&amp;":H"),'قفل ها'!$A9),"")</f>
        <v>0</v>
      </c>
      <c r="N9" s="56">
        <f ca="1">IFERROR(SUMIFS(INDIRECT(LEFT(ADDRESS(1,2,4,1,N$1),LEN(ADDRESS(1,2,4,1,N$1))-1)&amp;":B"),INDIRECT(LEFT(ADDRESS(1,1,4,1,N$1),LEN(ADDRESS(1,1,4,1,N$1))-1)&amp;":A"),'قفل ها'!$B9,INDIRECT(LEFT(ADDRESS(1,8,4,1,N$1),LEN(ADDRESS(1,8,4,1,N$1))-1)&amp;":H"),'قفل ها'!$A9),"")</f>
        <v>0</v>
      </c>
      <c r="O9" s="56">
        <f ca="1">IFERROR(SUMIFS(INDIRECT(LEFT(ADDRESS(1,2,4,1,O$1),LEN(ADDRESS(1,2,4,1,O$1))-1)&amp;":B"),INDIRECT(LEFT(ADDRESS(1,1,4,1,O$1),LEN(ADDRESS(1,1,4,1,O$1))-1)&amp;":A"),'قفل ها'!$B9,INDIRECT(LEFT(ADDRESS(1,8,4,1,O$1),LEN(ADDRESS(1,8,4,1,O$1))-1)&amp;":H"),'قفل ها'!$A9),"")</f>
        <v>0</v>
      </c>
      <c r="P9" s="56">
        <f ca="1">IFERROR(SUMIFS(INDIRECT(LEFT(ADDRESS(1,2,4,1,P$1),LEN(ADDRESS(1,2,4,1,P$1))-1)&amp;":B"),INDIRECT(LEFT(ADDRESS(1,1,4,1,P$1),LEN(ADDRESS(1,1,4,1,P$1))-1)&amp;":A"),'قفل ها'!$B9,INDIRECT(LEFT(ADDRESS(1,8,4,1,P$1),LEN(ADDRESS(1,8,4,1,P$1))-1)&amp;":H"),'قفل ها'!$A9),"")</f>
        <v>0</v>
      </c>
      <c r="Q9" s="56">
        <f ca="1">IFERROR(SUMIFS(INDIRECT(LEFT(ADDRESS(1,2,4,1,Q$1),LEN(ADDRESS(1,2,4,1,Q$1))-1)&amp;":B"),INDIRECT(LEFT(ADDRESS(1,1,4,1,Q$1),LEN(ADDRESS(1,1,4,1,Q$1))-1)&amp;":A"),'قفل ها'!$B9,INDIRECT(LEFT(ADDRESS(1,8,4,1,Q$1),LEN(ADDRESS(1,8,4,1,Q$1))-1)&amp;":H"),'قفل ها'!$A9),"")</f>
        <v>0</v>
      </c>
      <c r="R9" s="56" t="str">
        <f ca="1">IFERROR(SUMIFS(INDIRECT(LEFT(ADDRESS(1,2,4,1,R$1),LEN(ADDRESS(1,2,4,1,R$1))-1)&amp;":B"),INDIRECT(LEFT(ADDRESS(1,1,4,1,R$1),LEN(ADDRESS(1,1,4,1,R$1))-1)&amp;":A"),'قفل ها'!$B9,INDIRECT(LEFT(ADDRESS(1,8,4,1,R$1),LEN(ADDRESS(1,8,4,1,R$1))-1)&amp;":H"),'قفل ها'!$A9),"")</f>
        <v/>
      </c>
      <c r="S9" s="56">
        <f ca="1">IFERROR(SUMIFS(INDIRECT(LEFT(ADDRESS(1,2,4,1,S$1),LEN(ADDRESS(1,2,4,1,S$1))-1)&amp;":B"),INDIRECT(LEFT(ADDRESS(1,1,4,1,S$1),LEN(ADDRESS(1,1,4,1,S$1))-1)&amp;":A"),'قفل ها'!$B9,INDIRECT(LEFT(ADDRESS(1,8,4,1,S$1),LEN(ADDRESS(1,8,4,1,S$1))-1)&amp;":H"),'قفل ها'!$A9),"")</f>
        <v>0</v>
      </c>
      <c r="T9" s="56">
        <f ca="1">IFERROR(SUMIFS(INDIRECT(LEFT(ADDRESS(1,2,4,1,T$1),LEN(ADDRESS(1,2,4,1,T$1))-1)&amp;":B"),INDIRECT(LEFT(ADDRESS(1,1,4,1,T$1),LEN(ADDRESS(1,1,4,1,T$1))-1)&amp;":A"),'قفل ها'!$B9,INDIRECT(LEFT(ADDRESS(1,8,4,1,T$1),LEN(ADDRESS(1,8,4,1,T$1))-1)&amp;":H"),'قفل ها'!$A9),"")</f>
        <v>0</v>
      </c>
      <c r="U9" s="56">
        <f ca="1">IFERROR(SUMIFS(INDIRECT(LEFT(ADDRESS(1,2,4,1,U$1),LEN(ADDRESS(1,2,4,1,U$1))-1)&amp;":B"),INDIRECT(LEFT(ADDRESS(1,1,4,1,U$1),LEN(ADDRESS(1,1,4,1,U$1))-1)&amp;":A"),'قفل ها'!$B9,INDIRECT(LEFT(ADDRESS(1,8,4,1,U$1),LEN(ADDRESS(1,8,4,1,U$1))-1)&amp;":H"),'قفل ها'!$A9),"")</f>
        <v>0</v>
      </c>
      <c r="V9" s="56">
        <f ca="1">IFERROR(SUMIFS(INDIRECT(LEFT(ADDRESS(1,2,4,1,V$1),LEN(ADDRESS(1,2,4,1,V$1))-1)&amp;":B"),INDIRECT(LEFT(ADDRESS(1,1,4,1,V$1),LEN(ADDRESS(1,1,4,1,V$1))-1)&amp;":A"),'قفل ها'!$B9,INDIRECT(LEFT(ADDRESS(1,8,4,1,V$1),LEN(ADDRESS(1,8,4,1,V$1))-1)&amp;":H"),'قفل ها'!$A9),"")</f>
        <v>0</v>
      </c>
      <c r="W9" s="56">
        <f ca="1">IFERROR(SUMIFS(INDIRECT(LEFT(ADDRESS(1,2,4,1,W$1),LEN(ADDRESS(1,2,4,1,W$1))-1)&amp;":B"),INDIRECT(LEFT(ADDRESS(1,1,4,1,W$1),LEN(ADDRESS(1,1,4,1,W$1))-1)&amp;":A"),'قفل ها'!$B9,INDIRECT(LEFT(ADDRESS(1,8,4,1,W$1),LEN(ADDRESS(1,8,4,1,W$1))-1)&amp;":H"),'قفل ها'!$A9),"")</f>
        <v>0</v>
      </c>
      <c r="X9" s="56">
        <f ca="1">IFERROR(SUMIFS(INDIRECT(LEFT(ADDRESS(1,2,4,1,X$1),LEN(ADDRESS(1,2,4,1,X$1))-1)&amp;":B"),INDIRECT(LEFT(ADDRESS(1,1,4,1,X$1),LEN(ADDRESS(1,1,4,1,X$1))-1)&amp;":A"),'قفل ها'!$B9,INDIRECT(LEFT(ADDRESS(1,8,4,1,X$1),LEN(ADDRESS(1,8,4,1,X$1))-1)&amp;":H"),'قفل ها'!$A9),"")</f>
        <v>0</v>
      </c>
      <c r="Y9" s="56" t="str">
        <f ca="1">IFERROR(SUMIFS(INDIRECT(LEFT(ADDRESS(1,2,4,1,Y$1),LEN(ADDRESS(1,2,4,1,Y$1))-1)&amp;":B"),INDIRECT(LEFT(ADDRESS(1,1,4,1,Y$1),LEN(ADDRESS(1,1,4,1,Y$1))-1)&amp;":A"),'قفل ها'!$B9,INDIRECT(LEFT(ADDRESS(1,8,4,1,Y$1),LEN(ADDRESS(1,8,4,1,Y$1))-1)&amp;":H"),'قفل ها'!$A9),"")</f>
        <v/>
      </c>
      <c r="Z9" s="56">
        <f ca="1">IFERROR(SUMIFS(INDIRECT(LEFT(ADDRESS(1,2,4,1,Z$1),LEN(ADDRESS(1,2,4,1,Z$1))-1)&amp;":B"),INDIRECT(LEFT(ADDRESS(1,1,4,1,Z$1),LEN(ADDRESS(1,1,4,1,Z$1))-1)&amp;":A"),'قفل ها'!$B9,INDIRECT(LEFT(ADDRESS(1,8,4,1,Z$1),LEN(ADDRESS(1,8,4,1,Z$1))-1)&amp;":H"),'قفل ها'!$A9),"")</f>
        <v>0</v>
      </c>
      <c r="AA9" s="56">
        <f ca="1">IFERROR(SUMIFS(INDIRECT(LEFT(ADDRESS(1,2,4,1,AA$1),LEN(ADDRESS(1,2,4,1,AA$1))-1)&amp;":B"),INDIRECT(LEFT(ADDRESS(1,1,4,1,AA$1),LEN(ADDRESS(1,1,4,1,AA$1))-1)&amp;":A"),'قفل ها'!$B9,INDIRECT(LEFT(ADDRESS(1,8,4,1,AA$1),LEN(ADDRESS(1,8,4,1,AA$1))-1)&amp;":H"),'قفل ها'!$A9),"")</f>
        <v>0</v>
      </c>
      <c r="AB9" s="56">
        <f ca="1">IFERROR(SUMIFS(INDIRECT(LEFT(ADDRESS(1,2,4,1,AB$1),LEN(ADDRESS(1,2,4,1,AB$1))-1)&amp;":B"),INDIRECT(LEFT(ADDRESS(1,1,4,1,AB$1),LEN(ADDRESS(1,1,4,1,AB$1))-1)&amp;":A"),'قفل ها'!$B9,INDIRECT(LEFT(ADDRESS(1,8,4,1,AB$1),LEN(ADDRESS(1,8,4,1,AB$1))-1)&amp;":H"),'قفل ها'!$A9),"")</f>
        <v>0</v>
      </c>
      <c r="AC9" s="56">
        <f ca="1">IFERROR(SUMIFS(INDIRECT(LEFT(ADDRESS(1,2,4,1,AC$1),LEN(ADDRESS(1,2,4,1,AC$1))-1)&amp;":B"),INDIRECT(LEFT(ADDRESS(1,1,4,1,AC$1),LEN(ADDRESS(1,1,4,1,AC$1))-1)&amp;":A"),'قفل ها'!$B9,INDIRECT(LEFT(ADDRESS(1,8,4,1,AC$1),LEN(ADDRESS(1,8,4,1,AC$1))-1)&amp;":H"),'قفل ها'!$A9),"")</f>
        <v>0</v>
      </c>
      <c r="AD9" s="56">
        <f ca="1">IFERROR(SUMIFS(INDIRECT(LEFT(ADDRESS(1,2,4,1,AD$1),LEN(ADDRESS(1,2,4,1,AD$1))-1)&amp;":B"),INDIRECT(LEFT(ADDRESS(1,1,4,1,AD$1),LEN(ADDRESS(1,1,4,1,AD$1))-1)&amp;":A"),'قفل ها'!$B9,INDIRECT(LEFT(ADDRESS(1,8,4,1,AD$1),LEN(ADDRESS(1,8,4,1,AD$1))-1)&amp;":H"),'قفل ها'!$A9),"")</f>
        <v>0</v>
      </c>
      <c r="AE9" s="56">
        <f ca="1">IFERROR(SUMIFS(INDIRECT(LEFT(ADDRESS(1,2,4,1,AE$1),LEN(ADDRESS(1,2,4,1,AE$1))-1)&amp;":B"),INDIRECT(LEFT(ADDRESS(1,1,4,1,AE$1),LEN(ADDRESS(1,1,4,1,AE$1))-1)&amp;":A"),'قفل ها'!$B9,INDIRECT(LEFT(ADDRESS(1,8,4,1,AE$1),LEN(ADDRESS(1,8,4,1,AE$1))-1)&amp;":H"),'قفل ها'!$A9),"")</f>
        <v>0</v>
      </c>
      <c r="AF9" s="56" t="str">
        <f ca="1">IFERROR(SUMIFS(INDIRECT(LEFT(ADDRESS(1,2,4,1,AF$1),LEN(ADDRESS(1,2,4,1,AF$1))-1)&amp;":B"),INDIRECT(LEFT(ADDRESS(1,1,4,1,AF$1),LEN(ADDRESS(1,1,4,1,AF$1))-1)&amp;":A"),'قفل ها'!$B9,INDIRECT(LEFT(ADDRESS(1,8,4,1,AF$1),LEN(ADDRESS(1,8,4,1,AF$1))-1)&amp;":H"),'قفل ها'!$A9),"")</f>
        <v/>
      </c>
      <c r="AG9" s="56">
        <f ca="1">IFERROR(SUMIFS(INDIRECT(LEFT(ADDRESS(1,2,4,1,AG$1),LEN(ADDRESS(1,2,4,1,AG$1))-1)&amp;":B"),INDIRECT(LEFT(ADDRESS(1,1,4,1,AG$1),LEN(ADDRESS(1,1,4,1,AG$1))-1)&amp;":A"),'قفل ها'!$B9,INDIRECT(LEFT(ADDRESS(1,8,4,1,AG$1),LEN(ADDRESS(1,8,4,1,AG$1))-1)&amp;":H"),'قفل ها'!$A9),"")</f>
        <v>0</v>
      </c>
      <c r="AH9" s="56">
        <f ca="1">IFERROR(SUMIFS(INDIRECT(LEFT(ADDRESS(1,2,4,1,AH$1),LEN(ADDRESS(1,2,4,1,AH$1))-1)&amp;":B"),INDIRECT(LEFT(ADDRESS(1,1,4,1,AH$1),LEN(ADDRESS(1,1,4,1,AH$1))-1)&amp;":A"),'قفل ها'!$B9,INDIRECT(LEFT(ADDRESS(1,8,4,1,AH$1),LEN(ADDRESS(1,8,4,1,AH$1))-1)&amp;":H"),'قفل ها'!$A9),"")</f>
        <v>0</v>
      </c>
      <c r="AI9" s="56">
        <f ca="1">IFERROR(SUMIFS(INDIRECT(LEFT(ADDRESS(1,2,4,1,AI$1),LEN(ADDRESS(1,2,4,1,AI$1))-1)&amp;":B"),INDIRECT(LEFT(ADDRESS(1,1,4,1,AI$1),LEN(ADDRESS(1,1,4,1,AI$1))-1)&amp;":A"),'قفل ها'!$B9,INDIRECT(LEFT(ADDRESS(1,8,4,1,AI$1),LEN(ADDRESS(1,8,4,1,AI$1))-1)&amp;":H"),'قفل ها'!$A9),"")</f>
        <v>0</v>
      </c>
    </row>
    <row r="10" spans="1:35">
      <c r="A10" s="53" t="s">
        <v>171</v>
      </c>
      <c r="B10" s="54">
        <v>15002024</v>
      </c>
      <c r="C10" s="55" t="s">
        <v>372</v>
      </c>
      <c r="D10" s="53">
        <f t="shared" ca="1" si="0"/>
        <v>0</v>
      </c>
      <c r="E10" s="56">
        <f ca="1">IFERROR(SUMIFS(INDIRECT(LEFT(ADDRESS(1,2,4,1,E$1),LEN(ADDRESS(1,2,4,1,E$1))-1)&amp;":B"),INDIRECT(LEFT(ADDRESS(1,1,4,1,E$1),LEN(ADDRESS(1,1,4,1,E$1))-1)&amp;":A"),'قفل ها'!$B10,INDIRECT(LEFT(ADDRESS(1,8,4,1,E$1),LEN(ADDRESS(1,8,4,1,E$1))-1)&amp;":H"),'قفل ها'!$A10),"")</f>
        <v>0</v>
      </c>
      <c r="F10" s="56" t="str">
        <f ca="1">IFERROR(SUMIFS(INDIRECT(LEFT(ADDRESS(1,2,4,1,F$1),LEN(ADDRESS(1,2,4,1,F$1))-1)&amp;":B"),INDIRECT(LEFT(ADDRESS(1,1,4,1,F$1),LEN(ADDRESS(1,1,4,1,F$1))-1)&amp;":A"),'قفل ها'!$B10,INDIRECT(LEFT(ADDRESS(1,8,4,1,F$1),LEN(ADDRESS(1,8,4,1,F$1))-1)&amp;":H"),'قفل ها'!$A10),"")</f>
        <v/>
      </c>
      <c r="G10" s="56">
        <f ca="1">IFERROR(SUMIFS(INDIRECT(LEFT(ADDRESS(1,2,4,1,G$1),LEN(ADDRESS(1,2,4,1,G$1))-1)&amp;":B"),INDIRECT(LEFT(ADDRESS(1,1,4,1,G$1),LEN(ADDRESS(1,1,4,1,G$1))-1)&amp;":A"),'قفل ها'!$B10,INDIRECT(LEFT(ADDRESS(1,8,4,1,G$1),LEN(ADDRESS(1,8,4,1,G$1))-1)&amp;":H"),'قفل ها'!$A10),"")</f>
        <v>0</v>
      </c>
      <c r="H10" s="56">
        <f ca="1">IFERROR(SUMIFS(INDIRECT(LEFT(ADDRESS(1,2,4,1,H$1),LEN(ADDRESS(1,2,4,1,H$1))-1)&amp;":B"),INDIRECT(LEFT(ADDRESS(1,1,4,1,H$1),LEN(ADDRESS(1,1,4,1,H$1))-1)&amp;":A"),'قفل ها'!$B10,INDIRECT(LEFT(ADDRESS(1,8,4,1,H$1),LEN(ADDRESS(1,8,4,1,H$1))-1)&amp;":H"),'قفل ها'!$A10),"")</f>
        <v>0</v>
      </c>
      <c r="I10" s="56">
        <f ca="1">IFERROR(SUMIFS(INDIRECT(LEFT(ADDRESS(1,2,4,1,I$1),LEN(ADDRESS(1,2,4,1,I$1))-1)&amp;":B"),INDIRECT(LEFT(ADDRESS(1,1,4,1,I$1),LEN(ADDRESS(1,1,4,1,I$1))-1)&amp;":A"),'قفل ها'!$B10,INDIRECT(LEFT(ADDRESS(1,8,4,1,I$1),LEN(ADDRESS(1,8,4,1,I$1))-1)&amp;":H"),'قفل ها'!$A10),"")</f>
        <v>0</v>
      </c>
      <c r="J10" s="56">
        <f ca="1">IFERROR(SUMIFS(INDIRECT(LEFT(ADDRESS(1,2,4,1,J$1),LEN(ADDRESS(1,2,4,1,J$1))-1)&amp;":B"),INDIRECT(LEFT(ADDRESS(1,1,4,1,J$1),LEN(ADDRESS(1,1,4,1,J$1))-1)&amp;":A"),'قفل ها'!$B10,INDIRECT(LEFT(ADDRESS(1,8,4,1,J$1),LEN(ADDRESS(1,8,4,1,J$1))-1)&amp;":H"),'قفل ها'!$A10),"")</f>
        <v>0</v>
      </c>
      <c r="K10" s="56">
        <f ca="1">IFERROR(SUMIFS(INDIRECT(LEFT(ADDRESS(1,2,4,1,K$1),LEN(ADDRESS(1,2,4,1,K$1))-1)&amp;":B"),INDIRECT(LEFT(ADDRESS(1,1,4,1,K$1),LEN(ADDRESS(1,1,4,1,K$1))-1)&amp;":A"),'قفل ها'!$B10,INDIRECT(LEFT(ADDRESS(1,8,4,1,K$1),LEN(ADDRESS(1,8,4,1,K$1))-1)&amp;":H"),'قفل ها'!$A10),"")</f>
        <v>0</v>
      </c>
      <c r="L10" s="56">
        <f ca="1">IFERROR(SUMIFS(INDIRECT(LEFT(ADDRESS(1,2,4,1,L$1),LEN(ADDRESS(1,2,4,1,L$1))-1)&amp;":B"),INDIRECT(LEFT(ADDRESS(1,1,4,1,L$1),LEN(ADDRESS(1,1,4,1,L$1))-1)&amp;":A"),'قفل ها'!$B10,INDIRECT(LEFT(ADDRESS(1,8,4,1,L$1),LEN(ADDRESS(1,8,4,1,L$1))-1)&amp;":H"),'قفل ها'!$A10),"")</f>
        <v>0</v>
      </c>
      <c r="M10" s="56">
        <f ca="1">IFERROR(SUMIFS(INDIRECT(LEFT(ADDRESS(1,2,4,1,M$1),LEN(ADDRESS(1,2,4,1,M$1))-1)&amp;":B"),INDIRECT(LEFT(ADDRESS(1,1,4,1,M$1),LEN(ADDRESS(1,1,4,1,M$1))-1)&amp;":A"),'قفل ها'!$B10,INDIRECT(LEFT(ADDRESS(1,8,4,1,M$1),LEN(ADDRESS(1,8,4,1,M$1))-1)&amp;":H"),'قفل ها'!$A10),"")</f>
        <v>0</v>
      </c>
      <c r="N10" s="56">
        <f ca="1">IFERROR(SUMIFS(INDIRECT(LEFT(ADDRESS(1,2,4,1,N$1),LEN(ADDRESS(1,2,4,1,N$1))-1)&amp;":B"),INDIRECT(LEFT(ADDRESS(1,1,4,1,N$1),LEN(ADDRESS(1,1,4,1,N$1))-1)&amp;":A"),'قفل ها'!$B10,INDIRECT(LEFT(ADDRESS(1,8,4,1,N$1),LEN(ADDRESS(1,8,4,1,N$1))-1)&amp;":H"),'قفل ها'!$A10),"")</f>
        <v>0</v>
      </c>
      <c r="O10" s="56">
        <f ca="1">IFERROR(SUMIFS(INDIRECT(LEFT(ADDRESS(1,2,4,1,O$1),LEN(ADDRESS(1,2,4,1,O$1))-1)&amp;":B"),INDIRECT(LEFT(ADDRESS(1,1,4,1,O$1),LEN(ADDRESS(1,1,4,1,O$1))-1)&amp;":A"),'قفل ها'!$B10,INDIRECT(LEFT(ADDRESS(1,8,4,1,O$1),LEN(ADDRESS(1,8,4,1,O$1))-1)&amp;":H"),'قفل ها'!$A10),"")</f>
        <v>0</v>
      </c>
      <c r="P10" s="56">
        <f ca="1">IFERROR(SUMIFS(INDIRECT(LEFT(ADDRESS(1,2,4,1,P$1),LEN(ADDRESS(1,2,4,1,P$1))-1)&amp;":B"),INDIRECT(LEFT(ADDRESS(1,1,4,1,P$1),LEN(ADDRESS(1,1,4,1,P$1))-1)&amp;":A"),'قفل ها'!$B10,INDIRECT(LEFT(ADDRESS(1,8,4,1,P$1),LEN(ADDRESS(1,8,4,1,P$1))-1)&amp;":H"),'قفل ها'!$A10),"")</f>
        <v>0</v>
      </c>
      <c r="Q10" s="56">
        <f ca="1">IFERROR(SUMIFS(INDIRECT(LEFT(ADDRESS(1,2,4,1,Q$1),LEN(ADDRESS(1,2,4,1,Q$1))-1)&amp;":B"),INDIRECT(LEFT(ADDRESS(1,1,4,1,Q$1),LEN(ADDRESS(1,1,4,1,Q$1))-1)&amp;":A"),'قفل ها'!$B10,INDIRECT(LEFT(ADDRESS(1,8,4,1,Q$1),LEN(ADDRESS(1,8,4,1,Q$1))-1)&amp;":H"),'قفل ها'!$A10),"")</f>
        <v>0</v>
      </c>
      <c r="R10" s="56" t="str">
        <f ca="1">IFERROR(SUMIFS(INDIRECT(LEFT(ADDRESS(1,2,4,1,R$1),LEN(ADDRESS(1,2,4,1,R$1))-1)&amp;":B"),INDIRECT(LEFT(ADDRESS(1,1,4,1,R$1),LEN(ADDRESS(1,1,4,1,R$1))-1)&amp;":A"),'قفل ها'!$B10,INDIRECT(LEFT(ADDRESS(1,8,4,1,R$1),LEN(ADDRESS(1,8,4,1,R$1))-1)&amp;":H"),'قفل ها'!$A10),"")</f>
        <v/>
      </c>
      <c r="S10" s="56">
        <f ca="1">IFERROR(SUMIFS(INDIRECT(LEFT(ADDRESS(1,2,4,1,S$1),LEN(ADDRESS(1,2,4,1,S$1))-1)&amp;":B"),INDIRECT(LEFT(ADDRESS(1,1,4,1,S$1),LEN(ADDRESS(1,1,4,1,S$1))-1)&amp;":A"),'قفل ها'!$B10,INDIRECT(LEFT(ADDRESS(1,8,4,1,S$1),LEN(ADDRESS(1,8,4,1,S$1))-1)&amp;":H"),'قفل ها'!$A10),"")</f>
        <v>0</v>
      </c>
      <c r="T10" s="56">
        <f ca="1">IFERROR(SUMIFS(INDIRECT(LEFT(ADDRESS(1,2,4,1,T$1),LEN(ADDRESS(1,2,4,1,T$1))-1)&amp;":B"),INDIRECT(LEFT(ADDRESS(1,1,4,1,T$1),LEN(ADDRESS(1,1,4,1,T$1))-1)&amp;":A"),'قفل ها'!$B10,INDIRECT(LEFT(ADDRESS(1,8,4,1,T$1),LEN(ADDRESS(1,8,4,1,T$1))-1)&amp;":H"),'قفل ها'!$A10),"")</f>
        <v>0</v>
      </c>
      <c r="U10" s="56">
        <f ca="1">IFERROR(SUMIFS(INDIRECT(LEFT(ADDRESS(1,2,4,1,U$1),LEN(ADDRESS(1,2,4,1,U$1))-1)&amp;":B"),INDIRECT(LEFT(ADDRESS(1,1,4,1,U$1),LEN(ADDRESS(1,1,4,1,U$1))-1)&amp;":A"),'قفل ها'!$B10,INDIRECT(LEFT(ADDRESS(1,8,4,1,U$1),LEN(ADDRESS(1,8,4,1,U$1))-1)&amp;":H"),'قفل ها'!$A10),"")</f>
        <v>0</v>
      </c>
      <c r="V10" s="56">
        <f ca="1">IFERROR(SUMIFS(INDIRECT(LEFT(ADDRESS(1,2,4,1,V$1),LEN(ADDRESS(1,2,4,1,V$1))-1)&amp;":B"),INDIRECT(LEFT(ADDRESS(1,1,4,1,V$1),LEN(ADDRESS(1,1,4,1,V$1))-1)&amp;":A"),'قفل ها'!$B10,INDIRECT(LEFT(ADDRESS(1,8,4,1,V$1),LEN(ADDRESS(1,8,4,1,V$1))-1)&amp;":H"),'قفل ها'!$A10),"")</f>
        <v>0</v>
      </c>
      <c r="W10" s="56">
        <f ca="1">IFERROR(SUMIFS(INDIRECT(LEFT(ADDRESS(1,2,4,1,W$1),LEN(ADDRESS(1,2,4,1,W$1))-1)&amp;":B"),INDIRECT(LEFT(ADDRESS(1,1,4,1,W$1),LEN(ADDRESS(1,1,4,1,W$1))-1)&amp;":A"),'قفل ها'!$B10,INDIRECT(LEFT(ADDRESS(1,8,4,1,W$1),LEN(ADDRESS(1,8,4,1,W$1))-1)&amp;":H"),'قفل ها'!$A10),"")</f>
        <v>0</v>
      </c>
      <c r="X10" s="56">
        <f ca="1">IFERROR(SUMIFS(INDIRECT(LEFT(ADDRESS(1,2,4,1,X$1),LEN(ADDRESS(1,2,4,1,X$1))-1)&amp;":B"),INDIRECT(LEFT(ADDRESS(1,1,4,1,X$1),LEN(ADDRESS(1,1,4,1,X$1))-1)&amp;":A"),'قفل ها'!$B10,INDIRECT(LEFT(ADDRESS(1,8,4,1,X$1),LEN(ADDRESS(1,8,4,1,X$1))-1)&amp;":H"),'قفل ها'!$A10),"")</f>
        <v>0</v>
      </c>
      <c r="Y10" s="56" t="str">
        <f ca="1">IFERROR(SUMIFS(INDIRECT(LEFT(ADDRESS(1,2,4,1,Y$1),LEN(ADDRESS(1,2,4,1,Y$1))-1)&amp;":B"),INDIRECT(LEFT(ADDRESS(1,1,4,1,Y$1),LEN(ADDRESS(1,1,4,1,Y$1))-1)&amp;":A"),'قفل ها'!$B10,INDIRECT(LEFT(ADDRESS(1,8,4,1,Y$1),LEN(ADDRESS(1,8,4,1,Y$1))-1)&amp;":H"),'قفل ها'!$A10),"")</f>
        <v/>
      </c>
      <c r="Z10" s="56">
        <f ca="1">IFERROR(SUMIFS(INDIRECT(LEFT(ADDRESS(1,2,4,1,Z$1),LEN(ADDRESS(1,2,4,1,Z$1))-1)&amp;":B"),INDIRECT(LEFT(ADDRESS(1,1,4,1,Z$1),LEN(ADDRESS(1,1,4,1,Z$1))-1)&amp;":A"),'قفل ها'!$B10,INDIRECT(LEFT(ADDRESS(1,8,4,1,Z$1),LEN(ADDRESS(1,8,4,1,Z$1))-1)&amp;":H"),'قفل ها'!$A10),"")</f>
        <v>0</v>
      </c>
      <c r="AA10" s="56">
        <f ca="1">IFERROR(SUMIFS(INDIRECT(LEFT(ADDRESS(1,2,4,1,AA$1),LEN(ADDRESS(1,2,4,1,AA$1))-1)&amp;":B"),INDIRECT(LEFT(ADDRESS(1,1,4,1,AA$1),LEN(ADDRESS(1,1,4,1,AA$1))-1)&amp;":A"),'قفل ها'!$B10,INDIRECT(LEFT(ADDRESS(1,8,4,1,AA$1),LEN(ADDRESS(1,8,4,1,AA$1))-1)&amp;":H"),'قفل ها'!$A10),"")</f>
        <v>0</v>
      </c>
      <c r="AB10" s="56">
        <f ca="1">IFERROR(SUMIFS(INDIRECT(LEFT(ADDRESS(1,2,4,1,AB$1),LEN(ADDRESS(1,2,4,1,AB$1))-1)&amp;":B"),INDIRECT(LEFT(ADDRESS(1,1,4,1,AB$1),LEN(ADDRESS(1,1,4,1,AB$1))-1)&amp;":A"),'قفل ها'!$B10,INDIRECT(LEFT(ADDRESS(1,8,4,1,AB$1),LEN(ADDRESS(1,8,4,1,AB$1))-1)&amp;":H"),'قفل ها'!$A10),"")</f>
        <v>0</v>
      </c>
      <c r="AC10" s="56">
        <f ca="1">IFERROR(SUMIFS(INDIRECT(LEFT(ADDRESS(1,2,4,1,AC$1),LEN(ADDRESS(1,2,4,1,AC$1))-1)&amp;":B"),INDIRECT(LEFT(ADDRESS(1,1,4,1,AC$1),LEN(ADDRESS(1,1,4,1,AC$1))-1)&amp;":A"),'قفل ها'!$B10,INDIRECT(LEFT(ADDRESS(1,8,4,1,AC$1),LEN(ADDRESS(1,8,4,1,AC$1))-1)&amp;":H"),'قفل ها'!$A10),"")</f>
        <v>0</v>
      </c>
      <c r="AD10" s="56">
        <f ca="1">IFERROR(SUMIFS(INDIRECT(LEFT(ADDRESS(1,2,4,1,AD$1),LEN(ADDRESS(1,2,4,1,AD$1))-1)&amp;":B"),INDIRECT(LEFT(ADDRESS(1,1,4,1,AD$1),LEN(ADDRESS(1,1,4,1,AD$1))-1)&amp;":A"),'قفل ها'!$B10,INDIRECT(LEFT(ADDRESS(1,8,4,1,AD$1),LEN(ADDRESS(1,8,4,1,AD$1))-1)&amp;":H"),'قفل ها'!$A10),"")</f>
        <v>0</v>
      </c>
      <c r="AE10" s="56">
        <f ca="1">IFERROR(SUMIFS(INDIRECT(LEFT(ADDRESS(1,2,4,1,AE$1),LEN(ADDRESS(1,2,4,1,AE$1))-1)&amp;":B"),INDIRECT(LEFT(ADDRESS(1,1,4,1,AE$1),LEN(ADDRESS(1,1,4,1,AE$1))-1)&amp;":A"),'قفل ها'!$B10,INDIRECT(LEFT(ADDRESS(1,8,4,1,AE$1),LEN(ADDRESS(1,8,4,1,AE$1))-1)&amp;":H"),'قفل ها'!$A10),"")</f>
        <v>0</v>
      </c>
      <c r="AF10" s="56" t="str">
        <f ca="1">IFERROR(SUMIFS(INDIRECT(LEFT(ADDRESS(1,2,4,1,AF$1),LEN(ADDRESS(1,2,4,1,AF$1))-1)&amp;":B"),INDIRECT(LEFT(ADDRESS(1,1,4,1,AF$1),LEN(ADDRESS(1,1,4,1,AF$1))-1)&amp;":A"),'قفل ها'!$B10,INDIRECT(LEFT(ADDRESS(1,8,4,1,AF$1),LEN(ADDRESS(1,8,4,1,AF$1))-1)&amp;":H"),'قفل ها'!$A10),"")</f>
        <v/>
      </c>
      <c r="AG10" s="56">
        <f ca="1">IFERROR(SUMIFS(INDIRECT(LEFT(ADDRESS(1,2,4,1,AG$1),LEN(ADDRESS(1,2,4,1,AG$1))-1)&amp;":B"),INDIRECT(LEFT(ADDRESS(1,1,4,1,AG$1),LEN(ADDRESS(1,1,4,1,AG$1))-1)&amp;":A"),'قفل ها'!$B10,INDIRECT(LEFT(ADDRESS(1,8,4,1,AG$1),LEN(ADDRESS(1,8,4,1,AG$1))-1)&amp;":H"),'قفل ها'!$A10),"")</f>
        <v>0</v>
      </c>
      <c r="AH10" s="56">
        <f ca="1">IFERROR(SUMIFS(INDIRECT(LEFT(ADDRESS(1,2,4,1,AH$1),LEN(ADDRESS(1,2,4,1,AH$1))-1)&amp;":B"),INDIRECT(LEFT(ADDRESS(1,1,4,1,AH$1),LEN(ADDRESS(1,1,4,1,AH$1))-1)&amp;":A"),'قفل ها'!$B10,INDIRECT(LEFT(ADDRESS(1,8,4,1,AH$1),LEN(ADDRESS(1,8,4,1,AH$1))-1)&amp;":H"),'قفل ها'!$A10),"")</f>
        <v>0</v>
      </c>
      <c r="AI10" s="56">
        <f ca="1">IFERROR(SUMIFS(INDIRECT(LEFT(ADDRESS(1,2,4,1,AI$1),LEN(ADDRESS(1,2,4,1,AI$1))-1)&amp;":B"),INDIRECT(LEFT(ADDRESS(1,1,4,1,AI$1),LEN(ADDRESS(1,1,4,1,AI$1))-1)&amp;":A"),'قفل ها'!$B10,INDIRECT(LEFT(ADDRESS(1,8,4,1,AI$1),LEN(ADDRESS(1,8,4,1,AI$1))-1)&amp;":H"),'قفل ها'!$A10),"")</f>
        <v>0</v>
      </c>
    </row>
    <row r="11" spans="1:35">
      <c r="A11" s="53" t="s">
        <v>171</v>
      </c>
      <c r="B11" s="54">
        <v>15002025</v>
      </c>
      <c r="C11" s="55" t="s">
        <v>373</v>
      </c>
      <c r="D11" s="53">
        <f t="shared" ca="1" si="0"/>
        <v>0</v>
      </c>
      <c r="E11" s="56">
        <f ca="1">IFERROR(SUMIFS(INDIRECT(LEFT(ADDRESS(1,2,4,1,E$1),LEN(ADDRESS(1,2,4,1,E$1))-1)&amp;":B"),INDIRECT(LEFT(ADDRESS(1,1,4,1,E$1),LEN(ADDRESS(1,1,4,1,E$1))-1)&amp;":A"),'قفل ها'!$B11,INDIRECT(LEFT(ADDRESS(1,8,4,1,E$1),LEN(ADDRESS(1,8,4,1,E$1))-1)&amp;":H"),'قفل ها'!$A11),"")</f>
        <v>0</v>
      </c>
      <c r="F11" s="56" t="str">
        <f ca="1">IFERROR(SUMIFS(INDIRECT(LEFT(ADDRESS(1,2,4,1,F$1),LEN(ADDRESS(1,2,4,1,F$1))-1)&amp;":B"),INDIRECT(LEFT(ADDRESS(1,1,4,1,F$1),LEN(ADDRESS(1,1,4,1,F$1))-1)&amp;":A"),'قفل ها'!$B11,INDIRECT(LEFT(ADDRESS(1,8,4,1,F$1),LEN(ADDRESS(1,8,4,1,F$1))-1)&amp;":H"),'قفل ها'!$A11),"")</f>
        <v/>
      </c>
      <c r="G11" s="56">
        <f ca="1">IFERROR(SUMIFS(INDIRECT(LEFT(ADDRESS(1,2,4,1,G$1),LEN(ADDRESS(1,2,4,1,G$1))-1)&amp;":B"),INDIRECT(LEFT(ADDRESS(1,1,4,1,G$1),LEN(ADDRESS(1,1,4,1,G$1))-1)&amp;":A"),'قفل ها'!$B11,INDIRECT(LEFT(ADDRESS(1,8,4,1,G$1),LEN(ADDRESS(1,8,4,1,G$1))-1)&amp;":H"),'قفل ها'!$A11),"")</f>
        <v>0</v>
      </c>
      <c r="H11" s="56">
        <f ca="1">IFERROR(SUMIFS(INDIRECT(LEFT(ADDRESS(1,2,4,1,H$1),LEN(ADDRESS(1,2,4,1,H$1))-1)&amp;":B"),INDIRECT(LEFT(ADDRESS(1,1,4,1,H$1),LEN(ADDRESS(1,1,4,1,H$1))-1)&amp;":A"),'قفل ها'!$B11,INDIRECT(LEFT(ADDRESS(1,8,4,1,H$1),LEN(ADDRESS(1,8,4,1,H$1))-1)&amp;":H"),'قفل ها'!$A11),"")</f>
        <v>0</v>
      </c>
      <c r="I11" s="56">
        <f ca="1">IFERROR(SUMIFS(INDIRECT(LEFT(ADDRESS(1,2,4,1,I$1),LEN(ADDRESS(1,2,4,1,I$1))-1)&amp;":B"),INDIRECT(LEFT(ADDRESS(1,1,4,1,I$1),LEN(ADDRESS(1,1,4,1,I$1))-1)&amp;":A"),'قفل ها'!$B11,INDIRECT(LEFT(ADDRESS(1,8,4,1,I$1),LEN(ADDRESS(1,8,4,1,I$1))-1)&amp;":H"),'قفل ها'!$A11),"")</f>
        <v>0</v>
      </c>
      <c r="J11" s="56">
        <f ca="1">IFERROR(SUMIFS(INDIRECT(LEFT(ADDRESS(1,2,4,1,J$1),LEN(ADDRESS(1,2,4,1,J$1))-1)&amp;":B"),INDIRECT(LEFT(ADDRESS(1,1,4,1,J$1),LEN(ADDRESS(1,1,4,1,J$1))-1)&amp;":A"),'قفل ها'!$B11,INDIRECT(LEFT(ADDRESS(1,8,4,1,J$1),LEN(ADDRESS(1,8,4,1,J$1))-1)&amp;":H"),'قفل ها'!$A11),"")</f>
        <v>0</v>
      </c>
      <c r="K11" s="56">
        <f ca="1">IFERROR(SUMIFS(INDIRECT(LEFT(ADDRESS(1,2,4,1,K$1),LEN(ADDRESS(1,2,4,1,K$1))-1)&amp;":B"),INDIRECT(LEFT(ADDRESS(1,1,4,1,K$1),LEN(ADDRESS(1,1,4,1,K$1))-1)&amp;":A"),'قفل ها'!$B11,INDIRECT(LEFT(ADDRESS(1,8,4,1,K$1),LEN(ADDRESS(1,8,4,1,K$1))-1)&amp;":H"),'قفل ها'!$A11),"")</f>
        <v>0</v>
      </c>
      <c r="L11" s="56">
        <f ca="1">IFERROR(SUMIFS(INDIRECT(LEFT(ADDRESS(1,2,4,1,L$1),LEN(ADDRESS(1,2,4,1,L$1))-1)&amp;":B"),INDIRECT(LEFT(ADDRESS(1,1,4,1,L$1),LEN(ADDRESS(1,1,4,1,L$1))-1)&amp;":A"),'قفل ها'!$B11,INDIRECT(LEFT(ADDRESS(1,8,4,1,L$1),LEN(ADDRESS(1,8,4,1,L$1))-1)&amp;":H"),'قفل ها'!$A11),"")</f>
        <v>0</v>
      </c>
      <c r="M11" s="56">
        <f ca="1">IFERROR(SUMIFS(INDIRECT(LEFT(ADDRESS(1,2,4,1,M$1),LEN(ADDRESS(1,2,4,1,M$1))-1)&amp;":B"),INDIRECT(LEFT(ADDRESS(1,1,4,1,M$1),LEN(ADDRESS(1,1,4,1,M$1))-1)&amp;":A"),'قفل ها'!$B11,INDIRECT(LEFT(ADDRESS(1,8,4,1,M$1),LEN(ADDRESS(1,8,4,1,M$1))-1)&amp;":H"),'قفل ها'!$A11),"")</f>
        <v>0</v>
      </c>
      <c r="N11" s="56">
        <f ca="1">IFERROR(SUMIFS(INDIRECT(LEFT(ADDRESS(1,2,4,1,N$1),LEN(ADDRESS(1,2,4,1,N$1))-1)&amp;":B"),INDIRECT(LEFT(ADDRESS(1,1,4,1,N$1),LEN(ADDRESS(1,1,4,1,N$1))-1)&amp;":A"),'قفل ها'!$B11,INDIRECT(LEFT(ADDRESS(1,8,4,1,N$1),LEN(ADDRESS(1,8,4,1,N$1))-1)&amp;":H"),'قفل ها'!$A11),"")</f>
        <v>0</v>
      </c>
      <c r="O11" s="56">
        <f ca="1">IFERROR(SUMIFS(INDIRECT(LEFT(ADDRESS(1,2,4,1,O$1),LEN(ADDRESS(1,2,4,1,O$1))-1)&amp;":B"),INDIRECT(LEFT(ADDRESS(1,1,4,1,O$1),LEN(ADDRESS(1,1,4,1,O$1))-1)&amp;":A"),'قفل ها'!$B11,INDIRECT(LEFT(ADDRESS(1,8,4,1,O$1),LEN(ADDRESS(1,8,4,1,O$1))-1)&amp;":H"),'قفل ها'!$A11),"")</f>
        <v>0</v>
      </c>
      <c r="P11" s="56">
        <f ca="1">IFERROR(SUMIFS(INDIRECT(LEFT(ADDRESS(1,2,4,1,P$1),LEN(ADDRESS(1,2,4,1,P$1))-1)&amp;":B"),INDIRECT(LEFT(ADDRESS(1,1,4,1,P$1),LEN(ADDRESS(1,1,4,1,P$1))-1)&amp;":A"),'قفل ها'!$B11,INDIRECT(LEFT(ADDRESS(1,8,4,1,P$1),LEN(ADDRESS(1,8,4,1,P$1))-1)&amp;":H"),'قفل ها'!$A11),"")</f>
        <v>0</v>
      </c>
      <c r="Q11" s="56">
        <f ca="1">IFERROR(SUMIFS(INDIRECT(LEFT(ADDRESS(1,2,4,1,Q$1),LEN(ADDRESS(1,2,4,1,Q$1))-1)&amp;":B"),INDIRECT(LEFT(ADDRESS(1,1,4,1,Q$1),LEN(ADDRESS(1,1,4,1,Q$1))-1)&amp;":A"),'قفل ها'!$B11,INDIRECT(LEFT(ADDRESS(1,8,4,1,Q$1),LEN(ADDRESS(1,8,4,1,Q$1))-1)&amp;":H"),'قفل ها'!$A11),"")</f>
        <v>0</v>
      </c>
      <c r="R11" s="56" t="str">
        <f ca="1">IFERROR(SUMIFS(INDIRECT(LEFT(ADDRESS(1,2,4,1,R$1),LEN(ADDRESS(1,2,4,1,R$1))-1)&amp;":B"),INDIRECT(LEFT(ADDRESS(1,1,4,1,R$1),LEN(ADDRESS(1,1,4,1,R$1))-1)&amp;":A"),'قفل ها'!$B11,INDIRECT(LEFT(ADDRESS(1,8,4,1,R$1),LEN(ADDRESS(1,8,4,1,R$1))-1)&amp;":H"),'قفل ها'!$A11),"")</f>
        <v/>
      </c>
      <c r="S11" s="56">
        <f ca="1">IFERROR(SUMIFS(INDIRECT(LEFT(ADDRESS(1,2,4,1,S$1),LEN(ADDRESS(1,2,4,1,S$1))-1)&amp;":B"),INDIRECT(LEFT(ADDRESS(1,1,4,1,S$1),LEN(ADDRESS(1,1,4,1,S$1))-1)&amp;":A"),'قفل ها'!$B11,INDIRECT(LEFT(ADDRESS(1,8,4,1,S$1),LEN(ADDRESS(1,8,4,1,S$1))-1)&amp;":H"),'قفل ها'!$A11),"")</f>
        <v>0</v>
      </c>
      <c r="T11" s="56">
        <f ca="1">IFERROR(SUMIFS(INDIRECT(LEFT(ADDRESS(1,2,4,1,T$1),LEN(ADDRESS(1,2,4,1,T$1))-1)&amp;":B"),INDIRECT(LEFT(ADDRESS(1,1,4,1,T$1),LEN(ADDRESS(1,1,4,1,T$1))-1)&amp;":A"),'قفل ها'!$B11,INDIRECT(LEFT(ADDRESS(1,8,4,1,T$1),LEN(ADDRESS(1,8,4,1,T$1))-1)&amp;":H"),'قفل ها'!$A11),"")</f>
        <v>0</v>
      </c>
      <c r="U11" s="56">
        <f ca="1">IFERROR(SUMIFS(INDIRECT(LEFT(ADDRESS(1,2,4,1,U$1),LEN(ADDRESS(1,2,4,1,U$1))-1)&amp;":B"),INDIRECT(LEFT(ADDRESS(1,1,4,1,U$1),LEN(ADDRESS(1,1,4,1,U$1))-1)&amp;":A"),'قفل ها'!$B11,INDIRECT(LEFT(ADDRESS(1,8,4,1,U$1),LEN(ADDRESS(1,8,4,1,U$1))-1)&amp;":H"),'قفل ها'!$A11),"")</f>
        <v>0</v>
      </c>
      <c r="V11" s="56">
        <f ca="1">IFERROR(SUMIFS(INDIRECT(LEFT(ADDRESS(1,2,4,1,V$1),LEN(ADDRESS(1,2,4,1,V$1))-1)&amp;":B"),INDIRECT(LEFT(ADDRESS(1,1,4,1,V$1),LEN(ADDRESS(1,1,4,1,V$1))-1)&amp;":A"),'قفل ها'!$B11,INDIRECT(LEFT(ADDRESS(1,8,4,1,V$1),LEN(ADDRESS(1,8,4,1,V$1))-1)&amp;":H"),'قفل ها'!$A11),"")</f>
        <v>0</v>
      </c>
      <c r="W11" s="56">
        <f ca="1">IFERROR(SUMIFS(INDIRECT(LEFT(ADDRESS(1,2,4,1,W$1),LEN(ADDRESS(1,2,4,1,W$1))-1)&amp;":B"),INDIRECT(LEFT(ADDRESS(1,1,4,1,W$1),LEN(ADDRESS(1,1,4,1,W$1))-1)&amp;":A"),'قفل ها'!$B11,INDIRECT(LEFT(ADDRESS(1,8,4,1,W$1),LEN(ADDRESS(1,8,4,1,W$1))-1)&amp;":H"),'قفل ها'!$A11),"")</f>
        <v>0</v>
      </c>
      <c r="X11" s="56">
        <f ca="1">IFERROR(SUMIFS(INDIRECT(LEFT(ADDRESS(1,2,4,1,X$1),LEN(ADDRESS(1,2,4,1,X$1))-1)&amp;":B"),INDIRECT(LEFT(ADDRESS(1,1,4,1,X$1),LEN(ADDRESS(1,1,4,1,X$1))-1)&amp;":A"),'قفل ها'!$B11,INDIRECT(LEFT(ADDRESS(1,8,4,1,X$1),LEN(ADDRESS(1,8,4,1,X$1))-1)&amp;":H"),'قفل ها'!$A11),"")</f>
        <v>0</v>
      </c>
      <c r="Y11" s="56" t="str">
        <f ca="1">IFERROR(SUMIFS(INDIRECT(LEFT(ADDRESS(1,2,4,1,Y$1),LEN(ADDRESS(1,2,4,1,Y$1))-1)&amp;":B"),INDIRECT(LEFT(ADDRESS(1,1,4,1,Y$1),LEN(ADDRESS(1,1,4,1,Y$1))-1)&amp;":A"),'قفل ها'!$B11,INDIRECT(LEFT(ADDRESS(1,8,4,1,Y$1),LEN(ADDRESS(1,8,4,1,Y$1))-1)&amp;":H"),'قفل ها'!$A11),"")</f>
        <v/>
      </c>
      <c r="Z11" s="56">
        <f ca="1">IFERROR(SUMIFS(INDIRECT(LEFT(ADDRESS(1,2,4,1,Z$1),LEN(ADDRESS(1,2,4,1,Z$1))-1)&amp;":B"),INDIRECT(LEFT(ADDRESS(1,1,4,1,Z$1),LEN(ADDRESS(1,1,4,1,Z$1))-1)&amp;":A"),'قفل ها'!$B11,INDIRECT(LEFT(ADDRESS(1,8,4,1,Z$1),LEN(ADDRESS(1,8,4,1,Z$1))-1)&amp;":H"),'قفل ها'!$A11),"")</f>
        <v>0</v>
      </c>
      <c r="AA11" s="56">
        <f ca="1">IFERROR(SUMIFS(INDIRECT(LEFT(ADDRESS(1,2,4,1,AA$1),LEN(ADDRESS(1,2,4,1,AA$1))-1)&amp;":B"),INDIRECT(LEFT(ADDRESS(1,1,4,1,AA$1),LEN(ADDRESS(1,1,4,1,AA$1))-1)&amp;":A"),'قفل ها'!$B11,INDIRECT(LEFT(ADDRESS(1,8,4,1,AA$1),LEN(ADDRESS(1,8,4,1,AA$1))-1)&amp;":H"),'قفل ها'!$A11),"")</f>
        <v>0</v>
      </c>
      <c r="AB11" s="56">
        <f ca="1">IFERROR(SUMIFS(INDIRECT(LEFT(ADDRESS(1,2,4,1,AB$1),LEN(ADDRESS(1,2,4,1,AB$1))-1)&amp;":B"),INDIRECT(LEFT(ADDRESS(1,1,4,1,AB$1),LEN(ADDRESS(1,1,4,1,AB$1))-1)&amp;":A"),'قفل ها'!$B11,INDIRECT(LEFT(ADDRESS(1,8,4,1,AB$1),LEN(ADDRESS(1,8,4,1,AB$1))-1)&amp;":H"),'قفل ها'!$A11),"")</f>
        <v>0</v>
      </c>
      <c r="AC11" s="56">
        <f ca="1">IFERROR(SUMIFS(INDIRECT(LEFT(ADDRESS(1,2,4,1,AC$1),LEN(ADDRESS(1,2,4,1,AC$1))-1)&amp;":B"),INDIRECT(LEFT(ADDRESS(1,1,4,1,AC$1),LEN(ADDRESS(1,1,4,1,AC$1))-1)&amp;":A"),'قفل ها'!$B11,INDIRECT(LEFT(ADDRESS(1,8,4,1,AC$1),LEN(ADDRESS(1,8,4,1,AC$1))-1)&amp;":H"),'قفل ها'!$A11),"")</f>
        <v>0</v>
      </c>
      <c r="AD11" s="56">
        <f ca="1">IFERROR(SUMIFS(INDIRECT(LEFT(ADDRESS(1,2,4,1,AD$1),LEN(ADDRESS(1,2,4,1,AD$1))-1)&amp;":B"),INDIRECT(LEFT(ADDRESS(1,1,4,1,AD$1),LEN(ADDRESS(1,1,4,1,AD$1))-1)&amp;":A"),'قفل ها'!$B11,INDIRECT(LEFT(ADDRESS(1,8,4,1,AD$1),LEN(ADDRESS(1,8,4,1,AD$1))-1)&amp;":H"),'قفل ها'!$A11),"")</f>
        <v>0</v>
      </c>
      <c r="AE11" s="56">
        <f ca="1">IFERROR(SUMIFS(INDIRECT(LEFT(ADDRESS(1,2,4,1,AE$1),LEN(ADDRESS(1,2,4,1,AE$1))-1)&amp;":B"),INDIRECT(LEFT(ADDRESS(1,1,4,1,AE$1),LEN(ADDRESS(1,1,4,1,AE$1))-1)&amp;":A"),'قفل ها'!$B11,INDIRECT(LEFT(ADDRESS(1,8,4,1,AE$1),LEN(ADDRESS(1,8,4,1,AE$1))-1)&amp;":H"),'قفل ها'!$A11),"")</f>
        <v>0</v>
      </c>
      <c r="AF11" s="56" t="str">
        <f ca="1">IFERROR(SUMIFS(INDIRECT(LEFT(ADDRESS(1,2,4,1,AF$1),LEN(ADDRESS(1,2,4,1,AF$1))-1)&amp;":B"),INDIRECT(LEFT(ADDRESS(1,1,4,1,AF$1),LEN(ADDRESS(1,1,4,1,AF$1))-1)&amp;":A"),'قفل ها'!$B11,INDIRECT(LEFT(ADDRESS(1,8,4,1,AF$1),LEN(ADDRESS(1,8,4,1,AF$1))-1)&amp;":H"),'قفل ها'!$A11),"")</f>
        <v/>
      </c>
      <c r="AG11" s="56">
        <f ca="1">IFERROR(SUMIFS(INDIRECT(LEFT(ADDRESS(1,2,4,1,AG$1),LEN(ADDRESS(1,2,4,1,AG$1))-1)&amp;":B"),INDIRECT(LEFT(ADDRESS(1,1,4,1,AG$1),LEN(ADDRESS(1,1,4,1,AG$1))-1)&amp;":A"),'قفل ها'!$B11,INDIRECT(LEFT(ADDRESS(1,8,4,1,AG$1),LEN(ADDRESS(1,8,4,1,AG$1))-1)&amp;":H"),'قفل ها'!$A11),"")</f>
        <v>0</v>
      </c>
      <c r="AH11" s="56">
        <f ca="1">IFERROR(SUMIFS(INDIRECT(LEFT(ADDRESS(1,2,4,1,AH$1),LEN(ADDRESS(1,2,4,1,AH$1))-1)&amp;":B"),INDIRECT(LEFT(ADDRESS(1,1,4,1,AH$1),LEN(ADDRESS(1,1,4,1,AH$1))-1)&amp;":A"),'قفل ها'!$B11,INDIRECT(LEFT(ADDRESS(1,8,4,1,AH$1),LEN(ADDRESS(1,8,4,1,AH$1))-1)&amp;":H"),'قفل ها'!$A11),"")</f>
        <v>0</v>
      </c>
      <c r="AI11" s="56">
        <f ca="1">IFERROR(SUMIFS(INDIRECT(LEFT(ADDRESS(1,2,4,1,AI$1),LEN(ADDRESS(1,2,4,1,AI$1))-1)&amp;":B"),INDIRECT(LEFT(ADDRESS(1,1,4,1,AI$1),LEN(ADDRESS(1,1,4,1,AI$1))-1)&amp;":A"),'قفل ها'!$B11,INDIRECT(LEFT(ADDRESS(1,8,4,1,AI$1),LEN(ADDRESS(1,8,4,1,AI$1))-1)&amp;":H"),'قفل ها'!$A11),"")</f>
        <v>0</v>
      </c>
    </row>
    <row r="12" spans="1:35">
      <c r="A12" s="53" t="s">
        <v>171</v>
      </c>
      <c r="B12" s="54">
        <v>15002042</v>
      </c>
      <c r="C12" s="55" t="s">
        <v>368</v>
      </c>
      <c r="D12" s="53">
        <f t="shared" ca="1" si="0"/>
        <v>0</v>
      </c>
      <c r="E12" s="56">
        <f ca="1">IFERROR(SUMIFS(INDIRECT(LEFT(ADDRESS(1,2,4,1,E$1),LEN(ADDRESS(1,2,4,1,E$1))-1)&amp;":B"),INDIRECT(LEFT(ADDRESS(1,1,4,1,E$1),LEN(ADDRESS(1,1,4,1,E$1))-1)&amp;":A"),'قفل ها'!$B12,INDIRECT(LEFT(ADDRESS(1,8,4,1,E$1),LEN(ADDRESS(1,8,4,1,E$1))-1)&amp;":H"),'قفل ها'!$A12),"")</f>
        <v>0</v>
      </c>
      <c r="F12" s="56" t="str">
        <f ca="1">IFERROR(SUMIFS(INDIRECT(LEFT(ADDRESS(1,2,4,1,F$1),LEN(ADDRESS(1,2,4,1,F$1))-1)&amp;":B"),INDIRECT(LEFT(ADDRESS(1,1,4,1,F$1),LEN(ADDRESS(1,1,4,1,F$1))-1)&amp;":A"),'قفل ها'!$B12,INDIRECT(LEFT(ADDRESS(1,8,4,1,F$1),LEN(ADDRESS(1,8,4,1,F$1))-1)&amp;":H"),'قفل ها'!$A12),"")</f>
        <v/>
      </c>
      <c r="G12" s="56">
        <f ca="1">IFERROR(SUMIFS(INDIRECT(LEFT(ADDRESS(1,2,4,1,G$1),LEN(ADDRESS(1,2,4,1,G$1))-1)&amp;":B"),INDIRECT(LEFT(ADDRESS(1,1,4,1,G$1),LEN(ADDRESS(1,1,4,1,G$1))-1)&amp;":A"),'قفل ها'!$B12,INDIRECT(LEFT(ADDRESS(1,8,4,1,G$1),LEN(ADDRESS(1,8,4,1,G$1))-1)&amp;":H"),'قفل ها'!$A12),"")</f>
        <v>0</v>
      </c>
      <c r="H12" s="56">
        <f ca="1">IFERROR(SUMIFS(INDIRECT(LEFT(ADDRESS(1,2,4,1,H$1),LEN(ADDRESS(1,2,4,1,H$1))-1)&amp;":B"),INDIRECT(LEFT(ADDRESS(1,1,4,1,H$1),LEN(ADDRESS(1,1,4,1,H$1))-1)&amp;":A"),'قفل ها'!$B12,INDIRECT(LEFT(ADDRESS(1,8,4,1,H$1),LEN(ADDRESS(1,8,4,1,H$1))-1)&amp;":H"),'قفل ها'!$A12),"")</f>
        <v>0</v>
      </c>
      <c r="I12" s="56">
        <f ca="1">IFERROR(SUMIFS(INDIRECT(LEFT(ADDRESS(1,2,4,1,I$1),LEN(ADDRESS(1,2,4,1,I$1))-1)&amp;":B"),INDIRECT(LEFT(ADDRESS(1,1,4,1,I$1),LEN(ADDRESS(1,1,4,1,I$1))-1)&amp;":A"),'قفل ها'!$B12,INDIRECT(LEFT(ADDRESS(1,8,4,1,I$1),LEN(ADDRESS(1,8,4,1,I$1))-1)&amp;":H"),'قفل ها'!$A12),"")</f>
        <v>0</v>
      </c>
      <c r="J12" s="56">
        <f ca="1">IFERROR(SUMIFS(INDIRECT(LEFT(ADDRESS(1,2,4,1,J$1),LEN(ADDRESS(1,2,4,1,J$1))-1)&amp;":B"),INDIRECT(LEFT(ADDRESS(1,1,4,1,J$1),LEN(ADDRESS(1,1,4,1,J$1))-1)&amp;":A"),'قفل ها'!$B12,INDIRECT(LEFT(ADDRESS(1,8,4,1,J$1),LEN(ADDRESS(1,8,4,1,J$1))-1)&amp;":H"),'قفل ها'!$A12),"")</f>
        <v>0</v>
      </c>
      <c r="K12" s="56">
        <f ca="1">IFERROR(SUMIFS(INDIRECT(LEFT(ADDRESS(1,2,4,1,K$1),LEN(ADDRESS(1,2,4,1,K$1))-1)&amp;":B"),INDIRECT(LEFT(ADDRESS(1,1,4,1,K$1),LEN(ADDRESS(1,1,4,1,K$1))-1)&amp;":A"),'قفل ها'!$B12,INDIRECT(LEFT(ADDRESS(1,8,4,1,K$1),LEN(ADDRESS(1,8,4,1,K$1))-1)&amp;":H"),'قفل ها'!$A12),"")</f>
        <v>0</v>
      </c>
      <c r="L12" s="56">
        <f ca="1">IFERROR(SUMIFS(INDIRECT(LEFT(ADDRESS(1,2,4,1,L$1),LEN(ADDRESS(1,2,4,1,L$1))-1)&amp;":B"),INDIRECT(LEFT(ADDRESS(1,1,4,1,L$1),LEN(ADDRESS(1,1,4,1,L$1))-1)&amp;":A"),'قفل ها'!$B12,INDIRECT(LEFT(ADDRESS(1,8,4,1,L$1),LEN(ADDRESS(1,8,4,1,L$1))-1)&amp;":H"),'قفل ها'!$A12),"")</f>
        <v>0</v>
      </c>
      <c r="M12" s="56">
        <f ca="1">IFERROR(SUMIFS(INDIRECT(LEFT(ADDRESS(1,2,4,1,M$1),LEN(ADDRESS(1,2,4,1,M$1))-1)&amp;":B"),INDIRECT(LEFT(ADDRESS(1,1,4,1,M$1),LEN(ADDRESS(1,1,4,1,M$1))-1)&amp;":A"),'قفل ها'!$B12,INDIRECT(LEFT(ADDRESS(1,8,4,1,M$1),LEN(ADDRESS(1,8,4,1,M$1))-1)&amp;":H"),'قفل ها'!$A12),"")</f>
        <v>0</v>
      </c>
      <c r="N12" s="56">
        <f ca="1">IFERROR(SUMIFS(INDIRECT(LEFT(ADDRESS(1,2,4,1,N$1),LEN(ADDRESS(1,2,4,1,N$1))-1)&amp;":B"),INDIRECT(LEFT(ADDRESS(1,1,4,1,N$1),LEN(ADDRESS(1,1,4,1,N$1))-1)&amp;":A"),'قفل ها'!$B12,INDIRECT(LEFT(ADDRESS(1,8,4,1,N$1),LEN(ADDRESS(1,8,4,1,N$1))-1)&amp;":H"),'قفل ها'!$A12),"")</f>
        <v>0</v>
      </c>
      <c r="O12" s="56">
        <f ca="1">IFERROR(SUMIFS(INDIRECT(LEFT(ADDRESS(1,2,4,1,O$1),LEN(ADDRESS(1,2,4,1,O$1))-1)&amp;":B"),INDIRECT(LEFT(ADDRESS(1,1,4,1,O$1),LEN(ADDRESS(1,1,4,1,O$1))-1)&amp;":A"),'قفل ها'!$B12,INDIRECT(LEFT(ADDRESS(1,8,4,1,O$1),LEN(ADDRESS(1,8,4,1,O$1))-1)&amp;":H"),'قفل ها'!$A12),"")</f>
        <v>0</v>
      </c>
      <c r="P12" s="56">
        <f ca="1">IFERROR(SUMIFS(INDIRECT(LEFT(ADDRESS(1,2,4,1,P$1),LEN(ADDRESS(1,2,4,1,P$1))-1)&amp;":B"),INDIRECT(LEFT(ADDRESS(1,1,4,1,P$1),LEN(ADDRESS(1,1,4,1,P$1))-1)&amp;":A"),'قفل ها'!$B12,INDIRECT(LEFT(ADDRESS(1,8,4,1,P$1),LEN(ADDRESS(1,8,4,1,P$1))-1)&amp;":H"),'قفل ها'!$A12),"")</f>
        <v>0</v>
      </c>
      <c r="Q12" s="56">
        <f ca="1">IFERROR(SUMIFS(INDIRECT(LEFT(ADDRESS(1,2,4,1,Q$1),LEN(ADDRESS(1,2,4,1,Q$1))-1)&amp;":B"),INDIRECT(LEFT(ADDRESS(1,1,4,1,Q$1),LEN(ADDRESS(1,1,4,1,Q$1))-1)&amp;":A"),'قفل ها'!$B12,INDIRECT(LEFT(ADDRESS(1,8,4,1,Q$1),LEN(ADDRESS(1,8,4,1,Q$1))-1)&amp;":H"),'قفل ها'!$A12),"")</f>
        <v>0</v>
      </c>
      <c r="R12" s="56" t="str">
        <f ca="1">IFERROR(SUMIFS(INDIRECT(LEFT(ADDRESS(1,2,4,1,R$1),LEN(ADDRESS(1,2,4,1,R$1))-1)&amp;":B"),INDIRECT(LEFT(ADDRESS(1,1,4,1,R$1),LEN(ADDRESS(1,1,4,1,R$1))-1)&amp;":A"),'قفل ها'!$B12,INDIRECT(LEFT(ADDRESS(1,8,4,1,R$1),LEN(ADDRESS(1,8,4,1,R$1))-1)&amp;":H"),'قفل ها'!$A12),"")</f>
        <v/>
      </c>
      <c r="S12" s="56">
        <f ca="1">IFERROR(SUMIFS(INDIRECT(LEFT(ADDRESS(1,2,4,1,S$1),LEN(ADDRESS(1,2,4,1,S$1))-1)&amp;":B"),INDIRECT(LEFT(ADDRESS(1,1,4,1,S$1),LEN(ADDRESS(1,1,4,1,S$1))-1)&amp;":A"),'قفل ها'!$B12,INDIRECT(LEFT(ADDRESS(1,8,4,1,S$1),LEN(ADDRESS(1,8,4,1,S$1))-1)&amp;":H"),'قفل ها'!$A12),"")</f>
        <v>0</v>
      </c>
      <c r="T12" s="56">
        <f ca="1">IFERROR(SUMIFS(INDIRECT(LEFT(ADDRESS(1,2,4,1,T$1),LEN(ADDRESS(1,2,4,1,T$1))-1)&amp;":B"),INDIRECT(LEFT(ADDRESS(1,1,4,1,T$1),LEN(ADDRESS(1,1,4,1,T$1))-1)&amp;":A"),'قفل ها'!$B12,INDIRECT(LEFT(ADDRESS(1,8,4,1,T$1),LEN(ADDRESS(1,8,4,1,T$1))-1)&amp;":H"),'قفل ها'!$A12),"")</f>
        <v>0</v>
      </c>
      <c r="U12" s="56">
        <f ca="1">IFERROR(SUMIFS(INDIRECT(LEFT(ADDRESS(1,2,4,1,U$1),LEN(ADDRESS(1,2,4,1,U$1))-1)&amp;":B"),INDIRECT(LEFT(ADDRESS(1,1,4,1,U$1),LEN(ADDRESS(1,1,4,1,U$1))-1)&amp;":A"),'قفل ها'!$B12,INDIRECT(LEFT(ADDRESS(1,8,4,1,U$1),LEN(ADDRESS(1,8,4,1,U$1))-1)&amp;":H"),'قفل ها'!$A12),"")</f>
        <v>0</v>
      </c>
      <c r="V12" s="56">
        <f ca="1">IFERROR(SUMIFS(INDIRECT(LEFT(ADDRESS(1,2,4,1,V$1),LEN(ADDRESS(1,2,4,1,V$1))-1)&amp;":B"),INDIRECT(LEFT(ADDRESS(1,1,4,1,V$1),LEN(ADDRESS(1,1,4,1,V$1))-1)&amp;":A"),'قفل ها'!$B12,INDIRECT(LEFT(ADDRESS(1,8,4,1,V$1),LEN(ADDRESS(1,8,4,1,V$1))-1)&amp;":H"),'قفل ها'!$A12),"")</f>
        <v>0</v>
      </c>
      <c r="W12" s="56">
        <f ca="1">IFERROR(SUMIFS(INDIRECT(LEFT(ADDRESS(1,2,4,1,W$1),LEN(ADDRESS(1,2,4,1,W$1))-1)&amp;":B"),INDIRECT(LEFT(ADDRESS(1,1,4,1,W$1),LEN(ADDRESS(1,1,4,1,W$1))-1)&amp;":A"),'قفل ها'!$B12,INDIRECT(LEFT(ADDRESS(1,8,4,1,W$1),LEN(ADDRESS(1,8,4,1,W$1))-1)&amp;":H"),'قفل ها'!$A12),"")</f>
        <v>0</v>
      </c>
      <c r="X12" s="56">
        <f ca="1">IFERROR(SUMIFS(INDIRECT(LEFT(ADDRESS(1,2,4,1,X$1),LEN(ADDRESS(1,2,4,1,X$1))-1)&amp;":B"),INDIRECT(LEFT(ADDRESS(1,1,4,1,X$1),LEN(ADDRESS(1,1,4,1,X$1))-1)&amp;":A"),'قفل ها'!$B12,INDIRECT(LEFT(ADDRESS(1,8,4,1,X$1),LEN(ADDRESS(1,8,4,1,X$1))-1)&amp;":H"),'قفل ها'!$A12),"")</f>
        <v>0</v>
      </c>
      <c r="Y12" s="56" t="str">
        <f ca="1">IFERROR(SUMIFS(INDIRECT(LEFT(ADDRESS(1,2,4,1,Y$1),LEN(ADDRESS(1,2,4,1,Y$1))-1)&amp;":B"),INDIRECT(LEFT(ADDRESS(1,1,4,1,Y$1),LEN(ADDRESS(1,1,4,1,Y$1))-1)&amp;":A"),'قفل ها'!$B12,INDIRECT(LEFT(ADDRESS(1,8,4,1,Y$1),LEN(ADDRESS(1,8,4,1,Y$1))-1)&amp;":H"),'قفل ها'!$A12),"")</f>
        <v/>
      </c>
      <c r="Z12" s="56">
        <f ca="1">IFERROR(SUMIFS(INDIRECT(LEFT(ADDRESS(1,2,4,1,Z$1),LEN(ADDRESS(1,2,4,1,Z$1))-1)&amp;":B"),INDIRECT(LEFT(ADDRESS(1,1,4,1,Z$1),LEN(ADDRESS(1,1,4,1,Z$1))-1)&amp;":A"),'قفل ها'!$B12,INDIRECT(LEFT(ADDRESS(1,8,4,1,Z$1),LEN(ADDRESS(1,8,4,1,Z$1))-1)&amp;":H"),'قفل ها'!$A12),"")</f>
        <v>0</v>
      </c>
      <c r="AA12" s="56">
        <f ca="1">IFERROR(SUMIFS(INDIRECT(LEFT(ADDRESS(1,2,4,1,AA$1),LEN(ADDRESS(1,2,4,1,AA$1))-1)&amp;":B"),INDIRECT(LEFT(ADDRESS(1,1,4,1,AA$1),LEN(ADDRESS(1,1,4,1,AA$1))-1)&amp;":A"),'قفل ها'!$B12,INDIRECT(LEFT(ADDRESS(1,8,4,1,AA$1),LEN(ADDRESS(1,8,4,1,AA$1))-1)&amp;":H"),'قفل ها'!$A12),"")</f>
        <v>0</v>
      </c>
      <c r="AB12" s="56">
        <f ca="1">IFERROR(SUMIFS(INDIRECT(LEFT(ADDRESS(1,2,4,1,AB$1),LEN(ADDRESS(1,2,4,1,AB$1))-1)&amp;":B"),INDIRECT(LEFT(ADDRESS(1,1,4,1,AB$1),LEN(ADDRESS(1,1,4,1,AB$1))-1)&amp;":A"),'قفل ها'!$B12,INDIRECT(LEFT(ADDRESS(1,8,4,1,AB$1),LEN(ADDRESS(1,8,4,1,AB$1))-1)&amp;":H"),'قفل ها'!$A12),"")</f>
        <v>0</v>
      </c>
      <c r="AC12" s="56">
        <f ca="1">IFERROR(SUMIFS(INDIRECT(LEFT(ADDRESS(1,2,4,1,AC$1),LEN(ADDRESS(1,2,4,1,AC$1))-1)&amp;":B"),INDIRECT(LEFT(ADDRESS(1,1,4,1,AC$1),LEN(ADDRESS(1,1,4,1,AC$1))-1)&amp;":A"),'قفل ها'!$B12,INDIRECT(LEFT(ADDRESS(1,8,4,1,AC$1),LEN(ADDRESS(1,8,4,1,AC$1))-1)&amp;":H"),'قفل ها'!$A12),"")</f>
        <v>0</v>
      </c>
      <c r="AD12" s="56">
        <f ca="1">IFERROR(SUMIFS(INDIRECT(LEFT(ADDRESS(1,2,4,1,AD$1),LEN(ADDRESS(1,2,4,1,AD$1))-1)&amp;":B"),INDIRECT(LEFT(ADDRESS(1,1,4,1,AD$1),LEN(ADDRESS(1,1,4,1,AD$1))-1)&amp;":A"),'قفل ها'!$B12,INDIRECT(LEFT(ADDRESS(1,8,4,1,AD$1),LEN(ADDRESS(1,8,4,1,AD$1))-1)&amp;":H"),'قفل ها'!$A12),"")</f>
        <v>0</v>
      </c>
      <c r="AE12" s="56">
        <f ca="1">IFERROR(SUMIFS(INDIRECT(LEFT(ADDRESS(1,2,4,1,AE$1),LEN(ADDRESS(1,2,4,1,AE$1))-1)&amp;":B"),INDIRECT(LEFT(ADDRESS(1,1,4,1,AE$1),LEN(ADDRESS(1,1,4,1,AE$1))-1)&amp;":A"),'قفل ها'!$B12,INDIRECT(LEFT(ADDRESS(1,8,4,1,AE$1),LEN(ADDRESS(1,8,4,1,AE$1))-1)&amp;":H"),'قفل ها'!$A12),"")</f>
        <v>0</v>
      </c>
      <c r="AF12" s="56" t="str">
        <f ca="1">IFERROR(SUMIFS(INDIRECT(LEFT(ADDRESS(1,2,4,1,AF$1),LEN(ADDRESS(1,2,4,1,AF$1))-1)&amp;":B"),INDIRECT(LEFT(ADDRESS(1,1,4,1,AF$1),LEN(ADDRESS(1,1,4,1,AF$1))-1)&amp;":A"),'قفل ها'!$B12,INDIRECT(LEFT(ADDRESS(1,8,4,1,AF$1),LEN(ADDRESS(1,8,4,1,AF$1))-1)&amp;":H"),'قفل ها'!$A12),"")</f>
        <v/>
      </c>
      <c r="AG12" s="56">
        <f ca="1">IFERROR(SUMIFS(INDIRECT(LEFT(ADDRESS(1,2,4,1,AG$1),LEN(ADDRESS(1,2,4,1,AG$1))-1)&amp;":B"),INDIRECT(LEFT(ADDRESS(1,1,4,1,AG$1),LEN(ADDRESS(1,1,4,1,AG$1))-1)&amp;":A"),'قفل ها'!$B12,INDIRECT(LEFT(ADDRESS(1,8,4,1,AG$1),LEN(ADDRESS(1,8,4,1,AG$1))-1)&amp;":H"),'قفل ها'!$A12),"")</f>
        <v>0</v>
      </c>
      <c r="AH12" s="56">
        <f ca="1">IFERROR(SUMIFS(INDIRECT(LEFT(ADDRESS(1,2,4,1,AH$1),LEN(ADDRESS(1,2,4,1,AH$1))-1)&amp;":B"),INDIRECT(LEFT(ADDRESS(1,1,4,1,AH$1),LEN(ADDRESS(1,1,4,1,AH$1))-1)&amp;":A"),'قفل ها'!$B12,INDIRECT(LEFT(ADDRESS(1,8,4,1,AH$1),LEN(ADDRESS(1,8,4,1,AH$1))-1)&amp;":H"),'قفل ها'!$A12),"")</f>
        <v>0</v>
      </c>
      <c r="AI12" s="56">
        <f ca="1">IFERROR(SUMIFS(INDIRECT(LEFT(ADDRESS(1,2,4,1,AI$1),LEN(ADDRESS(1,2,4,1,AI$1))-1)&amp;":B"),INDIRECT(LEFT(ADDRESS(1,1,4,1,AI$1),LEN(ADDRESS(1,1,4,1,AI$1))-1)&amp;":A"),'قفل ها'!$B12,INDIRECT(LEFT(ADDRESS(1,8,4,1,AI$1),LEN(ADDRESS(1,8,4,1,AI$1))-1)&amp;":H"),'قفل ها'!$A12),"")</f>
        <v>0</v>
      </c>
    </row>
    <row r="13" spans="1:35">
      <c r="A13" s="53" t="s">
        <v>171</v>
      </c>
      <c r="B13" s="53">
        <v>15002098</v>
      </c>
      <c r="C13" s="57" t="s">
        <v>366</v>
      </c>
      <c r="D13" s="53">
        <f t="shared" ca="1" si="0"/>
        <v>0</v>
      </c>
      <c r="E13" s="56">
        <f ca="1">IFERROR(SUMIFS(INDIRECT(LEFT(ADDRESS(1,2,4,1,E$1),LEN(ADDRESS(1,2,4,1,E$1))-1)&amp;":B"),INDIRECT(LEFT(ADDRESS(1,1,4,1,E$1),LEN(ADDRESS(1,1,4,1,E$1))-1)&amp;":A"),'قفل ها'!$B13,INDIRECT(LEFT(ADDRESS(1,8,4,1,E$1),LEN(ADDRESS(1,8,4,1,E$1))-1)&amp;":H"),'قفل ها'!$A13),"")</f>
        <v>0</v>
      </c>
      <c r="F13" s="56" t="str">
        <f ca="1">IFERROR(SUMIFS(INDIRECT(LEFT(ADDRESS(1,2,4,1,F$1),LEN(ADDRESS(1,2,4,1,F$1))-1)&amp;":B"),INDIRECT(LEFT(ADDRESS(1,1,4,1,F$1),LEN(ADDRESS(1,1,4,1,F$1))-1)&amp;":A"),'قفل ها'!$B13,INDIRECT(LEFT(ADDRESS(1,8,4,1,F$1),LEN(ADDRESS(1,8,4,1,F$1))-1)&amp;":H"),'قفل ها'!$A13),"")</f>
        <v/>
      </c>
      <c r="G13" s="56">
        <f ca="1">IFERROR(SUMIFS(INDIRECT(LEFT(ADDRESS(1,2,4,1,G$1),LEN(ADDRESS(1,2,4,1,G$1))-1)&amp;":B"),INDIRECT(LEFT(ADDRESS(1,1,4,1,G$1),LEN(ADDRESS(1,1,4,1,G$1))-1)&amp;":A"),'قفل ها'!$B13,INDIRECT(LEFT(ADDRESS(1,8,4,1,G$1),LEN(ADDRESS(1,8,4,1,G$1))-1)&amp;":H"),'قفل ها'!$A13),"")</f>
        <v>0</v>
      </c>
      <c r="H13" s="56">
        <f ca="1">IFERROR(SUMIFS(INDIRECT(LEFT(ADDRESS(1,2,4,1,H$1),LEN(ADDRESS(1,2,4,1,H$1))-1)&amp;":B"),INDIRECT(LEFT(ADDRESS(1,1,4,1,H$1),LEN(ADDRESS(1,1,4,1,H$1))-1)&amp;":A"),'قفل ها'!$B13,INDIRECT(LEFT(ADDRESS(1,8,4,1,H$1),LEN(ADDRESS(1,8,4,1,H$1))-1)&amp;":H"),'قفل ها'!$A13),"")</f>
        <v>0</v>
      </c>
      <c r="I13" s="56">
        <f ca="1">IFERROR(SUMIFS(INDIRECT(LEFT(ADDRESS(1,2,4,1,I$1),LEN(ADDRESS(1,2,4,1,I$1))-1)&amp;":B"),INDIRECT(LEFT(ADDRESS(1,1,4,1,I$1),LEN(ADDRESS(1,1,4,1,I$1))-1)&amp;":A"),'قفل ها'!$B13,INDIRECT(LEFT(ADDRESS(1,8,4,1,I$1),LEN(ADDRESS(1,8,4,1,I$1))-1)&amp;":H"),'قفل ها'!$A13),"")</f>
        <v>0</v>
      </c>
      <c r="J13" s="56">
        <f ca="1">IFERROR(SUMIFS(INDIRECT(LEFT(ADDRESS(1,2,4,1,J$1),LEN(ADDRESS(1,2,4,1,J$1))-1)&amp;":B"),INDIRECT(LEFT(ADDRESS(1,1,4,1,J$1),LEN(ADDRESS(1,1,4,1,J$1))-1)&amp;":A"),'قفل ها'!$B13,INDIRECT(LEFT(ADDRESS(1,8,4,1,J$1),LEN(ADDRESS(1,8,4,1,J$1))-1)&amp;":H"),'قفل ها'!$A13),"")</f>
        <v>0</v>
      </c>
      <c r="K13" s="56">
        <f ca="1">IFERROR(SUMIFS(INDIRECT(LEFT(ADDRESS(1,2,4,1,K$1),LEN(ADDRESS(1,2,4,1,K$1))-1)&amp;":B"),INDIRECT(LEFT(ADDRESS(1,1,4,1,K$1),LEN(ADDRESS(1,1,4,1,K$1))-1)&amp;":A"),'قفل ها'!$B13,INDIRECT(LEFT(ADDRESS(1,8,4,1,K$1),LEN(ADDRESS(1,8,4,1,K$1))-1)&amp;":H"),'قفل ها'!$A13),"")</f>
        <v>0</v>
      </c>
      <c r="L13" s="56">
        <f ca="1">IFERROR(SUMIFS(INDIRECT(LEFT(ADDRESS(1,2,4,1,L$1),LEN(ADDRESS(1,2,4,1,L$1))-1)&amp;":B"),INDIRECT(LEFT(ADDRESS(1,1,4,1,L$1),LEN(ADDRESS(1,1,4,1,L$1))-1)&amp;":A"),'قفل ها'!$B13,INDIRECT(LEFT(ADDRESS(1,8,4,1,L$1),LEN(ADDRESS(1,8,4,1,L$1))-1)&amp;":H"),'قفل ها'!$A13),"")</f>
        <v>0</v>
      </c>
      <c r="M13" s="56">
        <f ca="1">IFERROR(SUMIFS(INDIRECT(LEFT(ADDRESS(1,2,4,1,M$1),LEN(ADDRESS(1,2,4,1,M$1))-1)&amp;":B"),INDIRECT(LEFT(ADDRESS(1,1,4,1,M$1),LEN(ADDRESS(1,1,4,1,M$1))-1)&amp;":A"),'قفل ها'!$B13,INDIRECT(LEFT(ADDRESS(1,8,4,1,M$1),LEN(ADDRESS(1,8,4,1,M$1))-1)&amp;":H"),'قفل ها'!$A13),"")</f>
        <v>0</v>
      </c>
      <c r="N13" s="56">
        <f ca="1">IFERROR(SUMIFS(INDIRECT(LEFT(ADDRESS(1,2,4,1,N$1),LEN(ADDRESS(1,2,4,1,N$1))-1)&amp;":B"),INDIRECT(LEFT(ADDRESS(1,1,4,1,N$1),LEN(ADDRESS(1,1,4,1,N$1))-1)&amp;":A"),'قفل ها'!$B13,INDIRECT(LEFT(ADDRESS(1,8,4,1,N$1),LEN(ADDRESS(1,8,4,1,N$1))-1)&amp;":H"),'قفل ها'!$A13),"")</f>
        <v>0</v>
      </c>
      <c r="O13" s="56">
        <f ca="1">IFERROR(SUMIFS(INDIRECT(LEFT(ADDRESS(1,2,4,1,O$1),LEN(ADDRESS(1,2,4,1,O$1))-1)&amp;":B"),INDIRECT(LEFT(ADDRESS(1,1,4,1,O$1),LEN(ADDRESS(1,1,4,1,O$1))-1)&amp;":A"),'قفل ها'!$B13,INDIRECT(LEFT(ADDRESS(1,8,4,1,O$1),LEN(ADDRESS(1,8,4,1,O$1))-1)&amp;":H"),'قفل ها'!$A13),"")</f>
        <v>0</v>
      </c>
      <c r="P13" s="56">
        <f ca="1">IFERROR(SUMIFS(INDIRECT(LEFT(ADDRESS(1,2,4,1,P$1),LEN(ADDRESS(1,2,4,1,P$1))-1)&amp;":B"),INDIRECT(LEFT(ADDRESS(1,1,4,1,P$1),LEN(ADDRESS(1,1,4,1,P$1))-1)&amp;":A"),'قفل ها'!$B13,INDIRECT(LEFT(ADDRESS(1,8,4,1,P$1),LEN(ADDRESS(1,8,4,1,P$1))-1)&amp;":H"),'قفل ها'!$A13),"")</f>
        <v>0</v>
      </c>
      <c r="Q13" s="56">
        <f ca="1">IFERROR(SUMIFS(INDIRECT(LEFT(ADDRESS(1,2,4,1,Q$1),LEN(ADDRESS(1,2,4,1,Q$1))-1)&amp;":B"),INDIRECT(LEFT(ADDRESS(1,1,4,1,Q$1),LEN(ADDRESS(1,1,4,1,Q$1))-1)&amp;":A"),'قفل ها'!$B13,INDIRECT(LEFT(ADDRESS(1,8,4,1,Q$1),LEN(ADDRESS(1,8,4,1,Q$1))-1)&amp;":H"),'قفل ها'!$A13),"")</f>
        <v>0</v>
      </c>
      <c r="R13" s="56" t="str">
        <f ca="1">IFERROR(SUMIFS(INDIRECT(LEFT(ADDRESS(1,2,4,1,R$1),LEN(ADDRESS(1,2,4,1,R$1))-1)&amp;":B"),INDIRECT(LEFT(ADDRESS(1,1,4,1,R$1),LEN(ADDRESS(1,1,4,1,R$1))-1)&amp;":A"),'قفل ها'!$B13,INDIRECT(LEFT(ADDRESS(1,8,4,1,R$1),LEN(ADDRESS(1,8,4,1,R$1))-1)&amp;":H"),'قفل ها'!$A13),"")</f>
        <v/>
      </c>
      <c r="S13" s="56">
        <f ca="1">IFERROR(SUMIFS(INDIRECT(LEFT(ADDRESS(1,2,4,1,S$1),LEN(ADDRESS(1,2,4,1,S$1))-1)&amp;":B"),INDIRECT(LEFT(ADDRESS(1,1,4,1,S$1),LEN(ADDRESS(1,1,4,1,S$1))-1)&amp;":A"),'قفل ها'!$B13,INDIRECT(LEFT(ADDRESS(1,8,4,1,S$1),LEN(ADDRESS(1,8,4,1,S$1))-1)&amp;":H"),'قفل ها'!$A13),"")</f>
        <v>0</v>
      </c>
      <c r="T13" s="56">
        <f ca="1">IFERROR(SUMIFS(INDIRECT(LEFT(ADDRESS(1,2,4,1,T$1),LEN(ADDRESS(1,2,4,1,T$1))-1)&amp;":B"),INDIRECT(LEFT(ADDRESS(1,1,4,1,T$1),LEN(ADDRESS(1,1,4,1,T$1))-1)&amp;":A"),'قفل ها'!$B13,INDIRECT(LEFT(ADDRESS(1,8,4,1,T$1),LEN(ADDRESS(1,8,4,1,T$1))-1)&amp;":H"),'قفل ها'!$A13),"")</f>
        <v>0</v>
      </c>
      <c r="U13" s="56">
        <f ca="1">IFERROR(SUMIFS(INDIRECT(LEFT(ADDRESS(1,2,4,1,U$1),LEN(ADDRESS(1,2,4,1,U$1))-1)&amp;":B"),INDIRECT(LEFT(ADDRESS(1,1,4,1,U$1),LEN(ADDRESS(1,1,4,1,U$1))-1)&amp;":A"),'قفل ها'!$B13,INDIRECT(LEFT(ADDRESS(1,8,4,1,U$1),LEN(ADDRESS(1,8,4,1,U$1))-1)&amp;":H"),'قفل ها'!$A13),"")</f>
        <v>0</v>
      </c>
      <c r="V13" s="56">
        <f ca="1">IFERROR(SUMIFS(INDIRECT(LEFT(ADDRESS(1,2,4,1,V$1),LEN(ADDRESS(1,2,4,1,V$1))-1)&amp;":B"),INDIRECT(LEFT(ADDRESS(1,1,4,1,V$1),LEN(ADDRESS(1,1,4,1,V$1))-1)&amp;":A"),'قفل ها'!$B13,INDIRECT(LEFT(ADDRESS(1,8,4,1,V$1),LEN(ADDRESS(1,8,4,1,V$1))-1)&amp;":H"),'قفل ها'!$A13),"")</f>
        <v>0</v>
      </c>
      <c r="W13" s="56">
        <f ca="1">IFERROR(SUMIFS(INDIRECT(LEFT(ADDRESS(1,2,4,1,W$1),LEN(ADDRESS(1,2,4,1,W$1))-1)&amp;":B"),INDIRECT(LEFT(ADDRESS(1,1,4,1,W$1),LEN(ADDRESS(1,1,4,1,W$1))-1)&amp;":A"),'قفل ها'!$B13,INDIRECT(LEFT(ADDRESS(1,8,4,1,W$1),LEN(ADDRESS(1,8,4,1,W$1))-1)&amp;":H"),'قفل ها'!$A13),"")</f>
        <v>0</v>
      </c>
      <c r="X13" s="56">
        <f ca="1">IFERROR(SUMIFS(INDIRECT(LEFT(ADDRESS(1,2,4,1,X$1),LEN(ADDRESS(1,2,4,1,X$1))-1)&amp;":B"),INDIRECT(LEFT(ADDRESS(1,1,4,1,X$1),LEN(ADDRESS(1,1,4,1,X$1))-1)&amp;":A"),'قفل ها'!$B13,INDIRECT(LEFT(ADDRESS(1,8,4,1,X$1),LEN(ADDRESS(1,8,4,1,X$1))-1)&amp;":H"),'قفل ها'!$A13),"")</f>
        <v>0</v>
      </c>
      <c r="Y13" s="56" t="str">
        <f ca="1">IFERROR(SUMIFS(INDIRECT(LEFT(ADDRESS(1,2,4,1,Y$1),LEN(ADDRESS(1,2,4,1,Y$1))-1)&amp;":B"),INDIRECT(LEFT(ADDRESS(1,1,4,1,Y$1),LEN(ADDRESS(1,1,4,1,Y$1))-1)&amp;":A"),'قفل ها'!$B13,INDIRECT(LEFT(ADDRESS(1,8,4,1,Y$1),LEN(ADDRESS(1,8,4,1,Y$1))-1)&amp;":H"),'قفل ها'!$A13),"")</f>
        <v/>
      </c>
      <c r="Z13" s="56">
        <f ca="1">IFERROR(SUMIFS(INDIRECT(LEFT(ADDRESS(1,2,4,1,Z$1),LEN(ADDRESS(1,2,4,1,Z$1))-1)&amp;":B"),INDIRECT(LEFT(ADDRESS(1,1,4,1,Z$1),LEN(ADDRESS(1,1,4,1,Z$1))-1)&amp;":A"),'قفل ها'!$B13,INDIRECT(LEFT(ADDRESS(1,8,4,1,Z$1),LEN(ADDRESS(1,8,4,1,Z$1))-1)&amp;":H"),'قفل ها'!$A13),"")</f>
        <v>0</v>
      </c>
      <c r="AA13" s="56">
        <f ca="1">IFERROR(SUMIFS(INDIRECT(LEFT(ADDRESS(1,2,4,1,AA$1),LEN(ADDRESS(1,2,4,1,AA$1))-1)&amp;":B"),INDIRECT(LEFT(ADDRESS(1,1,4,1,AA$1),LEN(ADDRESS(1,1,4,1,AA$1))-1)&amp;":A"),'قفل ها'!$B13,INDIRECT(LEFT(ADDRESS(1,8,4,1,AA$1),LEN(ADDRESS(1,8,4,1,AA$1))-1)&amp;":H"),'قفل ها'!$A13),"")</f>
        <v>0</v>
      </c>
      <c r="AB13" s="56">
        <f ca="1">IFERROR(SUMIFS(INDIRECT(LEFT(ADDRESS(1,2,4,1,AB$1),LEN(ADDRESS(1,2,4,1,AB$1))-1)&amp;":B"),INDIRECT(LEFT(ADDRESS(1,1,4,1,AB$1),LEN(ADDRESS(1,1,4,1,AB$1))-1)&amp;":A"),'قفل ها'!$B13,INDIRECT(LEFT(ADDRESS(1,8,4,1,AB$1),LEN(ADDRESS(1,8,4,1,AB$1))-1)&amp;":H"),'قفل ها'!$A13),"")</f>
        <v>0</v>
      </c>
      <c r="AC13" s="56">
        <f ca="1">IFERROR(SUMIFS(INDIRECT(LEFT(ADDRESS(1,2,4,1,AC$1),LEN(ADDRESS(1,2,4,1,AC$1))-1)&amp;":B"),INDIRECT(LEFT(ADDRESS(1,1,4,1,AC$1),LEN(ADDRESS(1,1,4,1,AC$1))-1)&amp;":A"),'قفل ها'!$B13,INDIRECT(LEFT(ADDRESS(1,8,4,1,AC$1),LEN(ADDRESS(1,8,4,1,AC$1))-1)&amp;":H"),'قفل ها'!$A13),"")</f>
        <v>0</v>
      </c>
      <c r="AD13" s="56">
        <f ca="1">IFERROR(SUMIFS(INDIRECT(LEFT(ADDRESS(1,2,4,1,AD$1),LEN(ADDRESS(1,2,4,1,AD$1))-1)&amp;":B"),INDIRECT(LEFT(ADDRESS(1,1,4,1,AD$1),LEN(ADDRESS(1,1,4,1,AD$1))-1)&amp;":A"),'قفل ها'!$B13,INDIRECT(LEFT(ADDRESS(1,8,4,1,AD$1),LEN(ADDRESS(1,8,4,1,AD$1))-1)&amp;":H"),'قفل ها'!$A13),"")</f>
        <v>0</v>
      </c>
      <c r="AE13" s="56">
        <f ca="1">IFERROR(SUMIFS(INDIRECT(LEFT(ADDRESS(1,2,4,1,AE$1),LEN(ADDRESS(1,2,4,1,AE$1))-1)&amp;":B"),INDIRECT(LEFT(ADDRESS(1,1,4,1,AE$1),LEN(ADDRESS(1,1,4,1,AE$1))-1)&amp;":A"),'قفل ها'!$B13,INDIRECT(LEFT(ADDRESS(1,8,4,1,AE$1),LEN(ADDRESS(1,8,4,1,AE$1))-1)&amp;":H"),'قفل ها'!$A13),"")</f>
        <v>0</v>
      </c>
      <c r="AF13" s="56" t="str">
        <f ca="1">IFERROR(SUMIFS(INDIRECT(LEFT(ADDRESS(1,2,4,1,AF$1),LEN(ADDRESS(1,2,4,1,AF$1))-1)&amp;":B"),INDIRECT(LEFT(ADDRESS(1,1,4,1,AF$1),LEN(ADDRESS(1,1,4,1,AF$1))-1)&amp;":A"),'قفل ها'!$B13,INDIRECT(LEFT(ADDRESS(1,8,4,1,AF$1),LEN(ADDRESS(1,8,4,1,AF$1))-1)&amp;":H"),'قفل ها'!$A13),"")</f>
        <v/>
      </c>
      <c r="AG13" s="56">
        <f ca="1">IFERROR(SUMIFS(INDIRECT(LEFT(ADDRESS(1,2,4,1,AG$1),LEN(ADDRESS(1,2,4,1,AG$1))-1)&amp;":B"),INDIRECT(LEFT(ADDRESS(1,1,4,1,AG$1),LEN(ADDRESS(1,1,4,1,AG$1))-1)&amp;":A"),'قفل ها'!$B13,INDIRECT(LEFT(ADDRESS(1,8,4,1,AG$1),LEN(ADDRESS(1,8,4,1,AG$1))-1)&amp;":H"),'قفل ها'!$A13),"")</f>
        <v>0</v>
      </c>
      <c r="AH13" s="56">
        <f ca="1">IFERROR(SUMIFS(INDIRECT(LEFT(ADDRESS(1,2,4,1,AH$1),LEN(ADDRESS(1,2,4,1,AH$1))-1)&amp;":B"),INDIRECT(LEFT(ADDRESS(1,1,4,1,AH$1),LEN(ADDRESS(1,1,4,1,AH$1))-1)&amp;":A"),'قفل ها'!$B13,INDIRECT(LEFT(ADDRESS(1,8,4,1,AH$1),LEN(ADDRESS(1,8,4,1,AH$1))-1)&amp;":H"),'قفل ها'!$A13),"")</f>
        <v>0</v>
      </c>
      <c r="AI13" s="56">
        <f ca="1">IFERROR(SUMIFS(INDIRECT(LEFT(ADDRESS(1,2,4,1,AI$1),LEN(ADDRESS(1,2,4,1,AI$1))-1)&amp;":B"),INDIRECT(LEFT(ADDRESS(1,1,4,1,AI$1),LEN(ADDRESS(1,1,4,1,AI$1))-1)&amp;":A"),'قفل ها'!$B13,INDIRECT(LEFT(ADDRESS(1,8,4,1,AI$1),LEN(ADDRESS(1,8,4,1,AI$1))-1)&amp;":H"),'قفل ها'!$A13),"")</f>
        <v>0</v>
      </c>
    </row>
    <row r="14" spans="1:35">
      <c r="A14" s="53" t="s">
        <v>171</v>
      </c>
      <c r="B14" s="53">
        <v>15002099</v>
      </c>
      <c r="C14" s="57" t="s">
        <v>365</v>
      </c>
      <c r="D14" s="53">
        <f t="shared" ca="1" si="0"/>
        <v>0</v>
      </c>
      <c r="E14" s="56">
        <f ca="1">IFERROR(SUMIFS(INDIRECT(LEFT(ADDRESS(1,2,4,1,E$1),LEN(ADDRESS(1,2,4,1,E$1))-1)&amp;":B"),INDIRECT(LEFT(ADDRESS(1,1,4,1,E$1),LEN(ADDRESS(1,1,4,1,E$1))-1)&amp;":A"),'قفل ها'!$B14,INDIRECT(LEFT(ADDRESS(1,8,4,1,E$1),LEN(ADDRESS(1,8,4,1,E$1))-1)&amp;":H"),'قفل ها'!$A14),"")</f>
        <v>0</v>
      </c>
      <c r="F14" s="56" t="str">
        <f ca="1">IFERROR(SUMIFS(INDIRECT(LEFT(ADDRESS(1,2,4,1,F$1),LEN(ADDRESS(1,2,4,1,F$1))-1)&amp;":B"),INDIRECT(LEFT(ADDRESS(1,1,4,1,F$1),LEN(ADDRESS(1,1,4,1,F$1))-1)&amp;":A"),'قفل ها'!$B14,INDIRECT(LEFT(ADDRESS(1,8,4,1,F$1),LEN(ADDRESS(1,8,4,1,F$1))-1)&amp;":H"),'قفل ها'!$A14),"")</f>
        <v/>
      </c>
      <c r="G14" s="56">
        <f ca="1">IFERROR(SUMIFS(INDIRECT(LEFT(ADDRESS(1,2,4,1,G$1),LEN(ADDRESS(1,2,4,1,G$1))-1)&amp;":B"),INDIRECT(LEFT(ADDRESS(1,1,4,1,G$1),LEN(ADDRESS(1,1,4,1,G$1))-1)&amp;":A"),'قفل ها'!$B14,INDIRECT(LEFT(ADDRESS(1,8,4,1,G$1),LEN(ADDRESS(1,8,4,1,G$1))-1)&amp;":H"),'قفل ها'!$A14),"")</f>
        <v>0</v>
      </c>
      <c r="H14" s="56">
        <f ca="1">IFERROR(SUMIFS(INDIRECT(LEFT(ADDRESS(1,2,4,1,H$1),LEN(ADDRESS(1,2,4,1,H$1))-1)&amp;":B"),INDIRECT(LEFT(ADDRESS(1,1,4,1,H$1),LEN(ADDRESS(1,1,4,1,H$1))-1)&amp;":A"),'قفل ها'!$B14,INDIRECT(LEFT(ADDRESS(1,8,4,1,H$1),LEN(ADDRESS(1,8,4,1,H$1))-1)&amp;":H"),'قفل ها'!$A14),"")</f>
        <v>0</v>
      </c>
      <c r="I14" s="56">
        <f ca="1">IFERROR(SUMIFS(INDIRECT(LEFT(ADDRESS(1,2,4,1,I$1),LEN(ADDRESS(1,2,4,1,I$1))-1)&amp;":B"),INDIRECT(LEFT(ADDRESS(1,1,4,1,I$1),LEN(ADDRESS(1,1,4,1,I$1))-1)&amp;":A"),'قفل ها'!$B14,INDIRECT(LEFT(ADDRESS(1,8,4,1,I$1),LEN(ADDRESS(1,8,4,1,I$1))-1)&amp;":H"),'قفل ها'!$A14),"")</f>
        <v>0</v>
      </c>
      <c r="J14" s="56">
        <f ca="1">IFERROR(SUMIFS(INDIRECT(LEFT(ADDRESS(1,2,4,1,J$1),LEN(ADDRESS(1,2,4,1,J$1))-1)&amp;":B"),INDIRECT(LEFT(ADDRESS(1,1,4,1,J$1),LEN(ADDRESS(1,1,4,1,J$1))-1)&amp;":A"),'قفل ها'!$B14,INDIRECT(LEFT(ADDRESS(1,8,4,1,J$1),LEN(ADDRESS(1,8,4,1,J$1))-1)&amp;":H"),'قفل ها'!$A14),"")</f>
        <v>0</v>
      </c>
      <c r="K14" s="56">
        <f ca="1">IFERROR(SUMIFS(INDIRECT(LEFT(ADDRESS(1,2,4,1,K$1),LEN(ADDRESS(1,2,4,1,K$1))-1)&amp;":B"),INDIRECT(LEFT(ADDRESS(1,1,4,1,K$1),LEN(ADDRESS(1,1,4,1,K$1))-1)&amp;":A"),'قفل ها'!$B14,INDIRECT(LEFT(ADDRESS(1,8,4,1,K$1),LEN(ADDRESS(1,8,4,1,K$1))-1)&amp;":H"),'قفل ها'!$A14),"")</f>
        <v>0</v>
      </c>
      <c r="L14" s="56">
        <f ca="1">IFERROR(SUMIFS(INDIRECT(LEFT(ADDRESS(1,2,4,1,L$1),LEN(ADDRESS(1,2,4,1,L$1))-1)&amp;":B"),INDIRECT(LEFT(ADDRESS(1,1,4,1,L$1),LEN(ADDRESS(1,1,4,1,L$1))-1)&amp;":A"),'قفل ها'!$B14,INDIRECT(LEFT(ADDRESS(1,8,4,1,L$1),LEN(ADDRESS(1,8,4,1,L$1))-1)&amp;":H"),'قفل ها'!$A14),"")</f>
        <v>0</v>
      </c>
      <c r="M14" s="56">
        <f ca="1">IFERROR(SUMIFS(INDIRECT(LEFT(ADDRESS(1,2,4,1,M$1),LEN(ADDRESS(1,2,4,1,M$1))-1)&amp;":B"),INDIRECT(LEFT(ADDRESS(1,1,4,1,M$1),LEN(ADDRESS(1,1,4,1,M$1))-1)&amp;":A"),'قفل ها'!$B14,INDIRECT(LEFT(ADDRESS(1,8,4,1,M$1),LEN(ADDRESS(1,8,4,1,M$1))-1)&amp;":H"),'قفل ها'!$A14),"")</f>
        <v>0</v>
      </c>
      <c r="N14" s="56">
        <f ca="1">IFERROR(SUMIFS(INDIRECT(LEFT(ADDRESS(1,2,4,1,N$1),LEN(ADDRESS(1,2,4,1,N$1))-1)&amp;":B"),INDIRECT(LEFT(ADDRESS(1,1,4,1,N$1),LEN(ADDRESS(1,1,4,1,N$1))-1)&amp;":A"),'قفل ها'!$B14,INDIRECT(LEFT(ADDRESS(1,8,4,1,N$1),LEN(ADDRESS(1,8,4,1,N$1))-1)&amp;":H"),'قفل ها'!$A14),"")</f>
        <v>0</v>
      </c>
      <c r="O14" s="56">
        <f ca="1">IFERROR(SUMIFS(INDIRECT(LEFT(ADDRESS(1,2,4,1,O$1),LEN(ADDRESS(1,2,4,1,O$1))-1)&amp;":B"),INDIRECT(LEFT(ADDRESS(1,1,4,1,O$1),LEN(ADDRESS(1,1,4,1,O$1))-1)&amp;":A"),'قفل ها'!$B14,INDIRECT(LEFT(ADDRESS(1,8,4,1,O$1),LEN(ADDRESS(1,8,4,1,O$1))-1)&amp;":H"),'قفل ها'!$A14),"")</f>
        <v>0</v>
      </c>
      <c r="P14" s="56">
        <f ca="1">IFERROR(SUMIFS(INDIRECT(LEFT(ADDRESS(1,2,4,1,P$1),LEN(ADDRESS(1,2,4,1,P$1))-1)&amp;":B"),INDIRECT(LEFT(ADDRESS(1,1,4,1,P$1),LEN(ADDRESS(1,1,4,1,P$1))-1)&amp;":A"),'قفل ها'!$B14,INDIRECT(LEFT(ADDRESS(1,8,4,1,P$1),LEN(ADDRESS(1,8,4,1,P$1))-1)&amp;":H"),'قفل ها'!$A14),"")</f>
        <v>0</v>
      </c>
      <c r="Q14" s="56">
        <f ca="1">IFERROR(SUMIFS(INDIRECT(LEFT(ADDRESS(1,2,4,1,Q$1),LEN(ADDRESS(1,2,4,1,Q$1))-1)&amp;":B"),INDIRECT(LEFT(ADDRESS(1,1,4,1,Q$1),LEN(ADDRESS(1,1,4,1,Q$1))-1)&amp;":A"),'قفل ها'!$B14,INDIRECT(LEFT(ADDRESS(1,8,4,1,Q$1),LEN(ADDRESS(1,8,4,1,Q$1))-1)&amp;":H"),'قفل ها'!$A14),"")</f>
        <v>0</v>
      </c>
      <c r="R14" s="56" t="str">
        <f ca="1">IFERROR(SUMIFS(INDIRECT(LEFT(ADDRESS(1,2,4,1,R$1),LEN(ADDRESS(1,2,4,1,R$1))-1)&amp;":B"),INDIRECT(LEFT(ADDRESS(1,1,4,1,R$1),LEN(ADDRESS(1,1,4,1,R$1))-1)&amp;":A"),'قفل ها'!$B14,INDIRECT(LEFT(ADDRESS(1,8,4,1,R$1),LEN(ADDRESS(1,8,4,1,R$1))-1)&amp;":H"),'قفل ها'!$A14),"")</f>
        <v/>
      </c>
      <c r="S14" s="56">
        <f ca="1">IFERROR(SUMIFS(INDIRECT(LEFT(ADDRESS(1,2,4,1,S$1),LEN(ADDRESS(1,2,4,1,S$1))-1)&amp;":B"),INDIRECT(LEFT(ADDRESS(1,1,4,1,S$1),LEN(ADDRESS(1,1,4,1,S$1))-1)&amp;":A"),'قفل ها'!$B14,INDIRECT(LEFT(ADDRESS(1,8,4,1,S$1),LEN(ADDRESS(1,8,4,1,S$1))-1)&amp;":H"),'قفل ها'!$A14),"")</f>
        <v>0</v>
      </c>
      <c r="T14" s="56">
        <f ca="1">IFERROR(SUMIFS(INDIRECT(LEFT(ADDRESS(1,2,4,1,T$1),LEN(ADDRESS(1,2,4,1,T$1))-1)&amp;":B"),INDIRECT(LEFT(ADDRESS(1,1,4,1,T$1),LEN(ADDRESS(1,1,4,1,T$1))-1)&amp;":A"),'قفل ها'!$B14,INDIRECT(LEFT(ADDRESS(1,8,4,1,T$1),LEN(ADDRESS(1,8,4,1,T$1))-1)&amp;":H"),'قفل ها'!$A14),"")</f>
        <v>0</v>
      </c>
      <c r="U14" s="56">
        <f ca="1">IFERROR(SUMIFS(INDIRECT(LEFT(ADDRESS(1,2,4,1,U$1),LEN(ADDRESS(1,2,4,1,U$1))-1)&amp;":B"),INDIRECT(LEFT(ADDRESS(1,1,4,1,U$1),LEN(ADDRESS(1,1,4,1,U$1))-1)&amp;":A"),'قفل ها'!$B14,INDIRECT(LEFT(ADDRESS(1,8,4,1,U$1),LEN(ADDRESS(1,8,4,1,U$1))-1)&amp;":H"),'قفل ها'!$A14),"")</f>
        <v>0</v>
      </c>
      <c r="V14" s="56">
        <f ca="1">IFERROR(SUMIFS(INDIRECT(LEFT(ADDRESS(1,2,4,1,V$1),LEN(ADDRESS(1,2,4,1,V$1))-1)&amp;":B"),INDIRECT(LEFT(ADDRESS(1,1,4,1,V$1),LEN(ADDRESS(1,1,4,1,V$1))-1)&amp;":A"),'قفل ها'!$B14,INDIRECT(LEFT(ADDRESS(1,8,4,1,V$1),LEN(ADDRESS(1,8,4,1,V$1))-1)&amp;":H"),'قفل ها'!$A14),"")</f>
        <v>0</v>
      </c>
      <c r="W14" s="56">
        <f ca="1">IFERROR(SUMIFS(INDIRECT(LEFT(ADDRESS(1,2,4,1,W$1),LEN(ADDRESS(1,2,4,1,W$1))-1)&amp;":B"),INDIRECT(LEFT(ADDRESS(1,1,4,1,W$1),LEN(ADDRESS(1,1,4,1,W$1))-1)&amp;":A"),'قفل ها'!$B14,INDIRECT(LEFT(ADDRESS(1,8,4,1,W$1),LEN(ADDRESS(1,8,4,1,W$1))-1)&amp;":H"),'قفل ها'!$A14),"")</f>
        <v>0</v>
      </c>
      <c r="X14" s="56">
        <f ca="1">IFERROR(SUMIFS(INDIRECT(LEFT(ADDRESS(1,2,4,1,X$1),LEN(ADDRESS(1,2,4,1,X$1))-1)&amp;":B"),INDIRECT(LEFT(ADDRESS(1,1,4,1,X$1),LEN(ADDRESS(1,1,4,1,X$1))-1)&amp;":A"),'قفل ها'!$B14,INDIRECT(LEFT(ADDRESS(1,8,4,1,X$1),LEN(ADDRESS(1,8,4,1,X$1))-1)&amp;":H"),'قفل ها'!$A14),"")</f>
        <v>0</v>
      </c>
      <c r="Y14" s="56" t="str">
        <f ca="1">IFERROR(SUMIFS(INDIRECT(LEFT(ADDRESS(1,2,4,1,Y$1),LEN(ADDRESS(1,2,4,1,Y$1))-1)&amp;":B"),INDIRECT(LEFT(ADDRESS(1,1,4,1,Y$1),LEN(ADDRESS(1,1,4,1,Y$1))-1)&amp;":A"),'قفل ها'!$B14,INDIRECT(LEFT(ADDRESS(1,8,4,1,Y$1),LEN(ADDRESS(1,8,4,1,Y$1))-1)&amp;":H"),'قفل ها'!$A14),"")</f>
        <v/>
      </c>
      <c r="Z14" s="56">
        <f ca="1">IFERROR(SUMIFS(INDIRECT(LEFT(ADDRESS(1,2,4,1,Z$1),LEN(ADDRESS(1,2,4,1,Z$1))-1)&amp;":B"),INDIRECT(LEFT(ADDRESS(1,1,4,1,Z$1),LEN(ADDRESS(1,1,4,1,Z$1))-1)&amp;":A"),'قفل ها'!$B14,INDIRECT(LEFT(ADDRESS(1,8,4,1,Z$1),LEN(ADDRESS(1,8,4,1,Z$1))-1)&amp;":H"),'قفل ها'!$A14),"")</f>
        <v>0</v>
      </c>
      <c r="AA14" s="56">
        <f ca="1">IFERROR(SUMIFS(INDIRECT(LEFT(ADDRESS(1,2,4,1,AA$1),LEN(ADDRESS(1,2,4,1,AA$1))-1)&amp;":B"),INDIRECT(LEFT(ADDRESS(1,1,4,1,AA$1),LEN(ADDRESS(1,1,4,1,AA$1))-1)&amp;":A"),'قفل ها'!$B14,INDIRECT(LEFT(ADDRESS(1,8,4,1,AA$1),LEN(ADDRESS(1,8,4,1,AA$1))-1)&amp;":H"),'قفل ها'!$A14),"")</f>
        <v>0</v>
      </c>
      <c r="AB14" s="56">
        <f ca="1">IFERROR(SUMIFS(INDIRECT(LEFT(ADDRESS(1,2,4,1,AB$1),LEN(ADDRESS(1,2,4,1,AB$1))-1)&amp;":B"),INDIRECT(LEFT(ADDRESS(1,1,4,1,AB$1),LEN(ADDRESS(1,1,4,1,AB$1))-1)&amp;":A"),'قفل ها'!$B14,INDIRECT(LEFT(ADDRESS(1,8,4,1,AB$1),LEN(ADDRESS(1,8,4,1,AB$1))-1)&amp;":H"),'قفل ها'!$A14),"")</f>
        <v>0</v>
      </c>
      <c r="AC14" s="56">
        <f ca="1">IFERROR(SUMIFS(INDIRECT(LEFT(ADDRESS(1,2,4,1,AC$1),LEN(ADDRESS(1,2,4,1,AC$1))-1)&amp;":B"),INDIRECT(LEFT(ADDRESS(1,1,4,1,AC$1),LEN(ADDRESS(1,1,4,1,AC$1))-1)&amp;":A"),'قفل ها'!$B14,INDIRECT(LEFT(ADDRESS(1,8,4,1,AC$1),LEN(ADDRESS(1,8,4,1,AC$1))-1)&amp;":H"),'قفل ها'!$A14),"")</f>
        <v>0</v>
      </c>
      <c r="AD14" s="56">
        <f ca="1">IFERROR(SUMIFS(INDIRECT(LEFT(ADDRESS(1,2,4,1,AD$1),LEN(ADDRESS(1,2,4,1,AD$1))-1)&amp;":B"),INDIRECT(LEFT(ADDRESS(1,1,4,1,AD$1),LEN(ADDRESS(1,1,4,1,AD$1))-1)&amp;":A"),'قفل ها'!$B14,INDIRECT(LEFT(ADDRESS(1,8,4,1,AD$1),LEN(ADDRESS(1,8,4,1,AD$1))-1)&amp;":H"),'قفل ها'!$A14),"")</f>
        <v>0</v>
      </c>
      <c r="AE14" s="56">
        <f ca="1">IFERROR(SUMIFS(INDIRECT(LEFT(ADDRESS(1,2,4,1,AE$1),LEN(ADDRESS(1,2,4,1,AE$1))-1)&amp;":B"),INDIRECT(LEFT(ADDRESS(1,1,4,1,AE$1),LEN(ADDRESS(1,1,4,1,AE$1))-1)&amp;":A"),'قفل ها'!$B14,INDIRECT(LEFT(ADDRESS(1,8,4,1,AE$1),LEN(ADDRESS(1,8,4,1,AE$1))-1)&amp;":H"),'قفل ها'!$A14),"")</f>
        <v>0</v>
      </c>
      <c r="AF14" s="56" t="str">
        <f ca="1">IFERROR(SUMIFS(INDIRECT(LEFT(ADDRESS(1,2,4,1,AF$1),LEN(ADDRESS(1,2,4,1,AF$1))-1)&amp;":B"),INDIRECT(LEFT(ADDRESS(1,1,4,1,AF$1),LEN(ADDRESS(1,1,4,1,AF$1))-1)&amp;":A"),'قفل ها'!$B14,INDIRECT(LEFT(ADDRESS(1,8,4,1,AF$1),LEN(ADDRESS(1,8,4,1,AF$1))-1)&amp;":H"),'قفل ها'!$A14),"")</f>
        <v/>
      </c>
      <c r="AG14" s="56">
        <f ca="1">IFERROR(SUMIFS(INDIRECT(LEFT(ADDRESS(1,2,4,1,AG$1),LEN(ADDRESS(1,2,4,1,AG$1))-1)&amp;":B"),INDIRECT(LEFT(ADDRESS(1,1,4,1,AG$1),LEN(ADDRESS(1,1,4,1,AG$1))-1)&amp;":A"),'قفل ها'!$B14,INDIRECT(LEFT(ADDRESS(1,8,4,1,AG$1),LEN(ADDRESS(1,8,4,1,AG$1))-1)&amp;":H"),'قفل ها'!$A14),"")</f>
        <v>0</v>
      </c>
      <c r="AH14" s="56">
        <f ca="1">IFERROR(SUMIFS(INDIRECT(LEFT(ADDRESS(1,2,4,1,AH$1),LEN(ADDRESS(1,2,4,1,AH$1))-1)&amp;":B"),INDIRECT(LEFT(ADDRESS(1,1,4,1,AH$1),LEN(ADDRESS(1,1,4,1,AH$1))-1)&amp;":A"),'قفل ها'!$B14,INDIRECT(LEFT(ADDRESS(1,8,4,1,AH$1),LEN(ADDRESS(1,8,4,1,AH$1))-1)&amp;":H"),'قفل ها'!$A14),"")</f>
        <v>0</v>
      </c>
      <c r="AI14" s="56">
        <f ca="1">IFERROR(SUMIFS(INDIRECT(LEFT(ADDRESS(1,2,4,1,AI$1),LEN(ADDRESS(1,2,4,1,AI$1))-1)&amp;":B"),INDIRECT(LEFT(ADDRESS(1,1,4,1,AI$1),LEN(ADDRESS(1,1,4,1,AI$1))-1)&amp;":A"),'قفل ها'!$B14,INDIRECT(LEFT(ADDRESS(1,8,4,1,AI$1),LEN(ADDRESS(1,8,4,1,AI$1))-1)&amp;":H"),'قفل ها'!$A14),"")</f>
        <v>0</v>
      </c>
    </row>
    <row r="15" spans="1:35">
      <c r="A15" s="53" t="s">
        <v>386</v>
      </c>
      <c r="B15" s="53">
        <v>15002042</v>
      </c>
      <c r="C15" s="57" t="s">
        <v>368</v>
      </c>
      <c r="D15" s="53">
        <f t="shared" ca="1" si="0"/>
        <v>0</v>
      </c>
      <c r="E15" s="56">
        <f ca="1">IFERROR(SUMIFS(INDIRECT(LEFT(ADDRESS(1,2,4,1,E$1),LEN(ADDRESS(1,2,4,1,E$1))-1)&amp;":B"),INDIRECT(LEFT(ADDRESS(1,1,4,1,E$1),LEN(ADDRESS(1,1,4,1,E$1))-1)&amp;":A"),'قفل ها'!$B15,INDIRECT(LEFT(ADDRESS(1,8,4,1,E$1),LEN(ADDRESS(1,8,4,1,E$1))-1)&amp;":H"),'قفل ها'!$A15),"")</f>
        <v>0</v>
      </c>
      <c r="F15" s="56" t="str">
        <f ca="1">IFERROR(SUMIFS(INDIRECT(LEFT(ADDRESS(1,2,4,1,F$1),LEN(ADDRESS(1,2,4,1,F$1))-1)&amp;":B"),INDIRECT(LEFT(ADDRESS(1,1,4,1,F$1),LEN(ADDRESS(1,1,4,1,F$1))-1)&amp;":A"),'قفل ها'!$B15,INDIRECT(LEFT(ADDRESS(1,8,4,1,F$1),LEN(ADDRESS(1,8,4,1,F$1))-1)&amp;":H"),'قفل ها'!$A15),"")</f>
        <v/>
      </c>
      <c r="G15" s="56">
        <f ca="1">IFERROR(SUMIFS(INDIRECT(LEFT(ADDRESS(1,2,4,1,G$1),LEN(ADDRESS(1,2,4,1,G$1))-1)&amp;":B"),INDIRECT(LEFT(ADDRESS(1,1,4,1,G$1),LEN(ADDRESS(1,1,4,1,G$1))-1)&amp;":A"),'قفل ها'!$B15,INDIRECT(LEFT(ADDRESS(1,8,4,1,G$1),LEN(ADDRESS(1,8,4,1,G$1))-1)&amp;":H"),'قفل ها'!$A15),"")</f>
        <v>0</v>
      </c>
      <c r="H15" s="56">
        <f ca="1">IFERROR(SUMIFS(INDIRECT(LEFT(ADDRESS(1,2,4,1,H$1),LEN(ADDRESS(1,2,4,1,H$1))-1)&amp;":B"),INDIRECT(LEFT(ADDRESS(1,1,4,1,H$1),LEN(ADDRESS(1,1,4,1,H$1))-1)&amp;":A"),'قفل ها'!$B15,INDIRECT(LEFT(ADDRESS(1,8,4,1,H$1),LEN(ADDRESS(1,8,4,1,H$1))-1)&amp;":H"),'قفل ها'!$A15),"")</f>
        <v>0</v>
      </c>
      <c r="I15" s="56">
        <f ca="1">IFERROR(SUMIFS(INDIRECT(LEFT(ADDRESS(1,2,4,1,I$1),LEN(ADDRESS(1,2,4,1,I$1))-1)&amp;":B"),INDIRECT(LEFT(ADDRESS(1,1,4,1,I$1),LEN(ADDRESS(1,1,4,1,I$1))-1)&amp;":A"),'قفل ها'!$B15,INDIRECT(LEFT(ADDRESS(1,8,4,1,I$1),LEN(ADDRESS(1,8,4,1,I$1))-1)&amp;":H"),'قفل ها'!$A15),"")</f>
        <v>0</v>
      </c>
      <c r="J15" s="56">
        <f ca="1">IFERROR(SUMIFS(INDIRECT(LEFT(ADDRESS(1,2,4,1,J$1),LEN(ADDRESS(1,2,4,1,J$1))-1)&amp;":B"),INDIRECT(LEFT(ADDRESS(1,1,4,1,J$1),LEN(ADDRESS(1,1,4,1,J$1))-1)&amp;":A"),'قفل ها'!$B15,INDIRECT(LEFT(ADDRESS(1,8,4,1,J$1),LEN(ADDRESS(1,8,4,1,J$1))-1)&amp;":H"),'قفل ها'!$A15),"")</f>
        <v>0</v>
      </c>
      <c r="K15" s="56">
        <f ca="1">IFERROR(SUMIFS(INDIRECT(LEFT(ADDRESS(1,2,4,1,K$1),LEN(ADDRESS(1,2,4,1,K$1))-1)&amp;":B"),INDIRECT(LEFT(ADDRESS(1,1,4,1,K$1),LEN(ADDRESS(1,1,4,1,K$1))-1)&amp;":A"),'قفل ها'!$B15,INDIRECT(LEFT(ADDRESS(1,8,4,1,K$1),LEN(ADDRESS(1,8,4,1,K$1))-1)&amp;":H"),'قفل ها'!$A15),"")</f>
        <v>0</v>
      </c>
      <c r="L15" s="56">
        <f ca="1">IFERROR(SUMIFS(INDIRECT(LEFT(ADDRESS(1,2,4,1,L$1),LEN(ADDRESS(1,2,4,1,L$1))-1)&amp;":B"),INDIRECT(LEFT(ADDRESS(1,1,4,1,L$1),LEN(ADDRESS(1,1,4,1,L$1))-1)&amp;":A"),'قفل ها'!$B15,INDIRECT(LEFT(ADDRESS(1,8,4,1,L$1),LEN(ADDRESS(1,8,4,1,L$1))-1)&amp;":H"),'قفل ها'!$A15),"")</f>
        <v>0</v>
      </c>
      <c r="M15" s="56">
        <f ca="1">IFERROR(SUMIFS(INDIRECT(LEFT(ADDRESS(1,2,4,1,M$1),LEN(ADDRESS(1,2,4,1,M$1))-1)&amp;":B"),INDIRECT(LEFT(ADDRESS(1,1,4,1,M$1),LEN(ADDRESS(1,1,4,1,M$1))-1)&amp;":A"),'قفل ها'!$B15,INDIRECT(LEFT(ADDRESS(1,8,4,1,M$1),LEN(ADDRESS(1,8,4,1,M$1))-1)&amp;":H"),'قفل ها'!$A15),"")</f>
        <v>0</v>
      </c>
      <c r="N15" s="56">
        <f ca="1">IFERROR(SUMIFS(INDIRECT(LEFT(ADDRESS(1,2,4,1,N$1),LEN(ADDRESS(1,2,4,1,N$1))-1)&amp;":B"),INDIRECT(LEFT(ADDRESS(1,1,4,1,N$1),LEN(ADDRESS(1,1,4,1,N$1))-1)&amp;":A"),'قفل ها'!$B15,INDIRECT(LEFT(ADDRESS(1,8,4,1,N$1),LEN(ADDRESS(1,8,4,1,N$1))-1)&amp;":H"),'قفل ها'!$A15),"")</f>
        <v>0</v>
      </c>
      <c r="O15" s="56">
        <f ca="1">IFERROR(SUMIFS(INDIRECT(LEFT(ADDRESS(1,2,4,1,O$1),LEN(ADDRESS(1,2,4,1,O$1))-1)&amp;":B"),INDIRECT(LEFT(ADDRESS(1,1,4,1,O$1),LEN(ADDRESS(1,1,4,1,O$1))-1)&amp;":A"),'قفل ها'!$B15,INDIRECT(LEFT(ADDRESS(1,8,4,1,O$1),LEN(ADDRESS(1,8,4,1,O$1))-1)&amp;":H"),'قفل ها'!$A15),"")</f>
        <v>0</v>
      </c>
      <c r="P15" s="56">
        <f ca="1">IFERROR(SUMIFS(INDIRECT(LEFT(ADDRESS(1,2,4,1,P$1),LEN(ADDRESS(1,2,4,1,P$1))-1)&amp;":B"),INDIRECT(LEFT(ADDRESS(1,1,4,1,P$1),LEN(ADDRESS(1,1,4,1,P$1))-1)&amp;":A"),'قفل ها'!$B15,INDIRECT(LEFT(ADDRESS(1,8,4,1,P$1),LEN(ADDRESS(1,8,4,1,P$1))-1)&amp;":H"),'قفل ها'!$A15),"")</f>
        <v>0</v>
      </c>
      <c r="Q15" s="56">
        <f ca="1">IFERROR(SUMIFS(INDIRECT(LEFT(ADDRESS(1,2,4,1,Q$1),LEN(ADDRESS(1,2,4,1,Q$1))-1)&amp;":B"),INDIRECT(LEFT(ADDRESS(1,1,4,1,Q$1),LEN(ADDRESS(1,1,4,1,Q$1))-1)&amp;":A"),'قفل ها'!$B15,INDIRECT(LEFT(ADDRESS(1,8,4,1,Q$1),LEN(ADDRESS(1,8,4,1,Q$1))-1)&amp;":H"),'قفل ها'!$A15),"")</f>
        <v>0</v>
      </c>
      <c r="R15" s="56" t="str">
        <f ca="1">IFERROR(SUMIFS(INDIRECT(LEFT(ADDRESS(1,2,4,1,R$1),LEN(ADDRESS(1,2,4,1,R$1))-1)&amp;":B"),INDIRECT(LEFT(ADDRESS(1,1,4,1,R$1),LEN(ADDRESS(1,1,4,1,R$1))-1)&amp;":A"),'قفل ها'!$B15,INDIRECT(LEFT(ADDRESS(1,8,4,1,R$1),LEN(ADDRESS(1,8,4,1,R$1))-1)&amp;":H"),'قفل ها'!$A15),"")</f>
        <v/>
      </c>
      <c r="S15" s="56">
        <f ca="1">IFERROR(SUMIFS(INDIRECT(LEFT(ADDRESS(1,2,4,1,S$1),LEN(ADDRESS(1,2,4,1,S$1))-1)&amp;":B"),INDIRECT(LEFT(ADDRESS(1,1,4,1,S$1),LEN(ADDRESS(1,1,4,1,S$1))-1)&amp;":A"),'قفل ها'!$B15,INDIRECT(LEFT(ADDRESS(1,8,4,1,S$1),LEN(ADDRESS(1,8,4,1,S$1))-1)&amp;":H"),'قفل ها'!$A15),"")</f>
        <v>0</v>
      </c>
      <c r="T15" s="56">
        <f ca="1">IFERROR(SUMIFS(INDIRECT(LEFT(ADDRESS(1,2,4,1,T$1),LEN(ADDRESS(1,2,4,1,T$1))-1)&amp;":B"),INDIRECT(LEFT(ADDRESS(1,1,4,1,T$1),LEN(ADDRESS(1,1,4,1,T$1))-1)&amp;":A"),'قفل ها'!$B15,INDIRECT(LEFT(ADDRESS(1,8,4,1,T$1),LEN(ADDRESS(1,8,4,1,T$1))-1)&amp;":H"),'قفل ها'!$A15),"")</f>
        <v>0</v>
      </c>
      <c r="U15" s="56">
        <f ca="1">IFERROR(SUMIFS(INDIRECT(LEFT(ADDRESS(1,2,4,1,U$1),LEN(ADDRESS(1,2,4,1,U$1))-1)&amp;":B"),INDIRECT(LEFT(ADDRESS(1,1,4,1,U$1),LEN(ADDRESS(1,1,4,1,U$1))-1)&amp;":A"),'قفل ها'!$B15,INDIRECT(LEFT(ADDRESS(1,8,4,1,U$1),LEN(ADDRESS(1,8,4,1,U$1))-1)&amp;":H"),'قفل ها'!$A15),"")</f>
        <v>0</v>
      </c>
      <c r="V15" s="56">
        <f ca="1">IFERROR(SUMIFS(INDIRECT(LEFT(ADDRESS(1,2,4,1,V$1),LEN(ADDRESS(1,2,4,1,V$1))-1)&amp;":B"),INDIRECT(LEFT(ADDRESS(1,1,4,1,V$1),LEN(ADDRESS(1,1,4,1,V$1))-1)&amp;":A"),'قفل ها'!$B15,INDIRECT(LEFT(ADDRESS(1,8,4,1,V$1),LEN(ADDRESS(1,8,4,1,V$1))-1)&amp;":H"),'قفل ها'!$A15),"")</f>
        <v>0</v>
      </c>
      <c r="W15" s="56">
        <f ca="1">IFERROR(SUMIFS(INDIRECT(LEFT(ADDRESS(1,2,4,1,W$1),LEN(ADDRESS(1,2,4,1,W$1))-1)&amp;":B"),INDIRECT(LEFT(ADDRESS(1,1,4,1,W$1),LEN(ADDRESS(1,1,4,1,W$1))-1)&amp;":A"),'قفل ها'!$B15,INDIRECT(LEFT(ADDRESS(1,8,4,1,W$1),LEN(ADDRESS(1,8,4,1,W$1))-1)&amp;":H"),'قفل ها'!$A15),"")</f>
        <v>0</v>
      </c>
      <c r="X15" s="56">
        <f ca="1">IFERROR(SUMIFS(INDIRECT(LEFT(ADDRESS(1,2,4,1,X$1),LEN(ADDRESS(1,2,4,1,X$1))-1)&amp;":B"),INDIRECT(LEFT(ADDRESS(1,1,4,1,X$1),LEN(ADDRESS(1,1,4,1,X$1))-1)&amp;":A"),'قفل ها'!$B15,INDIRECT(LEFT(ADDRESS(1,8,4,1,X$1),LEN(ADDRESS(1,8,4,1,X$1))-1)&amp;":H"),'قفل ها'!$A15),"")</f>
        <v>0</v>
      </c>
      <c r="Y15" s="56" t="str">
        <f ca="1">IFERROR(SUMIFS(INDIRECT(LEFT(ADDRESS(1,2,4,1,Y$1),LEN(ADDRESS(1,2,4,1,Y$1))-1)&amp;":B"),INDIRECT(LEFT(ADDRESS(1,1,4,1,Y$1),LEN(ADDRESS(1,1,4,1,Y$1))-1)&amp;":A"),'قفل ها'!$B15,INDIRECT(LEFT(ADDRESS(1,8,4,1,Y$1),LEN(ADDRESS(1,8,4,1,Y$1))-1)&amp;":H"),'قفل ها'!$A15),"")</f>
        <v/>
      </c>
      <c r="Z15" s="56">
        <f ca="1">IFERROR(SUMIFS(INDIRECT(LEFT(ADDRESS(1,2,4,1,Z$1),LEN(ADDRESS(1,2,4,1,Z$1))-1)&amp;":B"),INDIRECT(LEFT(ADDRESS(1,1,4,1,Z$1),LEN(ADDRESS(1,1,4,1,Z$1))-1)&amp;":A"),'قفل ها'!$B15,INDIRECT(LEFT(ADDRESS(1,8,4,1,Z$1),LEN(ADDRESS(1,8,4,1,Z$1))-1)&amp;":H"),'قفل ها'!$A15),"")</f>
        <v>0</v>
      </c>
      <c r="AA15" s="56">
        <f ca="1">IFERROR(SUMIFS(INDIRECT(LEFT(ADDRESS(1,2,4,1,AA$1),LEN(ADDRESS(1,2,4,1,AA$1))-1)&amp;":B"),INDIRECT(LEFT(ADDRESS(1,1,4,1,AA$1),LEN(ADDRESS(1,1,4,1,AA$1))-1)&amp;":A"),'قفل ها'!$B15,INDIRECT(LEFT(ADDRESS(1,8,4,1,AA$1),LEN(ADDRESS(1,8,4,1,AA$1))-1)&amp;":H"),'قفل ها'!$A15),"")</f>
        <v>0</v>
      </c>
      <c r="AB15" s="56">
        <f ca="1">IFERROR(SUMIFS(INDIRECT(LEFT(ADDRESS(1,2,4,1,AB$1),LEN(ADDRESS(1,2,4,1,AB$1))-1)&amp;":B"),INDIRECT(LEFT(ADDRESS(1,1,4,1,AB$1),LEN(ADDRESS(1,1,4,1,AB$1))-1)&amp;":A"),'قفل ها'!$B15,INDIRECT(LEFT(ADDRESS(1,8,4,1,AB$1),LEN(ADDRESS(1,8,4,1,AB$1))-1)&amp;":H"),'قفل ها'!$A15),"")</f>
        <v>0</v>
      </c>
      <c r="AC15" s="56">
        <f ca="1">IFERROR(SUMIFS(INDIRECT(LEFT(ADDRESS(1,2,4,1,AC$1),LEN(ADDRESS(1,2,4,1,AC$1))-1)&amp;":B"),INDIRECT(LEFT(ADDRESS(1,1,4,1,AC$1),LEN(ADDRESS(1,1,4,1,AC$1))-1)&amp;":A"),'قفل ها'!$B15,INDIRECT(LEFT(ADDRESS(1,8,4,1,AC$1),LEN(ADDRESS(1,8,4,1,AC$1))-1)&amp;":H"),'قفل ها'!$A15),"")</f>
        <v>0</v>
      </c>
      <c r="AD15" s="56">
        <f ca="1">IFERROR(SUMIFS(INDIRECT(LEFT(ADDRESS(1,2,4,1,AD$1),LEN(ADDRESS(1,2,4,1,AD$1))-1)&amp;":B"),INDIRECT(LEFT(ADDRESS(1,1,4,1,AD$1),LEN(ADDRESS(1,1,4,1,AD$1))-1)&amp;":A"),'قفل ها'!$B15,INDIRECT(LEFT(ADDRESS(1,8,4,1,AD$1),LEN(ADDRESS(1,8,4,1,AD$1))-1)&amp;":H"),'قفل ها'!$A15),"")</f>
        <v>0</v>
      </c>
      <c r="AE15" s="56">
        <f ca="1">IFERROR(SUMIFS(INDIRECT(LEFT(ADDRESS(1,2,4,1,AE$1),LEN(ADDRESS(1,2,4,1,AE$1))-1)&amp;":B"),INDIRECT(LEFT(ADDRESS(1,1,4,1,AE$1),LEN(ADDRESS(1,1,4,1,AE$1))-1)&amp;":A"),'قفل ها'!$B15,INDIRECT(LEFT(ADDRESS(1,8,4,1,AE$1),LEN(ADDRESS(1,8,4,1,AE$1))-1)&amp;":H"),'قفل ها'!$A15),"")</f>
        <v>0</v>
      </c>
      <c r="AF15" s="56" t="str">
        <f ca="1">IFERROR(SUMIFS(INDIRECT(LEFT(ADDRESS(1,2,4,1,AF$1),LEN(ADDRESS(1,2,4,1,AF$1))-1)&amp;":B"),INDIRECT(LEFT(ADDRESS(1,1,4,1,AF$1),LEN(ADDRESS(1,1,4,1,AF$1))-1)&amp;":A"),'قفل ها'!$B15,INDIRECT(LEFT(ADDRESS(1,8,4,1,AF$1),LEN(ADDRESS(1,8,4,1,AF$1))-1)&amp;":H"),'قفل ها'!$A15),"")</f>
        <v/>
      </c>
      <c r="AG15" s="56">
        <f ca="1">IFERROR(SUMIFS(INDIRECT(LEFT(ADDRESS(1,2,4,1,AG$1),LEN(ADDRESS(1,2,4,1,AG$1))-1)&amp;":B"),INDIRECT(LEFT(ADDRESS(1,1,4,1,AG$1),LEN(ADDRESS(1,1,4,1,AG$1))-1)&amp;":A"),'قفل ها'!$B15,INDIRECT(LEFT(ADDRESS(1,8,4,1,AG$1),LEN(ADDRESS(1,8,4,1,AG$1))-1)&amp;":H"),'قفل ها'!$A15),"")</f>
        <v>0</v>
      </c>
      <c r="AH15" s="56">
        <f ca="1">IFERROR(SUMIFS(INDIRECT(LEFT(ADDRESS(1,2,4,1,AH$1),LEN(ADDRESS(1,2,4,1,AH$1))-1)&amp;":B"),INDIRECT(LEFT(ADDRESS(1,1,4,1,AH$1),LEN(ADDRESS(1,1,4,1,AH$1))-1)&amp;":A"),'قفل ها'!$B15,INDIRECT(LEFT(ADDRESS(1,8,4,1,AH$1),LEN(ADDRESS(1,8,4,1,AH$1))-1)&amp;":H"),'قفل ها'!$A15),"")</f>
        <v>0</v>
      </c>
      <c r="AI15" s="56">
        <f ca="1">IFERROR(SUMIFS(INDIRECT(LEFT(ADDRESS(1,2,4,1,AI$1),LEN(ADDRESS(1,2,4,1,AI$1))-1)&amp;":B"),INDIRECT(LEFT(ADDRESS(1,1,4,1,AI$1),LEN(ADDRESS(1,1,4,1,AI$1))-1)&amp;":A"),'قفل ها'!$B15,INDIRECT(LEFT(ADDRESS(1,8,4,1,AI$1),LEN(ADDRESS(1,8,4,1,AI$1))-1)&amp;":H"),'قفل ها'!$A15),"")</f>
        <v>0</v>
      </c>
    </row>
    <row r="16" spans="1:35">
      <c r="A16" s="53" t="s">
        <v>386</v>
      </c>
      <c r="B16" s="53">
        <v>15002055</v>
      </c>
      <c r="C16" s="57" t="s">
        <v>367</v>
      </c>
      <c r="D16" s="53">
        <f t="shared" ca="1" si="0"/>
        <v>0</v>
      </c>
      <c r="E16" s="56">
        <f ca="1">IFERROR(SUMIFS(INDIRECT(LEFT(ADDRESS(1,2,4,1,E$1),LEN(ADDRESS(1,2,4,1,E$1))-1)&amp;":B"),INDIRECT(LEFT(ADDRESS(1,1,4,1,E$1),LEN(ADDRESS(1,1,4,1,E$1))-1)&amp;":A"),'قفل ها'!$B16,INDIRECT(LEFT(ADDRESS(1,8,4,1,E$1),LEN(ADDRESS(1,8,4,1,E$1))-1)&amp;":H"),'قفل ها'!$A16),"")</f>
        <v>0</v>
      </c>
      <c r="F16" s="56" t="str">
        <f ca="1">IFERROR(SUMIFS(INDIRECT(LEFT(ADDRESS(1,2,4,1,F$1),LEN(ADDRESS(1,2,4,1,F$1))-1)&amp;":B"),INDIRECT(LEFT(ADDRESS(1,1,4,1,F$1),LEN(ADDRESS(1,1,4,1,F$1))-1)&amp;":A"),'قفل ها'!$B16,INDIRECT(LEFT(ADDRESS(1,8,4,1,F$1),LEN(ADDRESS(1,8,4,1,F$1))-1)&amp;":H"),'قفل ها'!$A16),"")</f>
        <v/>
      </c>
      <c r="G16" s="56">
        <f ca="1">IFERROR(SUMIFS(INDIRECT(LEFT(ADDRESS(1,2,4,1,G$1),LEN(ADDRESS(1,2,4,1,G$1))-1)&amp;":B"),INDIRECT(LEFT(ADDRESS(1,1,4,1,G$1),LEN(ADDRESS(1,1,4,1,G$1))-1)&amp;":A"),'قفل ها'!$B16,INDIRECT(LEFT(ADDRESS(1,8,4,1,G$1),LEN(ADDRESS(1,8,4,1,G$1))-1)&amp;":H"),'قفل ها'!$A16),"")</f>
        <v>0</v>
      </c>
      <c r="H16" s="56">
        <f ca="1">IFERROR(SUMIFS(INDIRECT(LEFT(ADDRESS(1,2,4,1,H$1),LEN(ADDRESS(1,2,4,1,H$1))-1)&amp;":B"),INDIRECT(LEFT(ADDRESS(1,1,4,1,H$1),LEN(ADDRESS(1,1,4,1,H$1))-1)&amp;":A"),'قفل ها'!$B16,INDIRECT(LEFT(ADDRESS(1,8,4,1,H$1),LEN(ADDRESS(1,8,4,1,H$1))-1)&amp;":H"),'قفل ها'!$A16),"")</f>
        <v>0</v>
      </c>
      <c r="I16" s="56">
        <f ca="1">IFERROR(SUMIFS(INDIRECT(LEFT(ADDRESS(1,2,4,1,I$1),LEN(ADDRESS(1,2,4,1,I$1))-1)&amp;":B"),INDIRECT(LEFT(ADDRESS(1,1,4,1,I$1),LEN(ADDRESS(1,1,4,1,I$1))-1)&amp;":A"),'قفل ها'!$B16,INDIRECT(LEFT(ADDRESS(1,8,4,1,I$1),LEN(ADDRESS(1,8,4,1,I$1))-1)&amp;":H"),'قفل ها'!$A16),"")</f>
        <v>0</v>
      </c>
      <c r="J16" s="56">
        <f ca="1">IFERROR(SUMIFS(INDIRECT(LEFT(ADDRESS(1,2,4,1,J$1),LEN(ADDRESS(1,2,4,1,J$1))-1)&amp;":B"),INDIRECT(LEFT(ADDRESS(1,1,4,1,J$1),LEN(ADDRESS(1,1,4,1,J$1))-1)&amp;":A"),'قفل ها'!$B16,INDIRECT(LEFT(ADDRESS(1,8,4,1,J$1),LEN(ADDRESS(1,8,4,1,J$1))-1)&amp;":H"),'قفل ها'!$A16),"")</f>
        <v>0</v>
      </c>
      <c r="K16" s="56">
        <f ca="1">IFERROR(SUMIFS(INDIRECT(LEFT(ADDRESS(1,2,4,1,K$1),LEN(ADDRESS(1,2,4,1,K$1))-1)&amp;":B"),INDIRECT(LEFT(ADDRESS(1,1,4,1,K$1),LEN(ADDRESS(1,1,4,1,K$1))-1)&amp;":A"),'قفل ها'!$B16,INDIRECT(LEFT(ADDRESS(1,8,4,1,K$1),LEN(ADDRESS(1,8,4,1,K$1))-1)&amp;":H"),'قفل ها'!$A16),"")</f>
        <v>0</v>
      </c>
      <c r="L16" s="56">
        <f ca="1">IFERROR(SUMIFS(INDIRECT(LEFT(ADDRESS(1,2,4,1,L$1),LEN(ADDRESS(1,2,4,1,L$1))-1)&amp;":B"),INDIRECT(LEFT(ADDRESS(1,1,4,1,L$1),LEN(ADDRESS(1,1,4,1,L$1))-1)&amp;":A"),'قفل ها'!$B16,INDIRECT(LEFT(ADDRESS(1,8,4,1,L$1),LEN(ADDRESS(1,8,4,1,L$1))-1)&amp;":H"),'قفل ها'!$A16),"")</f>
        <v>0</v>
      </c>
      <c r="M16" s="56">
        <f ca="1">IFERROR(SUMIFS(INDIRECT(LEFT(ADDRESS(1,2,4,1,M$1),LEN(ADDRESS(1,2,4,1,M$1))-1)&amp;":B"),INDIRECT(LEFT(ADDRESS(1,1,4,1,M$1),LEN(ADDRESS(1,1,4,1,M$1))-1)&amp;":A"),'قفل ها'!$B16,INDIRECT(LEFT(ADDRESS(1,8,4,1,M$1),LEN(ADDRESS(1,8,4,1,M$1))-1)&amp;":H"),'قفل ها'!$A16),"")</f>
        <v>0</v>
      </c>
      <c r="N16" s="56">
        <f ca="1">IFERROR(SUMIFS(INDIRECT(LEFT(ADDRESS(1,2,4,1,N$1),LEN(ADDRESS(1,2,4,1,N$1))-1)&amp;":B"),INDIRECT(LEFT(ADDRESS(1,1,4,1,N$1),LEN(ADDRESS(1,1,4,1,N$1))-1)&amp;":A"),'قفل ها'!$B16,INDIRECT(LEFT(ADDRESS(1,8,4,1,N$1),LEN(ADDRESS(1,8,4,1,N$1))-1)&amp;":H"),'قفل ها'!$A16),"")</f>
        <v>0</v>
      </c>
      <c r="O16" s="56">
        <f ca="1">IFERROR(SUMIFS(INDIRECT(LEFT(ADDRESS(1,2,4,1,O$1),LEN(ADDRESS(1,2,4,1,O$1))-1)&amp;":B"),INDIRECT(LEFT(ADDRESS(1,1,4,1,O$1),LEN(ADDRESS(1,1,4,1,O$1))-1)&amp;":A"),'قفل ها'!$B16,INDIRECT(LEFT(ADDRESS(1,8,4,1,O$1),LEN(ADDRESS(1,8,4,1,O$1))-1)&amp;":H"),'قفل ها'!$A16),"")</f>
        <v>0</v>
      </c>
      <c r="P16" s="56">
        <f ca="1">IFERROR(SUMIFS(INDIRECT(LEFT(ADDRESS(1,2,4,1,P$1),LEN(ADDRESS(1,2,4,1,P$1))-1)&amp;":B"),INDIRECT(LEFT(ADDRESS(1,1,4,1,P$1),LEN(ADDRESS(1,1,4,1,P$1))-1)&amp;":A"),'قفل ها'!$B16,INDIRECT(LEFT(ADDRESS(1,8,4,1,P$1),LEN(ADDRESS(1,8,4,1,P$1))-1)&amp;":H"),'قفل ها'!$A16),"")</f>
        <v>0</v>
      </c>
      <c r="Q16" s="56">
        <f ca="1">IFERROR(SUMIFS(INDIRECT(LEFT(ADDRESS(1,2,4,1,Q$1),LEN(ADDRESS(1,2,4,1,Q$1))-1)&amp;":B"),INDIRECT(LEFT(ADDRESS(1,1,4,1,Q$1),LEN(ADDRESS(1,1,4,1,Q$1))-1)&amp;":A"),'قفل ها'!$B16,INDIRECT(LEFT(ADDRESS(1,8,4,1,Q$1),LEN(ADDRESS(1,8,4,1,Q$1))-1)&amp;":H"),'قفل ها'!$A16),"")</f>
        <v>0</v>
      </c>
      <c r="R16" s="56" t="str">
        <f ca="1">IFERROR(SUMIFS(INDIRECT(LEFT(ADDRESS(1,2,4,1,R$1),LEN(ADDRESS(1,2,4,1,R$1))-1)&amp;":B"),INDIRECT(LEFT(ADDRESS(1,1,4,1,R$1),LEN(ADDRESS(1,1,4,1,R$1))-1)&amp;":A"),'قفل ها'!$B16,INDIRECT(LEFT(ADDRESS(1,8,4,1,R$1),LEN(ADDRESS(1,8,4,1,R$1))-1)&amp;":H"),'قفل ها'!$A16),"")</f>
        <v/>
      </c>
      <c r="S16" s="56">
        <f ca="1">IFERROR(SUMIFS(INDIRECT(LEFT(ADDRESS(1,2,4,1,S$1),LEN(ADDRESS(1,2,4,1,S$1))-1)&amp;":B"),INDIRECT(LEFT(ADDRESS(1,1,4,1,S$1),LEN(ADDRESS(1,1,4,1,S$1))-1)&amp;":A"),'قفل ها'!$B16,INDIRECT(LEFT(ADDRESS(1,8,4,1,S$1),LEN(ADDRESS(1,8,4,1,S$1))-1)&amp;":H"),'قفل ها'!$A16),"")</f>
        <v>0</v>
      </c>
      <c r="T16" s="56">
        <f ca="1">IFERROR(SUMIFS(INDIRECT(LEFT(ADDRESS(1,2,4,1,T$1),LEN(ADDRESS(1,2,4,1,T$1))-1)&amp;":B"),INDIRECT(LEFT(ADDRESS(1,1,4,1,T$1),LEN(ADDRESS(1,1,4,1,T$1))-1)&amp;":A"),'قفل ها'!$B16,INDIRECT(LEFT(ADDRESS(1,8,4,1,T$1),LEN(ADDRESS(1,8,4,1,T$1))-1)&amp;":H"),'قفل ها'!$A16),"")</f>
        <v>0</v>
      </c>
      <c r="U16" s="56">
        <f ca="1">IFERROR(SUMIFS(INDIRECT(LEFT(ADDRESS(1,2,4,1,U$1),LEN(ADDRESS(1,2,4,1,U$1))-1)&amp;":B"),INDIRECT(LEFT(ADDRESS(1,1,4,1,U$1),LEN(ADDRESS(1,1,4,1,U$1))-1)&amp;":A"),'قفل ها'!$B16,INDIRECT(LEFT(ADDRESS(1,8,4,1,U$1),LEN(ADDRESS(1,8,4,1,U$1))-1)&amp;":H"),'قفل ها'!$A16),"")</f>
        <v>0</v>
      </c>
      <c r="V16" s="56">
        <f ca="1">IFERROR(SUMIFS(INDIRECT(LEFT(ADDRESS(1,2,4,1,V$1),LEN(ADDRESS(1,2,4,1,V$1))-1)&amp;":B"),INDIRECT(LEFT(ADDRESS(1,1,4,1,V$1),LEN(ADDRESS(1,1,4,1,V$1))-1)&amp;":A"),'قفل ها'!$B16,INDIRECT(LEFT(ADDRESS(1,8,4,1,V$1),LEN(ADDRESS(1,8,4,1,V$1))-1)&amp;":H"),'قفل ها'!$A16),"")</f>
        <v>0</v>
      </c>
      <c r="W16" s="56">
        <f ca="1">IFERROR(SUMIFS(INDIRECT(LEFT(ADDRESS(1,2,4,1,W$1),LEN(ADDRESS(1,2,4,1,W$1))-1)&amp;":B"),INDIRECT(LEFT(ADDRESS(1,1,4,1,W$1),LEN(ADDRESS(1,1,4,1,W$1))-1)&amp;":A"),'قفل ها'!$B16,INDIRECT(LEFT(ADDRESS(1,8,4,1,W$1),LEN(ADDRESS(1,8,4,1,W$1))-1)&amp;":H"),'قفل ها'!$A16),"")</f>
        <v>0</v>
      </c>
      <c r="X16" s="56">
        <f ca="1">IFERROR(SUMIFS(INDIRECT(LEFT(ADDRESS(1,2,4,1,X$1),LEN(ADDRESS(1,2,4,1,X$1))-1)&amp;":B"),INDIRECT(LEFT(ADDRESS(1,1,4,1,X$1),LEN(ADDRESS(1,1,4,1,X$1))-1)&amp;":A"),'قفل ها'!$B16,INDIRECT(LEFT(ADDRESS(1,8,4,1,X$1),LEN(ADDRESS(1,8,4,1,X$1))-1)&amp;":H"),'قفل ها'!$A16),"")</f>
        <v>0</v>
      </c>
      <c r="Y16" s="56" t="str">
        <f ca="1">IFERROR(SUMIFS(INDIRECT(LEFT(ADDRESS(1,2,4,1,Y$1),LEN(ADDRESS(1,2,4,1,Y$1))-1)&amp;":B"),INDIRECT(LEFT(ADDRESS(1,1,4,1,Y$1),LEN(ADDRESS(1,1,4,1,Y$1))-1)&amp;":A"),'قفل ها'!$B16,INDIRECT(LEFT(ADDRESS(1,8,4,1,Y$1),LEN(ADDRESS(1,8,4,1,Y$1))-1)&amp;":H"),'قفل ها'!$A16),"")</f>
        <v/>
      </c>
      <c r="Z16" s="56">
        <f ca="1">IFERROR(SUMIFS(INDIRECT(LEFT(ADDRESS(1,2,4,1,Z$1),LEN(ADDRESS(1,2,4,1,Z$1))-1)&amp;":B"),INDIRECT(LEFT(ADDRESS(1,1,4,1,Z$1),LEN(ADDRESS(1,1,4,1,Z$1))-1)&amp;":A"),'قفل ها'!$B16,INDIRECT(LEFT(ADDRESS(1,8,4,1,Z$1),LEN(ADDRESS(1,8,4,1,Z$1))-1)&amp;":H"),'قفل ها'!$A16),"")</f>
        <v>0</v>
      </c>
      <c r="AA16" s="56">
        <f ca="1">IFERROR(SUMIFS(INDIRECT(LEFT(ADDRESS(1,2,4,1,AA$1),LEN(ADDRESS(1,2,4,1,AA$1))-1)&amp;":B"),INDIRECT(LEFT(ADDRESS(1,1,4,1,AA$1),LEN(ADDRESS(1,1,4,1,AA$1))-1)&amp;":A"),'قفل ها'!$B16,INDIRECT(LEFT(ADDRESS(1,8,4,1,AA$1),LEN(ADDRESS(1,8,4,1,AA$1))-1)&amp;":H"),'قفل ها'!$A16),"")</f>
        <v>0</v>
      </c>
      <c r="AB16" s="56">
        <f ca="1">IFERROR(SUMIFS(INDIRECT(LEFT(ADDRESS(1,2,4,1,AB$1),LEN(ADDRESS(1,2,4,1,AB$1))-1)&amp;":B"),INDIRECT(LEFT(ADDRESS(1,1,4,1,AB$1),LEN(ADDRESS(1,1,4,1,AB$1))-1)&amp;":A"),'قفل ها'!$B16,INDIRECT(LEFT(ADDRESS(1,8,4,1,AB$1),LEN(ADDRESS(1,8,4,1,AB$1))-1)&amp;":H"),'قفل ها'!$A16),"")</f>
        <v>0</v>
      </c>
      <c r="AC16" s="56">
        <f ca="1">IFERROR(SUMIFS(INDIRECT(LEFT(ADDRESS(1,2,4,1,AC$1),LEN(ADDRESS(1,2,4,1,AC$1))-1)&amp;":B"),INDIRECT(LEFT(ADDRESS(1,1,4,1,AC$1),LEN(ADDRESS(1,1,4,1,AC$1))-1)&amp;":A"),'قفل ها'!$B16,INDIRECT(LEFT(ADDRESS(1,8,4,1,AC$1),LEN(ADDRESS(1,8,4,1,AC$1))-1)&amp;":H"),'قفل ها'!$A16),"")</f>
        <v>0</v>
      </c>
      <c r="AD16" s="56">
        <f ca="1">IFERROR(SUMIFS(INDIRECT(LEFT(ADDRESS(1,2,4,1,AD$1),LEN(ADDRESS(1,2,4,1,AD$1))-1)&amp;":B"),INDIRECT(LEFT(ADDRESS(1,1,4,1,AD$1),LEN(ADDRESS(1,1,4,1,AD$1))-1)&amp;":A"),'قفل ها'!$B16,INDIRECT(LEFT(ADDRESS(1,8,4,1,AD$1),LEN(ADDRESS(1,8,4,1,AD$1))-1)&amp;":H"),'قفل ها'!$A16),"")</f>
        <v>0</v>
      </c>
      <c r="AE16" s="56">
        <f ca="1">IFERROR(SUMIFS(INDIRECT(LEFT(ADDRESS(1,2,4,1,AE$1),LEN(ADDRESS(1,2,4,1,AE$1))-1)&amp;":B"),INDIRECT(LEFT(ADDRESS(1,1,4,1,AE$1),LEN(ADDRESS(1,1,4,1,AE$1))-1)&amp;":A"),'قفل ها'!$B16,INDIRECT(LEFT(ADDRESS(1,8,4,1,AE$1),LEN(ADDRESS(1,8,4,1,AE$1))-1)&amp;":H"),'قفل ها'!$A16),"")</f>
        <v>0</v>
      </c>
      <c r="AF16" s="56" t="str">
        <f ca="1">IFERROR(SUMIFS(INDIRECT(LEFT(ADDRESS(1,2,4,1,AF$1),LEN(ADDRESS(1,2,4,1,AF$1))-1)&amp;":B"),INDIRECT(LEFT(ADDRESS(1,1,4,1,AF$1),LEN(ADDRESS(1,1,4,1,AF$1))-1)&amp;":A"),'قفل ها'!$B16,INDIRECT(LEFT(ADDRESS(1,8,4,1,AF$1),LEN(ADDRESS(1,8,4,1,AF$1))-1)&amp;":H"),'قفل ها'!$A16),"")</f>
        <v/>
      </c>
      <c r="AG16" s="56">
        <f ca="1">IFERROR(SUMIFS(INDIRECT(LEFT(ADDRESS(1,2,4,1,AG$1),LEN(ADDRESS(1,2,4,1,AG$1))-1)&amp;":B"),INDIRECT(LEFT(ADDRESS(1,1,4,1,AG$1),LEN(ADDRESS(1,1,4,1,AG$1))-1)&amp;":A"),'قفل ها'!$B16,INDIRECT(LEFT(ADDRESS(1,8,4,1,AG$1),LEN(ADDRESS(1,8,4,1,AG$1))-1)&amp;":H"),'قفل ها'!$A16),"")</f>
        <v>0</v>
      </c>
      <c r="AH16" s="56">
        <f ca="1">IFERROR(SUMIFS(INDIRECT(LEFT(ADDRESS(1,2,4,1,AH$1),LEN(ADDRESS(1,2,4,1,AH$1))-1)&amp;":B"),INDIRECT(LEFT(ADDRESS(1,1,4,1,AH$1),LEN(ADDRESS(1,1,4,1,AH$1))-1)&amp;":A"),'قفل ها'!$B16,INDIRECT(LEFT(ADDRESS(1,8,4,1,AH$1),LEN(ADDRESS(1,8,4,1,AH$1))-1)&amp;":H"),'قفل ها'!$A16),"")</f>
        <v>0</v>
      </c>
      <c r="AI16" s="56">
        <f ca="1">IFERROR(SUMIFS(INDIRECT(LEFT(ADDRESS(1,2,4,1,AI$1),LEN(ADDRESS(1,2,4,1,AI$1))-1)&amp;":B"),INDIRECT(LEFT(ADDRESS(1,1,4,1,AI$1),LEN(ADDRESS(1,1,4,1,AI$1))-1)&amp;":A"),'قفل ها'!$B16,INDIRECT(LEFT(ADDRESS(1,8,4,1,AI$1),LEN(ADDRESS(1,8,4,1,AI$1))-1)&amp;":H"),'قفل ها'!$A16),"")</f>
        <v>0</v>
      </c>
    </row>
    <row r="17" spans="1:35">
      <c r="A17" s="53" t="s">
        <v>386</v>
      </c>
      <c r="B17" s="53">
        <v>15002084</v>
      </c>
      <c r="C17" s="57" t="s">
        <v>384</v>
      </c>
      <c r="D17" s="53">
        <f t="shared" ca="1" si="0"/>
        <v>0</v>
      </c>
      <c r="E17" s="56">
        <f ca="1">IFERROR(SUMIFS(INDIRECT(LEFT(ADDRESS(1,2,4,1,E$1),LEN(ADDRESS(1,2,4,1,E$1))-1)&amp;":B"),INDIRECT(LEFT(ADDRESS(1,1,4,1,E$1),LEN(ADDRESS(1,1,4,1,E$1))-1)&amp;":A"),'قفل ها'!$B17,INDIRECT(LEFT(ADDRESS(1,8,4,1,E$1),LEN(ADDRESS(1,8,4,1,E$1))-1)&amp;":H"),'قفل ها'!$A17),"")</f>
        <v>0</v>
      </c>
      <c r="F17" s="56" t="str">
        <f ca="1">IFERROR(SUMIFS(INDIRECT(LEFT(ADDRESS(1,2,4,1,F$1),LEN(ADDRESS(1,2,4,1,F$1))-1)&amp;":B"),INDIRECT(LEFT(ADDRESS(1,1,4,1,F$1),LEN(ADDRESS(1,1,4,1,F$1))-1)&amp;":A"),'قفل ها'!$B17,INDIRECT(LEFT(ADDRESS(1,8,4,1,F$1),LEN(ADDRESS(1,8,4,1,F$1))-1)&amp;":H"),'قفل ها'!$A17),"")</f>
        <v/>
      </c>
      <c r="G17" s="56">
        <f ca="1">IFERROR(SUMIFS(INDIRECT(LEFT(ADDRESS(1,2,4,1,G$1),LEN(ADDRESS(1,2,4,1,G$1))-1)&amp;":B"),INDIRECT(LEFT(ADDRESS(1,1,4,1,G$1),LEN(ADDRESS(1,1,4,1,G$1))-1)&amp;":A"),'قفل ها'!$B17,INDIRECT(LEFT(ADDRESS(1,8,4,1,G$1),LEN(ADDRESS(1,8,4,1,G$1))-1)&amp;":H"),'قفل ها'!$A17),"")</f>
        <v>0</v>
      </c>
      <c r="H17" s="56">
        <f ca="1">IFERROR(SUMIFS(INDIRECT(LEFT(ADDRESS(1,2,4,1,H$1),LEN(ADDRESS(1,2,4,1,H$1))-1)&amp;":B"),INDIRECT(LEFT(ADDRESS(1,1,4,1,H$1),LEN(ADDRESS(1,1,4,1,H$1))-1)&amp;":A"),'قفل ها'!$B17,INDIRECT(LEFT(ADDRESS(1,8,4,1,H$1),LEN(ADDRESS(1,8,4,1,H$1))-1)&amp;":H"),'قفل ها'!$A17),"")</f>
        <v>0</v>
      </c>
      <c r="I17" s="56">
        <f ca="1">IFERROR(SUMIFS(INDIRECT(LEFT(ADDRESS(1,2,4,1,I$1),LEN(ADDRESS(1,2,4,1,I$1))-1)&amp;":B"),INDIRECT(LEFT(ADDRESS(1,1,4,1,I$1),LEN(ADDRESS(1,1,4,1,I$1))-1)&amp;":A"),'قفل ها'!$B17,INDIRECT(LEFT(ADDRESS(1,8,4,1,I$1),LEN(ADDRESS(1,8,4,1,I$1))-1)&amp;":H"),'قفل ها'!$A17),"")</f>
        <v>0</v>
      </c>
      <c r="J17" s="56">
        <f ca="1">IFERROR(SUMIFS(INDIRECT(LEFT(ADDRESS(1,2,4,1,J$1),LEN(ADDRESS(1,2,4,1,J$1))-1)&amp;":B"),INDIRECT(LEFT(ADDRESS(1,1,4,1,J$1),LEN(ADDRESS(1,1,4,1,J$1))-1)&amp;":A"),'قفل ها'!$B17,INDIRECT(LEFT(ADDRESS(1,8,4,1,J$1),LEN(ADDRESS(1,8,4,1,J$1))-1)&amp;":H"),'قفل ها'!$A17),"")</f>
        <v>0</v>
      </c>
      <c r="K17" s="56">
        <f ca="1">IFERROR(SUMIFS(INDIRECT(LEFT(ADDRESS(1,2,4,1,K$1),LEN(ADDRESS(1,2,4,1,K$1))-1)&amp;":B"),INDIRECT(LEFT(ADDRESS(1,1,4,1,K$1),LEN(ADDRESS(1,1,4,1,K$1))-1)&amp;":A"),'قفل ها'!$B17,INDIRECT(LEFT(ADDRESS(1,8,4,1,K$1),LEN(ADDRESS(1,8,4,1,K$1))-1)&amp;":H"),'قفل ها'!$A17),"")</f>
        <v>0</v>
      </c>
      <c r="L17" s="56">
        <f ca="1">IFERROR(SUMIFS(INDIRECT(LEFT(ADDRESS(1,2,4,1,L$1),LEN(ADDRESS(1,2,4,1,L$1))-1)&amp;":B"),INDIRECT(LEFT(ADDRESS(1,1,4,1,L$1),LEN(ADDRESS(1,1,4,1,L$1))-1)&amp;":A"),'قفل ها'!$B17,INDIRECT(LEFT(ADDRESS(1,8,4,1,L$1),LEN(ADDRESS(1,8,4,1,L$1))-1)&amp;":H"),'قفل ها'!$A17),"")</f>
        <v>0</v>
      </c>
      <c r="M17" s="56">
        <f ca="1">IFERROR(SUMIFS(INDIRECT(LEFT(ADDRESS(1,2,4,1,M$1),LEN(ADDRESS(1,2,4,1,M$1))-1)&amp;":B"),INDIRECT(LEFT(ADDRESS(1,1,4,1,M$1),LEN(ADDRESS(1,1,4,1,M$1))-1)&amp;":A"),'قفل ها'!$B17,INDIRECT(LEFT(ADDRESS(1,8,4,1,M$1),LEN(ADDRESS(1,8,4,1,M$1))-1)&amp;":H"),'قفل ها'!$A17),"")</f>
        <v>0</v>
      </c>
      <c r="N17" s="56">
        <f ca="1">IFERROR(SUMIFS(INDIRECT(LEFT(ADDRESS(1,2,4,1,N$1),LEN(ADDRESS(1,2,4,1,N$1))-1)&amp;":B"),INDIRECT(LEFT(ADDRESS(1,1,4,1,N$1),LEN(ADDRESS(1,1,4,1,N$1))-1)&amp;":A"),'قفل ها'!$B17,INDIRECT(LEFT(ADDRESS(1,8,4,1,N$1),LEN(ADDRESS(1,8,4,1,N$1))-1)&amp;":H"),'قفل ها'!$A17),"")</f>
        <v>0</v>
      </c>
      <c r="O17" s="56">
        <f ca="1">IFERROR(SUMIFS(INDIRECT(LEFT(ADDRESS(1,2,4,1,O$1),LEN(ADDRESS(1,2,4,1,O$1))-1)&amp;":B"),INDIRECT(LEFT(ADDRESS(1,1,4,1,O$1),LEN(ADDRESS(1,1,4,1,O$1))-1)&amp;":A"),'قفل ها'!$B17,INDIRECT(LEFT(ADDRESS(1,8,4,1,O$1),LEN(ADDRESS(1,8,4,1,O$1))-1)&amp;":H"),'قفل ها'!$A17),"")</f>
        <v>0</v>
      </c>
      <c r="P17" s="56">
        <f ca="1">IFERROR(SUMIFS(INDIRECT(LEFT(ADDRESS(1,2,4,1,P$1),LEN(ADDRESS(1,2,4,1,P$1))-1)&amp;":B"),INDIRECT(LEFT(ADDRESS(1,1,4,1,P$1),LEN(ADDRESS(1,1,4,1,P$1))-1)&amp;":A"),'قفل ها'!$B17,INDIRECT(LEFT(ADDRESS(1,8,4,1,P$1),LEN(ADDRESS(1,8,4,1,P$1))-1)&amp;":H"),'قفل ها'!$A17),"")</f>
        <v>0</v>
      </c>
      <c r="Q17" s="56">
        <f ca="1">IFERROR(SUMIFS(INDIRECT(LEFT(ADDRESS(1,2,4,1,Q$1),LEN(ADDRESS(1,2,4,1,Q$1))-1)&amp;":B"),INDIRECT(LEFT(ADDRESS(1,1,4,1,Q$1),LEN(ADDRESS(1,1,4,1,Q$1))-1)&amp;":A"),'قفل ها'!$B17,INDIRECT(LEFT(ADDRESS(1,8,4,1,Q$1),LEN(ADDRESS(1,8,4,1,Q$1))-1)&amp;":H"),'قفل ها'!$A17),"")</f>
        <v>0</v>
      </c>
      <c r="R17" s="56" t="str">
        <f ca="1">IFERROR(SUMIFS(INDIRECT(LEFT(ADDRESS(1,2,4,1,R$1),LEN(ADDRESS(1,2,4,1,R$1))-1)&amp;":B"),INDIRECT(LEFT(ADDRESS(1,1,4,1,R$1),LEN(ADDRESS(1,1,4,1,R$1))-1)&amp;":A"),'قفل ها'!$B17,INDIRECT(LEFT(ADDRESS(1,8,4,1,R$1),LEN(ADDRESS(1,8,4,1,R$1))-1)&amp;":H"),'قفل ها'!$A17),"")</f>
        <v/>
      </c>
      <c r="S17" s="56">
        <f ca="1">IFERROR(SUMIFS(INDIRECT(LEFT(ADDRESS(1,2,4,1,S$1),LEN(ADDRESS(1,2,4,1,S$1))-1)&amp;":B"),INDIRECT(LEFT(ADDRESS(1,1,4,1,S$1),LEN(ADDRESS(1,1,4,1,S$1))-1)&amp;":A"),'قفل ها'!$B17,INDIRECT(LEFT(ADDRESS(1,8,4,1,S$1),LEN(ADDRESS(1,8,4,1,S$1))-1)&amp;":H"),'قفل ها'!$A17),"")</f>
        <v>0</v>
      </c>
      <c r="T17" s="56">
        <f ca="1">IFERROR(SUMIFS(INDIRECT(LEFT(ADDRESS(1,2,4,1,T$1),LEN(ADDRESS(1,2,4,1,T$1))-1)&amp;":B"),INDIRECT(LEFT(ADDRESS(1,1,4,1,T$1),LEN(ADDRESS(1,1,4,1,T$1))-1)&amp;":A"),'قفل ها'!$B17,INDIRECT(LEFT(ADDRESS(1,8,4,1,T$1),LEN(ADDRESS(1,8,4,1,T$1))-1)&amp;":H"),'قفل ها'!$A17),"")</f>
        <v>0</v>
      </c>
      <c r="U17" s="56">
        <f ca="1">IFERROR(SUMIFS(INDIRECT(LEFT(ADDRESS(1,2,4,1,U$1),LEN(ADDRESS(1,2,4,1,U$1))-1)&amp;":B"),INDIRECT(LEFT(ADDRESS(1,1,4,1,U$1),LEN(ADDRESS(1,1,4,1,U$1))-1)&amp;":A"),'قفل ها'!$B17,INDIRECT(LEFT(ADDRESS(1,8,4,1,U$1),LEN(ADDRESS(1,8,4,1,U$1))-1)&amp;":H"),'قفل ها'!$A17),"")</f>
        <v>0</v>
      </c>
      <c r="V17" s="56">
        <f ca="1">IFERROR(SUMIFS(INDIRECT(LEFT(ADDRESS(1,2,4,1,V$1),LEN(ADDRESS(1,2,4,1,V$1))-1)&amp;":B"),INDIRECT(LEFT(ADDRESS(1,1,4,1,V$1),LEN(ADDRESS(1,1,4,1,V$1))-1)&amp;":A"),'قفل ها'!$B17,INDIRECT(LEFT(ADDRESS(1,8,4,1,V$1),LEN(ADDRESS(1,8,4,1,V$1))-1)&amp;":H"),'قفل ها'!$A17),"")</f>
        <v>0</v>
      </c>
      <c r="W17" s="56">
        <f ca="1">IFERROR(SUMIFS(INDIRECT(LEFT(ADDRESS(1,2,4,1,W$1),LEN(ADDRESS(1,2,4,1,W$1))-1)&amp;":B"),INDIRECT(LEFT(ADDRESS(1,1,4,1,W$1),LEN(ADDRESS(1,1,4,1,W$1))-1)&amp;":A"),'قفل ها'!$B17,INDIRECT(LEFT(ADDRESS(1,8,4,1,W$1),LEN(ADDRESS(1,8,4,1,W$1))-1)&amp;":H"),'قفل ها'!$A17),"")</f>
        <v>0</v>
      </c>
      <c r="X17" s="56">
        <f ca="1">IFERROR(SUMIFS(INDIRECT(LEFT(ADDRESS(1,2,4,1,X$1),LEN(ADDRESS(1,2,4,1,X$1))-1)&amp;":B"),INDIRECT(LEFT(ADDRESS(1,1,4,1,X$1),LEN(ADDRESS(1,1,4,1,X$1))-1)&amp;":A"),'قفل ها'!$B17,INDIRECT(LEFT(ADDRESS(1,8,4,1,X$1),LEN(ADDRESS(1,8,4,1,X$1))-1)&amp;":H"),'قفل ها'!$A17),"")</f>
        <v>0</v>
      </c>
      <c r="Y17" s="56" t="str">
        <f ca="1">IFERROR(SUMIFS(INDIRECT(LEFT(ADDRESS(1,2,4,1,Y$1),LEN(ADDRESS(1,2,4,1,Y$1))-1)&amp;":B"),INDIRECT(LEFT(ADDRESS(1,1,4,1,Y$1),LEN(ADDRESS(1,1,4,1,Y$1))-1)&amp;":A"),'قفل ها'!$B17,INDIRECT(LEFT(ADDRESS(1,8,4,1,Y$1),LEN(ADDRESS(1,8,4,1,Y$1))-1)&amp;":H"),'قفل ها'!$A17),"")</f>
        <v/>
      </c>
      <c r="Z17" s="56">
        <f ca="1">IFERROR(SUMIFS(INDIRECT(LEFT(ADDRESS(1,2,4,1,Z$1),LEN(ADDRESS(1,2,4,1,Z$1))-1)&amp;":B"),INDIRECT(LEFT(ADDRESS(1,1,4,1,Z$1),LEN(ADDRESS(1,1,4,1,Z$1))-1)&amp;":A"),'قفل ها'!$B17,INDIRECT(LEFT(ADDRESS(1,8,4,1,Z$1),LEN(ADDRESS(1,8,4,1,Z$1))-1)&amp;":H"),'قفل ها'!$A17),"")</f>
        <v>0</v>
      </c>
      <c r="AA17" s="56">
        <f ca="1">IFERROR(SUMIFS(INDIRECT(LEFT(ADDRESS(1,2,4,1,AA$1),LEN(ADDRESS(1,2,4,1,AA$1))-1)&amp;":B"),INDIRECT(LEFT(ADDRESS(1,1,4,1,AA$1),LEN(ADDRESS(1,1,4,1,AA$1))-1)&amp;":A"),'قفل ها'!$B17,INDIRECT(LEFT(ADDRESS(1,8,4,1,AA$1),LEN(ADDRESS(1,8,4,1,AA$1))-1)&amp;":H"),'قفل ها'!$A17),"")</f>
        <v>0</v>
      </c>
      <c r="AB17" s="56">
        <f ca="1">IFERROR(SUMIFS(INDIRECT(LEFT(ADDRESS(1,2,4,1,AB$1),LEN(ADDRESS(1,2,4,1,AB$1))-1)&amp;":B"),INDIRECT(LEFT(ADDRESS(1,1,4,1,AB$1),LEN(ADDRESS(1,1,4,1,AB$1))-1)&amp;":A"),'قفل ها'!$B17,INDIRECT(LEFT(ADDRESS(1,8,4,1,AB$1),LEN(ADDRESS(1,8,4,1,AB$1))-1)&amp;":H"),'قفل ها'!$A17),"")</f>
        <v>0</v>
      </c>
      <c r="AC17" s="56">
        <f ca="1">IFERROR(SUMIFS(INDIRECT(LEFT(ADDRESS(1,2,4,1,AC$1),LEN(ADDRESS(1,2,4,1,AC$1))-1)&amp;":B"),INDIRECT(LEFT(ADDRESS(1,1,4,1,AC$1),LEN(ADDRESS(1,1,4,1,AC$1))-1)&amp;":A"),'قفل ها'!$B17,INDIRECT(LEFT(ADDRESS(1,8,4,1,AC$1),LEN(ADDRESS(1,8,4,1,AC$1))-1)&amp;":H"),'قفل ها'!$A17),"")</f>
        <v>0</v>
      </c>
      <c r="AD17" s="56">
        <f ca="1">IFERROR(SUMIFS(INDIRECT(LEFT(ADDRESS(1,2,4,1,AD$1),LEN(ADDRESS(1,2,4,1,AD$1))-1)&amp;":B"),INDIRECT(LEFT(ADDRESS(1,1,4,1,AD$1),LEN(ADDRESS(1,1,4,1,AD$1))-1)&amp;":A"),'قفل ها'!$B17,INDIRECT(LEFT(ADDRESS(1,8,4,1,AD$1),LEN(ADDRESS(1,8,4,1,AD$1))-1)&amp;":H"),'قفل ها'!$A17),"")</f>
        <v>0</v>
      </c>
      <c r="AE17" s="56">
        <f ca="1">IFERROR(SUMIFS(INDIRECT(LEFT(ADDRESS(1,2,4,1,AE$1),LEN(ADDRESS(1,2,4,1,AE$1))-1)&amp;":B"),INDIRECT(LEFT(ADDRESS(1,1,4,1,AE$1),LEN(ADDRESS(1,1,4,1,AE$1))-1)&amp;":A"),'قفل ها'!$B17,INDIRECT(LEFT(ADDRESS(1,8,4,1,AE$1),LEN(ADDRESS(1,8,4,1,AE$1))-1)&amp;":H"),'قفل ها'!$A17),"")</f>
        <v>0</v>
      </c>
      <c r="AF17" s="56" t="str">
        <f ca="1">IFERROR(SUMIFS(INDIRECT(LEFT(ADDRESS(1,2,4,1,AF$1),LEN(ADDRESS(1,2,4,1,AF$1))-1)&amp;":B"),INDIRECT(LEFT(ADDRESS(1,1,4,1,AF$1),LEN(ADDRESS(1,1,4,1,AF$1))-1)&amp;":A"),'قفل ها'!$B17,INDIRECT(LEFT(ADDRESS(1,8,4,1,AF$1),LEN(ADDRESS(1,8,4,1,AF$1))-1)&amp;":H"),'قفل ها'!$A17),"")</f>
        <v/>
      </c>
      <c r="AG17" s="56">
        <f ca="1">IFERROR(SUMIFS(INDIRECT(LEFT(ADDRESS(1,2,4,1,AG$1),LEN(ADDRESS(1,2,4,1,AG$1))-1)&amp;":B"),INDIRECT(LEFT(ADDRESS(1,1,4,1,AG$1),LEN(ADDRESS(1,1,4,1,AG$1))-1)&amp;":A"),'قفل ها'!$B17,INDIRECT(LEFT(ADDRESS(1,8,4,1,AG$1),LEN(ADDRESS(1,8,4,1,AG$1))-1)&amp;":H"),'قفل ها'!$A17),"")</f>
        <v>0</v>
      </c>
      <c r="AH17" s="56">
        <f ca="1">IFERROR(SUMIFS(INDIRECT(LEFT(ADDRESS(1,2,4,1,AH$1),LEN(ADDRESS(1,2,4,1,AH$1))-1)&amp;":B"),INDIRECT(LEFT(ADDRESS(1,1,4,1,AH$1),LEN(ADDRESS(1,1,4,1,AH$1))-1)&amp;":A"),'قفل ها'!$B17,INDIRECT(LEFT(ADDRESS(1,8,4,1,AH$1),LEN(ADDRESS(1,8,4,1,AH$1))-1)&amp;":H"),'قفل ها'!$A17),"")</f>
        <v>0</v>
      </c>
      <c r="AI17" s="56">
        <f ca="1">IFERROR(SUMIFS(INDIRECT(LEFT(ADDRESS(1,2,4,1,AI$1),LEN(ADDRESS(1,2,4,1,AI$1))-1)&amp;":B"),INDIRECT(LEFT(ADDRESS(1,1,4,1,AI$1),LEN(ADDRESS(1,1,4,1,AI$1))-1)&amp;":A"),'قفل ها'!$B17,INDIRECT(LEFT(ADDRESS(1,8,4,1,AI$1),LEN(ADDRESS(1,8,4,1,AI$1))-1)&amp;":H"),'قفل ها'!$A17),"")</f>
        <v>0</v>
      </c>
    </row>
    <row r="18" spans="1:35">
      <c r="A18" s="53" t="s">
        <v>386</v>
      </c>
      <c r="B18" s="53">
        <v>15002085</v>
      </c>
      <c r="C18" s="57" t="s">
        <v>385</v>
      </c>
      <c r="D18" s="53">
        <f t="shared" ca="1" si="0"/>
        <v>0</v>
      </c>
      <c r="E18" s="56">
        <f ca="1">IFERROR(SUMIFS(INDIRECT(LEFT(ADDRESS(1,2,4,1,E$1),LEN(ADDRESS(1,2,4,1,E$1))-1)&amp;":B"),INDIRECT(LEFT(ADDRESS(1,1,4,1,E$1),LEN(ADDRESS(1,1,4,1,E$1))-1)&amp;":A"),'قفل ها'!$B18,INDIRECT(LEFT(ADDRESS(1,8,4,1,E$1),LEN(ADDRESS(1,8,4,1,E$1))-1)&amp;":H"),'قفل ها'!$A18),"")</f>
        <v>0</v>
      </c>
      <c r="F18" s="56" t="str">
        <f ca="1">IFERROR(SUMIFS(INDIRECT(LEFT(ADDRESS(1,2,4,1,F$1),LEN(ADDRESS(1,2,4,1,F$1))-1)&amp;":B"),INDIRECT(LEFT(ADDRESS(1,1,4,1,F$1),LEN(ADDRESS(1,1,4,1,F$1))-1)&amp;":A"),'قفل ها'!$B18,INDIRECT(LEFT(ADDRESS(1,8,4,1,F$1),LEN(ADDRESS(1,8,4,1,F$1))-1)&amp;":H"),'قفل ها'!$A18),"")</f>
        <v/>
      </c>
      <c r="G18" s="56">
        <f ca="1">IFERROR(SUMIFS(INDIRECT(LEFT(ADDRESS(1,2,4,1,G$1),LEN(ADDRESS(1,2,4,1,G$1))-1)&amp;":B"),INDIRECT(LEFT(ADDRESS(1,1,4,1,G$1),LEN(ADDRESS(1,1,4,1,G$1))-1)&amp;":A"),'قفل ها'!$B18,INDIRECT(LEFT(ADDRESS(1,8,4,1,G$1),LEN(ADDRESS(1,8,4,1,G$1))-1)&amp;":H"),'قفل ها'!$A18),"")</f>
        <v>0</v>
      </c>
      <c r="H18" s="56">
        <f ca="1">IFERROR(SUMIFS(INDIRECT(LEFT(ADDRESS(1,2,4,1,H$1),LEN(ADDRESS(1,2,4,1,H$1))-1)&amp;":B"),INDIRECT(LEFT(ADDRESS(1,1,4,1,H$1),LEN(ADDRESS(1,1,4,1,H$1))-1)&amp;":A"),'قفل ها'!$B18,INDIRECT(LEFT(ADDRESS(1,8,4,1,H$1),LEN(ADDRESS(1,8,4,1,H$1))-1)&amp;":H"),'قفل ها'!$A18),"")</f>
        <v>0</v>
      </c>
      <c r="I18" s="56">
        <f ca="1">IFERROR(SUMIFS(INDIRECT(LEFT(ADDRESS(1,2,4,1,I$1),LEN(ADDRESS(1,2,4,1,I$1))-1)&amp;":B"),INDIRECT(LEFT(ADDRESS(1,1,4,1,I$1),LEN(ADDRESS(1,1,4,1,I$1))-1)&amp;":A"),'قفل ها'!$B18,INDIRECT(LEFT(ADDRESS(1,8,4,1,I$1),LEN(ADDRESS(1,8,4,1,I$1))-1)&amp;":H"),'قفل ها'!$A18),"")</f>
        <v>0</v>
      </c>
      <c r="J18" s="56">
        <f ca="1">IFERROR(SUMIFS(INDIRECT(LEFT(ADDRESS(1,2,4,1,J$1),LEN(ADDRESS(1,2,4,1,J$1))-1)&amp;":B"),INDIRECT(LEFT(ADDRESS(1,1,4,1,J$1),LEN(ADDRESS(1,1,4,1,J$1))-1)&amp;":A"),'قفل ها'!$B18,INDIRECT(LEFT(ADDRESS(1,8,4,1,J$1),LEN(ADDRESS(1,8,4,1,J$1))-1)&amp;":H"),'قفل ها'!$A18),"")</f>
        <v>0</v>
      </c>
      <c r="K18" s="56">
        <f ca="1">IFERROR(SUMIFS(INDIRECT(LEFT(ADDRESS(1,2,4,1,K$1),LEN(ADDRESS(1,2,4,1,K$1))-1)&amp;":B"),INDIRECT(LEFT(ADDRESS(1,1,4,1,K$1),LEN(ADDRESS(1,1,4,1,K$1))-1)&amp;":A"),'قفل ها'!$B18,INDIRECT(LEFT(ADDRESS(1,8,4,1,K$1),LEN(ADDRESS(1,8,4,1,K$1))-1)&amp;":H"),'قفل ها'!$A18),"")</f>
        <v>0</v>
      </c>
      <c r="L18" s="56">
        <f ca="1">IFERROR(SUMIFS(INDIRECT(LEFT(ADDRESS(1,2,4,1,L$1),LEN(ADDRESS(1,2,4,1,L$1))-1)&amp;":B"),INDIRECT(LEFT(ADDRESS(1,1,4,1,L$1),LEN(ADDRESS(1,1,4,1,L$1))-1)&amp;":A"),'قفل ها'!$B18,INDIRECT(LEFT(ADDRESS(1,8,4,1,L$1),LEN(ADDRESS(1,8,4,1,L$1))-1)&amp;":H"),'قفل ها'!$A18),"")</f>
        <v>0</v>
      </c>
      <c r="M18" s="56">
        <f ca="1">IFERROR(SUMIFS(INDIRECT(LEFT(ADDRESS(1,2,4,1,M$1),LEN(ADDRESS(1,2,4,1,M$1))-1)&amp;":B"),INDIRECT(LEFT(ADDRESS(1,1,4,1,M$1),LEN(ADDRESS(1,1,4,1,M$1))-1)&amp;":A"),'قفل ها'!$B18,INDIRECT(LEFT(ADDRESS(1,8,4,1,M$1),LEN(ADDRESS(1,8,4,1,M$1))-1)&amp;":H"),'قفل ها'!$A18),"")</f>
        <v>0</v>
      </c>
      <c r="N18" s="56">
        <f ca="1">IFERROR(SUMIFS(INDIRECT(LEFT(ADDRESS(1,2,4,1,N$1),LEN(ADDRESS(1,2,4,1,N$1))-1)&amp;":B"),INDIRECT(LEFT(ADDRESS(1,1,4,1,N$1),LEN(ADDRESS(1,1,4,1,N$1))-1)&amp;":A"),'قفل ها'!$B18,INDIRECT(LEFT(ADDRESS(1,8,4,1,N$1),LEN(ADDRESS(1,8,4,1,N$1))-1)&amp;":H"),'قفل ها'!$A18),"")</f>
        <v>0</v>
      </c>
      <c r="O18" s="56">
        <f ca="1">IFERROR(SUMIFS(INDIRECT(LEFT(ADDRESS(1,2,4,1,O$1),LEN(ADDRESS(1,2,4,1,O$1))-1)&amp;":B"),INDIRECT(LEFT(ADDRESS(1,1,4,1,O$1),LEN(ADDRESS(1,1,4,1,O$1))-1)&amp;":A"),'قفل ها'!$B18,INDIRECT(LEFT(ADDRESS(1,8,4,1,O$1),LEN(ADDRESS(1,8,4,1,O$1))-1)&amp;":H"),'قفل ها'!$A18),"")</f>
        <v>0</v>
      </c>
      <c r="P18" s="56">
        <f ca="1">IFERROR(SUMIFS(INDIRECT(LEFT(ADDRESS(1,2,4,1,P$1),LEN(ADDRESS(1,2,4,1,P$1))-1)&amp;":B"),INDIRECT(LEFT(ADDRESS(1,1,4,1,P$1),LEN(ADDRESS(1,1,4,1,P$1))-1)&amp;":A"),'قفل ها'!$B18,INDIRECT(LEFT(ADDRESS(1,8,4,1,P$1),LEN(ADDRESS(1,8,4,1,P$1))-1)&amp;":H"),'قفل ها'!$A18),"")</f>
        <v>0</v>
      </c>
      <c r="Q18" s="56">
        <f ca="1">IFERROR(SUMIFS(INDIRECT(LEFT(ADDRESS(1,2,4,1,Q$1),LEN(ADDRESS(1,2,4,1,Q$1))-1)&amp;":B"),INDIRECT(LEFT(ADDRESS(1,1,4,1,Q$1),LEN(ADDRESS(1,1,4,1,Q$1))-1)&amp;":A"),'قفل ها'!$B18,INDIRECT(LEFT(ADDRESS(1,8,4,1,Q$1),LEN(ADDRESS(1,8,4,1,Q$1))-1)&amp;":H"),'قفل ها'!$A18),"")</f>
        <v>0</v>
      </c>
      <c r="R18" s="56" t="str">
        <f ca="1">IFERROR(SUMIFS(INDIRECT(LEFT(ADDRESS(1,2,4,1,R$1),LEN(ADDRESS(1,2,4,1,R$1))-1)&amp;":B"),INDIRECT(LEFT(ADDRESS(1,1,4,1,R$1),LEN(ADDRESS(1,1,4,1,R$1))-1)&amp;":A"),'قفل ها'!$B18,INDIRECT(LEFT(ADDRESS(1,8,4,1,R$1),LEN(ADDRESS(1,8,4,1,R$1))-1)&amp;":H"),'قفل ها'!$A18),"")</f>
        <v/>
      </c>
      <c r="S18" s="56">
        <f ca="1">IFERROR(SUMIFS(INDIRECT(LEFT(ADDRESS(1,2,4,1,S$1),LEN(ADDRESS(1,2,4,1,S$1))-1)&amp;":B"),INDIRECT(LEFT(ADDRESS(1,1,4,1,S$1),LEN(ADDRESS(1,1,4,1,S$1))-1)&amp;":A"),'قفل ها'!$B18,INDIRECT(LEFT(ADDRESS(1,8,4,1,S$1),LEN(ADDRESS(1,8,4,1,S$1))-1)&amp;":H"),'قفل ها'!$A18),"")</f>
        <v>0</v>
      </c>
      <c r="T18" s="56">
        <f ca="1">IFERROR(SUMIFS(INDIRECT(LEFT(ADDRESS(1,2,4,1,T$1),LEN(ADDRESS(1,2,4,1,T$1))-1)&amp;":B"),INDIRECT(LEFT(ADDRESS(1,1,4,1,T$1),LEN(ADDRESS(1,1,4,1,T$1))-1)&amp;":A"),'قفل ها'!$B18,INDIRECT(LEFT(ADDRESS(1,8,4,1,T$1),LEN(ADDRESS(1,8,4,1,T$1))-1)&amp;":H"),'قفل ها'!$A18),"")</f>
        <v>0</v>
      </c>
      <c r="U18" s="56">
        <f ca="1">IFERROR(SUMIFS(INDIRECT(LEFT(ADDRESS(1,2,4,1,U$1),LEN(ADDRESS(1,2,4,1,U$1))-1)&amp;":B"),INDIRECT(LEFT(ADDRESS(1,1,4,1,U$1),LEN(ADDRESS(1,1,4,1,U$1))-1)&amp;":A"),'قفل ها'!$B18,INDIRECT(LEFT(ADDRESS(1,8,4,1,U$1),LEN(ADDRESS(1,8,4,1,U$1))-1)&amp;":H"),'قفل ها'!$A18),"")</f>
        <v>0</v>
      </c>
      <c r="V18" s="56">
        <f ca="1">IFERROR(SUMIFS(INDIRECT(LEFT(ADDRESS(1,2,4,1,V$1),LEN(ADDRESS(1,2,4,1,V$1))-1)&amp;":B"),INDIRECT(LEFT(ADDRESS(1,1,4,1,V$1),LEN(ADDRESS(1,1,4,1,V$1))-1)&amp;":A"),'قفل ها'!$B18,INDIRECT(LEFT(ADDRESS(1,8,4,1,V$1),LEN(ADDRESS(1,8,4,1,V$1))-1)&amp;":H"),'قفل ها'!$A18),"")</f>
        <v>0</v>
      </c>
      <c r="W18" s="56">
        <f ca="1">IFERROR(SUMIFS(INDIRECT(LEFT(ADDRESS(1,2,4,1,W$1),LEN(ADDRESS(1,2,4,1,W$1))-1)&amp;":B"),INDIRECT(LEFT(ADDRESS(1,1,4,1,W$1),LEN(ADDRESS(1,1,4,1,W$1))-1)&amp;":A"),'قفل ها'!$B18,INDIRECT(LEFT(ADDRESS(1,8,4,1,W$1),LEN(ADDRESS(1,8,4,1,W$1))-1)&amp;":H"),'قفل ها'!$A18),"")</f>
        <v>0</v>
      </c>
      <c r="X18" s="56">
        <f ca="1">IFERROR(SUMIFS(INDIRECT(LEFT(ADDRESS(1,2,4,1,X$1),LEN(ADDRESS(1,2,4,1,X$1))-1)&amp;":B"),INDIRECT(LEFT(ADDRESS(1,1,4,1,X$1),LEN(ADDRESS(1,1,4,1,X$1))-1)&amp;":A"),'قفل ها'!$B18,INDIRECT(LEFT(ADDRESS(1,8,4,1,X$1),LEN(ADDRESS(1,8,4,1,X$1))-1)&amp;":H"),'قفل ها'!$A18),"")</f>
        <v>0</v>
      </c>
      <c r="Y18" s="56" t="str">
        <f ca="1">IFERROR(SUMIFS(INDIRECT(LEFT(ADDRESS(1,2,4,1,Y$1),LEN(ADDRESS(1,2,4,1,Y$1))-1)&amp;":B"),INDIRECT(LEFT(ADDRESS(1,1,4,1,Y$1),LEN(ADDRESS(1,1,4,1,Y$1))-1)&amp;":A"),'قفل ها'!$B18,INDIRECT(LEFT(ADDRESS(1,8,4,1,Y$1),LEN(ADDRESS(1,8,4,1,Y$1))-1)&amp;":H"),'قفل ها'!$A18),"")</f>
        <v/>
      </c>
      <c r="Z18" s="56">
        <f ca="1">IFERROR(SUMIFS(INDIRECT(LEFT(ADDRESS(1,2,4,1,Z$1),LEN(ADDRESS(1,2,4,1,Z$1))-1)&amp;":B"),INDIRECT(LEFT(ADDRESS(1,1,4,1,Z$1),LEN(ADDRESS(1,1,4,1,Z$1))-1)&amp;":A"),'قفل ها'!$B18,INDIRECT(LEFT(ADDRESS(1,8,4,1,Z$1),LEN(ADDRESS(1,8,4,1,Z$1))-1)&amp;":H"),'قفل ها'!$A18),"")</f>
        <v>0</v>
      </c>
      <c r="AA18" s="56">
        <f ca="1">IFERROR(SUMIFS(INDIRECT(LEFT(ADDRESS(1,2,4,1,AA$1),LEN(ADDRESS(1,2,4,1,AA$1))-1)&amp;":B"),INDIRECT(LEFT(ADDRESS(1,1,4,1,AA$1),LEN(ADDRESS(1,1,4,1,AA$1))-1)&amp;":A"),'قفل ها'!$B18,INDIRECT(LEFT(ADDRESS(1,8,4,1,AA$1),LEN(ADDRESS(1,8,4,1,AA$1))-1)&amp;":H"),'قفل ها'!$A18),"")</f>
        <v>0</v>
      </c>
      <c r="AB18" s="56">
        <f ca="1">IFERROR(SUMIFS(INDIRECT(LEFT(ADDRESS(1,2,4,1,AB$1),LEN(ADDRESS(1,2,4,1,AB$1))-1)&amp;":B"),INDIRECT(LEFT(ADDRESS(1,1,4,1,AB$1),LEN(ADDRESS(1,1,4,1,AB$1))-1)&amp;":A"),'قفل ها'!$B18,INDIRECT(LEFT(ADDRESS(1,8,4,1,AB$1),LEN(ADDRESS(1,8,4,1,AB$1))-1)&amp;":H"),'قفل ها'!$A18),"")</f>
        <v>0</v>
      </c>
      <c r="AC18" s="56">
        <f ca="1">IFERROR(SUMIFS(INDIRECT(LEFT(ADDRESS(1,2,4,1,AC$1),LEN(ADDRESS(1,2,4,1,AC$1))-1)&amp;":B"),INDIRECT(LEFT(ADDRESS(1,1,4,1,AC$1),LEN(ADDRESS(1,1,4,1,AC$1))-1)&amp;":A"),'قفل ها'!$B18,INDIRECT(LEFT(ADDRESS(1,8,4,1,AC$1),LEN(ADDRESS(1,8,4,1,AC$1))-1)&amp;":H"),'قفل ها'!$A18),"")</f>
        <v>0</v>
      </c>
      <c r="AD18" s="56">
        <f ca="1">IFERROR(SUMIFS(INDIRECT(LEFT(ADDRESS(1,2,4,1,AD$1),LEN(ADDRESS(1,2,4,1,AD$1))-1)&amp;":B"),INDIRECT(LEFT(ADDRESS(1,1,4,1,AD$1),LEN(ADDRESS(1,1,4,1,AD$1))-1)&amp;":A"),'قفل ها'!$B18,INDIRECT(LEFT(ADDRESS(1,8,4,1,AD$1),LEN(ADDRESS(1,8,4,1,AD$1))-1)&amp;":H"),'قفل ها'!$A18),"")</f>
        <v>0</v>
      </c>
      <c r="AE18" s="56">
        <f ca="1">IFERROR(SUMIFS(INDIRECT(LEFT(ADDRESS(1,2,4,1,AE$1),LEN(ADDRESS(1,2,4,1,AE$1))-1)&amp;":B"),INDIRECT(LEFT(ADDRESS(1,1,4,1,AE$1),LEN(ADDRESS(1,1,4,1,AE$1))-1)&amp;":A"),'قفل ها'!$B18,INDIRECT(LEFT(ADDRESS(1,8,4,1,AE$1),LEN(ADDRESS(1,8,4,1,AE$1))-1)&amp;":H"),'قفل ها'!$A18),"")</f>
        <v>0</v>
      </c>
      <c r="AF18" s="56" t="str">
        <f ca="1">IFERROR(SUMIFS(INDIRECT(LEFT(ADDRESS(1,2,4,1,AF$1),LEN(ADDRESS(1,2,4,1,AF$1))-1)&amp;":B"),INDIRECT(LEFT(ADDRESS(1,1,4,1,AF$1),LEN(ADDRESS(1,1,4,1,AF$1))-1)&amp;":A"),'قفل ها'!$B18,INDIRECT(LEFT(ADDRESS(1,8,4,1,AF$1),LEN(ADDRESS(1,8,4,1,AF$1))-1)&amp;":H"),'قفل ها'!$A18),"")</f>
        <v/>
      </c>
      <c r="AG18" s="56">
        <f ca="1">IFERROR(SUMIFS(INDIRECT(LEFT(ADDRESS(1,2,4,1,AG$1),LEN(ADDRESS(1,2,4,1,AG$1))-1)&amp;":B"),INDIRECT(LEFT(ADDRESS(1,1,4,1,AG$1),LEN(ADDRESS(1,1,4,1,AG$1))-1)&amp;":A"),'قفل ها'!$B18,INDIRECT(LEFT(ADDRESS(1,8,4,1,AG$1),LEN(ADDRESS(1,8,4,1,AG$1))-1)&amp;":H"),'قفل ها'!$A18),"")</f>
        <v>0</v>
      </c>
      <c r="AH18" s="56">
        <f ca="1">IFERROR(SUMIFS(INDIRECT(LEFT(ADDRESS(1,2,4,1,AH$1),LEN(ADDRESS(1,2,4,1,AH$1))-1)&amp;":B"),INDIRECT(LEFT(ADDRESS(1,1,4,1,AH$1),LEN(ADDRESS(1,1,4,1,AH$1))-1)&amp;":A"),'قفل ها'!$B18,INDIRECT(LEFT(ADDRESS(1,8,4,1,AH$1),LEN(ADDRESS(1,8,4,1,AH$1))-1)&amp;":H"),'قفل ها'!$A18),"")</f>
        <v>0</v>
      </c>
      <c r="AI18" s="56">
        <f ca="1">IFERROR(SUMIFS(INDIRECT(LEFT(ADDRESS(1,2,4,1,AI$1),LEN(ADDRESS(1,2,4,1,AI$1))-1)&amp;":B"),INDIRECT(LEFT(ADDRESS(1,1,4,1,AI$1),LEN(ADDRESS(1,1,4,1,AI$1))-1)&amp;":A"),'قفل ها'!$B18,INDIRECT(LEFT(ADDRESS(1,8,4,1,AI$1),LEN(ADDRESS(1,8,4,1,AI$1))-1)&amp;":H"),'قفل ها'!$A18),"")</f>
        <v>0</v>
      </c>
    </row>
    <row r="19" spans="1:35">
      <c r="A19" s="53" t="s">
        <v>176</v>
      </c>
      <c r="B19" s="53">
        <v>15002055</v>
      </c>
      <c r="C19" s="57" t="s">
        <v>367</v>
      </c>
      <c r="D19" s="53">
        <f t="shared" ca="1" si="0"/>
        <v>0</v>
      </c>
      <c r="E19" s="56">
        <f ca="1">IFERROR(SUMIFS(INDIRECT(LEFT(ADDRESS(1,2,4,1,E$1),LEN(ADDRESS(1,2,4,1,E$1))-1)&amp;":B"),INDIRECT(LEFT(ADDRESS(1,1,4,1,E$1),LEN(ADDRESS(1,1,4,1,E$1))-1)&amp;":A"),'قفل ها'!$B19,INDIRECT(LEFT(ADDRESS(1,8,4,1,E$1),LEN(ADDRESS(1,8,4,1,E$1))-1)&amp;":H"),'قفل ها'!$A19),"")</f>
        <v>0</v>
      </c>
      <c r="F19" s="56" t="str">
        <f ca="1">IFERROR(SUMIFS(INDIRECT(LEFT(ADDRESS(1,2,4,1,F$1),LEN(ADDRESS(1,2,4,1,F$1))-1)&amp;":B"),INDIRECT(LEFT(ADDRESS(1,1,4,1,F$1),LEN(ADDRESS(1,1,4,1,F$1))-1)&amp;":A"),'قفل ها'!$B19,INDIRECT(LEFT(ADDRESS(1,8,4,1,F$1),LEN(ADDRESS(1,8,4,1,F$1))-1)&amp;":H"),'قفل ها'!$A19),"")</f>
        <v/>
      </c>
      <c r="G19" s="56">
        <f ca="1">IFERROR(SUMIFS(INDIRECT(LEFT(ADDRESS(1,2,4,1,G$1),LEN(ADDRESS(1,2,4,1,G$1))-1)&amp;":B"),INDIRECT(LEFT(ADDRESS(1,1,4,1,G$1),LEN(ADDRESS(1,1,4,1,G$1))-1)&amp;":A"),'قفل ها'!$B19,INDIRECT(LEFT(ADDRESS(1,8,4,1,G$1),LEN(ADDRESS(1,8,4,1,G$1))-1)&amp;":H"),'قفل ها'!$A19),"")</f>
        <v>0</v>
      </c>
      <c r="H19" s="56">
        <f ca="1">IFERROR(SUMIFS(INDIRECT(LEFT(ADDRESS(1,2,4,1,H$1),LEN(ADDRESS(1,2,4,1,H$1))-1)&amp;":B"),INDIRECT(LEFT(ADDRESS(1,1,4,1,H$1),LEN(ADDRESS(1,1,4,1,H$1))-1)&amp;":A"),'قفل ها'!$B19,INDIRECT(LEFT(ADDRESS(1,8,4,1,H$1),LEN(ADDRESS(1,8,4,1,H$1))-1)&amp;":H"),'قفل ها'!$A19),"")</f>
        <v>0</v>
      </c>
      <c r="I19" s="56">
        <f ca="1">IFERROR(SUMIFS(INDIRECT(LEFT(ADDRESS(1,2,4,1,I$1),LEN(ADDRESS(1,2,4,1,I$1))-1)&amp;":B"),INDIRECT(LEFT(ADDRESS(1,1,4,1,I$1),LEN(ADDRESS(1,1,4,1,I$1))-1)&amp;":A"),'قفل ها'!$B19,INDIRECT(LEFT(ADDRESS(1,8,4,1,I$1),LEN(ADDRESS(1,8,4,1,I$1))-1)&amp;":H"),'قفل ها'!$A19),"")</f>
        <v>0</v>
      </c>
      <c r="J19" s="56">
        <f ca="1">IFERROR(SUMIFS(INDIRECT(LEFT(ADDRESS(1,2,4,1,J$1),LEN(ADDRESS(1,2,4,1,J$1))-1)&amp;":B"),INDIRECT(LEFT(ADDRESS(1,1,4,1,J$1),LEN(ADDRESS(1,1,4,1,J$1))-1)&amp;":A"),'قفل ها'!$B19,INDIRECT(LEFT(ADDRESS(1,8,4,1,J$1),LEN(ADDRESS(1,8,4,1,J$1))-1)&amp;":H"),'قفل ها'!$A19),"")</f>
        <v>0</v>
      </c>
      <c r="K19" s="56">
        <f ca="1">IFERROR(SUMIFS(INDIRECT(LEFT(ADDRESS(1,2,4,1,K$1),LEN(ADDRESS(1,2,4,1,K$1))-1)&amp;":B"),INDIRECT(LEFT(ADDRESS(1,1,4,1,K$1),LEN(ADDRESS(1,1,4,1,K$1))-1)&amp;":A"),'قفل ها'!$B19,INDIRECT(LEFT(ADDRESS(1,8,4,1,K$1),LEN(ADDRESS(1,8,4,1,K$1))-1)&amp;":H"),'قفل ها'!$A19),"")</f>
        <v>0</v>
      </c>
      <c r="L19" s="56">
        <f ca="1">IFERROR(SUMIFS(INDIRECT(LEFT(ADDRESS(1,2,4,1,L$1),LEN(ADDRESS(1,2,4,1,L$1))-1)&amp;":B"),INDIRECT(LEFT(ADDRESS(1,1,4,1,L$1),LEN(ADDRESS(1,1,4,1,L$1))-1)&amp;":A"),'قفل ها'!$B19,INDIRECT(LEFT(ADDRESS(1,8,4,1,L$1),LEN(ADDRESS(1,8,4,1,L$1))-1)&amp;":H"),'قفل ها'!$A19),"")</f>
        <v>0</v>
      </c>
      <c r="M19" s="56">
        <f ca="1">IFERROR(SUMIFS(INDIRECT(LEFT(ADDRESS(1,2,4,1,M$1),LEN(ADDRESS(1,2,4,1,M$1))-1)&amp;":B"),INDIRECT(LEFT(ADDRESS(1,1,4,1,M$1),LEN(ADDRESS(1,1,4,1,M$1))-1)&amp;":A"),'قفل ها'!$B19,INDIRECT(LEFT(ADDRESS(1,8,4,1,M$1),LEN(ADDRESS(1,8,4,1,M$1))-1)&amp;":H"),'قفل ها'!$A19),"")</f>
        <v>0</v>
      </c>
      <c r="N19" s="56">
        <f ca="1">IFERROR(SUMIFS(INDIRECT(LEFT(ADDRESS(1,2,4,1,N$1),LEN(ADDRESS(1,2,4,1,N$1))-1)&amp;":B"),INDIRECT(LEFT(ADDRESS(1,1,4,1,N$1),LEN(ADDRESS(1,1,4,1,N$1))-1)&amp;":A"),'قفل ها'!$B19,INDIRECT(LEFT(ADDRESS(1,8,4,1,N$1),LEN(ADDRESS(1,8,4,1,N$1))-1)&amp;":H"),'قفل ها'!$A19),"")</f>
        <v>0</v>
      </c>
      <c r="O19" s="56">
        <f ca="1">IFERROR(SUMIFS(INDIRECT(LEFT(ADDRESS(1,2,4,1,O$1),LEN(ADDRESS(1,2,4,1,O$1))-1)&amp;":B"),INDIRECT(LEFT(ADDRESS(1,1,4,1,O$1),LEN(ADDRESS(1,1,4,1,O$1))-1)&amp;":A"),'قفل ها'!$B19,INDIRECT(LEFT(ADDRESS(1,8,4,1,O$1),LEN(ADDRESS(1,8,4,1,O$1))-1)&amp;":H"),'قفل ها'!$A19),"")</f>
        <v>0</v>
      </c>
      <c r="P19" s="56">
        <f ca="1">IFERROR(SUMIFS(INDIRECT(LEFT(ADDRESS(1,2,4,1,P$1),LEN(ADDRESS(1,2,4,1,P$1))-1)&amp;":B"),INDIRECT(LEFT(ADDRESS(1,1,4,1,P$1),LEN(ADDRESS(1,1,4,1,P$1))-1)&amp;":A"),'قفل ها'!$B19,INDIRECT(LEFT(ADDRESS(1,8,4,1,P$1),LEN(ADDRESS(1,8,4,1,P$1))-1)&amp;":H"),'قفل ها'!$A19),"")</f>
        <v>0</v>
      </c>
      <c r="Q19" s="56">
        <f ca="1">IFERROR(SUMIFS(INDIRECT(LEFT(ADDRESS(1,2,4,1,Q$1),LEN(ADDRESS(1,2,4,1,Q$1))-1)&amp;":B"),INDIRECT(LEFT(ADDRESS(1,1,4,1,Q$1),LEN(ADDRESS(1,1,4,1,Q$1))-1)&amp;":A"),'قفل ها'!$B19,INDIRECT(LEFT(ADDRESS(1,8,4,1,Q$1),LEN(ADDRESS(1,8,4,1,Q$1))-1)&amp;":H"),'قفل ها'!$A19),"")</f>
        <v>0</v>
      </c>
      <c r="R19" s="56" t="str">
        <f ca="1">IFERROR(SUMIFS(INDIRECT(LEFT(ADDRESS(1,2,4,1,R$1),LEN(ADDRESS(1,2,4,1,R$1))-1)&amp;":B"),INDIRECT(LEFT(ADDRESS(1,1,4,1,R$1),LEN(ADDRESS(1,1,4,1,R$1))-1)&amp;":A"),'قفل ها'!$B19,INDIRECT(LEFT(ADDRESS(1,8,4,1,R$1),LEN(ADDRESS(1,8,4,1,R$1))-1)&amp;":H"),'قفل ها'!$A19),"")</f>
        <v/>
      </c>
      <c r="S19" s="56">
        <f ca="1">IFERROR(SUMIFS(INDIRECT(LEFT(ADDRESS(1,2,4,1,S$1),LEN(ADDRESS(1,2,4,1,S$1))-1)&amp;":B"),INDIRECT(LEFT(ADDRESS(1,1,4,1,S$1),LEN(ADDRESS(1,1,4,1,S$1))-1)&amp;":A"),'قفل ها'!$B19,INDIRECT(LEFT(ADDRESS(1,8,4,1,S$1),LEN(ADDRESS(1,8,4,1,S$1))-1)&amp;":H"),'قفل ها'!$A19),"")</f>
        <v>0</v>
      </c>
      <c r="T19" s="56">
        <f ca="1">IFERROR(SUMIFS(INDIRECT(LEFT(ADDRESS(1,2,4,1,T$1),LEN(ADDRESS(1,2,4,1,T$1))-1)&amp;":B"),INDIRECT(LEFT(ADDRESS(1,1,4,1,T$1),LEN(ADDRESS(1,1,4,1,T$1))-1)&amp;":A"),'قفل ها'!$B19,INDIRECT(LEFT(ADDRESS(1,8,4,1,T$1),LEN(ADDRESS(1,8,4,1,T$1))-1)&amp;":H"),'قفل ها'!$A19),"")</f>
        <v>0</v>
      </c>
      <c r="U19" s="56">
        <f ca="1">IFERROR(SUMIFS(INDIRECT(LEFT(ADDRESS(1,2,4,1,U$1),LEN(ADDRESS(1,2,4,1,U$1))-1)&amp;":B"),INDIRECT(LEFT(ADDRESS(1,1,4,1,U$1),LEN(ADDRESS(1,1,4,1,U$1))-1)&amp;":A"),'قفل ها'!$B19,INDIRECT(LEFT(ADDRESS(1,8,4,1,U$1),LEN(ADDRESS(1,8,4,1,U$1))-1)&amp;":H"),'قفل ها'!$A19),"")</f>
        <v>0</v>
      </c>
      <c r="V19" s="56">
        <f ca="1">IFERROR(SUMIFS(INDIRECT(LEFT(ADDRESS(1,2,4,1,V$1),LEN(ADDRESS(1,2,4,1,V$1))-1)&amp;":B"),INDIRECT(LEFT(ADDRESS(1,1,4,1,V$1),LEN(ADDRESS(1,1,4,1,V$1))-1)&amp;":A"),'قفل ها'!$B19,INDIRECT(LEFT(ADDRESS(1,8,4,1,V$1),LEN(ADDRESS(1,8,4,1,V$1))-1)&amp;":H"),'قفل ها'!$A19),"")</f>
        <v>0</v>
      </c>
      <c r="W19" s="56">
        <f ca="1">IFERROR(SUMIFS(INDIRECT(LEFT(ADDRESS(1,2,4,1,W$1),LEN(ADDRESS(1,2,4,1,W$1))-1)&amp;":B"),INDIRECT(LEFT(ADDRESS(1,1,4,1,W$1),LEN(ADDRESS(1,1,4,1,W$1))-1)&amp;":A"),'قفل ها'!$B19,INDIRECT(LEFT(ADDRESS(1,8,4,1,W$1),LEN(ADDRESS(1,8,4,1,W$1))-1)&amp;":H"),'قفل ها'!$A19),"")</f>
        <v>0</v>
      </c>
      <c r="X19" s="56">
        <f ca="1">IFERROR(SUMIFS(INDIRECT(LEFT(ADDRESS(1,2,4,1,X$1),LEN(ADDRESS(1,2,4,1,X$1))-1)&amp;":B"),INDIRECT(LEFT(ADDRESS(1,1,4,1,X$1),LEN(ADDRESS(1,1,4,1,X$1))-1)&amp;":A"),'قفل ها'!$B19,INDIRECT(LEFT(ADDRESS(1,8,4,1,X$1),LEN(ADDRESS(1,8,4,1,X$1))-1)&amp;":H"),'قفل ها'!$A19),"")</f>
        <v>0</v>
      </c>
      <c r="Y19" s="56" t="str">
        <f ca="1">IFERROR(SUMIFS(INDIRECT(LEFT(ADDRESS(1,2,4,1,Y$1),LEN(ADDRESS(1,2,4,1,Y$1))-1)&amp;":B"),INDIRECT(LEFT(ADDRESS(1,1,4,1,Y$1),LEN(ADDRESS(1,1,4,1,Y$1))-1)&amp;":A"),'قفل ها'!$B19,INDIRECT(LEFT(ADDRESS(1,8,4,1,Y$1),LEN(ADDRESS(1,8,4,1,Y$1))-1)&amp;":H"),'قفل ها'!$A19),"")</f>
        <v/>
      </c>
      <c r="Z19" s="56">
        <f ca="1">IFERROR(SUMIFS(INDIRECT(LEFT(ADDRESS(1,2,4,1,Z$1),LEN(ADDRESS(1,2,4,1,Z$1))-1)&amp;":B"),INDIRECT(LEFT(ADDRESS(1,1,4,1,Z$1),LEN(ADDRESS(1,1,4,1,Z$1))-1)&amp;":A"),'قفل ها'!$B19,INDIRECT(LEFT(ADDRESS(1,8,4,1,Z$1),LEN(ADDRESS(1,8,4,1,Z$1))-1)&amp;":H"),'قفل ها'!$A19),"")</f>
        <v>0</v>
      </c>
      <c r="AA19" s="56">
        <f ca="1">IFERROR(SUMIFS(INDIRECT(LEFT(ADDRESS(1,2,4,1,AA$1),LEN(ADDRESS(1,2,4,1,AA$1))-1)&amp;":B"),INDIRECT(LEFT(ADDRESS(1,1,4,1,AA$1),LEN(ADDRESS(1,1,4,1,AA$1))-1)&amp;":A"),'قفل ها'!$B19,INDIRECT(LEFT(ADDRESS(1,8,4,1,AA$1),LEN(ADDRESS(1,8,4,1,AA$1))-1)&amp;":H"),'قفل ها'!$A19),"")</f>
        <v>0</v>
      </c>
      <c r="AB19" s="56">
        <f ca="1">IFERROR(SUMIFS(INDIRECT(LEFT(ADDRESS(1,2,4,1,AB$1),LEN(ADDRESS(1,2,4,1,AB$1))-1)&amp;":B"),INDIRECT(LEFT(ADDRESS(1,1,4,1,AB$1),LEN(ADDRESS(1,1,4,1,AB$1))-1)&amp;":A"),'قفل ها'!$B19,INDIRECT(LEFT(ADDRESS(1,8,4,1,AB$1),LEN(ADDRESS(1,8,4,1,AB$1))-1)&amp;":H"),'قفل ها'!$A19),"")</f>
        <v>0</v>
      </c>
      <c r="AC19" s="56">
        <f ca="1">IFERROR(SUMIFS(INDIRECT(LEFT(ADDRESS(1,2,4,1,AC$1),LEN(ADDRESS(1,2,4,1,AC$1))-1)&amp;":B"),INDIRECT(LEFT(ADDRESS(1,1,4,1,AC$1),LEN(ADDRESS(1,1,4,1,AC$1))-1)&amp;":A"),'قفل ها'!$B19,INDIRECT(LEFT(ADDRESS(1,8,4,1,AC$1),LEN(ADDRESS(1,8,4,1,AC$1))-1)&amp;":H"),'قفل ها'!$A19),"")</f>
        <v>0</v>
      </c>
      <c r="AD19" s="56">
        <f ca="1">IFERROR(SUMIFS(INDIRECT(LEFT(ADDRESS(1,2,4,1,AD$1),LEN(ADDRESS(1,2,4,1,AD$1))-1)&amp;":B"),INDIRECT(LEFT(ADDRESS(1,1,4,1,AD$1),LEN(ADDRESS(1,1,4,1,AD$1))-1)&amp;":A"),'قفل ها'!$B19,INDIRECT(LEFT(ADDRESS(1,8,4,1,AD$1),LEN(ADDRESS(1,8,4,1,AD$1))-1)&amp;":H"),'قفل ها'!$A19),"")</f>
        <v>0</v>
      </c>
      <c r="AE19" s="56">
        <f ca="1">IFERROR(SUMIFS(INDIRECT(LEFT(ADDRESS(1,2,4,1,AE$1),LEN(ADDRESS(1,2,4,1,AE$1))-1)&amp;":B"),INDIRECT(LEFT(ADDRESS(1,1,4,1,AE$1),LEN(ADDRESS(1,1,4,1,AE$1))-1)&amp;":A"),'قفل ها'!$B19,INDIRECT(LEFT(ADDRESS(1,8,4,1,AE$1),LEN(ADDRESS(1,8,4,1,AE$1))-1)&amp;":H"),'قفل ها'!$A19),"")</f>
        <v>0</v>
      </c>
      <c r="AF19" s="56" t="str">
        <f ca="1">IFERROR(SUMIFS(INDIRECT(LEFT(ADDRESS(1,2,4,1,AF$1),LEN(ADDRESS(1,2,4,1,AF$1))-1)&amp;":B"),INDIRECT(LEFT(ADDRESS(1,1,4,1,AF$1),LEN(ADDRESS(1,1,4,1,AF$1))-1)&amp;":A"),'قفل ها'!$B19,INDIRECT(LEFT(ADDRESS(1,8,4,1,AF$1),LEN(ADDRESS(1,8,4,1,AF$1))-1)&amp;":H"),'قفل ها'!$A19),"")</f>
        <v/>
      </c>
      <c r="AG19" s="56">
        <f ca="1">IFERROR(SUMIFS(INDIRECT(LEFT(ADDRESS(1,2,4,1,AG$1),LEN(ADDRESS(1,2,4,1,AG$1))-1)&amp;":B"),INDIRECT(LEFT(ADDRESS(1,1,4,1,AG$1),LEN(ADDRESS(1,1,4,1,AG$1))-1)&amp;":A"),'قفل ها'!$B19,INDIRECT(LEFT(ADDRESS(1,8,4,1,AG$1),LEN(ADDRESS(1,8,4,1,AG$1))-1)&amp;":H"),'قفل ها'!$A19),"")</f>
        <v>0</v>
      </c>
      <c r="AH19" s="56">
        <f ca="1">IFERROR(SUMIFS(INDIRECT(LEFT(ADDRESS(1,2,4,1,AH$1),LEN(ADDRESS(1,2,4,1,AH$1))-1)&amp;":B"),INDIRECT(LEFT(ADDRESS(1,1,4,1,AH$1),LEN(ADDRESS(1,1,4,1,AH$1))-1)&amp;":A"),'قفل ها'!$B19,INDIRECT(LEFT(ADDRESS(1,8,4,1,AH$1),LEN(ADDRESS(1,8,4,1,AH$1))-1)&amp;":H"),'قفل ها'!$A19),"")</f>
        <v>0</v>
      </c>
      <c r="AI19" s="56">
        <f ca="1">IFERROR(SUMIFS(INDIRECT(LEFT(ADDRESS(1,2,4,1,AI$1),LEN(ADDRESS(1,2,4,1,AI$1))-1)&amp;":B"),INDIRECT(LEFT(ADDRESS(1,1,4,1,AI$1),LEN(ADDRESS(1,1,4,1,AI$1))-1)&amp;":A"),'قفل ها'!$B19,INDIRECT(LEFT(ADDRESS(1,8,4,1,AI$1),LEN(ADDRESS(1,8,4,1,AI$1))-1)&amp;":H"),'قفل ها'!$A19),"")</f>
        <v>0</v>
      </c>
    </row>
    <row r="20" spans="1:35">
      <c r="A20" s="53" t="s">
        <v>158</v>
      </c>
      <c r="B20" s="53">
        <v>15002098</v>
      </c>
      <c r="C20" s="57" t="s">
        <v>366</v>
      </c>
      <c r="D20" s="53">
        <f t="shared" ca="1" si="0"/>
        <v>0</v>
      </c>
      <c r="E20" s="56">
        <f ca="1">IFERROR(SUMIFS(INDIRECT(LEFT(ADDRESS(1,2,4,1,E$1),LEN(ADDRESS(1,2,4,1,E$1))-1)&amp;":B"),INDIRECT(LEFT(ADDRESS(1,1,4,1,E$1),LEN(ADDRESS(1,1,4,1,E$1))-1)&amp;":A"),'قفل ها'!$B20,INDIRECT(LEFT(ADDRESS(1,8,4,1,E$1),LEN(ADDRESS(1,8,4,1,E$1))-1)&amp;":H"),'قفل ها'!$A20),"")</f>
        <v>0</v>
      </c>
      <c r="F20" s="56" t="str">
        <f ca="1">IFERROR(SUMIFS(INDIRECT(LEFT(ADDRESS(1,2,4,1,F$1),LEN(ADDRESS(1,2,4,1,F$1))-1)&amp;":B"),INDIRECT(LEFT(ADDRESS(1,1,4,1,F$1),LEN(ADDRESS(1,1,4,1,F$1))-1)&amp;":A"),'قفل ها'!$B20,INDIRECT(LEFT(ADDRESS(1,8,4,1,F$1),LEN(ADDRESS(1,8,4,1,F$1))-1)&amp;":H"),'قفل ها'!$A20),"")</f>
        <v/>
      </c>
      <c r="G20" s="56">
        <f ca="1">IFERROR(SUMIFS(INDIRECT(LEFT(ADDRESS(1,2,4,1,G$1),LEN(ADDRESS(1,2,4,1,G$1))-1)&amp;":B"),INDIRECT(LEFT(ADDRESS(1,1,4,1,G$1),LEN(ADDRESS(1,1,4,1,G$1))-1)&amp;":A"),'قفل ها'!$B20,INDIRECT(LEFT(ADDRESS(1,8,4,1,G$1),LEN(ADDRESS(1,8,4,1,G$1))-1)&amp;":H"),'قفل ها'!$A20),"")</f>
        <v>0</v>
      </c>
      <c r="H20" s="56">
        <f ca="1">IFERROR(SUMIFS(INDIRECT(LEFT(ADDRESS(1,2,4,1,H$1),LEN(ADDRESS(1,2,4,1,H$1))-1)&amp;":B"),INDIRECT(LEFT(ADDRESS(1,1,4,1,H$1),LEN(ADDRESS(1,1,4,1,H$1))-1)&amp;":A"),'قفل ها'!$B20,INDIRECT(LEFT(ADDRESS(1,8,4,1,H$1),LEN(ADDRESS(1,8,4,1,H$1))-1)&amp;":H"),'قفل ها'!$A20),"")</f>
        <v>0</v>
      </c>
      <c r="I20" s="56">
        <f ca="1">IFERROR(SUMIFS(INDIRECT(LEFT(ADDRESS(1,2,4,1,I$1),LEN(ADDRESS(1,2,4,1,I$1))-1)&amp;":B"),INDIRECT(LEFT(ADDRESS(1,1,4,1,I$1),LEN(ADDRESS(1,1,4,1,I$1))-1)&amp;":A"),'قفل ها'!$B20,INDIRECT(LEFT(ADDRESS(1,8,4,1,I$1),LEN(ADDRESS(1,8,4,1,I$1))-1)&amp;":H"),'قفل ها'!$A20),"")</f>
        <v>0</v>
      </c>
      <c r="J20" s="56">
        <f ca="1">IFERROR(SUMIFS(INDIRECT(LEFT(ADDRESS(1,2,4,1,J$1),LEN(ADDRESS(1,2,4,1,J$1))-1)&amp;":B"),INDIRECT(LEFT(ADDRESS(1,1,4,1,J$1),LEN(ADDRESS(1,1,4,1,J$1))-1)&amp;":A"),'قفل ها'!$B20,INDIRECT(LEFT(ADDRESS(1,8,4,1,J$1),LEN(ADDRESS(1,8,4,1,J$1))-1)&amp;":H"),'قفل ها'!$A20),"")</f>
        <v>0</v>
      </c>
      <c r="K20" s="56">
        <f ca="1">IFERROR(SUMIFS(INDIRECT(LEFT(ADDRESS(1,2,4,1,K$1),LEN(ADDRESS(1,2,4,1,K$1))-1)&amp;":B"),INDIRECT(LEFT(ADDRESS(1,1,4,1,K$1),LEN(ADDRESS(1,1,4,1,K$1))-1)&amp;":A"),'قفل ها'!$B20,INDIRECT(LEFT(ADDRESS(1,8,4,1,K$1),LEN(ADDRESS(1,8,4,1,K$1))-1)&amp;":H"),'قفل ها'!$A20),"")</f>
        <v>0</v>
      </c>
      <c r="L20" s="56">
        <f ca="1">IFERROR(SUMIFS(INDIRECT(LEFT(ADDRESS(1,2,4,1,L$1),LEN(ADDRESS(1,2,4,1,L$1))-1)&amp;":B"),INDIRECT(LEFT(ADDRESS(1,1,4,1,L$1),LEN(ADDRESS(1,1,4,1,L$1))-1)&amp;":A"),'قفل ها'!$B20,INDIRECT(LEFT(ADDRESS(1,8,4,1,L$1),LEN(ADDRESS(1,8,4,1,L$1))-1)&amp;":H"),'قفل ها'!$A20),"")</f>
        <v>0</v>
      </c>
      <c r="M20" s="56">
        <f ca="1">IFERROR(SUMIFS(INDIRECT(LEFT(ADDRESS(1,2,4,1,M$1),LEN(ADDRESS(1,2,4,1,M$1))-1)&amp;":B"),INDIRECT(LEFT(ADDRESS(1,1,4,1,M$1),LEN(ADDRESS(1,1,4,1,M$1))-1)&amp;":A"),'قفل ها'!$B20,INDIRECT(LEFT(ADDRESS(1,8,4,1,M$1),LEN(ADDRESS(1,8,4,1,M$1))-1)&amp;":H"),'قفل ها'!$A20),"")</f>
        <v>0</v>
      </c>
      <c r="N20" s="56">
        <f ca="1">IFERROR(SUMIFS(INDIRECT(LEFT(ADDRESS(1,2,4,1,N$1),LEN(ADDRESS(1,2,4,1,N$1))-1)&amp;":B"),INDIRECT(LEFT(ADDRESS(1,1,4,1,N$1),LEN(ADDRESS(1,1,4,1,N$1))-1)&amp;":A"),'قفل ها'!$B20,INDIRECT(LEFT(ADDRESS(1,8,4,1,N$1),LEN(ADDRESS(1,8,4,1,N$1))-1)&amp;":H"),'قفل ها'!$A20),"")</f>
        <v>0</v>
      </c>
      <c r="O20" s="56">
        <f ca="1">IFERROR(SUMIFS(INDIRECT(LEFT(ADDRESS(1,2,4,1,O$1),LEN(ADDRESS(1,2,4,1,O$1))-1)&amp;":B"),INDIRECT(LEFT(ADDRESS(1,1,4,1,O$1),LEN(ADDRESS(1,1,4,1,O$1))-1)&amp;":A"),'قفل ها'!$B20,INDIRECT(LEFT(ADDRESS(1,8,4,1,O$1),LEN(ADDRESS(1,8,4,1,O$1))-1)&amp;":H"),'قفل ها'!$A20),"")</f>
        <v>0</v>
      </c>
      <c r="P20" s="56">
        <f ca="1">IFERROR(SUMIFS(INDIRECT(LEFT(ADDRESS(1,2,4,1,P$1),LEN(ADDRESS(1,2,4,1,P$1))-1)&amp;":B"),INDIRECT(LEFT(ADDRESS(1,1,4,1,P$1),LEN(ADDRESS(1,1,4,1,P$1))-1)&amp;":A"),'قفل ها'!$B20,INDIRECT(LEFT(ADDRESS(1,8,4,1,P$1),LEN(ADDRESS(1,8,4,1,P$1))-1)&amp;":H"),'قفل ها'!$A20),"")</f>
        <v>0</v>
      </c>
      <c r="Q20" s="56">
        <f ca="1">IFERROR(SUMIFS(INDIRECT(LEFT(ADDRESS(1,2,4,1,Q$1),LEN(ADDRESS(1,2,4,1,Q$1))-1)&amp;":B"),INDIRECT(LEFT(ADDRESS(1,1,4,1,Q$1),LEN(ADDRESS(1,1,4,1,Q$1))-1)&amp;":A"),'قفل ها'!$B20,INDIRECT(LEFT(ADDRESS(1,8,4,1,Q$1),LEN(ADDRESS(1,8,4,1,Q$1))-1)&amp;":H"),'قفل ها'!$A20),"")</f>
        <v>0</v>
      </c>
      <c r="R20" s="56" t="str">
        <f ca="1">IFERROR(SUMIFS(INDIRECT(LEFT(ADDRESS(1,2,4,1,R$1),LEN(ADDRESS(1,2,4,1,R$1))-1)&amp;":B"),INDIRECT(LEFT(ADDRESS(1,1,4,1,R$1),LEN(ADDRESS(1,1,4,1,R$1))-1)&amp;":A"),'قفل ها'!$B20,INDIRECT(LEFT(ADDRESS(1,8,4,1,R$1),LEN(ADDRESS(1,8,4,1,R$1))-1)&amp;":H"),'قفل ها'!$A20),"")</f>
        <v/>
      </c>
      <c r="S20" s="56">
        <f ca="1">IFERROR(SUMIFS(INDIRECT(LEFT(ADDRESS(1,2,4,1,S$1),LEN(ADDRESS(1,2,4,1,S$1))-1)&amp;":B"),INDIRECT(LEFT(ADDRESS(1,1,4,1,S$1),LEN(ADDRESS(1,1,4,1,S$1))-1)&amp;":A"),'قفل ها'!$B20,INDIRECT(LEFT(ADDRESS(1,8,4,1,S$1),LEN(ADDRESS(1,8,4,1,S$1))-1)&amp;":H"),'قفل ها'!$A20),"")</f>
        <v>0</v>
      </c>
      <c r="T20" s="56">
        <f ca="1">IFERROR(SUMIFS(INDIRECT(LEFT(ADDRESS(1,2,4,1,T$1),LEN(ADDRESS(1,2,4,1,T$1))-1)&amp;":B"),INDIRECT(LEFT(ADDRESS(1,1,4,1,T$1),LEN(ADDRESS(1,1,4,1,T$1))-1)&amp;":A"),'قفل ها'!$B20,INDIRECT(LEFT(ADDRESS(1,8,4,1,T$1),LEN(ADDRESS(1,8,4,1,T$1))-1)&amp;":H"),'قفل ها'!$A20),"")</f>
        <v>0</v>
      </c>
      <c r="U20" s="56">
        <f ca="1">IFERROR(SUMIFS(INDIRECT(LEFT(ADDRESS(1,2,4,1,U$1),LEN(ADDRESS(1,2,4,1,U$1))-1)&amp;":B"),INDIRECT(LEFT(ADDRESS(1,1,4,1,U$1),LEN(ADDRESS(1,1,4,1,U$1))-1)&amp;":A"),'قفل ها'!$B20,INDIRECT(LEFT(ADDRESS(1,8,4,1,U$1),LEN(ADDRESS(1,8,4,1,U$1))-1)&amp;":H"),'قفل ها'!$A20),"")</f>
        <v>0</v>
      </c>
      <c r="V20" s="56">
        <f ca="1">IFERROR(SUMIFS(INDIRECT(LEFT(ADDRESS(1,2,4,1,V$1),LEN(ADDRESS(1,2,4,1,V$1))-1)&amp;":B"),INDIRECT(LEFT(ADDRESS(1,1,4,1,V$1),LEN(ADDRESS(1,1,4,1,V$1))-1)&amp;":A"),'قفل ها'!$B20,INDIRECT(LEFT(ADDRESS(1,8,4,1,V$1),LEN(ADDRESS(1,8,4,1,V$1))-1)&amp;":H"),'قفل ها'!$A20),"")</f>
        <v>0</v>
      </c>
      <c r="W20" s="56">
        <f ca="1">IFERROR(SUMIFS(INDIRECT(LEFT(ADDRESS(1,2,4,1,W$1),LEN(ADDRESS(1,2,4,1,W$1))-1)&amp;":B"),INDIRECT(LEFT(ADDRESS(1,1,4,1,W$1),LEN(ADDRESS(1,1,4,1,W$1))-1)&amp;":A"),'قفل ها'!$B20,INDIRECT(LEFT(ADDRESS(1,8,4,1,W$1),LEN(ADDRESS(1,8,4,1,W$1))-1)&amp;":H"),'قفل ها'!$A20),"")</f>
        <v>0</v>
      </c>
      <c r="X20" s="56">
        <f ca="1">IFERROR(SUMIFS(INDIRECT(LEFT(ADDRESS(1,2,4,1,X$1),LEN(ADDRESS(1,2,4,1,X$1))-1)&amp;":B"),INDIRECT(LEFT(ADDRESS(1,1,4,1,X$1),LEN(ADDRESS(1,1,4,1,X$1))-1)&amp;":A"),'قفل ها'!$B20,INDIRECT(LEFT(ADDRESS(1,8,4,1,X$1),LEN(ADDRESS(1,8,4,1,X$1))-1)&amp;":H"),'قفل ها'!$A20),"")</f>
        <v>0</v>
      </c>
      <c r="Y20" s="56" t="str">
        <f ca="1">IFERROR(SUMIFS(INDIRECT(LEFT(ADDRESS(1,2,4,1,Y$1),LEN(ADDRESS(1,2,4,1,Y$1))-1)&amp;":B"),INDIRECT(LEFT(ADDRESS(1,1,4,1,Y$1),LEN(ADDRESS(1,1,4,1,Y$1))-1)&amp;":A"),'قفل ها'!$B20,INDIRECT(LEFT(ADDRESS(1,8,4,1,Y$1),LEN(ADDRESS(1,8,4,1,Y$1))-1)&amp;":H"),'قفل ها'!$A20),"")</f>
        <v/>
      </c>
      <c r="Z20" s="56">
        <f ca="1">IFERROR(SUMIFS(INDIRECT(LEFT(ADDRESS(1,2,4,1,Z$1),LEN(ADDRESS(1,2,4,1,Z$1))-1)&amp;":B"),INDIRECT(LEFT(ADDRESS(1,1,4,1,Z$1),LEN(ADDRESS(1,1,4,1,Z$1))-1)&amp;":A"),'قفل ها'!$B20,INDIRECT(LEFT(ADDRESS(1,8,4,1,Z$1),LEN(ADDRESS(1,8,4,1,Z$1))-1)&amp;":H"),'قفل ها'!$A20),"")</f>
        <v>0</v>
      </c>
      <c r="AA20" s="56">
        <f ca="1">IFERROR(SUMIFS(INDIRECT(LEFT(ADDRESS(1,2,4,1,AA$1),LEN(ADDRESS(1,2,4,1,AA$1))-1)&amp;":B"),INDIRECT(LEFT(ADDRESS(1,1,4,1,AA$1),LEN(ADDRESS(1,1,4,1,AA$1))-1)&amp;":A"),'قفل ها'!$B20,INDIRECT(LEFT(ADDRESS(1,8,4,1,AA$1),LEN(ADDRESS(1,8,4,1,AA$1))-1)&amp;":H"),'قفل ها'!$A20),"")</f>
        <v>0</v>
      </c>
      <c r="AB20" s="56">
        <f ca="1">IFERROR(SUMIFS(INDIRECT(LEFT(ADDRESS(1,2,4,1,AB$1),LEN(ADDRESS(1,2,4,1,AB$1))-1)&amp;":B"),INDIRECT(LEFT(ADDRESS(1,1,4,1,AB$1),LEN(ADDRESS(1,1,4,1,AB$1))-1)&amp;":A"),'قفل ها'!$B20,INDIRECT(LEFT(ADDRESS(1,8,4,1,AB$1),LEN(ADDRESS(1,8,4,1,AB$1))-1)&amp;":H"),'قفل ها'!$A20),"")</f>
        <v>0</v>
      </c>
      <c r="AC20" s="56">
        <f ca="1">IFERROR(SUMIFS(INDIRECT(LEFT(ADDRESS(1,2,4,1,AC$1),LEN(ADDRESS(1,2,4,1,AC$1))-1)&amp;":B"),INDIRECT(LEFT(ADDRESS(1,1,4,1,AC$1),LEN(ADDRESS(1,1,4,1,AC$1))-1)&amp;":A"),'قفل ها'!$B20,INDIRECT(LEFT(ADDRESS(1,8,4,1,AC$1),LEN(ADDRESS(1,8,4,1,AC$1))-1)&amp;":H"),'قفل ها'!$A20),"")</f>
        <v>0</v>
      </c>
      <c r="AD20" s="56">
        <f ca="1">IFERROR(SUMIFS(INDIRECT(LEFT(ADDRESS(1,2,4,1,AD$1),LEN(ADDRESS(1,2,4,1,AD$1))-1)&amp;":B"),INDIRECT(LEFT(ADDRESS(1,1,4,1,AD$1),LEN(ADDRESS(1,1,4,1,AD$1))-1)&amp;":A"),'قفل ها'!$B20,INDIRECT(LEFT(ADDRESS(1,8,4,1,AD$1),LEN(ADDRESS(1,8,4,1,AD$1))-1)&amp;":H"),'قفل ها'!$A20),"")</f>
        <v>0</v>
      </c>
      <c r="AE20" s="56">
        <f ca="1">IFERROR(SUMIFS(INDIRECT(LEFT(ADDRESS(1,2,4,1,AE$1),LEN(ADDRESS(1,2,4,1,AE$1))-1)&amp;":B"),INDIRECT(LEFT(ADDRESS(1,1,4,1,AE$1),LEN(ADDRESS(1,1,4,1,AE$1))-1)&amp;":A"),'قفل ها'!$B20,INDIRECT(LEFT(ADDRESS(1,8,4,1,AE$1),LEN(ADDRESS(1,8,4,1,AE$1))-1)&amp;":H"),'قفل ها'!$A20),"")</f>
        <v>0</v>
      </c>
      <c r="AF20" s="56" t="str">
        <f ca="1">IFERROR(SUMIFS(INDIRECT(LEFT(ADDRESS(1,2,4,1,AF$1),LEN(ADDRESS(1,2,4,1,AF$1))-1)&amp;":B"),INDIRECT(LEFT(ADDRESS(1,1,4,1,AF$1),LEN(ADDRESS(1,1,4,1,AF$1))-1)&amp;":A"),'قفل ها'!$B20,INDIRECT(LEFT(ADDRESS(1,8,4,1,AF$1),LEN(ADDRESS(1,8,4,1,AF$1))-1)&amp;":H"),'قفل ها'!$A20),"")</f>
        <v/>
      </c>
      <c r="AG20" s="56">
        <f ca="1">IFERROR(SUMIFS(INDIRECT(LEFT(ADDRESS(1,2,4,1,AG$1),LEN(ADDRESS(1,2,4,1,AG$1))-1)&amp;":B"),INDIRECT(LEFT(ADDRESS(1,1,4,1,AG$1),LEN(ADDRESS(1,1,4,1,AG$1))-1)&amp;":A"),'قفل ها'!$B20,INDIRECT(LEFT(ADDRESS(1,8,4,1,AG$1),LEN(ADDRESS(1,8,4,1,AG$1))-1)&amp;":H"),'قفل ها'!$A20),"")</f>
        <v>0</v>
      </c>
      <c r="AH20" s="56">
        <f ca="1">IFERROR(SUMIFS(INDIRECT(LEFT(ADDRESS(1,2,4,1,AH$1),LEN(ADDRESS(1,2,4,1,AH$1))-1)&amp;":B"),INDIRECT(LEFT(ADDRESS(1,1,4,1,AH$1),LEN(ADDRESS(1,1,4,1,AH$1))-1)&amp;":A"),'قفل ها'!$B20,INDIRECT(LEFT(ADDRESS(1,8,4,1,AH$1),LEN(ADDRESS(1,8,4,1,AH$1))-1)&amp;":H"),'قفل ها'!$A20),"")</f>
        <v>0</v>
      </c>
      <c r="AI20" s="56">
        <f ca="1">IFERROR(SUMIFS(INDIRECT(LEFT(ADDRESS(1,2,4,1,AI$1),LEN(ADDRESS(1,2,4,1,AI$1))-1)&amp;":B"),INDIRECT(LEFT(ADDRESS(1,1,4,1,AI$1),LEN(ADDRESS(1,1,4,1,AI$1))-1)&amp;":A"),'قفل ها'!$B20,INDIRECT(LEFT(ADDRESS(1,8,4,1,AI$1),LEN(ADDRESS(1,8,4,1,AI$1))-1)&amp;":H"),'قفل ها'!$A20),"")</f>
        <v>0</v>
      </c>
    </row>
    <row r="21" spans="1:35">
      <c r="A21" s="53" t="s">
        <v>158</v>
      </c>
      <c r="B21" s="53">
        <v>15002099</v>
      </c>
      <c r="C21" s="57" t="s">
        <v>365</v>
      </c>
      <c r="D21" s="53">
        <f t="shared" ca="1" si="0"/>
        <v>0</v>
      </c>
      <c r="E21" s="56">
        <f ca="1">IFERROR(SUMIFS(INDIRECT(LEFT(ADDRESS(1,2,4,1,E$1),LEN(ADDRESS(1,2,4,1,E$1))-1)&amp;":B"),INDIRECT(LEFT(ADDRESS(1,1,4,1,E$1),LEN(ADDRESS(1,1,4,1,E$1))-1)&amp;":A"),'قفل ها'!$B21,INDIRECT(LEFT(ADDRESS(1,8,4,1,E$1),LEN(ADDRESS(1,8,4,1,E$1))-1)&amp;":H"),'قفل ها'!$A21),"")</f>
        <v>0</v>
      </c>
      <c r="F21" s="56" t="str">
        <f ca="1">IFERROR(SUMIFS(INDIRECT(LEFT(ADDRESS(1,2,4,1,F$1),LEN(ADDRESS(1,2,4,1,F$1))-1)&amp;":B"),INDIRECT(LEFT(ADDRESS(1,1,4,1,F$1),LEN(ADDRESS(1,1,4,1,F$1))-1)&amp;":A"),'قفل ها'!$B21,INDIRECT(LEFT(ADDRESS(1,8,4,1,F$1),LEN(ADDRESS(1,8,4,1,F$1))-1)&amp;":H"),'قفل ها'!$A21),"")</f>
        <v/>
      </c>
      <c r="G21" s="56">
        <f ca="1">IFERROR(SUMIFS(INDIRECT(LEFT(ADDRESS(1,2,4,1,G$1),LEN(ADDRESS(1,2,4,1,G$1))-1)&amp;":B"),INDIRECT(LEFT(ADDRESS(1,1,4,1,G$1),LEN(ADDRESS(1,1,4,1,G$1))-1)&amp;":A"),'قفل ها'!$B21,INDIRECT(LEFT(ADDRESS(1,8,4,1,G$1),LEN(ADDRESS(1,8,4,1,G$1))-1)&amp;":H"),'قفل ها'!$A21),"")</f>
        <v>0</v>
      </c>
      <c r="H21" s="56">
        <f ca="1">IFERROR(SUMIFS(INDIRECT(LEFT(ADDRESS(1,2,4,1,H$1),LEN(ADDRESS(1,2,4,1,H$1))-1)&amp;":B"),INDIRECT(LEFT(ADDRESS(1,1,4,1,H$1),LEN(ADDRESS(1,1,4,1,H$1))-1)&amp;":A"),'قفل ها'!$B21,INDIRECT(LEFT(ADDRESS(1,8,4,1,H$1),LEN(ADDRESS(1,8,4,1,H$1))-1)&amp;":H"),'قفل ها'!$A21),"")</f>
        <v>0</v>
      </c>
      <c r="I21" s="56">
        <f ca="1">IFERROR(SUMIFS(INDIRECT(LEFT(ADDRESS(1,2,4,1,I$1),LEN(ADDRESS(1,2,4,1,I$1))-1)&amp;":B"),INDIRECT(LEFT(ADDRESS(1,1,4,1,I$1),LEN(ADDRESS(1,1,4,1,I$1))-1)&amp;":A"),'قفل ها'!$B21,INDIRECT(LEFT(ADDRESS(1,8,4,1,I$1),LEN(ADDRESS(1,8,4,1,I$1))-1)&amp;":H"),'قفل ها'!$A21),"")</f>
        <v>0</v>
      </c>
      <c r="J21" s="56">
        <f ca="1">IFERROR(SUMIFS(INDIRECT(LEFT(ADDRESS(1,2,4,1,J$1),LEN(ADDRESS(1,2,4,1,J$1))-1)&amp;":B"),INDIRECT(LEFT(ADDRESS(1,1,4,1,J$1),LEN(ADDRESS(1,1,4,1,J$1))-1)&amp;":A"),'قفل ها'!$B21,INDIRECT(LEFT(ADDRESS(1,8,4,1,J$1),LEN(ADDRESS(1,8,4,1,J$1))-1)&amp;":H"),'قفل ها'!$A21),"")</f>
        <v>0</v>
      </c>
      <c r="K21" s="56">
        <f ca="1">IFERROR(SUMIFS(INDIRECT(LEFT(ADDRESS(1,2,4,1,K$1),LEN(ADDRESS(1,2,4,1,K$1))-1)&amp;":B"),INDIRECT(LEFT(ADDRESS(1,1,4,1,K$1),LEN(ADDRESS(1,1,4,1,K$1))-1)&amp;":A"),'قفل ها'!$B21,INDIRECT(LEFT(ADDRESS(1,8,4,1,K$1),LEN(ADDRESS(1,8,4,1,K$1))-1)&amp;":H"),'قفل ها'!$A21),"")</f>
        <v>0</v>
      </c>
      <c r="L21" s="56">
        <f ca="1">IFERROR(SUMIFS(INDIRECT(LEFT(ADDRESS(1,2,4,1,L$1),LEN(ADDRESS(1,2,4,1,L$1))-1)&amp;":B"),INDIRECT(LEFT(ADDRESS(1,1,4,1,L$1),LEN(ADDRESS(1,1,4,1,L$1))-1)&amp;":A"),'قفل ها'!$B21,INDIRECT(LEFT(ADDRESS(1,8,4,1,L$1),LEN(ADDRESS(1,8,4,1,L$1))-1)&amp;":H"),'قفل ها'!$A21),"")</f>
        <v>0</v>
      </c>
      <c r="M21" s="56">
        <f ca="1">IFERROR(SUMIFS(INDIRECT(LEFT(ADDRESS(1,2,4,1,M$1),LEN(ADDRESS(1,2,4,1,M$1))-1)&amp;":B"),INDIRECT(LEFT(ADDRESS(1,1,4,1,M$1),LEN(ADDRESS(1,1,4,1,M$1))-1)&amp;":A"),'قفل ها'!$B21,INDIRECT(LEFT(ADDRESS(1,8,4,1,M$1),LEN(ADDRESS(1,8,4,1,M$1))-1)&amp;":H"),'قفل ها'!$A21),"")</f>
        <v>0</v>
      </c>
      <c r="N21" s="56">
        <f ca="1">IFERROR(SUMIFS(INDIRECT(LEFT(ADDRESS(1,2,4,1,N$1),LEN(ADDRESS(1,2,4,1,N$1))-1)&amp;":B"),INDIRECT(LEFT(ADDRESS(1,1,4,1,N$1),LEN(ADDRESS(1,1,4,1,N$1))-1)&amp;":A"),'قفل ها'!$B21,INDIRECT(LEFT(ADDRESS(1,8,4,1,N$1),LEN(ADDRESS(1,8,4,1,N$1))-1)&amp;":H"),'قفل ها'!$A21),"")</f>
        <v>0</v>
      </c>
      <c r="O21" s="56">
        <f ca="1">IFERROR(SUMIFS(INDIRECT(LEFT(ADDRESS(1,2,4,1,O$1),LEN(ADDRESS(1,2,4,1,O$1))-1)&amp;":B"),INDIRECT(LEFT(ADDRESS(1,1,4,1,O$1),LEN(ADDRESS(1,1,4,1,O$1))-1)&amp;":A"),'قفل ها'!$B21,INDIRECT(LEFT(ADDRESS(1,8,4,1,O$1),LEN(ADDRESS(1,8,4,1,O$1))-1)&amp;":H"),'قفل ها'!$A21),"")</f>
        <v>0</v>
      </c>
      <c r="P21" s="56">
        <f ca="1">IFERROR(SUMIFS(INDIRECT(LEFT(ADDRESS(1,2,4,1,P$1),LEN(ADDRESS(1,2,4,1,P$1))-1)&amp;":B"),INDIRECT(LEFT(ADDRESS(1,1,4,1,P$1),LEN(ADDRESS(1,1,4,1,P$1))-1)&amp;":A"),'قفل ها'!$B21,INDIRECT(LEFT(ADDRESS(1,8,4,1,P$1),LEN(ADDRESS(1,8,4,1,P$1))-1)&amp;":H"),'قفل ها'!$A21),"")</f>
        <v>0</v>
      </c>
      <c r="Q21" s="56">
        <f ca="1">IFERROR(SUMIFS(INDIRECT(LEFT(ADDRESS(1,2,4,1,Q$1),LEN(ADDRESS(1,2,4,1,Q$1))-1)&amp;":B"),INDIRECT(LEFT(ADDRESS(1,1,4,1,Q$1),LEN(ADDRESS(1,1,4,1,Q$1))-1)&amp;":A"),'قفل ها'!$B21,INDIRECT(LEFT(ADDRESS(1,8,4,1,Q$1),LEN(ADDRESS(1,8,4,1,Q$1))-1)&amp;":H"),'قفل ها'!$A21),"")</f>
        <v>0</v>
      </c>
      <c r="R21" s="56" t="str">
        <f ca="1">IFERROR(SUMIFS(INDIRECT(LEFT(ADDRESS(1,2,4,1,R$1),LEN(ADDRESS(1,2,4,1,R$1))-1)&amp;":B"),INDIRECT(LEFT(ADDRESS(1,1,4,1,R$1),LEN(ADDRESS(1,1,4,1,R$1))-1)&amp;":A"),'قفل ها'!$B21,INDIRECT(LEFT(ADDRESS(1,8,4,1,R$1),LEN(ADDRESS(1,8,4,1,R$1))-1)&amp;":H"),'قفل ها'!$A21),"")</f>
        <v/>
      </c>
      <c r="S21" s="56">
        <f ca="1">IFERROR(SUMIFS(INDIRECT(LEFT(ADDRESS(1,2,4,1,S$1),LEN(ADDRESS(1,2,4,1,S$1))-1)&amp;":B"),INDIRECT(LEFT(ADDRESS(1,1,4,1,S$1),LEN(ADDRESS(1,1,4,1,S$1))-1)&amp;":A"),'قفل ها'!$B21,INDIRECT(LEFT(ADDRESS(1,8,4,1,S$1),LEN(ADDRESS(1,8,4,1,S$1))-1)&amp;":H"),'قفل ها'!$A21),"")</f>
        <v>0</v>
      </c>
      <c r="T21" s="56">
        <f ca="1">IFERROR(SUMIFS(INDIRECT(LEFT(ADDRESS(1,2,4,1,T$1),LEN(ADDRESS(1,2,4,1,T$1))-1)&amp;":B"),INDIRECT(LEFT(ADDRESS(1,1,4,1,T$1),LEN(ADDRESS(1,1,4,1,T$1))-1)&amp;":A"),'قفل ها'!$B21,INDIRECT(LEFT(ADDRESS(1,8,4,1,T$1),LEN(ADDRESS(1,8,4,1,T$1))-1)&amp;":H"),'قفل ها'!$A21),"")</f>
        <v>0</v>
      </c>
      <c r="U21" s="56">
        <f ca="1">IFERROR(SUMIFS(INDIRECT(LEFT(ADDRESS(1,2,4,1,U$1),LEN(ADDRESS(1,2,4,1,U$1))-1)&amp;":B"),INDIRECT(LEFT(ADDRESS(1,1,4,1,U$1),LEN(ADDRESS(1,1,4,1,U$1))-1)&amp;":A"),'قفل ها'!$B21,INDIRECT(LEFT(ADDRESS(1,8,4,1,U$1),LEN(ADDRESS(1,8,4,1,U$1))-1)&amp;":H"),'قفل ها'!$A21),"")</f>
        <v>0</v>
      </c>
      <c r="V21" s="56">
        <f ca="1">IFERROR(SUMIFS(INDIRECT(LEFT(ADDRESS(1,2,4,1,V$1),LEN(ADDRESS(1,2,4,1,V$1))-1)&amp;":B"),INDIRECT(LEFT(ADDRESS(1,1,4,1,V$1),LEN(ADDRESS(1,1,4,1,V$1))-1)&amp;":A"),'قفل ها'!$B21,INDIRECT(LEFT(ADDRESS(1,8,4,1,V$1),LEN(ADDRESS(1,8,4,1,V$1))-1)&amp;":H"),'قفل ها'!$A21),"")</f>
        <v>0</v>
      </c>
      <c r="W21" s="56">
        <f ca="1">IFERROR(SUMIFS(INDIRECT(LEFT(ADDRESS(1,2,4,1,W$1),LEN(ADDRESS(1,2,4,1,W$1))-1)&amp;":B"),INDIRECT(LEFT(ADDRESS(1,1,4,1,W$1),LEN(ADDRESS(1,1,4,1,W$1))-1)&amp;":A"),'قفل ها'!$B21,INDIRECT(LEFT(ADDRESS(1,8,4,1,W$1),LEN(ADDRESS(1,8,4,1,W$1))-1)&amp;":H"),'قفل ها'!$A21),"")</f>
        <v>0</v>
      </c>
      <c r="X21" s="56">
        <f ca="1">IFERROR(SUMIFS(INDIRECT(LEFT(ADDRESS(1,2,4,1,X$1),LEN(ADDRESS(1,2,4,1,X$1))-1)&amp;":B"),INDIRECT(LEFT(ADDRESS(1,1,4,1,X$1),LEN(ADDRESS(1,1,4,1,X$1))-1)&amp;":A"),'قفل ها'!$B21,INDIRECT(LEFT(ADDRESS(1,8,4,1,X$1),LEN(ADDRESS(1,8,4,1,X$1))-1)&amp;":H"),'قفل ها'!$A21),"")</f>
        <v>0</v>
      </c>
      <c r="Y21" s="56" t="str">
        <f ca="1">IFERROR(SUMIFS(INDIRECT(LEFT(ADDRESS(1,2,4,1,Y$1),LEN(ADDRESS(1,2,4,1,Y$1))-1)&amp;":B"),INDIRECT(LEFT(ADDRESS(1,1,4,1,Y$1),LEN(ADDRESS(1,1,4,1,Y$1))-1)&amp;":A"),'قفل ها'!$B21,INDIRECT(LEFT(ADDRESS(1,8,4,1,Y$1),LEN(ADDRESS(1,8,4,1,Y$1))-1)&amp;":H"),'قفل ها'!$A21),"")</f>
        <v/>
      </c>
      <c r="Z21" s="56">
        <f ca="1">IFERROR(SUMIFS(INDIRECT(LEFT(ADDRESS(1,2,4,1,Z$1),LEN(ADDRESS(1,2,4,1,Z$1))-1)&amp;":B"),INDIRECT(LEFT(ADDRESS(1,1,4,1,Z$1),LEN(ADDRESS(1,1,4,1,Z$1))-1)&amp;":A"),'قفل ها'!$B21,INDIRECT(LEFT(ADDRESS(1,8,4,1,Z$1),LEN(ADDRESS(1,8,4,1,Z$1))-1)&amp;":H"),'قفل ها'!$A21),"")</f>
        <v>0</v>
      </c>
      <c r="AA21" s="56">
        <f ca="1">IFERROR(SUMIFS(INDIRECT(LEFT(ADDRESS(1,2,4,1,AA$1),LEN(ADDRESS(1,2,4,1,AA$1))-1)&amp;":B"),INDIRECT(LEFT(ADDRESS(1,1,4,1,AA$1),LEN(ADDRESS(1,1,4,1,AA$1))-1)&amp;":A"),'قفل ها'!$B21,INDIRECT(LEFT(ADDRESS(1,8,4,1,AA$1),LEN(ADDRESS(1,8,4,1,AA$1))-1)&amp;":H"),'قفل ها'!$A21),"")</f>
        <v>0</v>
      </c>
      <c r="AB21" s="56">
        <f ca="1">IFERROR(SUMIFS(INDIRECT(LEFT(ADDRESS(1,2,4,1,AB$1),LEN(ADDRESS(1,2,4,1,AB$1))-1)&amp;":B"),INDIRECT(LEFT(ADDRESS(1,1,4,1,AB$1),LEN(ADDRESS(1,1,4,1,AB$1))-1)&amp;":A"),'قفل ها'!$B21,INDIRECT(LEFT(ADDRESS(1,8,4,1,AB$1),LEN(ADDRESS(1,8,4,1,AB$1))-1)&amp;":H"),'قفل ها'!$A21),"")</f>
        <v>0</v>
      </c>
      <c r="AC21" s="56">
        <f ca="1">IFERROR(SUMIFS(INDIRECT(LEFT(ADDRESS(1,2,4,1,AC$1),LEN(ADDRESS(1,2,4,1,AC$1))-1)&amp;":B"),INDIRECT(LEFT(ADDRESS(1,1,4,1,AC$1),LEN(ADDRESS(1,1,4,1,AC$1))-1)&amp;":A"),'قفل ها'!$B21,INDIRECT(LEFT(ADDRESS(1,8,4,1,AC$1),LEN(ADDRESS(1,8,4,1,AC$1))-1)&amp;":H"),'قفل ها'!$A21),"")</f>
        <v>0</v>
      </c>
      <c r="AD21" s="56">
        <f ca="1">IFERROR(SUMIFS(INDIRECT(LEFT(ADDRESS(1,2,4,1,AD$1),LEN(ADDRESS(1,2,4,1,AD$1))-1)&amp;":B"),INDIRECT(LEFT(ADDRESS(1,1,4,1,AD$1),LEN(ADDRESS(1,1,4,1,AD$1))-1)&amp;":A"),'قفل ها'!$B21,INDIRECT(LEFT(ADDRESS(1,8,4,1,AD$1),LEN(ADDRESS(1,8,4,1,AD$1))-1)&amp;":H"),'قفل ها'!$A21),"")</f>
        <v>0</v>
      </c>
      <c r="AE21" s="56">
        <f ca="1">IFERROR(SUMIFS(INDIRECT(LEFT(ADDRESS(1,2,4,1,AE$1),LEN(ADDRESS(1,2,4,1,AE$1))-1)&amp;":B"),INDIRECT(LEFT(ADDRESS(1,1,4,1,AE$1),LEN(ADDRESS(1,1,4,1,AE$1))-1)&amp;":A"),'قفل ها'!$B21,INDIRECT(LEFT(ADDRESS(1,8,4,1,AE$1),LEN(ADDRESS(1,8,4,1,AE$1))-1)&amp;":H"),'قفل ها'!$A21),"")</f>
        <v>0</v>
      </c>
      <c r="AF21" s="56" t="str">
        <f ca="1">IFERROR(SUMIFS(INDIRECT(LEFT(ADDRESS(1,2,4,1,AF$1),LEN(ADDRESS(1,2,4,1,AF$1))-1)&amp;":B"),INDIRECT(LEFT(ADDRESS(1,1,4,1,AF$1),LEN(ADDRESS(1,1,4,1,AF$1))-1)&amp;":A"),'قفل ها'!$B21,INDIRECT(LEFT(ADDRESS(1,8,4,1,AF$1),LEN(ADDRESS(1,8,4,1,AF$1))-1)&amp;":H"),'قفل ها'!$A21),"")</f>
        <v/>
      </c>
      <c r="AG21" s="56">
        <f ca="1">IFERROR(SUMIFS(INDIRECT(LEFT(ADDRESS(1,2,4,1,AG$1),LEN(ADDRESS(1,2,4,1,AG$1))-1)&amp;":B"),INDIRECT(LEFT(ADDRESS(1,1,4,1,AG$1),LEN(ADDRESS(1,1,4,1,AG$1))-1)&amp;":A"),'قفل ها'!$B21,INDIRECT(LEFT(ADDRESS(1,8,4,1,AG$1),LEN(ADDRESS(1,8,4,1,AG$1))-1)&amp;":H"),'قفل ها'!$A21),"")</f>
        <v>0</v>
      </c>
      <c r="AH21" s="56">
        <f ca="1">IFERROR(SUMIFS(INDIRECT(LEFT(ADDRESS(1,2,4,1,AH$1),LEN(ADDRESS(1,2,4,1,AH$1))-1)&amp;":B"),INDIRECT(LEFT(ADDRESS(1,1,4,1,AH$1),LEN(ADDRESS(1,1,4,1,AH$1))-1)&amp;":A"),'قفل ها'!$B21,INDIRECT(LEFT(ADDRESS(1,8,4,1,AH$1),LEN(ADDRESS(1,8,4,1,AH$1))-1)&amp;":H"),'قفل ها'!$A21),"")</f>
        <v>0</v>
      </c>
      <c r="AI21" s="56">
        <f ca="1">IFERROR(SUMIFS(INDIRECT(LEFT(ADDRESS(1,2,4,1,AI$1),LEN(ADDRESS(1,2,4,1,AI$1))-1)&amp;":B"),INDIRECT(LEFT(ADDRESS(1,1,4,1,AI$1),LEN(ADDRESS(1,1,4,1,AI$1))-1)&amp;":A"),'قفل ها'!$B21,INDIRECT(LEFT(ADDRESS(1,8,4,1,AI$1),LEN(ADDRESS(1,8,4,1,AI$1))-1)&amp;":H"),'قفل ها'!$A21),"")</f>
        <v>0</v>
      </c>
    </row>
    <row r="22" spans="1:35">
      <c r="A22" s="53" t="s">
        <v>127</v>
      </c>
      <c r="B22" s="53">
        <v>15002020</v>
      </c>
      <c r="C22" s="57" t="s">
        <v>452</v>
      </c>
      <c r="D22" s="53">
        <f t="shared" ca="1" si="0"/>
        <v>0</v>
      </c>
      <c r="E22" s="56">
        <f ca="1">IFERROR(SUMIFS(INDIRECT(LEFT(ADDRESS(1,2,4,1,E$1),LEN(ADDRESS(1,2,4,1,E$1))-1)&amp;":B"),INDIRECT(LEFT(ADDRESS(1,1,4,1,E$1),LEN(ADDRESS(1,1,4,1,E$1))-1)&amp;":A"),'قفل ها'!$B22,INDIRECT(LEFT(ADDRESS(1,8,4,1,E$1),LEN(ADDRESS(1,8,4,1,E$1))-1)&amp;":H"),'قفل ها'!$A22),"")</f>
        <v>0</v>
      </c>
      <c r="F22" s="56" t="str">
        <f ca="1">IFERROR(SUMIFS(INDIRECT(LEFT(ADDRESS(1,2,4,1,F$1),LEN(ADDRESS(1,2,4,1,F$1))-1)&amp;":B"),INDIRECT(LEFT(ADDRESS(1,1,4,1,F$1),LEN(ADDRESS(1,1,4,1,F$1))-1)&amp;":A"),'قفل ها'!$B22,INDIRECT(LEFT(ADDRESS(1,8,4,1,F$1),LEN(ADDRESS(1,8,4,1,F$1))-1)&amp;":H"),'قفل ها'!$A22),"")</f>
        <v/>
      </c>
      <c r="G22" s="56">
        <f ca="1">IFERROR(SUMIFS(INDIRECT(LEFT(ADDRESS(1,2,4,1,G$1),LEN(ADDRESS(1,2,4,1,G$1))-1)&amp;":B"),INDIRECT(LEFT(ADDRESS(1,1,4,1,G$1),LEN(ADDRESS(1,1,4,1,G$1))-1)&amp;":A"),'قفل ها'!$B22,INDIRECT(LEFT(ADDRESS(1,8,4,1,G$1),LEN(ADDRESS(1,8,4,1,G$1))-1)&amp;":H"),'قفل ها'!$A22),"")</f>
        <v>0</v>
      </c>
      <c r="H22" s="56">
        <f ca="1">IFERROR(SUMIFS(INDIRECT(LEFT(ADDRESS(1,2,4,1,H$1),LEN(ADDRESS(1,2,4,1,H$1))-1)&amp;":B"),INDIRECT(LEFT(ADDRESS(1,1,4,1,H$1),LEN(ADDRESS(1,1,4,1,H$1))-1)&amp;":A"),'قفل ها'!$B22,INDIRECT(LEFT(ADDRESS(1,8,4,1,H$1),LEN(ADDRESS(1,8,4,1,H$1))-1)&amp;":H"),'قفل ها'!$A22),"")</f>
        <v>0</v>
      </c>
      <c r="I22" s="56">
        <f ca="1">IFERROR(SUMIFS(INDIRECT(LEFT(ADDRESS(1,2,4,1,I$1),LEN(ADDRESS(1,2,4,1,I$1))-1)&amp;":B"),INDIRECT(LEFT(ADDRESS(1,1,4,1,I$1),LEN(ADDRESS(1,1,4,1,I$1))-1)&amp;":A"),'قفل ها'!$B22,INDIRECT(LEFT(ADDRESS(1,8,4,1,I$1),LEN(ADDRESS(1,8,4,1,I$1))-1)&amp;":H"),'قفل ها'!$A22),"")</f>
        <v>0</v>
      </c>
      <c r="J22" s="56">
        <f ca="1">IFERROR(SUMIFS(INDIRECT(LEFT(ADDRESS(1,2,4,1,J$1),LEN(ADDRESS(1,2,4,1,J$1))-1)&amp;":B"),INDIRECT(LEFT(ADDRESS(1,1,4,1,J$1),LEN(ADDRESS(1,1,4,1,J$1))-1)&amp;":A"),'قفل ها'!$B22,INDIRECT(LEFT(ADDRESS(1,8,4,1,J$1),LEN(ADDRESS(1,8,4,1,J$1))-1)&amp;":H"),'قفل ها'!$A22),"")</f>
        <v>0</v>
      </c>
      <c r="K22" s="56">
        <f ca="1">IFERROR(SUMIFS(INDIRECT(LEFT(ADDRESS(1,2,4,1,K$1),LEN(ADDRESS(1,2,4,1,K$1))-1)&amp;":B"),INDIRECT(LEFT(ADDRESS(1,1,4,1,K$1),LEN(ADDRESS(1,1,4,1,K$1))-1)&amp;":A"),'قفل ها'!$B22,INDIRECT(LEFT(ADDRESS(1,8,4,1,K$1),LEN(ADDRESS(1,8,4,1,K$1))-1)&amp;":H"),'قفل ها'!$A22),"")</f>
        <v>0</v>
      </c>
      <c r="L22" s="56">
        <f ca="1">IFERROR(SUMIFS(INDIRECT(LEFT(ADDRESS(1,2,4,1,L$1),LEN(ADDRESS(1,2,4,1,L$1))-1)&amp;":B"),INDIRECT(LEFT(ADDRESS(1,1,4,1,L$1),LEN(ADDRESS(1,1,4,1,L$1))-1)&amp;":A"),'قفل ها'!$B22,INDIRECT(LEFT(ADDRESS(1,8,4,1,L$1),LEN(ADDRESS(1,8,4,1,L$1))-1)&amp;":H"),'قفل ها'!$A22),"")</f>
        <v>0</v>
      </c>
      <c r="M22" s="56">
        <f ca="1">IFERROR(SUMIFS(INDIRECT(LEFT(ADDRESS(1,2,4,1,M$1),LEN(ADDRESS(1,2,4,1,M$1))-1)&amp;":B"),INDIRECT(LEFT(ADDRESS(1,1,4,1,M$1),LEN(ADDRESS(1,1,4,1,M$1))-1)&amp;":A"),'قفل ها'!$B22,INDIRECT(LEFT(ADDRESS(1,8,4,1,M$1),LEN(ADDRESS(1,8,4,1,M$1))-1)&amp;":H"),'قفل ها'!$A22),"")</f>
        <v>0</v>
      </c>
      <c r="N22" s="56">
        <f ca="1">IFERROR(SUMIFS(INDIRECT(LEFT(ADDRESS(1,2,4,1,N$1),LEN(ADDRESS(1,2,4,1,N$1))-1)&amp;":B"),INDIRECT(LEFT(ADDRESS(1,1,4,1,N$1),LEN(ADDRESS(1,1,4,1,N$1))-1)&amp;":A"),'قفل ها'!$B22,INDIRECT(LEFT(ADDRESS(1,8,4,1,N$1),LEN(ADDRESS(1,8,4,1,N$1))-1)&amp;":H"),'قفل ها'!$A22),"")</f>
        <v>0</v>
      </c>
      <c r="O22" s="56">
        <f ca="1">IFERROR(SUMIFS(INDIRECT(LEFT(ADDRESS(1,2,4,1,O$1),LEN(ADDRESS(1,2,4,1,O$1))-1)&amp;":B"),INDIRECT(LEFT(ADDRESS(1,1,4,1,O$1),LEN(ADDRESS(1,1,4,1,O$1))-1)&amp;":A"),'قفل ها'!$B22,INDIRECT(LEFT(ADDRESS(1,8,4,1,O$1),LEN(ADDRESS(1,8,4,1,O$1))-1)&amp;":H"),'قفل ها'!$A22),"")</f>
        <v>0</v>
      </c>
      <c r="P22" s="56">
        <f ca="1">IFERROR(SUMIFS(INDIRECT(LEFT(ADDRESS(1,2,4,1,P$1),LEN(ADDRESS(1,2,4,1,P$1))-1)&amp;":B"),INDIRECT(LEFT(ADDRESS(1,1,4,1,P$1),LEN(ADDRESS(1,1,4,1,P$1))-1)&amp;":A"),'قفل ها'!$B22,INDIRECT(LEFT(ADDRESS(1,8,4,1,P$1),LEN(ADDRESS(1,8,4,1,P$1))-1)&amp;":H"),'قفل ها'!$A22),"")</f>
        <v>0</v>
      </c>
      <c r="Q22" s="56">
        <f ca="1">IFERROR(SUMIFS(INDIRECT(LEFT(ADDRESS(1,2,4,1,Q$1),LEN(ADDRESS(1,2,4,1,Q$1))-1)&amp;":B"),INDIRECT(LEFT(ADDRESS(1,1,4,1,Q$1),LEN(ADDRESS(1,1,4,1,Q$1))-1)&amp;":A"),'قفل ها'!$B22,INDIRECT(LEFT(ADDRESS(1,8,4,1,Q$1),LEN(ADDRESS(1,8,4,1,Q$1))-1)&amp;":H"),'قفل ها'!$A22),"")</f>
        <v>0</v>
      </c>
      <c r="R22" s="56" t="str">
        <f ca="1">IFERROR(SUMIFS(INDIRECT(LEFT(ADDRESS(1,2,4,1,R$1),LEN(ADDRESS(1,2,4,1,R$1))-1)&amp;":B"),INDIRECT(LEFT(ADDRESS(1,1,4,1,R$1),LEN(ADDRESS(1,1,4,1,R$1))-1)&amp;":A"),'قفل ها'!$B22,INDIRECT(LEFT(ADDRESS(1,8,4,1,R$1),LEN(ADDRESS(1,8,4,1,R$1))-1)&amp;":H"),'قفل ها'!$A22),"")</f>
        <v/>
      </c>
      <c r="S22" s="56">
        <f ca="1">IFERROR(SUMIFS(INDIRECT(LEFT(ADDRESS(1,2,4,1,S$1),LEN(ADDRESS(1,2,4,1,S$1))-1)&amp;":B"),INDIRECT(LEFT(ADDRESS(1,1,4,1,S$1),LEN(ADDRESS(1,1,4,1,S$1))-1)&amp;":A"),'قفل ها'!$B22,INDIRECT(LEFT(ADDRESS(1,8,4,1,S$1),LEN(ADDRESS(1,8,4,1,S$1))-1)&amp;":H"),'قفل ها'!$A22),"")</f>
        <v>0</v>
      </c>
      <c r="T22" s="56">
        <f ca="1">IFERROR(SUMIFS(INDIRECT(LEFT(ADDRESS(1,2,4,1,T$1),LEN(ADDRESS(1,2,4,1,T$1))-1)&amp;":B"),INDIRECT(LEFT(ADDRESS(1,1,4,1,T$1),LEN(ADDRESS(1,1,4,1,T$1))-1)&amp;":A"),'قفل ها'!$B22,INDIRECT(LEFT(ADDRESS(1,8,4,1,T$1),LEN(ADDRESS(1,8,4,1,T$1))-1)&amp;":H"),'قفل ها'!$A22),"")</f>
        <v>0</v>
      </c>
      <c r="U22" s="56">
        <f ca="1">IFERROR(SUMIFS(INDIRECT(LEFT(ADDRESS(1,2,4,1,U$1),LEN(ADDRESS(1,2,4,1,U$1))-1)&amp;":B"),INDIRECT(LEFT(ADDRESS(1,1,4,1,U$1),LEN(ADDRESS(1,1,4,1,U$1))-1)&amp;":A"),'قفل ها'!$B22,INDIRECT(LEFT(ADDRESS(1,8,4,1,U$1),LEN(ADDRESS(1,8,4,1,U$1))-1)&amp;":H"),'قفل ها'!$A22),"")</f>
        <v>0</v>
      </c>
      <c r="V22" s="56">
        <f ca="1">IFERROR(SUMIFS(INDIRECT(LEFT(ADDRESS(1,2,4,1,V$1),LEN(ADDRESS(1,2,4,1,V$1))-1)&amp;":B"),INDIRECT(LEFT(ADDRESS(1,1,4,1,V$1),LEN(ADDRESS(1,1,4,1,V$1))-1)&amp;":A"),'قفل ها'!$B22,INDIRECT(LEFT(ADDRESS(1,8,4,1,V$1),LEN(ADDRESS(1,8,4,1,V$1))-1)&amp;":H"),'قفل ها'!$A22),"")</f>
        <v>0</v>
      </c>
      <c r="W22" s="56">
        <f ca="1">IFERROR(SUMIFS(INDIRECT(LEFT(ADDRESS(1,2,4,1,W$1),LEN(ADDRESS(1,2,4,1,W$1))-1)&amp;":B"),INDIRECT(LEFT(ADDRESS(1,1,4,1,W$1),LEN(ADDRESS(1,1,4,1,W$1))-1)&amp;":A"),'قفل ها'!$B22,INDIRECT(LEFT(ADDRESS(1,8,4,1,W$1),LEN(ADDRESS(1,8,4,1,W$1))-1)&amp;":H"),'قفل ها'!$A22),"")</f>
        <v>0</v>
      </c>
      <c r="X22" s="56">
        <f ca="1">IFERROR(SUMIFS(INDIRECT(LEFT(ADDRESS(1,2,4,1,X$1),LEN(ADDRESS(1,2,4,1,X$1))-1)&amp;":B"),INDIRECT(LEFT(ADDRESS(1,1,4,1,X$1),LEN(ADDRESS(1,1,4,1,X$1))-1)&amp;":A"),'قفل ها'!$B22,INDIRECT(LEFT(ADDRESS(1,8,4,1,X$1),LEN(ADDRESS(1,8,4,1,X$1))-1)&amp;":H"),'قفل ها'!$A22),"")</f>
        <v>0</v>
      </c>
      <c r="Y22" s="56" t="str">
        <f ca="1">IFERROR(SUMIFS(INDIRECT(LEFT(ADDRESS(1,2,4,1,Y$1),LEN(ADDRESS(1,2,4,1,Y$1))-1)&amp;":B"),INDIRECT(LEFT(ADDRESS(1,1,4,1,Y$1),LEN(ADDRESS(1,1,4,1,Y$1))-1)&amp;":A"),'قفل ها'!$B22,INDIRECT(LEFT(ADDRESS(1,8,4,1,Y$1),LEN(ADDRESS(1,8,4,1,Y$1))-1)&amp;":H"),'قفل ها'!$A22),"")</f>
        <v/>
      </c>
      <c r="Z22" s="56">
        <f ca="1">IFERROR(SUMIFS(INDIRECT(LEFT(ADDRESS(1,2,4,1,Z$1),LEN(ADDRESS(1,2,4,1,Z$1))-1)&amp;":B"),INDIRECT(LEFT(ADDRESS(1,1,4,1,Z$1),LEN(ADDRESS(1,1,4,1,Z$1))-1)&amp;":A"),'قفل ها'!$B22,INDIRECT(LEFT(ADDRESS(1,8,4,1,Z$1),LEN(ADDRESS(1,8,4,1,Z$1))-1)&amp;":H"),'قفل ها'!$A22),"")</f>
        <v>0</v>
      </c>
      <c r="AA22" s="56">
        <f ca="1">IFERROR(SUMIFS(INDIRECT(LEFT(ADDRESS(1,2,4,1,AA$1),LEN(ADDRESS(1,2,4,1,AA$1))-1)&amp;":B"),INDIRECT(LEFT(ADDRESS(1,1,4,1,AA$1),LEN(ADDRESS(1,1,4,1,AA$1))-1)&amp;":A"),'قفل ها'!$B22,INDIRECT(LEFT(ADDRESS(1,8,4,1,AA$1),LEN(ADDRESS(1,8,4,1,AA$1))-1)&amp;":H"),'قفل ها'!$A22),"")</f>
        <v>0</v>
      </c>
      <c r="AB22" s="56">
        <f ca="1">IFERROR(SUMIFS(INDIRECT(LEFT(ADDRESS(1,2,4,1,AB$1),LEN(ADDRESS(1,2,4,1,AB$1))-1)&amp;":B"),INDIRECT(LEFT(ADDRESS(1,1,4,1,AB$1),LEN(ADDRESS(1,1,4,1,AB$1))-1)&amp;":A"),'قفل ها'!$B22,INDIRECT(LEFT(ADDRESS(1,8,4,1,AB$1),LEN(ADDRESS(1,8,4,1,AB$1))-1)&amp;":H"),'قفل ها'!$A22),"")</f>
        <v>0</v>
      </c>
      <c r="AC22" s="56">
        <f ca="1">IFERROR(SUMIFS(INDIRECT(LEFT(ADDRESS(1,2,4,1,AC$1),LEN(ADDRESS(1,2,4,1,AC$1))-1)&amp;":B"),INDIRECT(LEFT(ADDRESS(1,1,4,1,AC$1),LEN(ADDRESS(1,1,4,1,AC$1))-1)&amp;":A"),'قفل ها'!$B22,INDIRECT(LEFT(ADDRESS(1,8,4,1,AC$1),LEN(ADDRESS(1,8,4,1,AC$1))-1)&amp;":H"),'قفل ها'!$A22),"")</f>
        <v>0</v>
      </c>
      <c r="AD22" s="56">
        <f ca="1">IFERROR(SUMIFS(INDIRECT(LEFT(ADDRESS(1,2,4,1,AD$1),LEN(ADDRESS(1,2,4,1,AD$1))-1)&amp;":B"),INDIRECT(LEFT(ADDRESS(1,1,4,1,AD$1),LEN(ADDRESS(1,1,4,1,AD$1))-1)&amp;":A"),'قفل ها'!$B22,INDIRECT(LEFT(ADDRESS(1,8,4,1,AD$1),LEN(ADDRESS(1,8,4,1,AD$1))-1)&amp;":H"),'قفل ها'!$A22),"")</f>
        <v>0</v>
      </c>
      <c r="AE22" s="56">
        <f ca="1">IFERROR(SUMIFS(INDIRECT(LEFT(ADDRESS(1,2,4,1,AE$1),LEN(ADDRESS(1,2,4,1,AE$1))-1)&amp;":B"),INDIRECT(LEFT(ADDRESS(1,1,4,1,AE$1),LEN(ADDRESS(1,1,4,1,AE$1))-1)&amp;":A"),'قفل ها'!$B22,INDIRECT(LEFT(ADDRESS(1,8,4,1,AE$1),LEN(ADDRESS(1,8,4,1,AE$1))-1)&amp;":H"),'قفل ها'!$A22),"")</f>
        <v>0</v>
      </c>
      <c r="AF22" s="56" t="str">
        <f ca="1">IFERROR(SUMIFS(INDIRECT(LEFT(ADDRESS(1,2,4,1,AF$1),LEN(ADDRESS(1,2,4,1,AF$1))-1)&amp;":B"),INDIRECT(LEFT(ADDRESS(1,1,4,1,AF$1),LEN(ADDRESS(1,1,4,1,AF$1))-1)&amp;":A"),'قفل ها'!$B22,INDIRECT(LEFT(ADDRESS(1,8,4,1,AF$1),LEN(ADDRESS(1,8,4,1,AF$1))-1)&amp;":H"),'قفل ها'!$A22),"")</f>
        <v/>
      </c>
      <c r="AG22" s="56">
        <f ca="1">IFERROR(SUMIFS(INDIRECT(LEFT(ADDRESS(1,2,4,1,AG$1),LEN(ADDRESS(1,2,4,1,AG$1))-1)&amp;":B"),INDIRECT(LEFT(ADDRESS(1,1,4,1,AG$1),LEN(ADDRESS(1,1,4,1,AG$1))-1)&amp;":A"),'قفل ها'!$B22,INDIRECT(LEFT(ADDRESS(1,8,4,1,AG$1),LEN(ADDRESS(1,8,4,1,AG$1))-1)&amp;":H"),'قفل ها'!$A22),"")</f>
        <v>0</v>
      </c>
      <c r="AH22" s="56">
        <f ca="1">IFERROR(SUMIFS(INDIRECT(LEFT(ADDRESS(1,2,4,1,AH$1),LEN(ADDRESS(1,2,4,1,AH$1))-1)&amp;":B"),INDIRECT(LEFT(ADDRESS(1,1,4,1,AH$1),LEN(ADDRESS(1,1,4,1,AH$1))-1)&amp;":A"),'قفل ها'!$B22,INDIRECT(LEFT(ADDRESS(1,8,4,1,AH$1),LEN(ADDRESS(1,8,4,1,AH$1))-1)&amp;":H"),'قفل ها'!$A22),"")</f>
        <v>0</v>
      </c>
      <c r="AI22" s="56">
        <f ca="1">IFERROR(SUMIFS(INDIRECT(LEFT(ADDRESS(1,2,4,1,AI$1),LEN(ADDRESS(1,2,4,1,AI$1))-1)&amp;":B"),INDIRECT(LEFT(ADDRESS(1,1,4,1,AI$1),LEN(ADDRESS(1,1,4,1,AI$1))-1)&amp;":A"),'قفل ها'!$B22,INDIRECT(LEFT(ADDRESS(1,8,4,1,AI$1),LEN(ADDRESS(1,8,4,1,AI$1))-1)&amp;":H"),'قفل ها'!$A22),"")</f>
        <v>0</v>
      </c>
    </row>
  </sheetData>
  <customSheetViews>
    <customSheetView guid="{889FFCA4-7EFC-471B-8ECE-D4688929F392}" state="hidden">
      <pane xSplit="4" ySplit="1" topLeftCell="E2" activePane="bottomRight" state="frozen"/>
      <selection pane="bottomRight" activeCell="F21" sqref="F21"/>
      <pageMargins left="0.7" right="0.7" top="0.75" bottom="0.75" header="0.3" footer="0.3"/>
      <pageSetup orientation="portrait" r:id="rId1"/>
    </customSheetView>
  </customSheetViews>
  <conditionalFormatting sqref="B2:B5">
    <cfRule type="duplicateValues" dxfId="11" priority="9"/>
  </conditionalFormatting>
  <conditionalFormatting sqref="B6">
    <cfRule type="duplicateValues" dxfId="10" priority="8"/>
  </conditionalFormatting>
  <conditionalFormatting sqref="B7:B9">
    <cfRule type="duplicateValues" dxfId="9" priority="7"/>
  </conditionalFormatting>
  <conditionalFormatting sqref="B10:B14">
    <cfRule type="duplicateValues" dxfId="8" priority="6"/>
  </conditionalFormatting>
  <conditionalFormatting sqref="B15:B18">
    <cfRule type="duplicateValues" dxfId="7" priority="5"/>
  </conditionalFormatting>
  <conditionalFormatting sqref="B19">
    <cfRule type="duplicateValues" dxfId="6" priority="4"/>
  </conditionalFormatting>
  <conditionalFormatting sqref="B20:B21">
    <cfRule type="duplicateValues" dxfId="5" priority="3"/>
  </conditionalFormatting>
  <conditionalFormatting sqref="B22">
    <cfRule type="duplicateValues" dxfId="4" priority="2"/>
  </conditionalFormatting>
  <conditionalFormatting sqref="C2">
    <cfRule type="duplicateValues" dxfId="3" priority="1"/>
  </conditionalFormatting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[1]مقاصد!#REF!</xm:f>
          </x14:formula1>
          <xm:sqref>A2:A24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F141"/>
  <sheetViews>
    <sheetView rightToLeft="1" zoomScale="90" zoomScaleNormal="90" workbookViewId="0">
      <pane xSplit="3" ySplit="1" topLeftCell="D41" activePane="bottomRight" state="frozen"/>
      <selection activeCell="C22" sqref="C22"/>
      <selection pane="topRight" activeCell="C22" sqref="C22"/>
      <selection pane="bottomLeft" activeCell="C22" sqref="C22"/>
      <selection pane="bottomRight" activeCell="C22" sqref="C22"/>
    </sheetView>
  </sheetViews>
  <sheetFormatPr defaultRowHeight="15"/>
  <cols>
    <col min="1" max="1" width="9" style="9" customWidth="1"/>
    <col min="2" max="2" width="55.5703125" style="52" bestFit="1" customWidth="1"/>
    <col min="3" max="3" width="18.85546875" style="9" bestFit="1" customWidth="1"/>
    <col min="4" max="5" width="11.7109375" style="9" bestFit="1" customWidth="1"/>
  </cols>
  <sheetData>
    <row r="1" spans="1:5">
      <c r="A1" s="5" t="s">
        <v>0</v>
      </c>
      <c r="B1" s="10" t="s">
        <v>1</v>
      </c>
      <c r="C1" s="5" t="s">
        <v>179</v>
      </c>
      <c r="D1" s="5" t="s">
        <v>522</v>
      </c>
      <c r="E1" s="5" t="s">
        <v>523</v>
      </c>
    </row>
    <row r="2" spans="1:5">
      <c r="A2" s="2">
        <v>11044001</v>
      </c>
      <c r="B2" s="4" t="s">
        <v>112</v>
      </c>
      <c r="C2" s="53">
        <f>SUMIF(Report1!A:A,چک!A2,Report1!C:C)</f>
        <v>0</v>
      </c>
      <c r="D2" s="53">
        <v>0</v>
      </c>
      <c r="E2" s="53">
        <f>C2+D2</f>
        <v>0</v>
      </c>
    </row>
    <row r="3" spans="1:5">
      <c r="A3" s="6">
        <v>15000000</v>
      </c>
      <c r="B3" s="11" t="s">
        <v>466</v>
      </c>
      <c r="C3" s="53">
        <f ca="1">SUMIF(Report1!A:A,چک!A3,Report1!C:C)</f>
        <v>0</v>
      </c>
      <c r="D3" s="53">
        <v>0</v>
      </c>
      <c r="E3" s="53">
        <f t="shared" ref="E3:E66" ca="1" si="0">C3+D3</f>
        <v>0</v>
      </c>
    </row>
    <row r="4" spans="1:5">
      <c r="A4" s="6">
        <v>15001008</v>
      </c>
      <c r="B4" s="11" t="s">
        <v>38</v>
      </c>
      <c r="C4" s="53">
        <f ca="1">SUMIF(Report1!A:A,چک!A4,Report1!C:C)</f>
        <v>0</v>
      </c>
      <c r="D4" s="53">
        <v>0</v>
      </c>
      <c r="E4" s="53">
        <f t="shared" ca="1" si="0"/>
        <v>0</v>
      </c>
    </row>
    <row r="5" spans="1:5">
      <c r="A5" s="6">
        <v>15001010</v>
      </c>
      <c r="B5" s="11" t="s">
        <v>483</v>
      </c>
      <c r="C5" s="53">
        <f ca="1">SUMIF(Report1!A:A,چک!A5,Report1!C:C)</f>
        <v>5</v>
      </c>
      <c r="D5" s="53">
        <v>0</v>
      </c>
      <c r="E5" s="53">
        <f t="shared" ca="1" si="0"/>
        <v>5</v>
      </c>
    </row>
    <row r="6" spans="1:5">
      <c r="A6" s="6">
        <v>15001016</v>
      </c>
      <c r="B6" s="11" t="s">
        <v>40</v>
      </c>
      <c r="C6" s="53">
        <f>SUMIF(Report1!A:A,چک!A6,Report1!C:C)</f>
        <v>0</v>
      </c>
      <c r="D6" s="53">
        <v>0</v>
      </c>
      <c r="E6" s="53">
        <f t="shared" si="0"/>
        <v>0</v>
      </c>
    </row>
    <row r="7" spans="1:5">
      <c r="A7" s="6">
        <v>15001019</v>
      </c>
      <c r="B7" s="11" t="s">
        <v>41</v>
      </c>
      <c r="C7" s="53">
        <f>SUMIF(Report1!A:A,چک!A7,Report1!C:C)</f>
        <v>0</v>
      </c>
      <c r="D7" s="53">
        <v>0</v>
      </c>
      <c r="E7" s="53">
        <f t="shared" si="0"/>
        <v>0</v>
      </c>
    </row>
    <row r="8" spans="1:5">
      <c r="A8" s="6">
        <v>15001024</v>
      </c>
      <c r="B8" s="11" t="s">
        <v>458</v>
      </c>
      <c r="C8" s="53">
        <f>SUMIF(Report1!A:A,چک!A8,Report1!C:C)</f>
        <v>0</v>
      </c>
      <c r="D8" s="53">
        <v>0</v>
      </c>
      <c r="E8" s="53">
        <f t="shared" si="0"/>
        <v>0</v>
      </c>
    </row>
    <row r="9" spans="1:5">
      <c r="A9" s="6">
        <v>15001025</v>
      </c>
      <c r="B9" s="11" t="s">
        <v>17</v>
      </c>
      <c r="C9" s="53">
        <f>SUMIF(Report1!A:A,چک!A9,Report1!C:C)</f>
        <v>0</v>
      </c>
      <c r="D9" s="53">
        <v>0</v>
      </c>
      <c r="E9" s="53">
        <f t="shared" si="0"/>
        <v>0</v>
      </c>
    </row>
    <row r="10" spans="1:5">
      <c r="A10" s="6">
        <v>15001029</v>
      </c>
      <c r="B10" s="11" t="s">
        <v>479</v>
      </c>
      <c r="C10" s="53">
        <f>SUMIF(Report1!A:A,چک!A10,Report1!C:C)</f>
        <v>0</v>
      </c>
      <c r="D10" s="53">
        <v>0</v>
      </c>
      <c r="E10" s="53">
        <f t="shared" si="0"/>
        <v>0</v>
      </c>
    </row>
    <row r="11" spans="1:5">
      <c r="A11" s="6">
        <v>15001032</v>
      </c>
      <c r="B11" s="11" t="s">
        <v>45</v>
      </c>
      <c r="C11" s="53">
        <f>SUMIF(Report1!A:A,چک!A11,Report1!C:C)</f>
        <v>0</v>
      </c>
      <c r="D11" s="53">
        <v>0</v>
      </c>
      <c r="E11" s="53">
        <f t="shared" si="0"/>
        <v>0</v>
      </c>
    </row>
    <row r="12" spans="1:5">
      <c r="A12" s="6">
        <v>15001033</v>
      </c>
      <c r="B12" s="11" t="s">
        <v>55</v>
      </c>
      <c r="C12" s="53">
        <f>SUMIF(Report1!A:A,چک!A12,Report1!C:C)</f>
        <v>0</v>
      </c>
      <c r="D12" s="53">
        <v>0</v>
      </c>
      <c r="E12" s="53">
        <f t="shared" si="0"/>
        <v>0</v>
      </c>
    </row>
    <row r="13" spans="1:5">
      <c r="A13" s="6">
        <v>15001035</v>
      </c>
      <c r="B13" s="11" t="s">
        <v>35</v>
      </c>
      <c r="C13" s="53">
        <f>SUMIF(Report1!A:A,چک!A13,Report1!C:C)</f>
        <v>0</v>
      </c>
      <c r="D13" s="53">
        <v>-2</v>
      </c>
      <c r="E13" s="53">
        <f t="shared" si="0"/>
        <v>-2</v>
      </c>
    </row>
    <row r="14" spans="1:5">
      <c r="A14" s="6">
        <v>15001036</v>
      </c>
      <c r="B14" s="11" t="s">
        <v>32</v>
      </c>
      <c r="C14" s="53">
        <f>SUMIF(Report1!A:A,چک!A14,Report1!C:C)</f>
        <v>0</v>
      </c>
      <c r="D14" s="53">
        <v>-2</v>
      </c>
      <c r="E14" s="53">
        <f t="shared" si="0"/>
        <v>-2</v>
      </c>
    </row>
    <row r="15" spans="1:5">
      <c r="A15" s="6">
        <v>15001038</v>
      </c>
      <c r="B15" s="11"/>
      <c r="C15" s="53">
        <f>SUMIF(Report1!A:A,چک!A15,Report1!C:C)</f>
        <v>0</v>
      </c>
      <c r="D15" s="53">
        <v>0</v>
      </c>
      <c r="E15" s="53">
        <f t="shared" si="0"/>
        <v>0</v>
      </c>
    </row>
    <row r="16" spans="1:5">
      <c r="A16" s="6">
        <v>15001039</v>
      </c>
      <c r="B16" s="11" t="s">
        <v>447</v>
      </c>
      <c r="C16" s="53">
        <f ca="1">SUMIF(Report1!A:A,چک!A16,Report1!C:C)</f>
        <v>0</v>
      </c>
      <c r="D16" s="53">
        <v>0</v>
      </c>
      <c r="E16" s="53">
        <f t="shared" ca="1" si="0"/>
        <v>0</v>
      </c>
    </row>
    <row r="17" spans="1:5">
      <c r="A17" s="6">
        <v>15001042</v>
      </c>
      <c r="B17" s="11" t="s">
        <v>46</v>
      </c>
      <c r="C17" s="53">
        <f>SUMIF(Report1!A:A,چک!A17,Report1!C:C)</f>
        <v>0</v>
      </c>
      <c r="D17" s="53">
        <v>0</v>
      </c>
      <c r="E17" s="53">
        <f t="shared" si="0"/>
        <v>0</v>
      </c>
    </row>
    <row r="18" spans="1:5">
      <c r="A18" s="6">
        <v>15001052</v>
      </c>
      <c r="B18" s="11" t="s">
        <v>43</v>
      </c>
      <c r="C18" s="53">
        <f>SUMIF(Report1!A:A,چک!A18,Report1!C:C)</f>
        <v>0</v>
      </c>
      <c r="D18" s="53">
        <v>0</v>
      </c>
      <c r="E18" s="53">
        <f t="shared" si="0"/>
        <v>0</v>
      </c>
    </row>
    <row r="19" spans="1:5">
      <c r="A19" s="6">
        <v>15001058</v>
      </c>
      <c r="B19" s="11" t="s">
        <v>165</v>
      </c>
      <c r="C19" s="53">
        <f ca="1">SUMIF(Report1!A:A,چک!A19,Report1!C:C)</f>
        <v>0</v>
      </c>
      <c r="D19" s="53">
        <v>0</v>
      </c>
      <c r="E19" s="53">
        <f t="shared" ca="1" si="0"/>
        <v>0</v>
      </c>
    </row>
    <row r="20" spans="1:5">
      <c r="A20" s="6">
        <v>15001062</v>
      </c>
      <c r="B20" s="11" t="s">
        <v>402</v>
      </c>
      <c r="C20" s="53">
        <f ca="1">SUMIF(Report1!A:A,چک!A20,Report1!C:C)</f>
        <v>0</v>
      </c>
      <c r="D20" s="53">
        <v>0</v>
      </c>
      <c r="E20" s="53">
        <f t="shared" ca="1" si="0"/>
        <v>0</v>
      </c>
    </row>
    <row r="21" spans="1:5">
      <c r="A21" s="6">
        <v>15001063</v>
      </c>
      <c r="B21" s="11" t="s">
        <v>480</v>
      </c>
      <c r="C21" s="53">
        <f ca="1">SUMIF(Report1!A:A,چک!A21,Report1!C:C)</f>
        <v>0</v>
      </c>
      <c r="D21" s="53">
        <v>0</v>
      </c>
      <c r="E21" s="53">
        <f t="shared" ca="1" si="0"/>
        <v>0</v>
      </c>
    </row>
    <row r="22" spans="1:5">
      <c r="A22" s="2">
        <v>15001067</v>
      </c>
      <c r="B22" s="4" t="s">
        <v>369</v>
      </c>
      <c r="C22" s="53">
        <f ca="1">SUMIF(Report1!A:A,چک!A22,Report1!C:C)</f>
        <v>11970</v>
      </c>
      <c r="D22" s="53">
        <v>-6790</v>
      </c>
      <c r="E22" s="53">
        <f t="shared" ca="1" si="0"/>
        <v>5180</v>
      </c>
    </row>
    <row r="23" spans="1:5">
      <c r="A23" s="6">
        <v>15001070</v>
      </c>
      <c r="B23" s="11" t="s">
        <v>407</v>
      </c>
      <c r="C23" s="53">
        <f ca="1">SUMIF(Report1!A:A,چک!A23,Report1!C:C)</f>
        <v>0</v>
      </c>
      <c r="D23" s="53">
        <v>0</v>
      </c>
      <c r="E23" s="53">
        <f t="shared" ca="1" si="0"/>
        <v>0</v>
      </c>
    </row>
    <row r="24" spans="1:5">
      <c r="A24" s="2">
        <v>15001082</v>
      </c>
      <c r="B24" s="4" t="s">
        <v>370</v>
      </c>
      <c r="C24" s="53">
        <f ca="1">SUMIF(Report1!A:A,چک!A24,Report1!C:C)</f>
        <v>2674</v>
      </c>
      <c r="D24" s="53">
        <v>-1620</v>
      </c>
      <c r="E24" s="53">
        <f t="shared" ca="1" si="0"/>
        <v>1054</v>
      </c>
    </row>
    <row r="25" spans="1:5">
      <c r="A25" s="2">
        <v>15001088</v>
      </c>
      <c r="B25" s="4" t="s">
        <v>371</v>
      </c>
      <c r="C25" s="53">
        <f ca="1">SUMIF(Report1!A:A,چک!A25,Report1!C:C)</f>
        <v>4015</v>
      </c>
      <c r="D25" s="53">
        <v>-2095</v>
      </c>
      <c r="E25" s="53">
        <f t="shared" ca="1" si="0"/>
        <v>1920</v>
      </c>
    </row>
    <row r="26" spans="1:5">
      <c r="A26" s="6">
        <v>15001091</v>
      </c>
      <c r="B26" s="11" t="s">
        <v>48</v>
      </c>
      <c r="C26" s="53">
        <f>SUMIF(Report1!A:A,چک!A26,Report1!C:C)</f>
        <v>0</v>
      </c>
      <c r="D26" s="53">
        <v>0</v>
      </c>
      <c r="E26" s="53">
        <f t="shared" si="0"/>
        <v>0</v>
      </c>
    </row>
    <row r="27" spans="1:5">
      <c r="A27" s="6">
        <v>15001094</v>
      </c>
      <c r="B27" s="11" t="s">
        <v>30</v>
      </c>
      <c r="C27" s="53">
        <f>SUMIF(Report1!A:A,چک!A27,Report1!C:C)</f>
        <v>0</v>
      </c>
      <c r="D27" s="53">
        <v>0</v>
      </c>
      <c r="E27" s="53">
        <f t="shared" si="0"/>
        <v>0</v>
      </c>
    </row>
    <row r="28" spans="1:5">
      <c r="A28" s="2">
        <v>15001098</v>
      </c>
      <c r="B28" s="4" t="s">
        <v>374</v>
      </c>
      <c r="C28" s="53">
        <f ca="1">SUMIF(Report1!A:A,چک!A28,Report1!C:C)</f>
        <v>3984</v>
      </c>
      <c r="D28" s="53">
        <v>-3000</v>
      </c>
      <c r="E28" s="53">
        <f t="shared" ca="1" si="0"/>
        <v>984</v>
      </c>
    </row>
    <row r="29" spans="1:5">
      <c r="A29" s="6">
        <v>15001099</v>
      </c>
      <c r="B29" s="11" t="s">
        <v>58</v>
      </c>
      <c r="C29" s="53">
        <f>SUMIF(Report1!A:A,چک!A29,Report1!C:C)</f>
        <v>0</v>
      </c>
      <c r="D29" s="53">
        <v>0</v>
      </c>
      <c r="E29" s="53">
        <f t="shared" si="0"/>
        <v>0</v>
      </c>
    </row>
    <row r="30" spans="1:5">
      <c r="A30" s="6">
        <v>15001105</v>
      </c>
      <c r="B30" s="11" t="s">
        <v>39</v>
      </c>
      <c r="C30" s="53">
        <f>SUMIF(Report1!A:A,چک!A30,Report1!C:C)</f>
        <v>0</v>
      </c>
      <c r="D30" s="53">
        <v>0</v>
      </c>
      <c r="E30" s="53">
        <f t="shared" si="0"/>
        <v>0</v>
      </c>
    </row>
    <row r="31" spans="1:5">
      <c r="A31" s="6">
        <v>15001106</v>
      </c>
      <c r="B31" s="11" t="s">
        <v>431</v>
      </c>
      <c r="C31" s="53">
        <f ca="1">SUMIF(Report1!A:A,چک!A31,Report1!C:C)</f>
        <v>0</v>
      </c>
      <c r="D31" s="53">
        <v>0</v>
      </c>
      <c r="E31" s="53">
        <f t="shared" ca="1" si="0"/>
        <v>0</v>
      </c>
    </row>
    <row r="32" spans="1:5">
      <c r="A32" s="6">
        <v>15001107</v>
      </c>
      <c r="B32" s="11" t="s">
        <v>36</v>
      </c>
      <c r="C32" s="53">
        <f>SUMIF(Report1!A:A,چک!A32,Report1!C:C)</f>
        <v>0</v>
      </c>
      <c r="D32" s="53">
        <v>-1</v>
      </c>
      <c r="E32" s="53">
        <f t="shared" si="0"/>
        <v>-1</v>
      </c>
    </row>
    <row r="33" spans="1:5">
      <c r="A33" s="6">
        <v>15001108</v>
      </c>
      <c r="B33" s="11" t="s">
        <v>33</v>
      </c>
      <c r="C33" s="53">
        <f>SUMIF(Report1!A:A,چک!A33,Report1!C:C)</f>
        <v>0</v>
      </c>
      <c r="D33" s="53">
        <v>0</v>
      </c>
      <c r="E33" s="53">
        <f t="shared" si="0"/>
        <v>0</v>
      </c>
    </row>
    <row r="34" spans="1:5">
      <c r="A34" s="6">
        <v>15001109</v>
      </c>
      <c r="B34" s="11" t="s">
        <v>402</v>
      </c>
      <c r="C34" s="53">
        <f ca="1">SUMIF(Report1!A:A,چک!A34,Report1!C:C)</f>
        <v>500</v>
      </c>
      <c r="D34" s="53">
        <v>-600</v>
      </c>
      <c r="E34" s="53">
        <f t="shared" ca="1" si="0"/>
        <v>-100</v>
      </c>
    </row>
    <row r="35" spans="1:5">
      <c r="A35" s="6">
        <v>15001110</v>
      </c>
      <c r="B35" s="11" t="s">
        <v>52</v>
      </c>
      <c r="C35" s="53">
        <f>SUMIF(Report1!A:A,چک!A35,Report1!C:C)</f>
        <v>0</v>
      </c>
      <c r="D35" s="53">
        <v>0</v>
      </c>
      <c r="E35" s="53">
        <f t="shared" si="0"/>
        <v>0</v>
      </c>
    </row>
    <row r="36" spans="1:5">
      <c r="A36" s="6">
        <v>15001111</v>
      </c>
      <c r="B36" s="11" t="s">
        <v>51</v>
      </c>
      <c r="C36" s="53">
        <f>SUMIF(Report1!A:A,چک!A36,Report1!C:C)</f>
        <v>0</v>
      </c>
      <c r="D36" s="53">
        <v>0</v>
      </c>
      <c r="E36" s="53">
        <f t="shared" si="0"/>
        <v>0</v>
      </c>
    </row>
    <row r="37" spans="1:5">
      <c r="A37" s="6">
        <v>15001112</v>
      </c>
      <c r="B37" s="11" t="s">
        <v>54</v>
      </c>
      <c r="C37" s="53">
        <f>SUMIF(Report1!A:A,چک!A37,Report1!C:C)</f>
        <v>0</v>
      </c>
      <c r="D37" s="53">
        <v>0</v>
      </c>
      <c r="E37" s="53">
        <f t="shared" si="0"/>
        <v>0</v>
      </c>
    </row>
    <row r="38" spans="1:5">
      <c r="A38" s="6">
        <v>15001113</v>
      </c>
      <c r="B38" s="11" t="s">
        <v>53</v>
      </c>
      <c r="C38" s="53">
        <f>SUMIF(Report1!A:A,چک!A38,Report1!C:C)</f>
        <v>0</v>
      </c>
      <c r="D38" s="53">
        <v>0</v>
      </c>
      <c r="E38" s="53">
        <f t="shared" si="0"/>
        <v>0</v>
      </c>
    </row>
    <row r="39" spans="1:5">
      <c r="A39" s="6">
        <v>15001114</v>
      </c>
      <c r="B39" s="11" t="s">
        <v>50</v>
      </c>
      <c r="C39" s="53">
        <f>SUMIF(Report1!A:A,چک!A39,Report1!C:C)</f>
        <v>0</v>
      </c>
      <c r="D39" s="53">
        <v>0</v>
      </c>
      <c r="E39" s="53">
        <f t="shared" si="0"/>
        <v>0</v>
      </c>
    </row>
    <row r="40" spans="1:5">
      <c r="A40" s="6">
        <v>15001117</v>
      </c>
      <c r="B40" s="11" t="s">
        <v>31</v>
      </c>
      <c r="C40" s="53">
        <f>SUMIF(Report1!A:A,چک!A40,Report1!C:C)</f>
        <v>0</v>
      </c>
      <c r="D40" s="53">
        <v>0</v>
      </c>
      <c r="E40" s="53">
        <f t="shared" si="0"/>
        <v>0</v>
      </c>
    </row>
    <row r="41" spans="1:5">
      <c r="A41" s="6">
        <v>15001120</v>
      </c>
      <c r="B41" s="11" t="s">
        <v>22</v>
      </c>
      <c r="C41" s="53">
        <f>SUMIF(Report1!A:A,چک!A41,Report1!C:C)</f>
        <v>0</v>
      </c>
      <c r="D41" s="53">
        <v>0</v>
      </c>
      <c r="E41" s="53">
        <f t="shared" si="0"/>
        <v>0</v>
      </c>
    </row>
    <row r="42" spans="1:5">
      <c r="A42" s="6">
        <v>15001121</v>
      </c>
      <c r="B42" s="11" t="s">
        <v>26</v>
      </c>
      <c r="C42" s="53">
        <f>SUMIF(Report1!A:A,چک!A42,Report1!C:C)</f>
        <v>0</v>
      </c>
      <c r="D42" s="53">
        <v>0</v>
      </c>
      <c r="E42" s="53">
        <f t="shared" si="0"/>
        <v>0</v>
      </c>
    </row>
    <row r="43" spans="1:5">
      <c r="A43" s="6">
        <v>15001122</v>
      </c>
      <c r="B43" s="11" t="s">
        <v>24</v>
      </c>
      <c r="C43" s="53">
        <f>SUMIF(Report1!A:A,چک!A43,Report1!C:C)</f>
        <v>0</v>
      </c>
      <c r="D43" s="53">
        <v>0</v>
      </c>
      <c r="E43" s="53">
        <f t="shared" si="0"/>
        <v>0</v>
      </c>
    </row>
    <row r="44" spans="1:5">
      <c r="A44" s="6">
        <v>15001123</v>
      </c>
      <c r="B44" s="11" t="s">
        <v>28</v>
      </c>
      <c r="C44" s="53">
        <f>SUMIF(Report1!A:A,چک!A44,Report1!C:C)</f>
        <v>0</v>
      </c>
      <c r="D44" s="53">
        <v>0</v>
      </c>
      <c r="E44" s="53">
        <f t="shared" si="0"/>
        <v>0</v>
      </c>
    </row>
    <row r="45" spans="1:5">
      <c r="A45" s="2">
        <v>15001124</v>
      </c>
      <c r="B45" s="4" t="s">
        <v>375</v>
      </c>
      <c r="C45" s="53">
        <f ca="1">SUMIF(Report1!A:A,چک!A45,Report1!C:C)</f>
        <v>8940</v>
      </c>
      <c r="D45" s="53">
        <v>-3560</v>
      </c>
      <c r="E45" s="53">
        <f t="shared" ca="1" si="0"/>
        <v>5380</v>
      </c>
    </row>
    <row r="46" spans="1:5">
      <c r="A46" s="2">
        <v>15001125</v>
      </c>
      <c r="B46" s="4" t="s">
        <v>376</v>
      </c>
      <c r="C46" s="53">
        <f ca="1">SUMIF(Report1!A:A,چک!A46,Report1!C:C)</f>
        <v>8935</v>
      </c>
      <c r="D46" s="53">
        <v>-3520</v>
      </c>
      <c r="E46" s="53">
        <f t="shared" ca="1" si="0"/>
        <v>5415</v>
      </c>
    </row>
    <row r="47" spans="1:5">
      <c r="A47" s="2">
        <v>15001126</v>
      </c>
      <c r="B47" s="4" t="s">
        <v>131</v>
      </c>
      <c r="C47" s="53">
        <f ca="1">SUMIF(Report1!A:A,چک!A47,Report1!C:C)</f>
        <v>0</v>
      </c>
      <c r="D47" s="53">
        <v>0</v>
      </c>
      <c r="E47" s="53">
        <f t="shared" ca="1" si="0"/>
        <v>0</v>
      </c>
    </row>
    <row r="48" spans="1:5">
      <c r="A48" s="2">
        <v>15001127</v>
      </c>
      <c r="B48" s="4" t="s">
        <v>411</v>
      </c>
      <c r="C48" s="53">
        <f ca="1">SUMIF(Report1!A:A,چک!A48,Report1!C:C)</f>
        <v>0</v>
      </c>
      <c r="D48" s="53">
        <v>0</v>
      </c>
      <c r="E48" s="53">
        <f t="shared" ca="1" si="0"/>
        <v>0</v>
      </c>
    </row>
    <row r="49" spans="1:5">
      <c r="A49" s="6">
        <v>15001129</v>
      </c>
      <c r="B49" s="11" t="s">
        <v>29</v>
      </c>
      <c r="C49" s="53">
        <f>SUMIF(Report1!A:A,چک!A49,Report1!C:C)</f>
        <v>0</v>
      </c>
      <c r="D49" s="53">
        <v>0</v>
      </c>
      <c r="E49" s="53">
        <f t="shared" si="0"/>
        <v>0</v>
      </c>
    </row>
    <row r="50" spans="1:5">
      <c r="A50" s="6">
        <v>15001130</v>
      </c>
      <c r="B50" s="11" t="s">
        <v>25</v>
      </c>
      <c r="C50" s="53">
        <f>SUMIF(Report1!A:A,چک!A50,Report1!C:C)</f>
        <v>0</v>
      </c>
      <c r="D50" s="53">
        <v>0</v>
      </c>
      <c r="E50" s="53">
        <f t="shared" si="0"/>
        <v>0</v>
      </c>
    </row>
    <row r="51" spans="1:5">
      <c r="A51" s="6">
        <v>15001132</v>
      </c>
      <c r="B51" s="11" t="s">
        <v>16</v>
      </c>
      <c r="C51" s="53">
        <f>SUMIF(Report1!A:A,چک!A51,Report1!C:C)</f>
        <v>0</v>
      </c>
      <c r="D51" s="53">
        <v>0</v>
      </c>
      <c r="E51" s="53">
        <f t="shared" si="0"/>
        <v>0</v>
      </c>
    </row>
    <row r="52" spans="1:5">
      <c r="A52" s="6">
        <v>15001134</v>
      </c>
      <c r="B52" s="11" t="s">
        <v>18</v>
      </c>
      <c r="C52" s="53">
        <f>SUMIF(Report1!A:A,چک!A52,Report1!C:C)</f>
        <v>0</v>
      </c>
      <c r="D52" s="53">
        <v>0</v>
      </c>
      <c r="E52" s="53">
        <f t="shared" si="0"/>
        <v>0</v>
      </c>
    </row>
    <row r="53" spans="1:5">
      <c r="A53" s="6">
        <v>15001136</v>
      </c>
      <c r="B53" s="11" t="s">
        <v>27</v>
      </c>
      <c r="C53" s="53">
        <f>SUMIF(Report1!A:A,چک!A53,Report1!C:C)</f>
        <v>0</v>
      </c>
      <c r="D53" s="53">
        <v>0</v>
      </c>
      <c r="E53" s="53">
        <f t="shared" si="0"/>
        <v>0</v>
      </c>
    </row>
    <row r="54" spans="1:5">
      <c r="A54" s="6">
        <v>15001137</v>
      </c>
      <c r="B54" s="11" t="s">
        <v>23</v>
      </c>
      <c r="C54" s="53">
        <f>SUMIF(Report1!A:A,چک!A54,Report1!C:C)</f>
        <v>0</v>
      </c>
      <c r="D54" s="53">
        <v>0</v>
      </c>
      <c r="E54" s="53">
        <f t="shared" si="0"/>
        <v>0</v>
      </c>
    </row>
    <row r="55" spans="1:5">
      <c r="A55" s="6">
        <v>15001139</v>
      </c>
      <c r="B55" s="11" t="s">
        <v>390</v>
      </c>
      <c r="C55" s="53">
        <f ca="1">SUMIF(Report1!A:A,چک!A55,Report1!C:C)</f>
        <v>840</v>
      </c>
      <c r="D55" s="53">
        <v>-480</v>
      </c>
      <c r="E55" s="53">
        <f t="shared" ca="1" si="0"/>
        <v>360</v>
      </c>
    </row>
    <row r="56" spans="1:5">
      <c r="A56" s="6">
        <v>15001141</v>
      </c>
      <c r="B56" s="11" t="s">
        <v>9</v>
      </c>
      <c r="C56" s="53">
        <f>SUMIF(Report1!A:A,چک!A56,Report1!C:C)</f>
        <v>0</v>
      </c>
      <c r="D56" s="53">
        <v>0</v>
      </c>
      <c r="E56" s="53">
        <f t="shared" si="0"/>
        <v>0</v>
      </c>
    </row>
    <row r="57" spans="1:5">
      <c r="A57" s="6">
        <v>15001141</v>
      </c>
      <c r="B57" s="11" t="s">
        <v>15</v>
      </c>
      <c r="C57" s="53">
        <f>SUMIF(Report1!A:A,چک!A57,Report1!C:C)</f>
        <v>0</v>
      </c>
      <c r="D57" s="53">
        <v>0</v>
      </c>
      <c r="E57" s="53">
        <f t="shared" si="0"/>
        <v>0</v>
      </c>
    </row>
    <row r="58" spans="1:5">
      <c r="A58" s="6">
        <v>15001143</v>
      </c>
      <c r="B58" s="11" t="s">
        <v>42</v>
      </c>
      <c r="C58" s="53">
        <f>SUMIF(Report1!A:A,چک!A58,Report1!C:C)</f>
        <v>0</v>
      </c>
      <c r="D58" s="53">
        <v>0</v>
      </c>
      <c r="E58" s="53">
        <f t="shared" si="0"/>
        <v>0</v>
      </c>
    </row>
    <row r="59" spans="1:5">
      <c r="A59" s="6">
        <v>15001144</v>
      </c>
      <c r="B59" s="11" t="s">
        <v>44</v>
      </c>
      <c r="C59" s="53">
        <f>SUMIF(Report1!A:A,چک!A59,Report1!C:C)</f>
        <v>0</v>
      </c>
      <c r="D59" s="53">
        <v>0</v>
      </c>
      <c r="E59" s="53">
        <f t="shared" si="0"/>
        <v>0</v>
      </c>
    </row>
    <row r="60" spans="1:5">
      <c r="A60" s="2">
        <v>15001145</v>
      </c>
      <c r="B60" s="4" t="s">
        <v>377</v>
      </c>
      <c r="C60" s="53">
        <f ca="1">SUMIF(Report1!A:A,چک!A60,Report1!C:C)</f>
        <v>3456</v>
      </c>
      <c r="D60" s="53">
        <v>-3072</v>
      </c>
      <c r="E60" s="53">
        <f t="shared" ca="1" si="0"/>
        <v>384</v>
      </c>
    </row>
    <row r="61" spans="1:5">
      <c r="A61" s="2">
        <v>15001146</v>
      </c>
      <c r="B61" s="4" t="s">
        <v>445</v>
      </c>
      <c r="C61" s="53">
        <f ca="1">SUMIF(Report1!A:A,چک!A61,Report1!C:C)</f>
        <v>720</v>
      </c>
      <c r="D61" s="53">
        <v>-1152</v>
      </c>
      <c r="E61" s="53">
        <f t="shared" ca="1" si="0"/>
        <v>-432</v>
      </c>
    </row>
    <row r="62" spans="1:5">
      <c r="A62" s="6">
        <v>15001147</v>
      </c>
      <c r="B62" s="11" t="s">
        <v>57</v>
      </c>
      <c r="C62" s="53">
        <f>SUMIF(Report1!A:A,چک!A62,Report1!C:C)</f>
        <v>0</v>
      </c>
      <c r="D62" s="53">
        <v>0</v>
      </c>
      <c r="E62" s="53">
        <f t="shared" si="0"/>
        <v>0</v>
      </c>
    </row>
    <row r="63" spans="1:5">
      <c r="A63" s="6">
        <v>15001148</v>
      </c>
      <c r="B63" s="11" t="s">
        <v>37</v>
      </c>
      <c r="C63" s="53">
        <f>SUMIF(Report1!A:A,چک!A63,Report1!C:C)</f>
        <v>0</v>
      </c>
      <c r="D63" s="53">
        <v>-1</v>
      </c>
      <c r="E63" s="53">
        <f t="shared" si="0"/>
        <v>-1</v>
      </c>
    </row>
    <row r="64" spans="1:5">
      <c r="A64" s="6">
        <v>15001149</v>
      </c>
      <c r="B64" s="11" t="s">
        <v>34</v>
      </c>
      <c r="C64" s="53">
        <f>SUMIF(Report1!A:A,چک!A64,Report1!C:C)</f>
        <v>0</v>
      </c>
      <c r="D64" s="53">
        <v>-1</v>
      </c>
      <c r="E64" s="53">
        <f t="shared" si="0"/>
        <v>-1</v>
      </c>
    </row>
    <row r="65" spans="1:5">
      <c r="A65" s="6">
        <v>15001150</v>
      </c>
      <c r="B65" s="11" t="s">
        <v>389</v>
      </c>
      <c r="C65" s="53">
        <f ca="1">SUMIF(Report1!A:A,چک!A65,Report1!C:C)</f>
        <v>0</v>
      </c>
      <c r="D65" s="53">
        <v>0</v>
      </c>
      <c r="E65" s="53">
        <f t="shared" ca="1" si="0"/>
        <v>0</v>
      </c>
    </row>
    <row r="66" spans="1:5">
      <c r="A66" s="2">
        <v>15001151</v>
      </c>
      <c r="B66" s="4" t="s">
        <v>388</v>
      </c>
      <c r="C66" s="53">
        <f ca="1">SUMIF(Report1!A:A,چک!A66,Report1!C:C)</f>
        <v>192</v>
      </c>
      <c r="D66" s="53">
        <v>-1632</v>
      </c>
      <c r="E66" s="53">
        <f t="shared" ca="1" si="0"/>
        <v>-1440</v>
      </c>
    </row>
    <row r="67" spans="1:5">
      <c r="A67" s="6">
        <v>15001152</v>
      </c>
      <c r="B67" s="11" t="s">
        <v>56</v>
      </c>
      <c r="C67" s="53">
        <f>SUMIF(Report1!A:A,چک!A67,Report1!C:C)</f>
        <v>0</v>
      </c>
      <c r="D67" s="53">
        <v>0</v>
      </c>
      <c r="E67" s="53">
        <f t="shared" ref="E67:E130" si="1">C67+D67</f>
        <v>0</v>
      </c>
    </row>
    <row r="68" spans="1:5">
      <c r="A68" s="6">
        <v>15001154</v>
      </c>
      <c r="B68" s="11" t="s">
        <v>477</v>
      </c>
      <c r="C68" s="53">
        <f ca="1">SUMIF(Report1!A:A,چک!A68,Report1!C:C)</f>
        <v>768</v>
      </c>
      <c r="D68" s="53">
        <v>-960</v>
      </c>
      <c r="E68" s="53">
        <f t="shared" ca="1" si="1"/>
        <v>-192</v>
      </c>
    </row>
    <row r="69" spans="1:5">
      <c r="A69" s="6">
        <v>15001155</v>
      </c>
      <c r="B69" s="11" t="s">
        <v>160</v>
      </c>
      <c r="C69" s="53">
        <f ca="1">SUMIF(Report1!A:A,چک!A69,Report1!C:C)</f>
        <v>288</v>
      </c>
      <c r="D69" s="53">
        <v>-1344</v>
      </c>
      <c r="E69" s="53">
        <f t="shared" ca="1" si="1"/>
        <v>-1056</v>
      </c>
    </row>
    <row r="70" spans="1:5">
      <c r="A70" s="6">
        <v>15001157</v>
      </c>
      <c r="B70" s="11" t="s">
        <v>378</v>
      </c>
      <c r="C70" s="53">
        <f ca="1">SUMIF(Report1!A:A,چک!A70,Report1!C:C)</f>
        <v>0</v>
      </c>
      <c r="D70" s="53">
        <v>-480</v>
      </c>
      <c r="E70" s="53">
        <f t="shared" ca="1" si="1"/>
        <v>-480</v>
      </c>
    </row>
    <row r="71" spans="1:5">
      <c r="A71" s="6">
        <v>15001158</v>
      </c>
      <c r="B71" s="11" t="s">
        <v>59</v>
      </c>
      <c r="C71" s="53">
        <f ca="1">SUMIF(Report1!A:A,چک!A71,Report1!C:C)</f>
        <v>2415</v>
      </c>
      <c r="D71" s="53">
        <v>-1240</v>
      </c>
      <c r="E71" s="53">
        <f t="shared" ca="1" si="1"/>
        <v>1175</v>
      </c>
    </row>
    <row r="72" spans="1:5">
      <c r="A72" s="6">
        <v>15001160</v>
      </c>
      <c r="B72" s="11" t="s">
        <v>410</v>
      </c>
      <c r="C72" s="53">
        <f ca="1">SUMIF(Report1!A:A,چک!A72,Report1!C:C)</f>
        <v>768</v>
      </c>
      <c r="D72" s="53">
        <v>-2016</v>
      </c>
      <c r="E72" s="53">
        <f t="shared" ca="1" si="1"/>
        <v>-1248</v>
      </c>
    </row>
    <row r="73" spans="1:5">
      <c r="A73" s="2">
        <v>15001161</v>
      </c>
      <c r="B73" s="4" t="s">
        <v>382</v>
      </c>
      <c r="C73" s="53">
        <f ca="1">SUMIF(Report1!A:A,چک!A73,Report1!C:C)</f>
        <v>1452</v>
      </c>
      <c r="D73" s="53">
        <v>-1360</v>
      </c>
      <c r="E73" s="53">
        <f t="shared" ca="1" si="1"/>
        <v>92</v>
      </c>
    </row>
    <row r="74" spans="1:5">
      <c r="A74" s="2">
        <v>15001162</v>
      </c>
      <c r="B74" s="4" t="s">
        <v>383</v>
      </c>
      <c r="C74" s="53">
        <f ca="1">SUMIF(Report1!A:A,چک!A74,Report1!C:C)</f>
        <v>1452</v>
      </c>
      <c r="D74" s="53">
        <v>-1280</v>
      </c>
      <c r="E74" s="53">
        <f t="shared" ca="1" si="1"/>
        <v>172</v>
      </c>
    </row>
    <row r="75" spans="1:5">
      <c r="A75" s="2">
        <v>15001164</v>
      </c>
      <c r="B75" s="4" t="s">
        <v>387</v>
      </c>
      <c r="C75" s="53">
        <f ca="1">SUMIF(Report1!A:A,چک!A75,Report1!C:C)</f>
        <v>4992</v>
      </c>
      <c r="D75" s="53">
        <v>-5376</v>
      </c>
      <c r="E75" s="53">
        <f t="shared" ca="1" si="1"/>
        <v>-384</v>
      </c>
    </row>
    <row r="76" spans="1:5">
      <c r="A76" s="2">
        <v>15001166</v>
      </c>
      <c r="B76" s="4" t="s">
        <v>406</v>
      </c>
      <c r="C76" s="53">
        <f ca="1">SUMIF(Report1!A:A,چک!A76,Report1!C:C)</f>
        <v>0</v>
      </c>
      <c r="D76" s="53">
        <v>0</v>
      </c>
      <c r="E76" s="53">
        <f t="shared" ca="1" si="1"/>
        <v>0</v>
      </c>
    </row>
    <row r="77" spans="1:5">
      <c r="A77" s="2">
        <v>15001168</v>
      </c>
      <c r="B77" s="4" t="s">
        <v>446</v>
      </c>
      <c r="C77" s="53">
        <f ca="1">SUMIF(Report1!A:A,چک!A77,Report1!C:C)</f>
        <v>0</v>
      </c>
      <c r="D77" s="53">
        <v>0</v>
      </c>
      <c r="E77" s="53">
        <f t="shared" ca="1" si="1"/>
        <v>0</v>
      </c>
    </row>
    <row r="78" spans="1:5">
      <c r="A78" s="6">
        <v>15001172</v>
      </c>
      <c r="B78" s="11" t="s">
        <v>166</v>
      </c>
      <c r="C78" s="53">
        <f ca="1">SUMIF(Report1!A:A,چک!A78,Report1!C:C)</f>
        <v>0</v>
      </c>
      <c r="D78" s="53">
        <v>0</v>
      </c>
      <c r="E78" s="53">
        <f t="shared" ca="1" si="1"/>
        <v>0</v>
      </c>
    </row>
    <row r="79" spans="1:5">
      <c r="A79" s="6">
        <v>15001175</v>
      </c>
      <c r="B79" s="11" t="s">
        <v>432</v>
      </c>
      <c r="C79" s="53">
        <f ca="1">SUMIF(Report1!A:A,چک!A79,Report1!C:C)</f>
        <v>0</v>
      </c>
      <c r="D79" s="53">
        <v>0</v>
      </c>
      <c r="E79" s="53">
        <f t="shared" ca="1" si="1"/>
        <v>0</v>
      </c>
    </row>
    <row r="80" spans="1:5">
      <c r="A80" s="6">
        <v>15001176</v>
      </c>
      <c r="B80" s="11" t="s">
        <v>462</v>
      </c>
      <c r="C80" s="53">
        <f ca="1">SUMIF(Report1!A:A,چک!A80,Report1!C:C)</f>
        <v>216</v>
      </c>
      <c r="D80" s="53">
        <v>0</v>
      </c>
      <c r="E80" s="53">
        <f t="shared" ca="1" si="1"/>
        <v>216</v>
      </c>
    </row>
    <row r="81" spans="1:5">
      <c r="A81" s="6">
        <v>15001177</v>
      </c>
      <c r="B81" s="11" t="s">
        <v>472</v>
      </c>
      <c r="C81" s="53">
        <f ca="1">SUMIF(Report1!A:A,چک!A81,Report1!C:C)</f>
        <v>3600</v>
      </c>
      <c r="D81" s="53">
        <v>0</v>
      </c>
      <c r="E81" s="53">
        <f t="shared" ca="1" si="1"/>
        <v>3600</v>
      </c>
    </row>
    <row r="82" spans="1:5">
      <c r="A82" s="6">
        <v>15001178</v>
      </c>
      <c r="B82" s="11" t="s">
        <v>484</v>
      </c>
      <c r="C82" s="53">
        <f ca="1">SUMIF(Report1!A:A,چک!A82,Report1!C:C)</f>
        <v>0</v>
      </c>
      <c r="D82" s="53">
        <v>0</v>
      </c>
      <c r="E82" s="53">
        <f t="shared" ca="1" si="1"/>
        <v>0</v>
      </c>
    </row>
    <row r="83" spans="1:5">
      <c r="A83" s="6">
        <v>15001179</v>
      </c>
      <c r="B83" s="11" t="s">
        <v>486</v>
      </c>
      <c r="C83" s="53">
        <f ca="1">SUMIF(Report1!A:A,چک!A83,Report1!C:C)</f>
        <v>0</v>
      </c>
      <c r="D83" s="53">
        <v>0</v>
      </c>
      <c r="E83" s="53">
        <f t="shared" ca="1" si="1"/>
        <v>0</v>
      </c>
    </row>
    <row r="84" spans="1:5">
      <c r="A84" s="6">
        <v>15002003</v>
      </c>
      <c r="B84" s="11" t="s">
        <v>12</v>
      </c>
      <c r="C84" s="53">
        <f>SUMIF(Report1!A:A,چک!A84,Report1!C:C)</f>
        <v>0</v>
      </c>
      <c r="D84" s="53">
        <v>0</v>
      </c>
      <c r="E84" s="53">
        <f t="shared" si="1"/>
        <v>0</v>
      </c>
    </row>
    <row r="85" spans="1:5">
      <c r="A85" s="6">
        <v>15002010</v>
      </c>
      <c r="B85" s="11" t="s">
        <v>403</v>
      </c>
      <c r="C85" s="53">
        <f ca="1">SUMIF(Report1!A:A,چک!A85,Report1!C:C)</f>
        <v>500</v>
      </c>
      <c r="D85" s="53">
        <v>-600</v>
      </c>
      <c r="E85" s="53">
        <f t="shared" ca="1" si="1"/>
        <v>-100</v>
      </c>
    </row>
    <row r="86" spans="1:5">
      <c r="A86" s="6">
        <v>15002011</v>
      </c>
      <c r="B86" s="11" t="s">
        <v>463</v>
      </c>
      <c r="C86" s="53">
        <f ca="1">SUMIF(Report1!A:A,چک!A86,Report1!C:C)</f>
        <v>0</v>
      </c>
      <c r="D86" s="53">
        <v>0</v>
      </c>
      <c r="E86" s="53">
        <f t="shared" ca="1" si="1"/>
        <v>0</v>
      </c>
    </row>
    <row r="87" spans="1:5">
      <c r="A87" s="6">
        <v>15002015</v>
      </c>
      <c r="B87" s="11" t="s">
        <v>413</v>
      </c>
      <c r="C87" s="53">
        <f ca="1">SUMIF(Report1!A:A,چک!A87,Report1!C:C)</f>
        <v>0</v>
      </c>
      <c r="D87" s="53">
        <v>0</v>
      </c>
      <c r="E87" s="53">
        <f t="shared" ca="1" si="1"/>
        <v>0</v>
      </c>
    </row>
    <row r="88" spans="1:5">
      <c r="A88" s="6">
        <v>15002016</v>
      </c>
      <c r="B88" s="11" t="s">
        <v>414</v>
      </c>
      <c r="C88" s="53">
        <f ca="1">SUMIF(Report1!A:A,چک!A88,Report1!C:C)</f>
        <v>0</v>
      </c>
      <c r="D88" s="53">
        <v>0</v>
      </c>
      <c r="E88" s="53">
        <f t="shared" ca="1" si="1"/>
        <v>0</v>
      </c>
    </row>
    <row r="89" spans="1:5">
      <c r="A89" s="6">
        <v>15002017</v>
      </c>
      <c r="B89" s="11" t="s">
        <v>491</v>
      </c>
      <c r="C89" s="53">
        <f ca="1">SUMIF(Report1!A:A,چک!A89,Report1!C:C)</f>
        <v>0</v>
      </c>
      <c r="D89" s="53">
        <v>0</v>
      </c>
      <c r="E89" s="53">
        <f t="shared" ca="1" si="1"/>
        <v>0</v>
      </c>
    </row>
    <row r="90" spans="1:5">
      <c r="A90" s="6">
        <v>15002018</v>
      </c>
      <c r="B90" s="11" t="s">
        <v>492</v>
      </c>
      <c r="C90" s="53">
        <f ca="1">SUMIF(Report1!A:A,چک!A90,Report1!C:C)</f>
        <v>0</v>
      </c>
      <c r="D90" s="53">
        <v>0</v>
      </c>
      <c r="E90" s="53">
        <f t="shared" ca="1" si="1"/>
        <v>0</v>
      </c>
    </row>
    <row r="91" spans="1:5">
      <c r="A91" s="2">
        <v>15002020</v>
      </c>
      <c r="B91" s="4" t="s">
        <v>381</v>
      </c>
      <c r="C91" s="53">
        <f ca="1">SUMIF(Report1!A:A,چک!A91,Report1!C:C)</f>
        <v>1680</v>
      </c>
      <c r="D91" s="53">
        <v>-1332</v>
      </c>
      <c r="E91" s="53">
        <f t="shared" ca="1" si="1"/>
        <v>348</v>
      </c>
    </row>
    <row r="92" spans="1:5">
      <c r="A92" s="6">
        <v>15002024</v>
      </c>
      <c r="B92" s="11" t="s">
        <v>372</v>
      </c>
      <c r="C92" s="53">
        <f ca="1">SUMIF(Report1!A:A,چک!A92,Report1!C:C)</f>
        <v>2850</v>
      </c>
      <c r="D92" s="53">
        <v>-1950</v>
      </c>
      <c r="E92" s="53">
        <f t="shared" ca="1" si="1"/>
        <v>900</v>
      </c>
    </row>
    <row r="93" spans="1:5">
      <c r="A93" s="6">
        <v>15002025</v>
      </c>
      <c r="B93" s="11" t="s">
        <v>373</v>
      </c>
      <c r="C93" s="53">
        <f ca="1">SUMIF(Report1!A:A,چک!A93,Report1!C:C)</f>
        <v>2850</v>
      </c>
      <c r="D93" s="53">
        <v>-1770</v>
      </c>
      <c r="E93" s="53">
        <f t="shared" ca="1" si="1"/>
        <v>1080</v>
      </c>
    </row>
    <row r="94" spans="1:5">
      <c r="A94" s="6">
        <v>15002032</v>
      </c>
      <c r="B94" s="11" t="s">
        <v>415</v>
      </c>
      <c r="C94" s="53">
        <f>SUMIF(Report1!A:A,چک!A94,Report1!C:C)</f>
        <v>0</v>
      </c>
      <c r="D94" s="53">
        <v>0</v>
      </c>
      <c r="E94" s="53">
        <f t="shared" si="1"/>
        <v>0</v>
      </c>
    </row>
    <row r="95" spans="1:5">
      <c r="A95" s="6">
        <v>15002033</v>
      </c>
      <c r="B95" s="11" t="s">
        <v>7</v>
      </c>
      <c r="C95" s="53">
        <f ca="1">SUMIF(Report1!A:A,چک!A95,Report1!C:C)</f>
        <v>0</v>
      </c>
      <c r="D95" s="53">
        <v>0</v>
      </c>
      <c r="E95" s="53">
        <f t="shared" ca="1" si="1"/>
        <v>0</v>
      </c>
    </row>
    <row r="96" spans="1:5">
      <c r="A96" s="6">
        <v>15002039</v>
      </c>
      <c r="B96" s="11" t="s">
        <v>13</v>
      </c>
      <c r="C96" s="53">
        <f ca="1">SUMIF(Report1!A:A,چک!A96,Report1!C:C)</f>
        <v>0</v>
      </c>
      <c r="D96" s="53">
        <v>0</v>
      </c>
      <c r="E96" s="53">
        <f t="shared" ca="1" si="1"/>
        <v>0</v>
      </c>
    </row>
    <row r="97" spans="1:6">
      <c r="A97" s="6">
        <v>15002040</v>
      </c>
      <c r="B97" s="11" t="s">
        <v>14</v>
      </c>
      <c r="C97" s="53">
        <f ca="1">SUMIF(Report1!A:A,چک!A97,Report1!C:C)</f>
        <v>0</v>
      </c>
      <c r="D97" s="53">
        <v>0</v>
      </c>
      <c r="E97" s="53">
        <f t="shared" ca="1" si="1"/>
        <v>0</v>
      </c>
    </row>
    <row r="98" spans="1:6">
      <c r="A98" s="6">
        <v>15002042</v>
      </c>
      <c r="B98" s="11" t="s">
        <v>417</v>
      </c>
      <c r="C98" s="53">
        <f ca="1">SUMIF(Report1!A:A,چک!A98,Report1!C:C)</f>
        <v>9600</v>
      </c>
      <c r="D98" s="53">
        <v>-7400</v>
      </c>
      <c r="E98" s="53">
        <f t="shared" ca="1" si="1"/>
        <v>2200</v>
      </c>
      <c r="F98" t="s">
        <v>524</v>
      </c>
    </row>
    <row r="99" spans="1:6">
      <c r="A99" s="2">
        <v>15002055</v>
      </c>
      <c r="B99" s="4" t="s">
        <v>367</v>
      </c>
      <c r="C99" s="53">
        <f ca="1">SUMIF(Report1!A:A,چک!A99,Report1!C:C)</f>
        <v>5480</v>
      </c>
      <c r="D99" s="53">
        <v>-9600</v>
      </c>
      <c r="E99" s="53">
        <f t="shared" ca="1" si="1"/>
        <v>-4120</v>
      </c>
    </row>
    <row r="100" spans="1:6">
      <c r="A100" s="2">
        <v>15002056</v>
      </c>
      <c r="B100" s="4" t="s">
        <v>464</v>
      </c>
      <c r="C100" s="53">
        <f ca="1">SUMIF(Report1!A:A,چک!A100,Report1!C:C)</f>
        <v>0</v>
      </c>
      <c r="D100" s="53">
        <v>0</v>
      </c>
      <c r="E100" s="53">
        <f t="shared" ca="1" si="1"/>
        <v>0</v>
      </c>
    </row>
    <row r="101" spans="1:6">
      <c r="A101" s="2">
        <v>15002058</v>
      </c>
      <c r="B101" s="4" t="s">
        <v>465</v>
      </c>
      <c r="C101" s="53">
        <f ca="1">SUMIF(Report1!A:A,چک!A101,Report1!C:C)</f>
        <v>0</v>
      </c>
      <c r="D101" s="53">
        <v>0</v>
      </c>
      <c r="E101" s="53">
        <f t="shared" ca="1" si="1"/>
        <v>0</v>
      </c>
    </row>
    <row r="102" spans="1:6">
      <c r="A102" s="6">
        <v>15002084</v>
      </c>
      <c r="B102" s="11" t="s">
        <v>384</v>
      </c>
      <c r="C102" s="53">
        <f ca="1">SUMIF(Report1!A:A,چک!A102,Report1!C:C)</f>
        <v>8030</v>
      </c>
      <c r="D102" s="53">
        <v>-3900</v>
      </c>
      <c r="E102" s="53">
        <f t="shared" ca="1" si="1"/>
        <v>4130</v>
      </c>
    </row>
    <row r="103" spans="1:6">
      <c r="A103" s="6">
        <v>15002085</v>
      </c>
      <c r="B103" s="11" t="s">
        <v>385</v>
      </c>
      <c r="C103" s="53">
        <f ca="1">SUMIF(Report1!A:A,چک!A103,Report1!C:C)</f>
        <v>8080</v>
      </c>
      <c r="D103" s="53">
        <v>-3210</v>
      </c>
      <c r="E103" s="53">
        <f t="shared" ca="1" si="1"/>
        <v>4870</v>
      </c>
    </row>
    <row r="104" spans="1:6">
      <c r="A104" s="2">
        <v>15002098</v>
      </c>
      <c r="B104" s="4" t="s">
        <v>366</v>
      </c>
      <c r="C104" s="53">
        <f ca="1">SUMIF(Report1!A:A,چک!A104,Report1!C:C)</f>
        <v>34125</v>
      </c>
      <c r="D104" s="53">
        <v>-12501</v>
      </c>
      <c r="E104" s="53">
        <f t="shared" ca="1" si="1"/>
        <v>21624</v>
      </c>
    </row>
    <row r="105" spans="1:6">
      <c r="A105" s="2">
        <v>15002099</v>
      </c>
      <c r="B105" s="4" t="s">
        <v>365</v>
      </c>
      <c r="C105" s="53">
        <f ca="1">SUMIF(Report1!A:A,چک!A105,Report1!C:C)</f>
        <v>34175</v>
      </c>
      <c r="D105" s="53">
        <v>-12501</v>
      </c>
      <c r="E105" s="53">
        <f t="shared" ca="1" si="1"/>
        <v>21674</v>
      </c>
    </row>
    <row r="106" spans="1:6">
      <c r="A106" s="6">
        <v>15003001</v>
      </c>
      <c r="B106" s="11" t="s">
        <v>363</v>
      </c>
      <c r="C106" s="53">
        <f ca="1">SUMIF(Report1!A:A,چک!A106,Report1!C:C)</f>
        <v>49200</v>
      </c>
      <c r="D106" s="53">
        <v>-39000</v>
      </c>
      <c r="E106" s="53">
        <f t="shared" ca="1" si="1"/>
        <v>10200</v>
      </c>
    </row>
    <row r="107" spans="1:6">
      <c r="A107" s="2">
        <v>15003002</v>
      </c>
      <c r="B107" s="4" t="s">
        <v>362</v>
      </c>
      <c r="C107" s="53">
        <f ca="1">SUMIF(Report1!A:A,چک!A107,Report1!C:C)</f>
        <v>7320</v>
      </c>
      <c r="D107" s="53">
        <v>-6540</v>
      </c>
      <c r="E107" s="53">
        <f t="shared" ca="1" si="1"/>
        <v>780</v>
      </c>
    </row>
    <row r="108" spans="1:6">
      <c r="A108" s="2">
        <v>15003003</v>
      </c>
      <c r="B108" s="4" t="s">
        <v>361</v>
      </c>
      <c r="C108" s="53">
        <f ca="1">SUMIF(Report1!A:A,چک!A108,Report1!C:C)</f>
        <v>33720</v>
      </c>
      <c r="D108" s="53">
        <v>-23640</v>
      </c>
      <c r="E108" s="53">
        <f t="shared" ca="1" si="1"/>
        <v>10080</v>
      </c>
    </row>
    <row r="109" spans="1:6">
      <c r="A109" s="2">
        <v>15003004</v>
      </c>
      <c r="B109" s="4" t="s">
        <v>364</v>
      </c>
      <c r="C109" s="53">
        <f ca="1">SUMIF(Report1!A:A,چک!A109,Report1!C:C)</f>
        <v>5712</v>
      </c>
      <c r="D109" s="53">
        <v>-5712</v>
      </c>
      <c r="E109" s="53">
        <f t="shared" ca="1" si="1"/>
        <v>0</v>
      </c>
    </row>
    <row r="110" spans="1:6">
      <c r="A110" s="6">
        <v>15003005</v>
      </c>
      <c r="B110" s="11" t="s">
        <v>167</v>
      </c>
      <c r="C110" s="53">
        <f ca="1">SUMIF(Report1!A:A,چک!A110,Report1!C:C)</f>
        <v>0</v>
      </c>
      <c r="D110" s="53">
        <v>0</v>
      </c>
      <c r="E110" s="53">
        <f t="shared" ca="1" si="1"/>
        <v>0</v>
      </c>
    </row>
    <row r="111" spans="1:6">
      <c r="A111" s="6">
        <v>15003006</v>
      </c>
      <c r="B111" s="11" t="s">
        <v>8</v>
      </c>
      <c r="C111" s="53">
        <f>SUMIF(Report1!A:A,چک!A111,Report1!C:C)</f>
        <v>0</v>
      </c>
      <c r="D111" s="53">
        <v>0</v>
      </c>
      <c r="E111" s="53">
        <f t="shared" si="1"/>
        <v>0</v>
      </c>
    </row>
    <row r="112" spans="1:6">
      <c r="A112" s="6">
        <v>15003009</v>
      </c>
      <c r="B112" s="11" t="s">
        <v>412</v>
      </c>
      <c r="C112" s="53">
        <f ca="1">SUMIF(Report1!A:A,چک!A112,Report1!C:C)</f>
        <v>0</v>
      </c>
      <c r="D112" s="53">
        <v>0</v>
      </c>
      <c r="E112" s="53">
        <f t="shared" ca="1" si="1"/>
        <v>0</v>
      </c>
    </row>
    <row r="113" spans="1:5">
      <c r="A113" s="6">
        <v>15004001</v>
      </c>
      <c r="B113" s="11" t="s">
        <v>426</v>
      </c>
      <c r="C113" s="53">
        <f>SUMIF(Report1!A:A,چک!A113,Report1!C:C)</f>
        <v>0</v>
      </c>
      <c r="D113" s="53">
        <v>0</v>
      </c>
      <c r="E113" s="53">
        <f t="shared" si="1"/>
        <v>0</v>
      </c>
    </row>
    <row r="114" spans="1:5">
      <c r="A114" s="6">
        <v>15004004</v>
      </c>
      <c r="B114" s="11" t="s">
        <v>494</v>
      </c>
      <c r="C114" s="53">
        <f ca="1">SUMIF(Report1!A:A,چک!A114,Report1!C:C)</f>
        <v>0</v>
      </c>
      <c r="D114" s="53">
        <v>-250</v>
      </c>
      <c r="E114" s="53">
        <f t="shared" ca="1" si="1"/>
        <v>-250</v>
      </c>
    </row>
    <row r="115" spans="1:5">
      <c r="A115" s="6">
        <v>15004005</v>
      </c>
      <c r="B115" s="11" t="s">
        <v>495</v>
      </c>
      <c r="C115" s="53">
        <f ca="1">SUMIF(Report1!A:A,چک!A115,Report1!C:C)</f>
        <v>0</v>
      </c>
      <c r="D115" s="53">
        <v>-1000</v>
      </c>
      <c r="E115" s="53">
        <f t="shared" ca="1" si="1"/>
        <v>-1000</v>
      </c>
    </row>
    <row r="116" spans="1:5">
      <c r="A116" s="2">
        <v>15004006</v>
      </c>
      <c r="B116" s="4" t="s">
        <v>360</v>
      </c>
      <c r="C116" s="53">
        <f ca="1">SUMIF(Report1!A:A,چک!A116,Report1!C:C)</f>
        <v>0</v>
      </c>
      <c r="D116" s="53">
        <v>0</v>
      </c>
      <c r="E116" s="53">
        <f t="shared" ca="1" si="1"/>
        <v>0</v>
      </c>
    </row>
    <row r="117" spans="1:5">
      <c r="A117" s="2">
        <v>15004007</v>
      </c>
      <c r="B117" s="4" t="s">
        <v>359</v>
      </c>
      <c r="C117" s="53">
        <f ca="1">SUMIF(Report1!A:A,چک!A117,Report1!C:C)</f>
        <v>19040</v>
      </c>
      <c r="D117" s="53">
        <v>-13240</v>
      </c>
      <c r="E117" s="53">
        <f t="shared" ca="1" si="1"/>
        <v>5800</v>
      </c>
    </row>
    <row r="118" spans="1:5">
      <c r="A118" s="2">
        <v>15004008</v>
      </c>
      <c r="B118" s="4" t="s">
        <v>418</v>
      </c>
      <c r="C118" s="53">
        <f ca="1">SUMIF(Report1!A:A,چک!A118,Report1!C:C)</f>
        <v>0</v>
      </c>
      <c r="D118" s="53">
        <v>0</v>
      </c>
      <c r="E118" s="53">
        <f t="shared" ca="1" si="1"/>
        <v>0</v>
      </c>
    </row>
    <row r="119" spans="1:5">
      <c r="A119" s="2">
        <v>15004009</v>
      </c>
      <c r="B119" s="4" t="s">
        <v>419</v>
      </c>
      <c r="C119" s="53">
        <f ca="1">SUMIF(Report1!A:A,چک!A119,Report1!C:C)</f>
        <v>0</v>
      </c>
      <c r="D119" s="53">
        <v>0</v>
      </c>
      <c r="E119" s="53">
        <f t="shared" ca="1" si="1"/>
        <v>0</v>
      </c>
    </row>
    <row r="120" spans="1:5">
      <c r="A120" s="6">
        <v>15005002</v>
      </c>
      <c r="B120" s="11" t="s">
        <v>10</v>
      </c>
      <c r="C120" s="53">
        <f>SUMIF(Report1!A:A,چک!A120,Report1!C:C)</f>
        <v>0</v>
      </c>
      <c r="D120" s="53">
        <v>0</v>
      </c>
      <c r="E120" s="53">
        <f t="shared" si="1"/>
        <v>0</v>
      </c>
    </row>
    <row r="121" spans="1:5">
      <c r="A121" s="6">
        <v>15005002</v>
      </c>
      <c r="B121" s="11" t="s">
        <v>11</v>
      </c>
      <c r="C121" s="53">
        <f>SUMIF(Report1!A:A,چک!A121,Report1!C:C)</f>
        <v>0</v>
      </c>
      <c r="D121" s="53">
        <v>0</v>
      </c>
      <c r="E121" s="53">
        <f t="shared" si="1"/>
        <v>0</v>
      </c>
    </row>
    <row r="122" spans="1:5">
      <c r="A122" s="2">
        <v>15010001</v>
      </c>
      <c r="B122" s="4" t="s">
        <v>358</v>
      </c>
      <c r="C122" s="53">
        <f ca="1">SUMIF(Report1!A:A,چک!A122,Report1!C:C)</f>
        <v>4650</v>
      </c>
      <c r="D122" s="53">
        <v>-4362</v>
      </c>
      <c r="E122" s="53">
        <f t="shared" ca="1" si="1"/>
        <v>288</v>
      </c>
    </row>
    <row r="123" spans="1:5">
      <c r="A123" s="2">
        <v>15011001</v>
      </c>
      <c r="B123" s="4" t="s">
        <v>357</v>
      </c>
      <c r="C123" s="53">
        <f ca="1">SUMIF(Report1!A:A,چک!A123,Report1!C:C)</f>
        <v>5250</v>
      </c>
      <c r="D123" s="53">
        <v>-4002</v>
      </c>
      <c r="E123" s="53">
        <f t="shared" ca="1" si="1"/>
        <v>1248</v>
      </c>
    </row>
    <row r="124" spans="1:5">
      <c r="A124" s="2">
        <v>15011002</v>
      </c>
      <c r="B124" s="4" t="s">
        <v>454</v>
      </c>
      <c r="C124" s="53">
        <f ca="1">SUMIF(Report1!A:A,چک!A124,Report1!C:C)</f>
        <v>2688</v>
      </c>
      <c r="D124" s="53">
        <v>-1680</v>
      </c>
      <c r="E124" s="53">
        <f t="shared" ca="1" si="1"/>
        <v>1008</v>
      </c>
    </row>
    <row r="125" spans="1:5">
      <c r="A125" s="2">
        <v>15012001</v>
      </c>
      <c r="B125" s="4" t="s">
        <v>391</v>
      </c>
      <c r="C125" s="53">
        <f ca="1">SUMIF(Report1!A:A,چک!A125,Report1!C:C)</f>
        <v>1566</v>
      </c>
      <c r="D125" s="53">
        <v>-3672</v>
      </c>
      <c r="E125" s="53">
        <f t="shared" ca="1" si="1"/>
        <v>-2106</v>
      </c>
    </row>
    <row r="126" spans="1:5">
      <c r="A126" s="2">
        <v>15012002</v>
      </c>
      <c r="B126" s="4" t="s">
        <v>110</v>
      </c>
      <c r="C126" s="53">
        <f ca="1">SUMIF(Report1!A:A,چک!A126,Report1!C:C)</f>
        <v>5328</v>
      </c>
      <c r="D126" s="53">
        <v>-4416</v>
      </c>
      <c r="E126" s="53">
        <f t="shared" ca="1" si="1"/>
        <v>912</v>
      </c>
    </row>
    <row r="127" spans="1:5">
      <c r="A127" s="2">
        <v>15012003</v>
      </c>
      <c r="B127" s="4" t="s">
        <v>113</v>
      </c>
      <c r="C127" s="53">
        <f ca="1">SUMIF(Report1!A:A,چک!A127,Report1!C:C)</f>
        <v>0</v>
      </c>
      <c r="D127" s="53">
        <v>-5184</v>
      </c>
      <c r="E127" s="53">
        <f t="shared" ca="1" si="1"/>
        <v>-5184</v>
      </c>
    </row>
    <row r="128" spans="1:5">
      <c r="A128" s="2">
        <v>15012006</v>
      </c>
      <c r="B128" s="4" t="s">
        <v>115</v>
      </c>
      <c r="C128" s="53">
        <f ca="1">SUMIF(Report1!A:A,چک!A128,Report1!C:C)</f>
        <v>864</v>
      </c>
      <c r="D128" s="53">
        <v>-384</v>
      </c>
      <c r="E128" s="53">
        <f t="shared" ca="1" si="1"/>
        <v>480</v>
      </c>
    </row>
    <row r="129" spans="1:5">
      <c r="A129" s="2">
        <v>15012007</v>
      </c>
      <c r="B129" s="4" t="s">
        <v>128</v>
      </c>
      <c r="C129" s="53">
        <f ca="1">SUMIF(Report1!A:A,چک!A129,Report1!C:C)</f>
        <v>1680</v>
      </c>
      <c r="D129" s="53">
        <v>-960</v>
      </c>
      <c r="E129" s="53">
        <f t="shared" ca="1" si="1"/>
        <v>720</v>
      </c>
    </row>
    <row r="130" spans="1:5">
      <c r="A130" s="6">
        <v>15013001</v>
      </c>
      <c r="B130" s="11" t="s">
        <v>380</v>
      </c>
      <c r="C130" s="53">
        <f>SUMIF(Report1!A:A,چک!A130,Report1!C:C)</f>
        <v>0</v>
      </c>
      <c r="D130" s="53">
        <v>0</v>
      </c>
      <c r="E130" s="53">
        <f t="shared" si="1"/>
        <v>0</v>
      </c>
    </row>
    <row r="131" spans="1:5">
      <c r="A131" s="6">
        <v>15013002</v>
      </c>
      <c r="B131" s="11" t="s">
        <v>140</v>
      </c>
      <c r="C131" s="53">
        <f ca="1">SUMIF(Report1!A:A,چک!A131,Report1!C:C)</f>
        <v>2964</v>
      </c>
      <c r="D131" s="53">
        <v>-2613</v>
      </c>
      <c r="E131" s="53">
        <f t="shared" ref="E131:E141" ca="1" si="2">C131+D131</f>
        <v>351</v>
      </c>
    </row>
    <row r="132" spans="1:5">
      <c r="A132" s="2">
        <v>15013005</v>
      </c>
      <c r="B132" s="4" t="s">
        <v>60</v>
      </c>
      <c r="C132" s="53">
        <f ca="1">SUMIF(Report1!A:A,چک!A132,Report1!C:C)</f>
        <v>3060</v>
      </c>
      <c r="D132" s="53">
        <v>-3090</v>
      </c>
      <c r="E132" s="53">
        <f t="shared" ca="1" si="2"/>
        <v>-30</v>
      </c>
    </row>
    <row r="133" spans="1:5">
      <c r="A133" s="2">
        <v>15014001</v>
      </c>
      <c r="B133" s="4" t="s">
        <v>354</v>
      </c>
      <c r="C133" s="53">
        <f ca="1">SUMIF(Report1!A:A,چک!A133,Report1!C:C)</f>
        <v>3168</v>
      </c>
      <c r="D133" s="53">
        <v>-3168</v>
      </c>
      <c r="E133" s="53">
        <f t="shared" ca="1" si="2"/>
        <v>0</v>
      </c>
    </row>
    <row r="134" spans="1:5">
      <c r="A134" s="2">
        <v>15015001</v>
      </c>
      <c r="B134" s="4" t="s">
        <v>355</v>
      </c>
      <c r="C134" s="53">
        <f ca="1">SUMIF(Report1!A:A,چک!A134,Report1!C:C)</f>
        <v>3120</v>
      </c>
      <c r="D134" s="53">
        <v>-4560</v>
      </c>
      <c r="E134" s="53">
        <f t="shared" ca="1" si="2"/>
        <v>-1440</v>
      </c>
    </row>
    <row r="135" spans="1:5">
      <c r="A135" s="2">
        <v>15015002</v>
      </c>
      <c r="B135" s="4" t="s">
        <v>138</v>
      </c>
      <c r="C135" s="53">
        <f ca="1">SUMIF(Report1!A:A,چک!A135,Report1!C:C)</f>
        <v>3360</v>
      </c>
      <c r="D135" s="53">
        <v>-1728</v>
      </c>
      <c r="E135" s="53">
        <f t="shared" ca="1" si="2"/>
        <v>1632</v>
      </c>
    </row>
    <row r="136" spans="1:5">
      <c r="A136" s="6">
        <v>15016001</v>
      </c>
      <c r="B136" s="11" t="s">
        <v>356</v>
      </c>
      <c r="C136" s="53">
        <f ca="1">SUMIF(Report1!A:A,چک!A136,Report1!C:C)</f>
        <v>3456</v>
      </c>
      <c r="D136" s="53">
        <v>-4320</v>
      </c>
      <c r="E136" s="53">
        <f t="shared" ca="1" si="2"/>
        <v>-864</v>
      </c>
    </row>
    <row r="137" spans="1:5">
      <c r="A137" s="6">
        <v>16000000</v>
      </c>
      <c r="B137" s="11" t="s">
        <v>61</v>
      </c>
      <c r="C137" s="53">
        <f ca="1">SUMIF(Report1!A:A,چک!A137,Report1!C:C)</f>
        <v>0</v>
      </c>
      <c r="D137" s="53">
        <v>0</v>
      </c>
      <c r="E137" s="53">
        <f t="shared" ca="1" si="2"/>
        <v>0</v>
      </c>
    </row>
    <row r="138" spans="1:5">
      <c r="A138" s="6">
        <v>16000001</v>
      </c>
      <c r="B138" s="11" t="s">
        <v>470</v>
      </c>
      <c r="C138" s="53">
        <f ca="1">SUMIF(Report1!A:A,چک!A138,Report1!C:C)</f>
        <v>0</v>
      </c>
      <c r="D138" s="53">
        <v>0</v>
      </c>
      <c r="E138" s="53">
        <f t="shared" ca="1" si="2"/>
        <v>0</v>
      </c>
    </row>
    <row r="139" spans="1:5">
      <c r="A139" s="6">
        <v>150010291</v>
      </c>
      <c r="B139" s="11" t="s">
        <v>21</v>
      </c>
      <c r="C139" s="53">
        <f>SUMIF(Report1!A:A,چک!A139,Report1!C:C)</f>
        <v>0</v>
      </c>
      <c r="D139" s="53">
        <v>0</v>
      </c>
      <c r="E139" s="53">
        <f t="shared" si="2"/>
        <v>0</v>
      </c>
    </row>
    <row r="140" spans="1:5">
      <c r="A140" s="6">
        <v>150010292</v>
      </c>
      <c r="B140" s="11" t="s">
        <v>19</v>
      </c>
      <c r="C140" s="53">
        <f>SUMIF(Report1!A:A,چک!A140,Report1!C:C)</f>
        <v>0</v>
      </c>
      <c r="D140" s="53">
        <v>0</v>
      </c>
      <c r="E140" s="53">
        <f t="shared" si="2"/>
        <v>0</v>
      </c>
    </row>
    <row r="141" spans="1:5">
      <c r="A141" s="6">
        <v>150010293</v>
      </c>
      <c r="B141" s="11" t="s">
        <v>20</v>
      </c>
      <c r="C141" s="53">
        <f>SUMIF(Report1!A:A,چک!A141,Report1!C:C)</f>
        <v>0</v>
      </c>
      <c r="D141" s="53">
        <v>0</v>
      </c>
      <c r="E141" s="53">
        <f t="shared" si="2"/>
        <v>0</v>
      </c>
    </row>
  </sheetData>
  <customSheetViews>
    <customSheetView guid="{889FFCA4-7EFC-471B-8ECE-D4688929F392}" scale="90" fitToPage="1">
      <pane xSplit="3" ySplit="1" topLeftCell="D41" activePane="bottomRight" state="frozen"/>
      <selection pane="bottomRight" activeCell="C55" sqref="C55"/>
      <pageMargins left="0.22" right="0.21" top="0.3" bottom="0.25" header="0.23" footer="0.19"/>
      <pageSetup scale="65" fitToHeight="0" orientation="landscape" r:id="rId1"/>
    </customSheetView>
  </customSheetViews>
  <conditionalFormatting sqref="A141">
    <cfRule type="duplicateValues" dxfId="2" priority="2"/>
  </conditionalFormatting>
  <conditionalFormatting sqref="E2:E1048576">
    <cfRule type="cellIs" dxfId="1" priority="1" operator="notEqual">
      <formula>0</formula>
    </cfRule>
  </conditionalFormatting>
  <conditionalFormatting sqref="A2:A140">
    <cfRule type="duplicateValues" dxfId="0" priority="3"/>
  </conditionalFormatting>
  <pageMargins left="0.22" right="0.21" top="0.3" bottom="0.25" header="0.23" footer="0.19"/>
  <pageSetup scale="65" fitToHeight="0" orientation="landscape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rightToLeft="1" zoomScaleNormal="100" workbookViewId="0">
      <selection activeCell="C25" sqref="C25"/>
    </sheetView>
  </sheetViews>
  <sheetFormatPr defaultRowHeight="15"/>
  <cols>
    <col min="1" max="1" width="9.85546875" customWidth="1"/>
    <col min="2" max="2" width="11.7109375" customWidth="1"/>
    <col min="3" max="3" width="26.5703125" style="1" customWidth="1"/>
    <col min="4" max="4" width="9" customWidth="1"/>
    <col min="5" max="5" width="7.42578125" customWidth="1"/>
    <col min="6" max="6" width="7.7109375" customWidth="1"/>
    <col min="7" max="8" width="12" customWidth="1"/>
    <col min="9" max="9" width="15.28515625" bestFit="1" customWidth="1"/>
    <col min="10" max="10" width="15.28515625" customWidth="1"/>
    <col min="11" max="12" width="11.42578125" customWidth="1"/>
    <col min="13" max="13" width="10.42578125" bestFit="1" customWidth="1"/>
  </cols>
  <sheetData>
    <row r="1" spans="1:14" ht="28.5" customHeight="1">
      <c r="A1" s="105" t="s">
        <v>540</v>
      </c>
      <c r="B1" s="107" t="s">
        <v>581</v>
      </c>
      <c r="C1" s="105" t="s">
        <v>109</v>
      </c>
      <c r="D1" s="105" t="s">
        <v>541</v>
      </c>
      <c r="E1" s="105" t="s">
        <v>542</v>
      </c>
      <c r="F1" s="105" t="s">
        <v>117</v>
      </c>
      <c r="G1" s="105" t="s">
        <v>543</v>
      </c>
      <c r="H1" s="105" t="s">
        <v>133</v>
      </c>
      <c r="I1" s="105" t="s">
        <v>125</v>
      </c>
      <c r="J1" s="105" t="s">
        <v>544</v>
      </c>
      <c r="K1" s="105" t="s">
        <v>522</v>
      </c>
      <c r="L1" s="105" t="s">
        <v>622</v>
      </c>
    </row>
    <row r="2" spans="1:14">
      <c r="A2" s="108">
        <v>15012002</v>
      </c>
      <c r="B2" s="108">
        <v>192</v>
      </c>
      <c r="C2" s="109" t="s">
        <v>110</v>
      </c>
      <c r="D2" s="110">
        <v>4</v>
      </c>
      <c r="E2" s="110" t="s">
        <v>630</v>
      </c>
      <c r="F2" s="110">
        <v>1</v>
      </c>
      <c r="G2" s="110">
        <v>348</v>
      </c>
      <c r="H2" s="110" t="s">
        <v>137</v>
      </c>
      <c r="I2" s="108" t="s">
        <v>124</v>
      </c>
      <c r="J2" s="3" t="s">
        <v>571</v>
      </c>
      <c r="K2" s="111">
        <v>150</v>
      </c>
      <c r="L2" s="111"/>
      <c r="M2" s="126"/>
    </row>
    <row r="3" spans="1:14">
      <c r="A3" s="108">
        <v>15012007</v>
      </c>
      <c r="B3" s="108">
        <v>96</v>
      </c>
      <c r="C3" s="109" t="s">
        <v>128</v>
      </c>
      <c r="D3" s="110">
        <v>2</v>
      </c>
      <c r="E3" s="110" t="s">
        <v>630</v>
      </c>
      <c r="F3" s="110">
        <v>1</v>
      </c>
      <c r="G3" s="110">
        <v>174</v>
      </c>
      <c r="H3" s="110" t="s">
        <v>137</v>
      </c>
      <c r="I3" s="108" t="s">
        <v>124</v>
      </c>
      <c r="J3" s="3" t="s">
        <v>571</v>
      </c>
      <c r="K3" s="111">
        <v>150</v>
      </c>
      <c r="L3" s="111"/>
      <c r="M3" s="128"/>
    </row>
    <row r="4" spans="1:14">
      <c r="A4" s="108">
        <v>15004007</v>
      </c>
      <c r="B4" s="108">
        <v>1120</v>
      </c>
      <c r="C4" s="109" t="s">
        <v>359</v>
      </c>
      <c r="D4" s="110">
        <v>1</v>
      </c>
      <c r="E4" s="110">
        <v>28</v>
      </c>
      <c r="F4" s="110">
        <v>2</v>
      </c>
      <c r="G4" s="110">
        <v>600</v>
      </c>
      <c r="H4" s="110" t="s">
        <v>135</v>
      </c>
      <c r="I4" s="108" t="s">
        <v>124</v>
      </c>
      <c r="J4" s="3" t="s">
        <v>571</v>
      </c>
      <c r="K4" s="111">
        <v>306</v>
      </c>
      <c r="L4" s="111"/>
      <c r="M4" s="126">
        <v>63595064</v>
      </c>
    </row>
    <row r="5" spans="1:14">
      <c r="A5" s="108">
        <v>15001177</v>
      </c>
      <c r="B5" s="108">
        <v>144</v>
      </c>
      <c r="C5" s="109" t="s">
        <v>472</v>
      </c>
      <c r="D5" s="110">
        <v>2</v>
      </c>
      <c r="E5" s="110" t="s">
        <v>630</v>
      </c>
      <c r="F5" s="110">
        <v>2</v>
      </c>
      <c r="G5" s="110">
        <v>1000</v>
      </c>
      <c r="H5" s="110" t="s">
        <v>135</v>
      </c>
      <c r="I5" s="108" t="s">
        <v>124</v>
      </c>
      <c r="J5" s="3" t="s">
        <v>571</v>
      </c>
      <c r="K5" s="111">
        <v>306</v>
      </c>
      <c r="L5" s="111"/>
      <c r="M5" s="126">
        <v>63604431</v>
      </c>
    </row>
    <row r="6" spans="1:14">
      <c r="A6" s="108">
        <v>15001164</v>
      </c>
      <c r="B6" s="108">
        <v>192</v>
      </c>
      <c r="C6" s="109" t="s">
        <v>387</v>
      </c>
      <c r="D6" s="110">
        <v>1</v>
      </c>
      <c r="E6" s="110" t="s">
        <v>630</v>
      </c>
      <c r="F6" s="110">
        <v>2</v>
      </c>
      <c r="G6" s="110">
        <v>500</v>
      </c>
      <c r="H6" s="110" t="s">
        <v>135</v>
      </c>
      <c r="I6" s="108" t="s">
        <v>124</v>
      </c>
      <c r="J6" s="3" t="s">
        <v>571</v>
      </c>
      <c r="K6" s="111">
        <v>306</v>
      </c>
      <c r="L6" s="111"/>
      <c r="M6" s="126"/>
    </row>
    <row r="7" spans="1:14">
      <c r="A7" s="108">
        <v>15001177</v>
      </c>
      <c r="B7" s="108">
        <v>72</v>
      </c>
      <c r="C7" s="109" t="s">
        <v>472</v>
      </c>
      <c r="D7" s="110">
        <v>1</v>
      </c>
      <c r="E7" s="110" t="s">
        <v>630</v>
      </c>
      <c r="F7" s="110">
        <v>2</v>
      </c>
      <c r="G7" s="110">
        <v>500</v>
      </c>
      <c r="H7" s="110" t="s">
        <v>135</v>
      </c>
      <c r="I7" s="108" t="s">
        <v>157</v>
      </c>
      <c r="J7" s="3" t="s">
        <v>186</v>
      </c>
      <c r="K7" s="111">
        <v>307</v>
      </c>
      <c r="L7" s="111"/>
      <c r="M7" s="126">
        <v>63604702</v>
      </c>
    </row>
    <row r="8" spans="1:14">
      <c r="A8" s="108">
        <v>15001164</v>
      </c>
      <c r="B8" s="108">
        <v>192</v>
      </c>
      <c r="C8" s="109" t="s">
        <v>387</v>
      </c>
      <c r="D8" s="110">
        <v>1</v>
      </c>
      <c r="E8" s="110" t="s">
        <v>630</v>
      </c>
      <c r="F8" s="110">
        <v>2</v>
      </c>
      <c r="G8" s="110">
        <v>500</v>
      </c>
      <c r="H8" s="110" t="s">
        <v>135</v>
      </c>
      <c r="I8" s="108" t="s">
        <v>157</v>
      </c>
      <c r="J8" s="3" t="s">
        <v>186</v>
      </c>
      <c r="K8" s="111">
        <v>307</v>
      </c>
      <c r="L8" s="111"/>
      <c r="M8" s="126"/>
    </row>
    <row r="9" spans="1:14">
      <c r="A9" s="108">
        <v>15001067</v>
      </c>
      <c r="B9" s="108">
        <v>240</v>
      </c>
      <c r="C9" s="109" t="s">
        <v>369</v>
      </c>
      <c r="D9" s="110">
        <v>2</v>
      </c>
      <c r="E9" s="110" t="s">
        <v>630</v>
      </c>
      <c r="F9" s="110">
        <v>2</v>
      </c>
      <c r="G9" s="110">
        <v>1500</v>
      </c>
      <c r="H9" s="110" t="s">
        <v>134</v>
      </c>
      <c r="I9" s="108" t="s">
        <v>123</v>
      </c>
      <c r="J9" s="3" t="s">
        <v>298</v>
      </c>
      <c r="K9" s="111">
        <v>308</v>
      </c>
      <c r="L9" s="111"/>
      <c r="M9" s="126"/>
    </row>
    <row r="10" spans="1:14">
      <c r="A10" s="108">
        <v>15010001</v>
      </c>
      <c r="B10" s="108">
        <v>150</v>
      </c>
      <c r="C10" s="109" t="s">
        <v>358</v>
      </c>
      <c r="D10" s="110">
        <v>1</v>
      </c>
      <c r="E10" s="110" t="s">
        <v>630</v>
      </c>
      <c r="F10" s="110">
        <v>2</v>
      </c>
      <c r="G10" s="110">
        <v>374</v>
      </c>
      <c r="H10" s="110" t="s">
        <v>136</v>
      </c>
      <c r="I10" s="108" t="s">
        <v>123</v>
      </c>
      <c r="J10" s="3" t="s">
        <v>298</v>
      </c>
      <c r="K10" s="111">
        <v>151</v>
      </c>
      <c r="L10" s="111"/>
      <c r="M10" s="126"/>
    </row>
    <row r="11" spans="1:14">
      <c r="A11" s="108">
        <v>15015001</v>
      </c>
      <c r="B11" s="108">
        <v>120</v>
      </c>
      <c r="C11" s="109" t="s">
        <v>355</v>
      </c>
      <c r="D11" s="110">
        <v>1</v>
      </c>
      <c r="E11" s="110" t="s">
        <v>630</v>
      </c>
      <c r="F11" s="110">
        <v>2</v>
      </c>
      <c r="G11" s="110">
        <v>234</v>
      </c>
      <c r="H11" s="110" t="s">
        <v>136</v>
      </c>
      <c r="I11" s="108" t="s">
        <v>123</v>
      </c>
      <c r="J11" s="3" t="s">
        <v>298</v>
      </c>
      <c r="K11" s="111">
        <v>151</v>
      </c>
      <c r="L11" s="111"/>
      <c r="M11" s="126"/>
    </row>
    <row r="12" spans="1:14">
      <c r="A12" s="108">
        <v>15002098</v>
      </c>
      <c r="B12" s="108">
        <v>1500</v>
      </c>
      <c r="C12" s="109" t="s">
        <v>366</v>
      </c>
      <c r="D12" s="110">
        <v>1</v>
      </c>
      <c r="E12" s="110" t="s">
        <v>630</v>
      </c>
      <c r="F12" s="110">
        <v>1</v>
      </c>
      <c r="G12" s="110">
        <v>500</v>
      </c>
      <c r="H12" s="110" t="s">
        <v>134</v>
      </c>
      <c r="I12" s="108" t="s">
        <v>158</v>
      </c>
      <c r="J12" s="3" t="s">
        <v>298</v>
      </c>
      <c r="K12" s="111">
        <v>310</v>
      </c>
      <c r="L12" s="111"/>
    </row>
    <row r="13" spans="1:14">
      <c r="A13" s="108">
        <v>15002099</v>
      </c>
      <c r="B13" s="108">
        <v>1500</v>
      </c>
      <c r="C13" s="109" t="s">
        <v>365</v>
      </c>
      <c r="D13" s="110">
        <v>1</v>
      </c>
      <c r="E13" s="110" t="s">
        <v>630</v>
      </c>
      <c r="F13" s="110">
        <v>1</v>
      </c>
      <c r="G13" s="110">
        <v>500</v>
      </c>
      <c r="H13" s="110" t="s">
        <v>134</v>
      </c>
      <c r="I13" s="108" t="s">
        <v>158</v>
      </c>
      <c r="J13" s="3" t="s">
        <v>298</v>
      </c>
      <c r="K13" s="111">
        <v>310</v>
      </c>
      <c r="L13" s="111"/>
      <c r="M13" s="126"/>
    </row>
    <row r="14" spans="1:14">
      <c r="A14" s="108">
        <v>15002042</v>
      </c>
      <c r="B14" s="108">
        <v>4800</v>
      </c>
      <c r="C14" s="109" t="s">
        <v>417</v>
      </c>
      <c r="D14" s="110">
        <v>2</v>
      </c>
      <c r="E14" s="110">
        <v>120</v>
      </c>
      <c r="F14" s="110">
        <v>1</v>
      </c>
      <c r="G14" s="110">
        <v>800</v>
      </c>
      <c r="H14" s="110" t="s">
        <v>136</v>
      </c>
      <c r="I14" s="108" t="s">
        <v>386</v>
      </c>
      <c r="J14" s="3" t="s">
        <v>298</v>
      </c>
      <c r="K14" s="111">
        <v>314</v>
      </c>
      <c r="L14" s="111"/>
      <c r="M14" s="126">
        <v>63603202</v>
      </c>
      <c r="N14" t="s">
        <v>633</v>
      </c>
    </row>
    <row r="15" spans="1:14">
      <c r="A15" s="108">
        <v>15002084</v>
      </c>
      <c r="B15" s="108">
        <v>900</v>
      </c>
      <c r="C15" s="109" t="s">
        <v>384</v>
      </c>
      <c r="D15" s="110">
        <v>1</v>
      </c>
      <c r="E15" s="110">
        <v>30</v>
      </c>
      <c r="F15" s="110">
        <v>1</v>
      </c>
      <c r="G15" s="110">
        <v>210</v>
      </c>
      <c r="H15" s="110" t="s">
        <v>135</v>
      </c>
      <c r="I15" s="108" t="s">
        <v>155</v>
      </c>
      <c r="J15" s="3" t="s">
        <v>344</v>
      </c>
      <c r="K15" s="111">
        <v>313</v>
      </c>
      <c r="L15" s="111"/>
      <c r="M15" s="126">
        <v>63604101</v>
      </c>
    </row>
    <row r="16" spans="1:14">
      <c r="A16" s="108">
        <v>15002085</v>
      </c>
      <c r="B16" s="108">
        <v>900</v>
      </c>
      <c r="C16" s="109" t="s">
        <v>385</v>
      </c>
      <c r="D16" s="110">
        <v>1</v>
      </c>
      <c r="E16" s="110">
        <v>30</v>
      </c>
      <c r="F16" s="110">
        <v>1</v>
      </c>
      <c r="G16" s="110">
        <v>210</v>
      </c>
      <c r="H16" s="110" t="s">
        <v>135</v>
      </c>
      <c r="I16" s="108" t="s">
        <v>155</v>
      </c>
      <c r="J16" s="3" t="s">
        <v>344</v>
      </c>
      <c r="K16" s="111">
        <v>313</v>
      </c>
      <c r="L16" s="111"/>
      <c r="M16" s="126">
        <v>63604090</v>
      </c>
    </row>
    <row r="17" spans="1:13">
      <c r="A17" s="108">
        <v>15011001</v>
      </c>
      <c r="B17" s="108">
        <v>315</v>
      </c>
      <c r="C17" s="109" t="s">
        <v>357</v>
      </c>
      <c r="D17" s="110">
        <v>3</v>
      </c>
      <c r="E17" s="110" t="s">
        <v>630</v>
      </c>
      <c r="F17" s="110">
        <v>2</v>
      </c>
      <c r="G17" s="110">
        <v>1170</v>
      </c>
      <c r="H17" s="110" t="s">
        <v>136</v>
      </c>
      <c r="I17" s="108" t="s">
        <v>392</v>
      </c>
      <c r="J17" s="3" t="s">
        <v>344</v>
      </c>
      <c r="K17" s="111">
        <v>153</v>
      </c>
      <c r="L17" s="111"/>
      <c r="M17" s="126"/>
    </row>
    <row r="18" spans="1:13">
      <c r="A18" s="108">
        <v>15014001</v>
      </c>
      <c r="B18" s="108">
        <v>528</v>
      </c>
      <c r="C18" s="109" t="s">
        <v>354</v>
      </c>
      <c r="D18" s="110">
        <v>2</v>
      </c>
      <c r="E18" s="110" t="s">
        <v>630</v>
      </c>
      <c r="F18" s="110">
        <v>1</v>
      </c>
      <c r="G18" s="110">
        <v>200</v>
      </c>
      <c r="H18" s="110" t="s">
        <v>136</v>
      </c>
      <c r="I18" s="108" t="s">
        <v>392</v>
      </c>
      <c r="J18" s="3" t="s">
        <v>344</v>
      </c>
      <c r="K18" s="111">
        <v>153</v>
      </c>
      <c r="L18" s="111"/>
      <c r="M18" s="126"/>
    </row>
    <row r="19" spans="1:13">
      <c r="A19" s="108">
        <v>15016001</v>
      </c>
      <c r="B19" s="108">
        <v>576</v>
      </c>
      <c r="C19" s="109" t="s">
        <v>356</v>
      </c>
      <c r="D19" s="110">
        <v>1</v>
      </c>
      <c r="E19" s="110">
        <v>4</v>
      </c>
      <c r="F19" s="110">
        <v>1</v>
      </c>
      <c r="G19" s="110">
        <v>76</v>
      </c>
      <c r="H19" s="110" t="s">
        <v>136</v>
      </c>
      <c r="I19" s="108" t="s">
        <v>392</v>
      </c>
      <c r="J19" s="3" t="s">
        <v>344</v>
      </c>
      <c r="K19" s="111">
        <v>153</v>
      </c>
      <c r="L19" s="111"/>
      <c r="M19" s="126"/>
    </row>
    <row r="20" spans="1:13">
      <c r="A20" s="108">
        <v>15001067</v>
      </c>
      <c r="B20" s="108">
        <v>120</v>
      </c>
      <c r="C20" s="109" t="s">
        <v>369</v>
      </c>
      <c r="D20" s="110">
        <v>1</v>
      </c>
      <c r="E20" s="110" t="s">
        <v>630</v>
      </c>
      <c r="F20" s="110">
        <v>2</v>
      </c>
      <c r="G20" s="110">
        <v>750</v>
      </c>
      <c r="H20" s="110" t="s">
        <v>134</v>
      </c>
      <c r="I20" s="108" t="s">
        <v>126</v>
      </c>
      <c r="J20" s="3" t="s">
        <v>344</v>
      </c>
      <c r="K20" s="111">
        <v>309</v>
      </c>
      <c r="L20" s="111"/>
      <c r="M20" s="126"/>
    </row>
    <row r="21" spans="1:13">
      <c r="A21" s="108">
        <v>15010001</v>
      </c>
      <c r="B21" s="108">
        <v>150</v>
      </c>
      <c r="C21" s="109" t="s">
        <v>358</v>
      </c>
      <c r="D21" s="110">
        <v>1</v>
      </c>
      <c r="E21" s="110" t="s">
        <v>630</v>
      </c>
      <c r="F21" s="110">
        <v>2</v>
      </c>
      <c r="G21" s="110">
        <v>374</v>
      </c>
      <c r="H21" s="110" t="s">
        <v>136</v>
      </c>
      <c r="I21" s="108" t="s">
        <v>126</v>
      </c>
      <c r="J21" s="3" t="s">
        <v>344</v>
      </c>
      <c r="K21" s="111">
        <v>152</v>
      </c>
      <c r="L21" s="111"/>
      <c r="M21" s="126"/>
    </row>
    <row r="22" spans="1:13">
      <c r="A22" s="108">
        <v>15015001</v>
      </c>
      <c r="B22" s="108">
        <v>120</v>
      </c>
      <c r="C22" s="109" t="s">
        <v>355</v>
      </c>
      <c r="D22" s="110">
        <v>1</v>
      </c>
      <c r="E22" s="110" t="s">
        <v>630</v>
      </c>
      <c r="F22" s="110">
        <v>2</v>
      </c>
      <c r="G22" s="110">
        <v>234</v>
      </c>
      <c r="H22" s="110" t="s">
        <v>136</v>
      </c>
      <c r="I22" s="108" t="s">
        <v>126</v>
      </c>
      <c r="J22" s="3" t="s">
        <v>344</v>
      </c>
      <c r="K22" s="111">
        <v>152</v>
      </c>
      <c r="L22" s="111"/>
      <c r="M22" s="126"/>
    </row>
    <row r="23" spans="1:13">
      <c r="A23" s="108">
        <v>15002084</v>
      </c>
      <c r="B23" s="108">
        <v>600</v>
      </c>
      <c r="C23" s="109" t="s">
        <v>384</v>
      </c>
      <c r="D23" s="110">
        <v>1</v>
      </c>
      <c r="E23" s="110">
        <v>20</v>
      </c>
      <c r="F23" s="110">
        <v>1</v>
      </c>
      <c r="G23" s="110">
        <v>147</v>
      </c>
      <c r="H23" s="110" t="s">
        <v>135</v>
      </c>
      <c r="I23" s="108" t="s">
        <v>171</v>
      </c>
      <c r="J23" s="3" t="s">
        <v>193</v>
      </c>
      <c r="K23" s="111">
        <v>311</v>
      </c>
      <c r="L23" s="111"/>
      <c r="M23" s="126">
        <v>63604105</v>
      </c>
    </row>
    <row r="24" spans="1:13">
      <c r="A24" s="108">
        <v>15002085</v>
      </c>
      <c r="B24" s="108">
        <v>600</v>
      </c>
      <c r="C24" s="109" t="s">
        <v>385</v>
      </c>
      <c r="D24" s="110">
        <v>1</v>
      </c>
      <c r="E24" s="110">
        <v>20</v>
      </c>
      <c r="F24" s="110">
        <v>1</v>
      </c>
      <c r="G24" s="110">
        <v>147</v>
      </c>
      <c r="H24" s="110" t="s">
        <v>135</v>
      </c>
      <c r="I24" s="108" t="s">
        <v>171</v>
      </c>
      <c r="J24" s="3" t="s">
        <v>193</v>
      </c>
      <c r="K24" s="111">
        <v>311</v>
      </c>
      <c r="L24" s="111"/>
      <c r="M24" s="126">
        <v>63604096</v>
      </c>
    </row>
    <row r="25" spans="1:13">
      <c r="A25" s="108">
        <v>15002024</v>
      </c>
      <c r="B25" s="108">
        <v>600</v>
      </c>
      <c r="C25" s="109" t="s">
        <v>372</v>
      </c>
      <c r="D25" s="110">
        <v>1</v>
      </c>
      <c r="E25" s="110">
        <v>20</v>
      </c>
      <c r="F25" s="110">
        <v>1</v>
      </c>
      <c r="G25" s="110">
        <v>147</v>
      </c>
      <c r="H25" s="110" t="s">
        <v>135</v>
      </c>
      <c r="I25" s="108" t="s">
        <v>171</v>
      </c>
      <c r="J25" s="3" t="s">
        <v>193</v>
      </c>
      <c r="K25" s="111">
        <v>312</v>
      </c>
      <c r="L25" s="111"/>
      <c r="M25" s="126"/>
    </row>
    <row r="26" spans="1:13">
      <c r="A26" s="108">
        <v>15002025</v>
      </c>
      <c r="B26" s="108">
        <v>600</v>
      </c>
      <c r="C26" s="109" t="s">
        <v>373</v>
      </c>
      <c r="D26" s="110">
        <v>1</v>
      </c>
      <c r="E26" s="110">
        <v>20</v>
      </c>
      <c r="F26" s="110">
        <v>1</v>
      </c>
      <c r="G26" s="110">
        <v>147</v>
      </c>
      <c r="H26" s="110" t="s">
        <v>135</v>
      </c>
      <c r="I26" s="108" t="s">
        <v>171</v>
      </c>
      <c r="J26" s="3" t="s">
        <v>193</v>
      </c>
      <c r="K26" s="111">
        <v>312</v>
      </c>
      <c r="L26" s="111"/>
      <c r="M26" s="126"/>
    </row>
    <row r="27" spans="1:13">
      <c r="A27" s="108">
        <v>15002098</v>
      </c>
      <c r="B27" s="108">
        <v>1500</v>
      </c>
      <c r="C27" s="109" t="s">
        <v>366</v>
      </c>
      <c r="D27" s="110">
        <v>1</v>
      </c>
      <c r="E27" s="110" t="s">
        <v>630</v>
      </c>
      <c r="F27" s="110">
        <v>1</v>
      </c>
      <c r="G27" s="110">
        <v>500</v>
      </c>
      <c r="H27" s="110" t="s">
        <v>134</v>
      </c>
      <c r="I27" s="108" t="s">
        <v>171</v>
      </c>
      <c r="J27" s="3" t="s">
        <v>193</v>
      </c>
      <c r="K27" s="111">
        <v>312</v>
      </c>
      <c r="L27" s="111"/>
      <c r="M27" s="126"/>
    </row>
    <row r="28" spans="1:13">
      <c r="A28" s="108">
        <v>15002099</v>
      </c>
      <c r="B28" s="108">
        <v>1500</v>
      </c>
      <c r="C28" s="109" t="s">
        <v>365</v>
      </c>
      <c r="D28" s="110">
        <v>1</v>
      </c>
      <c r="E28" s="110" t="s">
        <v>630</v>
      </c>
      <c r="F28" s="110">
        <v>1</v>
      </c>
      <c r="G28" s="110">
        <v>500</v>
      </c>
      <c r="H28" s="110" t="s">
        <v>134</v>
      </c>
      <c r="I28" s="108" t="s">
        <v>171</v>
      </c>
      <c r="J28" s="3" t="s">
        <v>193</v>
      </c>
      <c r="K28" s="111">
        <v>312</v>
      </c>
      <c r="L28" s="111"/>
      <c r="M28" s="126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مقاصد!$A$2:$A$32</xm:f>
          </x14:formula1>
          <xm:sqref>I2:I28</xm:sqref>
        </x14:dataValidation>
        <x14:dataValidation type="list" allowBlank="1" showInputMessage="1" showErrorMessage="1">
          <x14:formula1>
            <xm:f>'راننده (2)'!$A$2:$A$139</xm:f>
          </x14:formula1>
          <xm:sqref>J2:J28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rightToLeft="1" topLeftCell="A10" zoomScaleNormal="100" workbookViewId="0">
      <selection activeCell="C20" sqref="C20"/>
    </sheetView>
  </sheetViews>
  <sheetFormatPr defaultRowHeight="15"/>
  <cols>
    <col min="1" max="1" width="9.85546875" customWidth="1"/>
    <col min="2" max="2" width="11.7109375" customWidth="1"/>
    <col min="3" max="3" width="26.5703125" style="1" customWidth="1"/>
    <col min="4" max="4" width="9" customWidth="1"/>
    <col min="5" max="5" width="7.42578125" customWidth="1"/>
    <col min="6" max="6" width="7.7109375" customWidth="1"/>
    <col min="7" max="8" width="12" customWidth="1"/>
    <col min="9" max="9" width="15.28515625" bestFit="1" customWidth="1"/>
    <col min="10" max="10" width="15.28515625" customWidth="1"/>
    <col min="11" max="12" width="11.42578125" customWidth="1"/>
    <col min="13" max="13" width="10.42578125" bestFit="1" customWidth="1"/>
  </cols>
  <sheetData>
    <row r="1" spans="1:13" ht="28.5" customHeight="1">
      <c r="A1" s="105" t="s">
        <v>540</v>
      </c>
      <c r="B1" s="107" t="s">
        <v>581</v>
      </c>
      <c r="C1" s="105" t="s">
        <v>109</v>
      </c>
      <c r="D1" s="105" t="s">
        <v>541</v>
      </c>
      <c r="E1" s="105" t="s">
        <v>542</v>
      </c>
      <c r="F1" s="105" t="s">
        <v>117</v>
      </c>
      <c r="G1" s="105" t="s">
        <v>543</v>
      </c>
      <c r="H1" s="105" t="s">
        <v>133</v>
      </c>
      <c r="I1" s="105" t="s">
        <v>125</v>
      </c>
      <c r="J1" s="105" t="s">
        <v>544</v>
      </c>
      <c r="K1" s="105" t="s">
        <v>522</v>
      </c>
      <c r="L1" s="105" t="s">
        <v>622</v>
      </c>
    </row>
    <row r="2" spans="1:13">
      <c r="A2" s="108">
        <v>15012002</v>
      </c>
      <c r="B2" s="108">
        <v>192</v>
      </c>
      <c r="C2" s="109" t="s">
        <v>110</v>
      </c>
      <c r="D2" s="110">
        <v>4</v>
      </c>
      <c r="E2" s="110" t="s">
        <v>630</v>
      </c>
      <c r="F2" s="110">
        <v>1</v>
      </c>
      <c r="G2" s="110">
        <v>348</v>
      </c>
      <c r="H2" s="110" t="s">
        <v>137</v>
      </c>
      <c r="I2" s="108" t="s">
        <v>124</v>
      </c>
      <c r="J2" s="3" t="s">
        <v>451</v>
      </c>
      <c r="K2" s="111">
        <v>154</v>
      </c>
      <c r="L2" s="111"/>
      <c r="M2" s="126"/>
    </row>
    <row r="3" spans="1:13">
      <c r="A3" s="108">
        <v>15012007</v>
      </c>
      <c r="B3" s="108">
        <v>96</v>
      </c>
      <c r="C3" s="109" t="s">
        <v>128</v>
      </c>
      <c r="D3" s="110">
        <v>2</v>
      </c>
      <c r="E3" s="110" t="s">
        <v>630</v>
      </c>
      <c r="F3" s="110">
        <v>1</v>
      </c>
      <c r="G3" s="110">
        <v>174</v>
      </c>
      <c r="H3" s="110" t="s">
        <v>137</v>
      </c>
      <c r="I3" s="108" t="s">
        <v>124</v>
      </c>
      <c r="J3" s="3" t="s">
        <v>451</v>
      </c>
      <c r="K3" s="111">
        <v>154</v>
      </c>
      <c r="L3" s="111"/>
      <c r="M3" s="128"/>
    </row>
    <row r="4" spans="1:13">
      <c r="A4" s="108">
        <v>15004007</v>
      </c>
      <c r="B4" s="108">
        <v>1120</v>
      </c>
      <c r="C4" s="109" t="s">
        <v>359</v>
      </c>
      <c r="D4" s="110">
        <v>1</v>
      </c>
      <c r="E4" s="110">
        <v>28</v>
      </c>
      <c r="F4" s="110">
        <v>2</v>
      </c>
      <c r="G4" s="110">
        <v>600</v>
      </c>
      <c r="H4" s="110" t="s">
        <v>135</v>
      </c>
      <c r="I4" s="108" t="s">
        <v>124</v>
      </c>
      <c r="J4" s="3" t="s">
        <v>451</v>
      </c>
      <c r="K4" s="111">
        <v>318</v>
      </c>
      <c r="L4" s="111"/>
      <c r="M4" s="128"/>
    </row>
    <row r="5" spans="1:13">
      <c r="A5" s="108">
        <v>15001164</v>
      </c>
      <c r="B5" s="108">
        <v>384</v>
      </c>
      <c r="C5" s="109" t="s">
        <v>387</v>
      </c>
      <c r="D5" s="110">
        <v>2</v>
      </c>
      <c r="E5" s="110" t="s">
        <v>630</v>
      </c>
      <c r="F5" s="110">
        <v>2</v>
      </c>
      <c r="G5" s="110">
        <v>1000</v>
      </c>
      <c r="H5" s="110" t="s">
        <v>135</v>
      </c>
      <c r="I5" s="108" t="s">
        <v>124</v>
      </c>
      <c r="J5" s="3" t="s">
        <v>451</v>
      </c>
      <c r="K5" s="111">
        <v>318</v>
      </c>
      <c r="L5" s="111"/>
      <c r="M5" s="128"/>
    </row>
    <row r="6" spans="1:13">
      <c r="A6" s="108">
        <v>15001177</v>
      </c>
      <c r="B6" s="108">
        <v>144</v>
      </c>
      <c r="C6" s="109" t="s">
        <v>472</v>
      </c>
      <c r="D6" s="110">
        <v>2</v>
      </c>
      <c r="E6" s="110" t="s">
        <v>630</v>
      </c>
      <c r="F6" s="110">
        <v>2</v>
      </c>
      <c r="G6" s="110">
        <v>1000</v>
      </c>
      <c r="H6" s="110" t="s">
        <v>135</v>
      </c>
      <c r="I6" s="108" t="s">
        <v>157</v>
      </c>
      <c r="J6" s="3" t="s">
        <v>332</v>
      </c>
      <c r="K6" s="111">
        <v>319</v>
      </c>
      <c r="L6" s="111"/>
      <c r="M6" s="126"/>
    </row>
    <row r="7" spans="1:13">
      <c r="A7" s="108">
        <v>15001164</v>
      </c>
      <c r="B7" s="108">
        <v>384</v>
      </c>
      <c r="C7" s="109" t="s">
        <v>387</v>
      </c>
      <c r="D7" s="110">
        <v>2</v>
      </c>
      <c r="E7" s="110" t="s">
        <v>630</v>
      </c>
      <c r="F7" s="110">
        <v>2</v>
      </c>
      <c r="G7" s="110">
        <v>1000</v>
      </c>
      <c r="H7" s="110" t="s">
        <v>135</v>
      </c>
      <c r="I7" s="108" t="s">
        <v>157</v>
      </c>
      <c r="J7" s="3" t="s">
        <v>332</v>
      </c>
      <c r="K7" s="111">
        <v>319</v>
      </c>
      <c r="L7" s="111"/>
      <c r="M7" s="126"/>
    </row>
    <row r="8" spans="1:13">
      <c r="A8" s="108">
        <v>15001067</v>
      </c>
      <c r="B8" s="108">
        <v>240</v>
      </c>
      <c r="C8" s="109" t="s">
        <v>369</v>
      </c>
      <c r="D8" s="110">
        <v>2</v>
      </c>
      <c r="E8" s="110" t="s">
        <v>630</v>
      </c>
      <c r="F8" s="110">
        <v>2</v>
      </c>
      <c r="G8" s="110">
        <v>1500</v>
      </c>
      <c r="H8" s="110" t="s">
        <v>134</v>
      </c>
      <c r="I8" s="108" t="s">
        <v>123</v>
      </c>
      <c r="J8" s="3" t="s">
        <v>251</v>
      </c>
      <c r="K8" s="111">
        <v>320</v>
      </c>
      <c r="L8" s="111"/>
      <c r="M8" s="126"/>
    </row>
    <row r="9" spans="1:13">
      <c r="A9" s="108">
        <v>15001082</v>
      </c>
      <c r="B9" s="108">
        <v>360</v>
      </c>
      <c r="C9" s="109" t="s">
        <v>370</v>
      </c>
      <c r="D9" s="110">
        <v>2</v>
      </c>
      <c r="E9" s="110" t="s">
        <v>630</v>
      </c>
      <c r="F9" s="110">
        <v>2</v>
      </c>
      <c r="G9" s="110">
        <v>1600</v>
      </c>
      <c r="H9" s="110" t="s">
        <v>134</v>
      </c>
      <c r="I9" s="108" t="s">
        <v>123</v>
      </c>
      <c r="J9" s="3" t="s">
        <v>251</v>
      </c>
      <c r="K9" s="111">
        <v>320</v>
      </c>
      <c r="L9" s="111"/>
    </row>
    <row r="10" spans="1:13">
      <c r="A10" s="108">
        <v>15001124</v>
      </c>
      <c r="B10" s="108">
        <v>360</v>
      </c>
      <c r="C10" s="109" t="s">
        <v>375</v>
      </c>
      <c r="D10" s="110">
        <v>1</v>
      </c>
      <c r="E10" s="110" t="s">
        <v>630</v>
      </c>
      <c r="F10" s="110">
        <v>2</v>
      </c>
      <c r="G10" s="110">
        <v>586</v>
      </c>
      <c r="H10" s="110" t="s">
        <v>134</v>
      </c>
      <c r="I10" s="108" t="s">
        <v>123</v>
      </c>
      <c r="J10" s="3" t="s">
        <v>251</v>
      </c>
      <c r="K10" s="111">
        <v>320</v>
      </c>
      <c r="L10" s="111"/>
      <c r="M10" s="126"/>
    </row>
    <row r="11" spans="1:13">
      <c r="A11" s="108">
        <v>15001125</v>
      </c>
      <c r="B11" s="108">
        <v>360</v>
      </c>
      <c r="C11" s="109" t="s">
        <v>376</v>
      </c>
      <c r="D11" s="110">
        <v>1</v>
      </c>
      <c r="E11" s="110" t="s">
        <v>630</v>
      </c>
      <c r="F11" s="110">
        <v>2</v>
      </c>
      <c r="G11" s="110">
        <v>586</v>
      </c>
      <c r="H11" s="110" t="s">
        <v>134</v>
      </c>
      <c r="I11" s="108" t="s">
        <v>123</v>
      </c>
      <c r="J11" s="3" t="s">
        <v>251</v>
      </c>
      <c r="K11" s="111">
        <v>320</v>
      </c>
      <c r="L11" s="111"/>
      <c r="M11" s="126"/>
    </row>
    <row r="12" spans="1:13">
      <c r="A12" s="108">
        <v>15015001</v>
      </c>
      <c r="B12" s="108">
        <v>120</v>
      </c>
      <c r="C12" s="109" t="s">
        <v>355</v>
      </c>
      <c r="D12" s="110">
        <v>1</v>
      </c>
      <c r="E12" s="110" t="s">
        <v>630</v>
      </c>
      <c r="F12" s="110">
        <v>2</v>
      </c>
      <c r="G12" s="110">
        <v>234</v>
      </c>
      <c r="H12" s="110" t="s">
        <v>136</v>
      </c>
      <c r="I12" s="108" t="s">
        <v>123</v>
      </c>
      <c r="J12" s="3" t="s">
        <v>251</v>
      </c>
      <c r="K12" s="111">
        <v>155</v>
      </c>
      <c r="L12" s="111"/>
      <c r="M12" s="126"/>
    </row>
    <row r="13" spans="1:13">
      <c r="A13" s="108">
        <v>15010001</v>
      </c>
      <c r="B13" s="108">
        <v>150</v>
      </c>
      <c r="C13" s="109" t="s">
        <v>358</v>
      </c>
      <c r="D13" s="110">
        <v>1</v>
      </c>
      <c r="E13" s="110" t="s">
        <v>630</v>
      </c>
      <c r="F13" s="110">
        <v>2</v>
      </c>
      <c r="G13" s="110">
        <v>374</v>
      </c>
      <c r="H13" s="110" t="s">
        <v>136</v>
      </c>
      <c r="I13" s="108" t="s">
        <v>123</v>
      </c>
      <c r="J13" s="3" t="s">
        <v>251</v>
      </c>
      <c r="K13" s="111">
        <v>155</v>
      </c>
      <c r="L13" s="111"/>
      <c r="M13" s="126"/>
    </row>
    <row r="14" spans="1:13">
      <c r="A14" s="108">
        <v>15003001</v>
      </c>
      <c r="B14" s="108">
        <v>15000</v>
      </c>
      <c r="C14" s="109" t="s">
        <v>363</v>
      </c>
      <c r="D14" s="110">
        <v>1</v>
      </c>
      <c r="E14" s="110" t="s">
        <v>630</v>
      </c>
      <c r="F14" s="110">
        <v>1</v>
      </c>
      <c r="G14" s="110">
        <v>225</v>
      </c>
      <c r="H14" s="110" t="s">
        <v>134</v>
      </c>
      <c r="I14" s="108" t="s">
        <v>123</v>
      </c>
      <c r="J14" s="3" t="s">
        <v>251</v>
      </c>
      <c r="K14" s="111">
        <v>320</v>
      </c>
      <c r="L14" s="111"/>
      <c r="M14" s="126"/>
    </row>
    <row r="15" spans="1:13">
      <c r="A15" s="108">
        <v>15015001</v>
      </c>
      <c r="B15" s="108">
        <v>120</v>
      </c>
      <c r="C15" s="109" t="s">
        <v>355</v>
      </c>
      <c r="D15" s="110">
        <v>1</v>
      </c>
      <c r="E15" s="110" t="s">
        <v>630</v>
      </c>
      <c r="F15" s="110">
        <v>2</v>
      </c>
      <c r="G15" s="110">
        <v>234</v>
      </c>
      <c r="H15" s="110" t="s">
        <v>136</v>
      </c>
      <c r="I15" s="108" t="s">
        <v>126</v>
      </c>
      <c r="J15" s="3" t="s">
        <v>231</v>
      </c>
      <c r="K15" s="111">
        <v>156</v>
      </c>
      <c r="L15" s="111"/>
      <c r="M15" s="126"/>
    </row>
    <row r="16" spans="1:13">
      <c r="A16" s="108">
        <v>15010001</v>
      </c>
      <c r="B16" s="108">
        <v>150</v>
      </c>
      <c r="C16" s="109" t="s">
        <v>358</v>
      </c>
      <c r="D16" s="110">
        <v>1</v>
      </c>
      <c r="E16" s="110" t="s">
        <v>630</v>
      </c>
      <c r="F16" s="110">
        <v>2</v>
      </c>
      <c r="G16" s="110">
        <v>374</v>
      </c>
      <c r="H16" s="110" t="s">
        <v>136</v>
      </c>
      <c r="I16" s="108" t="s">
        <v>126</v>
      </c>
      <c r="J16" s="3" t="s">
        <v>231</v>
      </c>
      <c r="K16" s="111">
        <v>156</v>
      </c>
      <c r="L16" s="111"/>
      <c r="M16" s="126"/>
    </row>
    <row r="17" spans="1:13">
      <c r="A17" s="108">
        <v>15001067</v>
      </c>
      <c r="B17" s="108">
        <v>120</v>
      </c>
      <c r="C17" s="109" t="s">
        <v>369</v>
      </c>
      <c r="D17" s="110">
        <v>1</v>
      </c>
      <c r="E17" s="110" t="s">
        <v>630</v>
      </c>
      <c r="F17" s="110">
        <v>2</v>
      </c>
      <c r="G17" s="110">
        <v>750</v>
      </c>
      <c r="H17" s="110" t="s">
        <v>134</v>
      </c>
      <c r="I17" s="108" t="s">
        <v>126</v>
      </c>
      <c r="J17" s="3" t="s">
        <v>231</v>
      </c>
      <c r="K17" s="111">
        <v>321</v>
      </c>
      <c r="L17" s="111"/>
    </row>
    <row r="18" spans="1:13">
      <c r="A18" s="108">
        <v>15003001</v>
      </c>
      <c r="B18" s="108">
        <v>15000</v>
      </c>
      <c r="C18" s="109" t="s">
        <v>363</v>
      </c>
      <c r="D18" s="110">
        <v>1</v>
      </c>
      <c r="E18" s="110" t="s">
        <v>630</v>
      </c>
      <c r="F18" s="110">
        <v>1</v>
      </c>
      <c r="G18" s="110">
        <v>225</v>
      </c>
      <c r="H18" s="110" t="s">
        <v>134</v>
      </c>
      <c r="I18" s="108" t="s">
        <v>126</v>
      </c>
      <c r="J18" s="3" t="s">
        <v>231</v>
      </c>
      <c r="K18" s="111">
        <v>321</v>
      </c>
      <c r="L18" s="111"/>
    </row>
    <row r="19" spans="1:13">
      <c r="A19" s="108">
        <v>15002098</v>
      </c>
      <c r="B19" s="108">
        <v>1500</v>
      </c>
      <c r="C19" s="109" t="s">
        <v>366</v>
      </c>
      <c r="D19" s="110">
        <v>1</v>
      </c>
      <c r="E19" s="110" t="s">
        <v>630</v>
      </c>
      <c r="F19" s="110">
        <v>1</v>
      </c>
      <c r="G19" s="110">
        <v>500</v>
      </c>
      <c r="H19" s="110" t="s">
        <v>134</v>
      </c>
      <c r="I19" s="108" t="s">
        <v>158</v>
      </c>
      <c r="J19" s="3" t="s">
        <v>231</v>
      </c>
      <c r="K19" s="111">
        <v>322</v>
      </c>
      <c r="L19" s="111"/>
    </row>
    <row r="20" spans="1:13">
      <c r="A20" s="108">
        <v>15002099</v>
      </c>
      <c r="B20" s="108">
        <v>1500</v>
      </c>
      <c r="C20" s="109" t="s">
        <v>365</v>
      </c>
      <c r="D20" s="110">
        <v>1</v>
      </c>
      <c r="E20" s="110" t="s">
        <v>630</v>
      </c>
      <c r="F20" s="110">
        <v>1</v>
      </c>
      <c r="G20" s="110">
        <v>500</v>
      </c>
      <c r="H20" s="110" t="s">
        <v>134</v>
      </c>
      <c r="I20" s="108" t="s">
        <v>158</v>
      </c>
      <c r="J20" s="3" t="s">
        <v>231</v>
      </c>
      <c r="K20" s="111">
        <v>322</v>
      </c>
      <c r="L20" s="111"/>
    </row>
    <row r="21" spans="1:13">
      <c r="A21" s="108">
        <v>15001124</v>
      </c>
      <c r="B21" s="108">
        <v>360</v>
      </c>
      <c r="C21" s="109" t="s">
        <v>375</v>
      </c>
      <c r="D21" s="110">
        <v>1</v>
      </c>
      <c r="E21" s="110" t="s">
        <v>630</v>
      </c>
      <c r="F21" s="110">
        <v>2</v>
      </c>
      <c r="G21" s="110">
        <v>586</v>
      </c>
      <c r="H21" s="110" t="s">
        <v>134</v>
      </c>
      <c r="I21" s="108" t="s">
        <v>122</v>
      </c>
      <c r="J21" s="3" t="s">
        <v>200</v>
      </c>
      <c r="K21" s="111">
        <v>317</v>
      </c>
      <c r="L21" s="111"/>
      <c r="M21" s="126"/>
    </row>
    <row r="22" spans="1:13">
      <c r="A22" s="108">
        <v>15001125</v>
      </c>
      <c r="B22" s="108">
        <v>360</v>
      </c>
      <c r="C22" s="109" t="s">
        <v>376</v>
      </c>
      <c r="D22" s="110">
        <v>1</v>
      </c>
      <c r="E22" s="110" t="s">
        <v>630</v>
      </c>
      <c r="F22" s="110">
        <v>2</v>
      </c>
      <c r="G22" s="110">
        <v>586</v>
      </c>
      <c r="H22" s="110" t="s">
        <v>134</v>
      </c>
      <c r="I22" s="108" t="s">
        <v>122</v>
      </c>
      <c r="J22" s="3" t="s">
        <v>200</v>
      </c>
      <c r="K22" s="111">
        <v>317</v>
      </c>
      <c r="L22" s="111"/>
      <c r="M22" s="126"/>
    </row>
    <row r="23" spans="1:13">
      <c r="A23" s="108">
        <v>15001098</v>
      </c>
      <c r="B23" s="108">
        <v>360</v>
      </c>
      <c r="C23" s="109" t="s">
        <v>374</v>
      </c>
      <c r="D23" s="110">
        <v>2</v>
      </c>
      <c r="E23" s="110" t="s">
        <v>630</v>
      </c>
      <c r="F23" s="110">
        <v>2</v>
      </c>
      <c r="G23" s="110">
        <v>1600</v>
      </c>
      <c r="H23" s="110" t="s">
        <v>134</v>
      </c>
      <c r="I23" s="108" t="s">
        <v>122</v>
      </c>
      <c r="J23" s="3" t="s">
        <v>200</v>
      </c>
      <c r="K23" s="111">
        <v>317</v>
      </c>
      <c r="L23" s="111"/>
      <c r="M23" s="126"/>
    </row>
    <row r="24" spans="1:13">
      <c r="A24" s="108">
        <v>15001088</v>
      </c>
      <c r="B24" s="108">
        <v>300</v>
      </c>
      <c r="C24" s="109" t="s">
        <v>371</v>
      </c>
      <c r="D24" s="110">
        <v>3</v>
      </c>
      <c r="E24" s="110" t="s">
        <v>630</v>
      </c>
      <c r="F24" s="110">
        <v>2</v>
      </c>
      <c r="G24" s="110">
        <v>2100</v>
      </c>
      <c r="H24" s="110" t="s">
        <v>134</v>
      </c>
      <c r="I24" s="108" t="s">
        <v>122</v>
      </c>
      <c r="J24" s="3" t="s">
        <v>200</v>
      </c>
      <c r="K24" s="111">
        <v>317</v>
      </c>
      <c r="L24" s="111"/>
      <c r="M24" s="126"/>
    </row>
    <row r="25" spans="1:13">
      <c r="A25" s="108">
        <v>15003002</v>
      </c>
      <c r="B25" s="108">
        <v>900</v>
      </c>
      <c r="C25" s="109" t="s">
        <v>362</v>
      </c>
      <c r="D25" s="110">
        <v>1</v>
      </c>
      <c r="E25" s="110">
        <v>30</v>
      </c>
      <c r="F25" s="110">
        <v>2</v>
      </c>
      <c r="G25" s="110">
        <v>600</v>
      </c>
      <c r="H25" s="110" t="s">
        <v>134</v>
      </c>
      <c r="I25" s="108" t="s">
        <v>122</v>
      </c>
      <c r="J25" s="3" t="s">
        <v>200</v>
      </c>
      <c r="K25" s="111">
        <v>317</v>
      </c>
      <c r="L25" s="111"/>
      <c r="M25" s="126"/>
    </row>
    <row r="26" spans="1:13">
      <c r="A26" s="108">
        <v>15011001</v>
      </c>
      <c r="B26" s="108">
        <v>315</v>
      </c>
      <c r="C26" s="109" t="s">
        <v>357</v>
      </c>
      <c r="D26" s="110">
        <v>3</v>
      </c>
      <c r="E26" s="110" t="s">
        <v>630</v>
      </c>
      <c r="F26" s="110">
        <v>2</v>
      </c>
      <c r="G26" s="110">
        <v>1170</v>
      </c>
      <c r="H26" s="110" t="s">
        <v>136</v>
      </c>
      <c r="I26" s="108" t="s">
        <v>159</v>
      </c>
      <c r="J26" s="3" t="s">
        <v>422</v>
      </c>
      <c r="K26" s="111">
        <v>157</v>
      </c>
      <c r="L26" s="111"/>
      <c r="M26" s="126"/>
    </row>
    <row r="27" spans="1:13">
      <c r="A27" s="108">
        <v>15014001</v>
      </c>
      <c r="B27" s="108">
        <v>528</v>
      </c>
      <c r="C27" s="109" t="s">
        <v>354</v>
      </c>
      <c r="D27" s="110">
        <v>2</v>
      </c>
      <c r="E27" s="110" t="s">
        <v>630</v>
      </c>
      <c r="F27" s="110">
        <v>1</v>
      </c>
      <c r="G27" s="110">
        <v>200</v>
      </c>
      <c r="H27" s="110" t="s">
        <v>136</v>
      </c>
      <c r="I27" s="108" t="s">
        <v>159</v>
      </c>
      <c r="J27" s="3" t="s">
        <v>422</v>
      </c>
      <c r="K27" s="111">
        <v>157</v>
      </c>
      <c r="L27" s="111"/>
      <c r="M27" s="126"/>
    </row>
    <row r="28" spans="1:13">
      <c r="A28" s="108">
        <v>15016001</v>
      </c>
      <c r="B28" s="108">
        <v>576</v>
      </c>
      <c r="C28" s="109" t="s">
        <v>356</v>
      </c>
      <c r="D28" s="110">
        <v>1</v>
      </c>
      <c r="E28" s="110">
        <v>4</v>
      </c>
      <c r="F28" s="110">
        <v>1</v>
      </c>
      <c r="G28" s="110">
        <v>76</v>
      </c>
      <c r="H28" s="110" t="s">
        <v>136</v>
      </c>
      <c r="I28" s="108" t="s">
        <v>159</v>
      </c>
      <c r="J28" s="3" t="s">
        <v>422</v>
      </c>
      <c r="K28" s="111">
        <v>157</v>
      </c>
      <c r="L28" s="111"/>
      <c r="M28" s="126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مقاصد!$A$2:$A$32</xm:f>
          </x14:formula1>
          <xm:sqref>I2:I28</xm:sqref>
        </x14:dataValidation>
        <x14:dataValidation type="list" allowBlank="1" showInputMessage="1" showErrorMessage="1">
          <x14:formula1>
            <xm:f>'راننده (2)'!$A$2:$A$139</xm:f>
          </x14:formula1>
          <xm:sqref>J2:J28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rightToLeft="1" zoomScaleNormal="100" workbookViewId="0">
      <selection activeCell="D9" sqref="D9"/>
    </sheetView>
  </sheetViews>
  <sheetFormatPr defaultRowHeight="15"/>
  <cols>
    <col min="1" max="1" width="9.85546875" customWidth="1"/>
    <col min="2" max="2" width="11.7109375" customWidth="1"/>
    <col min="3" max="3" width="26.5703125" style="1" customWidth="1"/>
    <col min="4" max="4" width="9" customWidth="1"/>
    <col min="5" max="5" width="7.42578125" customWidth="1"/>
    <col min="6" max="6" width="7.7109375" customWidth="1"/>
    <col min="7" max="8" width="12" customWidth="1"/>
    <col min="9" max="9" width="15.28515625" bestFit="1" customWidth="1"/>
    <col min="10" max="10" width="15.28515625" customWidth="1"/>
    <col min="11" max="12" width="11.42578125" customWidth="1"/>
    <col min="13" max="13" width="10.42578125" bestFit="1" customWidth="1"/>
  </cols>
  <sheetData>
    <row r="1" spans="1:13" ht="28.5" customHeight="1">
      <c r="A1" s="105" t="s">
        <v>540</v>
      </c>
      <c r="B1" s="107" t="s">
        <v>581</v>
      </c>
      <c r="C1" s="105" t="s">
        <v>109</v>
      </c>
      <c r="D1" s="105" t="s">
        <v>541</v>
      </c>
      <c r="E1" s="105" t="s">
        <v>542</v>
      </c>
      <c r="F1" s="105" t="s">
        <v>117</v>
      </c>
      <c r="G1" s="105" t="s">
        <v>543</v>
      </c>
      <c r="H1" s="105" t="s">
        <v>133</v>
      </c>
      <c r="I1" s="105" t="s">
        <v>125</v>
      </c>
      <c r="J1" s="105" t="s">
        <v>544</v>
      </c>
      <c r="K1" s="105" t="s">
        <v>522</v>
      </c>
      <c r="L1" s="105" t="s">
        <v>622</v>
      </c>
    </row>
    <row r="2" spans="1:13">
      <c r="A2" s="108">
        <v>15012002</v>
      </c>
      <c r="B2" s="108">
        <v>192</v>
      </c>
      <c r="C2" s="109" t="s">
        <v>110</v>
      </c>
      <c r="D2" s="110">
        <v>4</v>
      </c>
      <c r="E2" s="110" t="s">
        <v>630</v>
      </c>
      <c r="F2" s="110">
        <v>1</v>
      </c>
      <c r="G2" s="110">
        <v>348</v>
      </c>
      <c r="H2" s="110" t="s">
        <v>137</v>
      </c>
      <c r="I2" s="108" t="s">
        <v>124</v>
      </c>
      <c r="J2" s="3" t="s">
        <v>571</v>
      </c>
      <c r="K2" s="111">
        <v>158</v>
      </c>
      <c r="L2" s="111"/>
      <c r="M2" s="126"/>
    </row>
    <row r="3" spans="1:13">
      <c r="A3" s="108">
        <v>15012007</v>
      </c>
      <c r="B3" s="108">
        <v>96</v>
      </c>
      <c r="C3" s="109" t="s">
        <v>128</v>
      </c>
      <c r="D3" s="110">
        <v>2</v>
      </c>
      <c r="E3" s="110" t="s">
        <v>630</v>
      </c>
      <c r="F3" s="110">
        <v>1</v>
      </c>
      <c r="G3" s="110">
        <v>174</v>
      </c>
      <c r="H3" s="110" t="s">
        <v>137</v>
      </c>
      <c r="I3" s="108" t="s">
        <v>124</v>
      </c>
      <c r="J3" s="3" t="s">
        <v>571</v>
      </c>
      <c r="K3" s="111">
        <v>158</v>
      </c>
      <c r="L3" s="111"/>
      <c r="M3" s="128"/>
    </row>
    <row r="4" spans="1:13">
      <c r="A4" s="108">
        <v>15012006</v>
      </c>
      <c r="B4" s="108">
        <v>96</v>
      </c>
      <c r="C4" s="109" t="s">
        <v>115</v>
      </c>
      <c r="D4" s="110">
        <v>2</v>
      </c>
      <c r="E4" s="110" t="s">
        <v>630</v>
      </c>
      <c r="F4" s="110">
        <v>1</v>
      </c>
      <c r="G4" s="110">
        <v>174</v>
      </c>
      <c r="H4" s="110" t="s">
        <v>137</v>
      </c>
      <c r="I4" s="108" t="s">
        <v>124</v>
      </c>
      <c r="J4" s="3" t="s">
        <v>571</v>
      </c>
      <c r="K4" s="111">
        <v>158</v>
      </c>
      <c r="L4" s="111"/>
      <c r="M4" s="128"/>
    </row>
    <row r="5" spans="1:13">
      <c r="A5" s="108">
        <v>15001067</v>
      </c>
      <c r="B5" s="108">
        <v>240</v>
      </c>
      <c r="C5" s="109" t="s">
        <v>369</v>
      </c>
      <c r="D5" s="110">
        <v>2</v>
      </c>
      <c r="E5" s="110" t="s">
        <v>630</v>
      </c>
      <c r="F5" s="110">
        <v>2</v>
      </c>
      <c r="G5" s="110">
        <v>1500</v>
      </c>
      <c r="H5" s="110" t="s">
        <v>134</v>
      </c>
      <c r="I5" s="108" t="s">
        <v>123</v>
      </c>
      <c r="J5" s="3" t="s">
        <v>193</v>
      </c>
      <c r="K5" s="111">
        <v>325</v>
      </c>
      <c r="L5" s="111"/>
      <c r="M5" s="126"/>
    </row>
    <row r="6" spans="1:13">
      <c r="A6" s="108">
        <v>15001067</v>
      </c>
      <c r="B6" s="108">
        <v>120</v>
      </c>
      <c r="C6" s="109" t="s">
        <v>369</v>
      </c>
      <c r="D6" s="110">
        <v>1</v>
      </c>
      <c r="E6" s="110" t="s">
        <v>630</v>
      </c>
      <c r="F6" s="110">
        <v>2</v>
      </c>
      <c r="G6" s="110">
        <v>750</v>
      </c>
      <c r="H6" s="110" t="s">
        <v>134</v>
      </c>
      <c r="I6" s="108" t="s">
        <v>126</v>
      </c>
      <c r="J6" s="3" t="s">
        <v>193</v>
      </c>
      <c r="K6" s="111">
        <v>326</v>
      </c>
      <c r="L6" s="111"/>
    </row>
    <row r="7" spans="1:13">
      <c r="A7" s="108">
        <v>15010001</v>
      </c>
      <c r="B7" s="108">
        <v>150</v>
      </c>
      <c r="C7" s="109" t="s">
        <v>358</v>
      </c>
      <c r="D7" s="110">
        <v>1</v>
      </c>
      <c r="E7" s="110" t="s">
        <v>630</v>
      </c>
      <c r="F7" s="110">
        <v>2</v>
      </c>
      <c r="G7" s="110">
        <v>374</v>
      </c>
      <c r="H7" s="110" t="s">
        <v>136</v>
      </c>
      <c r="I7" s="108" t="s">
        <v>126</v>
      </c>
      <c r="J7" s="3" t="s">
        <v>193</v>
      </c>
      <c r="K7" s="111">
        <v>159</v>
      </c>
      <c r="L7" s="111"/>
    </row>
    <row r="8" spans="1:13">
      <c r="A8" s="108">
        <v>15001158</v>
      </c>
      <c r="B8" s="108">
        <v>450</v>
      </c>
      <c r="C8" s="109" t="s">
        <v>59</v>
      </c>
      <c r="D8" s="110">
        <v>1</v>
      </c>
      <c r="E8" s="110" t="s">
        <v>630</v>
      </c>
      <c r="F8" s="110">
        <v>1</v>
      </c>
      <c r="G8" s="110">
        <v>400</v>
      </c>
      <c r="H8" s="110" t="s">
        <v>134</v>
      </c>
      <c r="I8" s="108" t="s">
        <v>158</v>
      </c>
      <c r="J8" s="3" t="s">
        <v>295</v>
      </c>
      <c r="K8" s="111">
        <v>327</v>
      </c>
      <c r="L8" s="111"/>
      <c r="M8" s="126"/>
    </row>
    <row r="9" spans="1:13">
      <c r="A9" s="108">
        <v>15002098</v>
      </c>
      <c r="B9" s="108">
        <v>1500</v>
      </c>
      <c r="C9" s="109" t="s">
        <v>366</v>
      </c>
      <c r="D9" s="110">
        <v>1</v>
      </c>
      <c r="E9" s="110" t="s">
        <v>630</v>
      </c>
      <c r="F9" s="110">
        <v>1</v>
      </c>
      <c r="G9" s="110">
        <v>500</v>
      </c>
      <c r="H9" s="110" t="s">
        <v>134</v>
      </c>
      <c r="I9" s="108" t="s">
        <v>158</v>
      </c>
      <c r="J9" s="3" t="s">
        <v>295</v>
      </c>
      <c r="K9" s="111">
        <v>328</v>
      </c>
      <c r="L9" s="111"/>
      <c r="M9" s="126"/>
    </row>
    <row r="10" spans="1:13">
      <c r="A10" s="108">
        <v>15002099</v>
      </c>
      <c r="B10" s="108">
        <v>1500</v>
      </c>
      <c r="C10" s="109" t="s">
        <v>365</v>
      </c>
      <c r="D10" s="110">
        <v>1</v>
      </c>
      <c r="E10" s="110" t="s">
        <v>630</v>
      </c>
      <c r="F10" s="110">
        <v>1</v>
      </c>
      <c r="G10" s="110">
        <v>500</v>
      </c>
      <c r="H10" s="110" t="s">
        <v>134</v>
      </c>
      <c r="I10" s="108" t="s">
        <v>158</v>
      </c>
      <c r="J10" s="3" t="s">
        <v>295</v>
      </c>
      <c r="K10" s="111">
        <v>328</v>
      </c>
      <c r="L10" s="111"/>
      <c r="M10" s="126"/>
    </row>
    <row r="11" spans="1:13">
      <c r="A11" s="108">
        <v>15011001</v>
      </c>
      <c r="B11" s="108">
        <v>210</v>
      </c>
      <c r="C11" s="109" t="s">
        <v>357</v>
      </c>
      <c r="D11" s="110">
        <v>2</v>
      </c>
      <c r="E11" s="110" t="s">
        <v>630</v>
      </c>
      <c r="F11" s="110">
        <v>2</v>
      </c>
      <c r="G11" s="110">
        <v>780</v>
      </c>
      <c r="H11" s="110" t="s">
        <v>136</v>
      </c>
      <c r="I11" s="108" t="s">
        <v>392</v>
      </c>
      <c r="J11" s="3" t="s">
        <v>295</v>
      </c>
      <c r="K11" s="111">
        <v>160</v>
      </c>
      <c r="L11" s="111"/>
      <c r="M11" s="126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مقاصد!$A$2:$A$32</xm:f>
          </x14:formula1>
          <xm:sqref>I2:I11</xm:sqref>
        </x14:dataValidation>
        <x14:dataValidation type="list" allowBlank="1" showInputMessage="1" showErrorMessage="1">
          <x14:formula1>
            <xm:f>'راننده (2)'!$A$2:$A$139</xm:f>
          </x14:formula1>
          <xm:sqref>J2:J11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rightToLeft="1" zoomScaleNormal="100" workbookViewId="0">
      <selection activeCell="E5" sqref="E5"/>
    </sheetView>
  </sheetViews>
  <sheetFormatPr defaultRowHeight="15"/>
  <cols>
    <col min="1" max="1" width="9.85546875" customWidth="1"/>
    <col min="2" max="2" width="11.7109375" customWidth="1"/>
    <col min="3" max="3" width="26.5703125" style="1" customWidth="1"/>
    <col min="4" max="4" width="9" customWidth="1"/>
    <col min="5" max="5" width="7.42578125" customWidth="1"/>
    <col min="6" max="6" width="7.7109375" customWidth="1"/>
    <col min="7" max="8" width="12" customWidth="1"/>
    <col min="9" max="9" width="15.28515625" bestFit="1" customWidth="1"/>
    <col min="10" max="10" width="15.28515625" customWidth="1"/>
    <col min="11" max="12" width="11.42578125" customWidth="1"/>
    <col min="13" max="13" width="10.42578125" bestFit="1" customWidth="1"/>
  </cols>
  <sheetData>
    <row r="1" spans="1:13" ht="28.5" customHeight="1">
      <c r="A1" s="105" t="s">
        <v>540</v>
      </c>
      <c r="B1" s="107" t="s">
        <v>581</v>
      </c>
      <c r="C1" s="105" t="s">
        <v>109</v>
      </c>
      <c r="D1" s="105" t="s">
        <v>541</v>
      </c>
      <c r="E1" s="105" t="s">
        <v>542</v>
      </c>
      <c r="F1" s="105" t="s">
        <v>117</v>
      </c>
      <c r="G1" s="105" t="s">
        <v>543</v>
      </c>
      <c r="H1" s="105" t="s">
        <v>133</v>
      </c>
      <c r="I1" s="105" t="s">
        <v>125</v>
      </c>
      <c r="J1" s="105" t="s">
        <v>544</v>
      </c>
      <c r="K1" s="105" t="s">
        <v>522</v>
      </c>
      <c r="L1" s="105" t="s">
        <v>622</v>
      </c>
    </row>
    <row r="2" spans="1:13">
      <c r="A2" s="108">
        <v>15001124</v>
      </c>
      <c r="B2" s="108">
        <v>360</v>
      </c>
      <c r="C2" s="109" t="s">
        <v>375</v>
      </c>
      <c r="D2" s="110">
        <v>1</v>
      </c>
      <c r="E2" s="110" t="s">
        <v>630</v>
      </c>
      <c r="F2" s="110">
        <v>2</v>
      </c>
      <c r="G2" s="110">
        <v>586</v>
      </c>
      <c r="H2" s="110" t="s">
        <v>134</v>
      </c>
      <c r="I2" s="108" t="s">
        <v>122</v>
      </c>
      <c r="J2" s="3" t="s">
        <v>605</v>
      </c>
      <c r="K2" s="111">
        <v>329</v>
      </c>
      <c r="L2" s="111"/>
      <c r="M2" s="126"/>
    </row>
    <row r="3" spans="1:13">
      <c r="A3" s="108">
        <v>15001125</v>
      </c>
      <c r="B3" s="108">
        <v>360</v>
      </c>
      <c r="C3" s="109" t="s">
        <v>376</v>
      </c>
      <c r="D3" s="110">
        <v>1</v>
      </c>
      <c r="E3" s="110" t="s">
        <v>630</v>
      </c>
      <c r="F3" s="110">
        <v>2</v>
      </c>
      <c r="G3" s="110">
        <v>586</v>
      </c>
      <c r="H3" s="110" t="s">
        <v>134</v>
      </c>
      <c r="I3" s="108" t="s">
        <v>122</v>
      </c>
      <c r="J3" s="3" t="s">
        <v>605</v>
      </c>
      <c r="K3" s="111">
        <v>329</v>
      </c>
      <c r="L3" s="111"/>
      <c r="M3" s="128"/>
    </row>
    <row r="4" spans="1:13">
      <c r="A4" s="108">
        <v>15001088</v>
      </c>
      <c r="B4" s="108">
        <v>300</v>
      </c>
      <c r="C4" s="109" t="s">
        <v>371</v>
      </c>
      <c r="D4" s="110">
        <v>3</v>
      </c>
      <c r="E4" s="110" t="s">
        <v>630</v>
      </c>
      <c r="F4" s="110">
        <v>2</v>
      </c>
      <c r="G4" s="110">
        <v>2100</v>
      </c>
      <c r="H4" s="110" t="s">
        <v>134</v>
      </c>
      <c r="I4" s="108" t="s">
        <v>122</v>
      </c>
      <c r="J4" s="3" t="s">
        <v>605</v>
      </c>
      <c r="K4" s="111">
        <v>329</v>
      </c>
      <c r="L4" s="111"/>
      <c r="M4" s="128"/>
    </row>
    <row r="5" spans="1:13">
      <c r="A5" s="108">
        <v>15001098</v>
      </c>
      <c r="B5" s="108">
        <v>360</v>
      </c>
      <c r="C5" s="109" t="s">
        <v>374</v>
      </c>
      <c r="D5" s="110">
        <v>2</v>
      </c>
      <c r="E5" s="110" t="s">
        <v>630</v>
      </c>
      <c r="F5" s="110">
        <v>2</v>
      </c>
      <c r="G5" s="110">
        <v>1600</v>
      </c>
      <c r="H5" s="110" t="s">
        <v>134</v>
      </c>
      <c r="I5" s="108" t="s">
        <v>122</v>
      </c>
      <c r="J5" s="3" t="s">
        <v>605</v>
      </c>
      <c r="K5" s="111">
        <v>329</v>
      </c>
      <c r="L5" s="111"/>
      <c r="M5" s="126"/>
    </row>
    <row r="6" spans="1:13">
      <c r="A6" s="108">
        <v>15003003</v>
      </c>
      <c r="B6" s="108">
        <v>400</v>
      </c>
      <c r="C6" s="109" t="s">
        <v>361</v>
      </c>
      <c r="D6" s="110">
        <v>1</v>
      </c>
      <c r="E6" s="110">
        <v>10</v>
      </c>
      <c r="F6" s="110">
        <v>2</v>
      </c>
      <c r="G6" s="110">
        <v>333</v>
      </c>
      <c r="H6" s="110" t="s">
        <v>134</v>
      </c>
      <c r="I6" s="108" t="s">
        <v>122</v>
      </c>
      <c r="J6" s="3" t="s">
        <v>605</v>
      </c>
      <c r="K6" s="111">
        <v>329</v>
      </c>
      <c r="L6" s="111"/>
    </row>
    <row r="7" spans="1:13">
      <c r="A7" s="108">
        <v>15003003</v>
      </c>
      <c r="B7" s="108">
        <v>800</v>
      </c>
      <c r="C7" s="109" t="s">
        <v>361</v>
      </c>
      <c r="D7" s="110">
        <v>1</v>
      </c>
      <c r="E7" s="110">
        <v>20</v>
      </c>
      <c r="F7" s="110">
        <v>2</v>
      </c>
      <c r="G7" s="110">
        <v>467</v>
      </c>
      <c r="H7" s="110" t="s">
        <v>134</v>
      </c>
      <c r="I7" s="108" t="s">
        <v>123</v>
      </c>
      <c r="J7" s="3" t="s">
        <v>186</v>
      </c>
      <c r="K7" s="111">
        <v>330</v>
      </c>
      <c r="L7" s="111"/>
    </row>
    <row r="8" spans="1:13">
      <c r="A8" s="108">
        <v>15003003</v>
      </c>
      <c r="B8" s="108">
        <v>800</v>
      </c>
      <c r="C8" s="109" t="s">
        <v>361</v>
      </c>
      <c r="D8" s="110">
        <v>1</v>
      </c>
      <c r="E8" s="110">
        <v>20</v>
      </c>
      <c r="F8" s="110">
        <v>2</v>
      </c>
      <c r="G8" s="110">
        <v>467</v>
      </c>
      <c r="H8" s="110" t="s">
        <v>134</v>
      </c>
      <c r="I8" s="108" t="s">
        <v>126</v>
      </c>
      <c r="J8" s="3" t="s">
        <v>186</v>
      </c>
      <c r="K8" s="111">
        <v>331</v>
      </c>
      <c r="L8" s="111"/>
      <c r="M8" s="126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مقاصد!$A$2:$A$32</xm:f>
          </x14:formula1>
          <xm:sqref>I2:I8</xm:sqref>
        </x14:dataValidation>
        <x14:dataValidation type="list" allowBlank="1" showInputMessage="1" showErrorMessage="1">
          <x14:formula1>
            <xm:f>'راننده (2)'!$A$2:$A$139</xm:f>
          </x14:formula1>
          <xm:sqref>J2:J8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rightToLeft="1" zoomScaleNormal="100" workbookViewId="0">
      <selection activeCell="C10" sqref="C10"/>
    </sheetView>
  </sheetViews>
  <sheetFormatPr defaultRowHeight="15"/>
  <cols>
    <col min="1" max="1" width="9.85546875" customWidth="1"/>
    <col min="2" max="2" width="11.7109375" customWidth="1"/>
    <col min="3" max="3" width="26.5703125" style="1" customWidth="1"/>
    <col min="4" max="4" width="9" customWidth="1"/>
    <col min="5" max="5" width="7.42578125" customWidth="1"/>
    <col min="6" max="6" width="7.7109375" customWidth="1"/>
    <col min="7" max="8" width="12" customWidth="1"/>
    <col min="9" max="9" width="15.28515625" bestFit="1" customWidth="1"/>
    <col min="10" max="10" width="15.28515625" customWidth="1"/>
    <col min="11" max="12" width="11.42578125" customWidth="1"/>
    <col min="13" max="13" width="10.42578125" bestFit="1" customWidth="1"/>
  </cols>
  <sheetData>
    <row r="1" spans="1:13" ht="28.5" customHeight="1">
      <c r="A1" s="105" t="s">
        <v>540</v>
      </c>
      <c r="B1" s="107" t="s">
        <v>581</v>
      </c>
      <c r="C1" s="105" t="s">
        <v>109</v>
      </c>
      <c r="D1" s="105" t="s">
        <v>541</v>
      </c>
      <c r="E1" s="105" t="s">
        <v>542</v>
      </c>
      <c r="F1" s="105" t="s">
        <v>117</v>
      </c>
      <c r="G1" s="105" t="s">
        <v>543</v>
      </c>
      <c r="H1" s="105" t="s">
        <v>133</v>
      </c>
      <c r="I1" s="105" t="s">
        <v>125</v>
      </c>
      <c r="J1" s="105" t="s">
        <v>544</v>
      </c>
      <c r="K1" s="105" t="s">
        <v>522</v>
      </c>
      <c r="L1" s="105" t="s">
        <v>622</v>
      </c>
    </row>
    <row r="2" spans="1:13">
      <c r="A2" s="108">
        <v>15012002</v>
      </c>
      <c r="B2" s="108">
        <v>192</v>
      </c>
      <c r="C2" s="109" t="s">
        <v>110</v>
      </c>
      <c r="D2" s="110">
        <v>4</v>
      </c>
      <c r="E2" s="110" t="s">
        <v>630</v>
      </c>
      <c r="F2" s="110">
        <v>1</v>
      </c>
      <c r="G2" s="110">
        <v>348</v>
      </c>
      <c r="H2" s="110" t="s">
        <v>137</v>
      </c>
      <c r="I2" s="108" t="s">
        <v>124</v>
      </c>
      <c r="J2" s="3" t="s">
        <v>344</v>
      </c>
      <c r="K2" s="111">
        <v>163</v>
      </c>
      <c r="L2" s="111"/>
      <c r="M2" s="126"/>
    </row>
    <row r="3" spans="1:13">
      <c r="A3" s="108">
        <v>15012007</v>
      </c>
      <c r="B3" s="108">
        <v>96</v>
      </c>
      <c r="C3" s="109" t="s">
        <v>128</v>
      </c>
      <c r="D3" s="110">
        <v>2</v>
      </c>
      <c r="E3" s="110" t="s">
        <v>630</v>
      </c>
      <c r="F3" s="110">
        <v>1</v>
      </c>
      <c r="G3" s="110">
        <v>174</v>
      </c>
      <c r="H3" s="110" t="s">
        <v>137</v>
      </c>
      <c r="I3" s="108" t="s">
        <v>124</v>
      </c>
      <c r="J3" s="3" t="s">
        <v>344</v>
      </c>
      <c r="K3" s="111">
        <v>163</v>
      </c>
      <c r="L3" s="111"/>
      <c r="M3" s="128"/>
    </row>
    <row r="4" spans="1:13">
      <c r="A4" s="108">
        <v>15012006</v>
      </c>
      <c r="B4" s="108">
        <v>48</v>
      </c>
      <c r="C4" s="109" t="s">
        <v>115</v>
      </c>
      <c r="D4" s="110">
        <v>1</v>
      </c>
      <c r="E4" s="110" t="s">
        <v>630</v>
      </c>
      <c r="F4" s="110">
        <v>1</v>
      </c>
      <c r="G4" s="110">
        <v>87</v>
      </c>
      <c r="H4" s="110" t="s">
        <v>137</v>
      </c>
      <c r="I4" s="108" t="s">
        <v>124</v>
      </c>
      <c r="J4" s="3" t="s">
        <v>344</v>
      </c>
      <c r="K4" s="111">
        <v>163</v>
      </c>
      <c r="L4" s="111"/>
      <c r="M4" s="128"/>
    </row>
    <row r="5" spans="1:13">
      <c r="A5" s="108">
        <v>15001176</v>
      </c>
      <c r="B5" s="108">
        <v>144</v>
      </c>
      <c r="C5" s="109" t="s">
        <v>462</v>
      </c>
      <c r="D5" s="110">
        <v>2</v>
      </c>
      <c r="E5" s="110" t="s">
        <v>630</v>
      </c>
      <c r="F5" s="110">
        <v>2</v>
      </c>
      <c r="G5" s="110">
        <v>1000</v>
      </c>
      <c r="H5" s="110" t="s">
        <v>135</v>
      </c>
      <c r="I5" s="108" t="s">
        <v>124</v>
      </c>
      <c r="J5" s="3" t="s">
        <v>344</v>
      </c>
      <c r="K5" s="111">
        <v>338</v>
      </c>
      <c r="L5" s="111"/>
      <c r="M5" s="126"/>
    </row>
    <row r="6" spans="1:13">
      <c r="A6" s="108">
        <v>15015002</v>
      </c>
      <c r="B6" s="108">
        <v>576</v>
      </c>
      <c r="C6" s="109" t="s">
        <v>559</v>
      </c>
      <c r="D6" s="110">
        <v>1</v>
      </c>
      <c r="E6" s="110" t="s">
        <v>630</v>
      </c>
      <c r="F6" s="110">
        <v>2</v>
      </c>
      <c r="G6" s="110">
        <v>400</v>
      </c>
      <c r="H6" s="110" t="s">
        <v>135</v>
      </c>
      <c r="I6" s="108" t="s">
        <v>124</v>
      </c>
      <c r="J6" s="3" t="s">
        <v>193</v>
      </c>
      <c r="K6" s="111">
        <v>164</v>
      </c>
      <c r="L6" s="111"/>
      <c r="M6" s="126"/>
    </row>
    <row r="7" spans="1:13">
      <c r="A7" s="108">
        <v>15001164</v>
      </c>
      <c r="B7" s="108">
        <v>384</v>
      </c>
      <c r="C7" s="109" t="s">
        <v>387</v>
      </c>
      <c r="D7" s="110">
        <v>2</v>
      </c>
      <c r="E7" s="110" t="s">
        <v>630</v>
      </c>
      <c r="F7" s="110">
        <v>2</v>
      </c>
      <c r="G7" s="110">
        <v>1000</v>
      </c>
      <c r="H7" s="110" t="s">
        <v>135</v>
      </c>
      <c r="I7" s="108" t="s">
        <v>124</v>
      </c>
      <c r="J7" s="3" t="s">
        <v>193</v>
      </c>
      <c r="K7" s="111">
        <v>332</v>
      </c>
      <c r="L7" s="111"/>
      <c r="M7" s="126"/>
    </row>
    <row r="8" spans="1:13">
      <c r="A8" s="108">
        <v>15004007</v>
      </c>
      <c r="B8" s="108">
        <v>1120</v>
      </c>
      <c r="C8" s="109" t="s">
        <v>359</v>
      </c>
      <c r="D8" s="110">
        <v>1</v>
      </c>
      <c r="E8" s="110">
        <v>28</v>
      </c>
      <c r="F8" s="110">
        <v>2</v>
      </c>
      <c r="G8" s="110">
        <v>600</v>
      </c>
      <c r="H8" s="110" t="s">
        <v>135</v>
      </c>
      <c r="I8" s="108" t="s">
        <v>124</v>
      </c>
      <c r="J8" s="3" t="s">
        <v>193</v>
      </c>
      <c r="K8" s="111">
        <v>332</v>
      </c>
      <c r="L8" s="111"/>
      <c r="M8" s="126"/>
    </row>
    <row r="9" spans="1:13">
      <c r="A9" s="108">
        <v>15002098</v>
      </c>
      <c r="B9" s="108">
        <v>1500</v>
      </c>
      <c r="C9" s="109" t="s">
        <v>366</v>
      </c>
      <c r="D9" s="110">
        <v>1</v>
      </c>
      <c r="E9" s="110" t="s">
        <v>630</v>
      </c>
      <c r="F9" s="110">
        <v>1</v>
      </c>
      <c r="G9" s="110">
        <v>500</v>
      </c>
      <c r="H9" s="110" t="s">
        <v>134</v>
      </c>
      <c r="I9" s="108" t="s">
        <v>158</v>
      </c>
      <c r="J9" s="3" t="s">
        <v>193</v>
      </c>
      <c r="K9" s="111">
        <v>337</v>
      </c>
      <c r="L9" s="111"/>
      <c r="M9" s="126"/>
    </row>
    <row r="10" spans="1:13">
      <c r="A10" s="108">
        <v>15002099</v>
      </c>
      <c r="B10" s="108">
        <v>1500</v>
      </c>
      <c r="C10" s="109" t="s">
        <v>365</v>
      </c>
      <c r="D10" s="110">
        <v>1</v>
      </c>
      <c r="E10" s="110" t="s">
        <v>630</v>
      </c>
      <c r="F10" s="110">
        <v>1</v>
      </c>
      <c r="G10" s="110">
        <v>500</v>
      </c>
      <c r="H10" s="110" t="s">
        <v>134</v>
      </c>
      <c r="I10" s="108" t="s">
        <v>158</v>
      </c>
      <c r="J10" s="3" t="s">
        <v>193</v>
      </c>
      <c r="K10" s="111">
        <v>337</v>
      </c>
      <c r="L10" s="111"/>
      <c r="M10" s="126"/>
    </row>
    <row r="11" spans="1:13">
      <c r="A11" s="108">
        <v>15001177</v>
      </c>
      <c r="B11" s="108">
        <v>144</v>
      </c>
      <c r="C11" s="109" t="s">
        <v>472</v>
      </c>
      <c r="D11" s="110">
        <v>2</v>
      </c>
      <c r="E11" s="110" t="s">
        <v>630</v>
      </c>
      <c r="F11" s="110">
        <v>2</v>
      </c>
      <c r="G11" s="110">
        <v>1000</v>
      </c>
      <c r="H11" s="110" t="s">
        <v>135</v>
      </c>
      <c r="I11" s="108" t="s">
        <v>157</v>
      </c>
      <c r="J11" s="3" t="s">
        <v>616</v>
      </c>
      <c r="K11" s="111">
        <v>333</v>
      </c>
      <c r="L11" s="111"/>
      <c r="M11" s="126"/>
    </row>
    <row r="12" spans="1:13">
      <c r="A12" s="108">
        <v>15010002</v>
      </c>
      <c r="B12" s="108">
        <v>192</v>
      </c>
      <c r="C12" s="109" t="s">
        <v>527</v>
      </c>
      <c r="D12" s="110">
        <v>2</v>
      </c>
      <c r="E12" s="110" t="s">
        <v>630</v>
      </c>
      <c r="F12" s="110">
        <v>2</v>
      </c>
      <c r="G12" s="110">
        <v>600</v>
      </c>
      <c r="H12" s="110" t="s">
        <v>135</v>
      </c>
      <c r="I12" s="108" t="s">
        <v>124</v>
      </c>
      <c r="J12" s="3" t="s">
        <v>583</v>
      </c>
      <c r="K12" s="111">
        <v>161</v>
      </c>
      <c r="L12" s="111"/>
      <c r="M12" s="126"/>
    </row>
    <row r="13" spans="1:13">
      <c r="A13" s="108">
        <v>15011002</v>
      </c>
      <c r="B13" s="108">
        <v>384</v>
      </c>
      <c r="C13" s="109" t="s">
        <v>454</v>
      </c>
      <c r="D13" s="110">
        <v>8</v>
      </c>
      <c r="E13" s="110" t="s">
        <v>630</v>
      </c>
      <c r="F13" s="110">
        <v>1</v>
      </c>
      <c r="G13" s="110">
        <v>640</v>
      </c>
      <c r="H13" s="110" t="s">
        <v>135</v>
      </c>
      <c r="I13" s="108" t="s">
        <v>386</v>
      </c>
      <c r="J13" s="3" t="s">
        <v>451</v>
      </c>
      <c r="K13" s="111">
        <v>162</v>
      </c>
      <c r="L13" s="111"/>
      <c r="M13" s="126"/>
    </row>
    <row r="14" spans="1:13">
      <c r="A14" s="108">
        <v>15001067</v>
      </c>
      <c r="B14" s="108">
        <v>240</v>
      </c>
      <c r="C14" s="109" t="s">
        <v>369</v>
      </c>
      <c r="D14" s="110">
        <v>2</v>
      </c>
      <c r="E14" s="110" t="s">
        <v>630</v>
      </c>
      <c r="F14" s="110">
        <v>2</v>
      </c>
      <c r="G14" s="110">
        <v>1500</v>
      </c>
      <c r="H14" s="110" t="s">
        <v>134</v>
      </c>
      <c r="I14" s="108" t="s">
        <v>123</v>
      </c>
      <c r="J14" s="3" t="s">
        <v>200</v>
      </c>
      <c r="K14" s="111">
        <v>334</v>
      </c>
      <c r="L14" s="111"/>
      <c r="M14" s="126"/>
    </row>
    <row r="15" spans="1:13">
      <c r="A15" s="108">
        <v>15003003</v>
      </c>
      <c r="B15" s="108">
        <v>960</v>
      </c>
      <c r="C15" s="109" t="s">
        <v>361</v>
      </c>
      <c r="D15" s="110">
        <v>1</v>
      </c>
      <c r="E15" s="110">
        <v>24</v>
      </c>
      <c r="F15" s="110">
        <v>2</v>
      </c>
      <c r="G15" s="110">
        <v>520</v>
      </c>
      <c r="H15" s="110" t="s">
        <v>134</v>
      </c>
      <c r="I15" s="108" t="s">
        <v>123</v>
      </c>
      <c r="J15" s="3" t="s">
        <v>200</v>
      </c>
      <c r="K15" s="111">
        <v>334</v>
      </c>
      <c r="L15" s="111"/>
      <c r="M15" s="126"/>
    </row>
    <row r="16" spans="1:13">
      <c r="A16" s="108">
        <v>15001124</v>
      </c>
      <c r="B16" s="108">
        <v>360</v>
      </c>
      <c r="C16" s="109" t="s">
        <v>375</v>
      </c>
      <c r="D16" s="110">
        <v>1</v>
      </c>
      <c r="E16" s="110" t="s">
        <v>630</v>
      </c>
      <c r="F16" s="110">
        <v>2</v>
      </c>
      <c r="G16" s="110">
        <v>586</v>
      </c>
      <c r="H16" s="110" t="s">
        <v>134</v>
      </c>
      <c r="I16" s="108" t="s">
        <v>123</v>
      </c>
      <c r="J16" s="3" t="s">
        <v>200</v>
      </c>
      <c r="K16" s="111">
        <v>334</v>
      </c>
      <c r="L16" s="111"/>
      <c r="M16" s="126"/>
    </row>
    <row r="17" spans="1:13">
      <c r="A17" s="108">
        <v>15001125</v>
      </c>
      <c r="B17" s="108">
        <v>360</v>
      </c>
      <c r="C17" s="109" t="s">
        <v>376</v>
      </c>
      <c r="D17" s="110">
        <v>1</v>
      </c>
      <c r="E17" s="110" t="s">
        <v>630</v>
      </c>
      <c r="F17" s="110">
        <v>2</v>
      </c>
      <c r="G17" s="110">
        <v>586</v>
      </c>
      <c r="H17" s="110" t="s">
        <v>134</v>
      </c>
      <c r="I17" s="108" t="s">
        <v>123</v>
      </c>
      <c r="J17" s="3" t="s">
        <v>200</v>
      </c>
      <c r="K17" s="111">
        <v>334</v>
      </c>
      <c r="L17" s="111"/>
      <c r="M17" s="126"/>
    </row>
    <row r="18" spans="1:13">
      <c r="A18" s="108">
        <v>15010001</v>
      </c>
      <c r="B18" s="108">
        <v>300</v>
      </c>
      <c r="C18" s="109" t="s">
        <v>358</v>
      </c>
      <c r="D18" s="110">
        <v>2</v>
      </c>
      <c r="E18" s="110" t="s">
        <v>630</v>
      </c>
      <c r="F18" s="110">
        <v>2</v>
      </c>
      <c r="G18" s="110">
        <v>748</v>
      </c>
      <c r="H18" s="110" t="s">
        <v>136</v>
      </c>
      <c r="I18" s="108" t="s">
        <v>126</v>
      </c>
      <c r="J18" s="3" t="s">
        <v>200</v>
      </c>
      <c r="K18" s="111">
        <v>165</v>
      </c>
      <c r="L18" s="111"/>
      <c r="M18" s="126"/>
    </row>
    <row r="19" spans="1:13">
      <c r="A19" s="108">
        <v>15001067</v>
      </c>
      <c r="B19" s="108">
        <v>120</v>
      </c>
      <c r="C19" s="109" t="s">
        <v>369</v>
      </c>
      <c r="D19" s="110">
        <v>1</v>
      </c>
      <c r="E19" s="110" t="s">
        <v>630</v>
      </c>
      <c r="F19" s="110">
        <v>2</v>
      </c>
      <c r="G19" s="110">
        <v>750</v>
      </c>
      <c r="H19" s="110" t="s">
        <v>134</v>
      </c>
      <c r="I19" s="108" t="s">
        <v>126</v>
      </c>
      <c r="J19" s="3" t="s">
        <v>200</v>
      </c>
      <c r="K19" s="111">
        <v>335</v>
      </c>
      <c r="L19" s="111"/>
      <c r="M19" s="126"/>
    </row>
    <row r="20" spans="1:13">
      <c r="A20" s="108">
        <v>15003003</v>
      </c>
      <c r="B20" s="108">
        <v>840</v>
      </c>
      <c r="C20" s="109" t="s">
        <v>361</v>
      </c>
      <c r="D20" s="110">
        <v>1</v>
      </c>
      <c r="E20" s="110">
        <v>21</v>
      </c>
      <c r="F20" s="110">
        <v>2</v>
      </c>
      <c r="G20" s="110">
        <v>480</v>
      </c>
      <c r="H20" s="110" t="s">
        <v>134</v>
      </c>
      <c r="I20" s="108" t="s">
        <v>126</v>
      </c>
      <c r="J20" s="3" t="s">
        <v>200</v>
      </c>
      <c r="K20" s="111">
        <v>335</v>
      </c>
      <c r="L20" s="111"/>
      <c r="M20" s="126"/>
    </row>
    <row r="21" spans="1:13">
      <c r="A21" s="108">
        <v>15002098</v>
      </c>
      <c r="B21" s="108">
        <v>150</v>
      </c>
      <c r="C21" s="109" t="s">
        <v>366</v>
      </c>
      <c r="D21" s="110">
        <v>1</v>
      </c>
      <c r="E21" s="110">
        <v>6</v>
      </c>
      <c r="F21" s="110">
        <v>1</v>
      </c>
      <c r="G21" s="110">
        <v>68</v>
      </c>
      <c r="H21" s="110" t="s">
        <v>134</v>
      </c>
      <c r="I21" s="108" t="s">
        <v>423</v>
      </c>
      <c r="J21" s="3" t="s">
        <v>200</v>
      </c>
      <c r="K21" s="111">
        <v>336</v>
      </c>
      <c r="L21" s="111"/>
      <c r="M21" s="126"/>
    </row>
    <row r="22" spans="1:13">
      <c r="A22" s="108">
        <v>15002099</v>
      </c>
      <c r="B22" s="108">
        <v>200</v>
      </c>
      <c r="C22" s="109" t="s">
        <v>365</v>
      </c>
      <c r="D22" s="110">
        <v>1</v>
      </c>
      <c r="E22" s="110">
        <v>8</v>
      </c>
      <c r="F22" s="110">
        <v>1</v>
      </c>
      <c r="G22" s="110">
        <v>84</v>
      </c>
      <c r="H22" s="110" t="s">
        <v>134</v>
      </c>
      <c r="I22" s="108" t="s">
        <v>423</v>
      </c>
      <c r="J22" s="3" t="s">
        <v>200</v>
      </c>
      <c r="K22" s="111">
        <v>336</v>
      </c>
      <c r="L22" s="111"/>
      <c r="M22" s="126"/>
    </row>
    <row r="23" spans="1:13">
      <c r="A23" s="108">
        <v>15011001</v>
      </c>
      <c r="B23" s="108">
        <v>210</v>
      </c>
      <c r="C23" s="109" t="s">
        <v>357</v>
      </c>
      <c r="D23" s="110">
        <v>2</v>
      </c>
      <c r="E23" s="110" t="s">
        <v>630</v>
      </c>
      <c r="F23" s="110">
        <v>2</v>
      </c>
      <c r="G23" s="110">
        <v>780</v>
      </c>
      <c r="H23" s="110" t="s">
        <v>136</v>
      </c>
      <c r="I23" s="108" t="s">
        <v>159</v>
      </c>
      <c r="J23" s="3" t="s">
        <v>186</v>
      </c>
      <c r="K23" s="111">
        <v>166</v>
      </c>
      <c r="L23" s="111"/>
      <c r="M23" s="126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مقاصد!$A$2:$A$32</xm:f>
          </x14:formula1>
          <xm:sqref>I2:I23</xm:sqref>
        </x14:dataValidation>
        <x14:dataValidation type="list" allowBlank="1" showInputMessage="1" showErrorMessage="1">
          <x14:formula1>
            <xm:f>'راننده (2)'!$A$2:$A$139</xm:f>
          </x14:formula1>
          <xm:sqref>J2:J23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42</vt:i4>
      </vt:variant>
      <vt:variant>
        <vt:lpstr>Named Ranges</vt:lpstr>
      </vt:variant>
      <vt:variant>
        <vt:i4>1</vt:i4>
      </vt:variant>
    </vt:vector>
  </HeadingPairs>
  <TitlesOfParts>
    <vt:vector size="43" baseType="lpstr">
      <vt:lpstr>مقاصد</vt:lpstr>
      <vt:lpstr>محصولات</vt:lpstr>
      <vt:lpstr>1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15</vt:lpstr>
      <vt:lpstr>16</vt:lpstr>
      <vt:lpstr>17</vt:lpstr>
      <vt:lpstr>18</vt:lpstr>
      <vt:lpstr>19</vt:lpstr>
      <vt:lpstr>20</vt:lpstr>
      <vt:lpstr>22</vt:lpstr>
      <vt:lpstr>23</vt:lpstr>
      <vt:lpstr>24</vt:lpstr>
      <vt:lpstr>25</vt:lpstr>
      <vt:lpstr>26</vt:lpstr>
      <vt:lpstr>27</vt:lpstr>
      <vt:lpstr>29</vt:lpstr>
      <vt:lpstr>30</vt:lpstr>
      <vt:lpstr>31</vt:lpstr>
      <vt:lpstr>پرينت</vt:lpstr>
      <vt:lpstr>سازه گستر</vt:lpstr>
      <vt:lpstr>فهامه</vt:lpstr>
      <vt:lpstr>چک لیست</vt:lpstr>
      <vt:lpstr>عراق</vt:lpstr>
      <vt:lpstr>Report1</vt:lpstr>
      <vt:lpstr>بدون اوراکل</vt:lpstr>
      <vt:lpstr>گزارش ماه (2)</vt:lpstr>
      <vt:lpstr>Report2</vt:lpstr>
      <vt:lpstr>راننده</vt:lpstr>
      <vt:lpstr>راننده (2)</vt:lpstr>
      <vt:lpstr>قفل ها</vt:lpstr>
      <vt:lpstr>چک</vt:lpstr>
      <vt:lpstr>'چک لیست'!Print_Titles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2016-06-30T10:36:51Z</dcterms:modified>
</cp:coreProperties>
</file>