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9935" windowHeight="762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</workbook>
</file>

<file path=xl/calcChain.xml><?xml version="1.0" encoding="utf-8"?>
<calcChain xmlns="http://schemas.openxmlformats.org/spreadsheetml/2006/main">
  <c r="G20" i="5"/>
  <c r="D14"/>
  <c r="D15"/>
  <c r="C15"/>
  <c r="V4"/>
  <c r="C14" s="1"/>
  <c r="V5"/>
  <c r="V8"/>
  <c r="V11" s="1"/>
  <c r="V9"/>
  <c r="V10"/>
  <c r="V3"/>
  <c r="C13" s="1"/>
  <c r="S7"/>
  <c r="T7" s="1"/>
  <c r="D7"/>
  <c r="E7" s="1"/>
  <c r="F7" s="1"/>
  <c r="G7" s="1"/>
  <c r="H7" s="1"/>
  <c r="I7" s="1"/>
  <c r="J7" s="1"/>
  <c r="K7" s="1"/>
  <c r="L7" s="1"/>
  <c r="M7" s="1"/>
  <c r="N7" s="1"/>
  <c r="O7" s="1"/>
  <c r="P7" s="1"/>
  <c r="Q7" s="1"/>
  <c r="S2"/>
  <c r="T2" s="1"/>
  <c r="D2"/>
  <c r="E2" s="1"/>
  <c r="F2" s="1"/>
  <c r="G2" s="1"/>
  <c r="H2" s="1"/>
  <c r="I2" s="1"/>
  <c r="J2" s="1"/>
  <c r="K2" s="1"/>
  <c r="L2" s="1"/>
  <c r="M2" s="1"/>
  <c r="N2" s="1"/>
  <c r="O2" s="1"/>
  <c r="P2" s="1"/>
  <c r="Q2" s="1"/>
  <c r="R12" i="1"/>
  <c r="Y39"/>
  <c r="W39"/>
  <c r="Y38"/>
  <c r="W38"/>
  <c r="E12" i="3"/>
  <c r="Z23" i="1"/>
  <c r="X23"/>
  <c r="AA23" s="1"/>
  <c r="Z22"/>
  <c r="X22"/>
  <c r="AA22" s="1"/>
  <c r="Z21"/>
  <c r="X21"/>
  <c r="AA21" s="1"/>
  <c r="Z20"/>
  <c r="X20"/>
  <c r="AA20" s="1"/>
  <c r="Z19"/>
  <c r="X19"/>
  <c r="AA19" s="1"/>
  <c r="AA24" s="1"/>
  <c r="Z16"/>
  <c r="X16"/>
  <c r="AA16" s="1"/>
  <c r="Z15"/>
  <c r="X15"/>
  <c r="AA15" s="1"/>
  <c r="Z14"/>
  <c r="X14"/>
  <c r="AA14" s="1"/>
  <c r="AA17" s="1"/>
  <c r="AA26" s="1"/>
  <c r="Z13"/>
  <c r="X13"/>
  <c r="AA13" s="1"/>
  <c r="Z12"/>
  <c r="X12"/>
  <c r="AA12" s="1"/>
  <c r="AA8"/>
  <c r="AA9"/>
  <c r="Z8"/>
  <c r="Z9"/>
  <c r="X8"/>
  <c r="X9"/>
  <c r="Z6"/>
  <c r="Z7"/>
  <c r="X6"/>
  <c r="AA6" s="1"/>
  <c r="X7"/>
  <c r="AA7" s="1"/>
  <c r="Z5"/>
  <c r="X5"/>
  <c r="C63"/>
  <c r="D63"/>
  <c r="C64"/>
  <c r="D64"/>
  <c r="C65"/>
  <c r="D65"/>
  <c r="Y37"/>
  <c r="Y36"/>
  <c r="Y35"/>
  <c r="W37"/>
  <c r="W36"/>
  <c r="W35"/>
  <c r="S59"/>
  <c r="S58"/>
  <c r="S57"/>
  <c r="S54"/>
  <c r="S53"/>
  <c r="S52"/>
  <c r="S49"/>
  <c r="S48"/>
  <c r="S47"/>
  <c r="S37"/>
  <c r="S3"/>
  <c r="S4"/>
  <c r="S42" s="1"/>
  <c r="S7"/>
  <c r="S8"/>
  <c r="S9"/>
  <c r="S12"/>
  <c r="S33" s="1"/>
  <c r="S13"/>
  <c r="S38" s="1"/>
  <c r="S14"/>
  <c r="S43" s="1"/>
  <c r="S17"/>
  <c r="S18"/>
  <c r="S19"/>
  <c r="S22"/>
  <c r="S34" s="1"/>
  <c r="S23"/>
  <c r="S39" s="1"/>
  <c r="S24"/>
  <c r="S44" s="1"/>
  <c r="S27"/>
  <c r="S28"/>
  <c r="S29"/>
  <c r="S2"/>
  <c r="S32" s="1"/>
  <c r="R33"/>
  <c r="R13"/>
  <c r="R38" s="1"/>
  <c r="R14"/>
  <c r="R43" s="1"/>
  <c r="R17"/>
  <c r="R48" s="1"/>
  <c r="R18"/>
  <c r="R53" s="1"/>
  <c r="R19"/>
  <c r="R58" s="1"/>
  <c r="R22"/>
  <c r="R34" s="1"/>
  <c r="R23"/>
  <c r="R39" s="1"/>
  <c r="R24"/>
  <c r="R44" s="1"/>
  <c r="R27"/>
  <c r="R49" s="1"/>
  <c r="R28"/>
  <c r="R54" s="1"/>
  <c r="R29"/>
  <c r="R59" s="1"/>
  <c r="D16"/>
  <c r="E16" s="1"/>
  <c r="D11"/>
  <c r="E11" s="1"/>
  <c r="R3"/>
  <c r="R37" s="1"/>
  <c r="S40" s="1"/>
  <c r="R4"/>
  <c r="R42" s="1"/>
  <c r="R7"/>
  <c r="R47" s="1"/>
  <c r="S50" s="1"/>
  <c r="R8"/>
  <c r="R52" s="1"/>
  <c r="R9"/>
  <c r="R57" s="1"/>
  <c r="S60" s="1"/>
  <c r="R2"/>
  <c r="R32" s="1"/>
  <c r="C33" i="3"/>
  <c r="C4"/>
  <c r="C5"/>
  <c r="C8"/>
  <c r="C9"/>
  <c r="C10"/>
  <c r="C11"/>
  <c r="C12"/>
  <c r="C15"/>
  <c r="C16"/>
  <c r="C17"/>
  <c r="C18"/>
  <c r="C21"/>
  <c r="C22"/>
  <c r="C23"/>
  <c r="C24"/>
  <c r="C25"/>
  <c r="C26"/>
  <c r="C29"/>
  <c r="C30"/>
  <c r="C31"/>
  <c r="C32"/>
  <c r="C3"/>
  <c r="T4" i="2"/>
  <c r="T5"/>
  <c r="T8"/>
  <c r="T9"/>
  <c r="T10"/>
  <c r="T11"/>
  <c r="T12"/>
  <c r="T15"/>
  <c r="T16"/>
  <c r="T17"/>
  <c r="T18"/>
  <c r="T21"/>
  <c r="T22"/>
  <c r="T23"/>
  <c r="T24"/>
  <c r="T25"/>
  <c r="T29"/>
  <c r="T30"/>
  <c r="T31"/>
  <c r="T32"/>
  <c r="T33"/>
  <c r="D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D6" i="1"/>
  <c r="E6" s="1"/>
  <c r="F6" s="1"/>
  <c r="G6" s="1"/>
  <c r="H6" s="1"/>
  <c r="I6" s="1"/>
  <c r="J6" s="1"/>
  <c r="K6" s="1"/>
  <c r="L6" s="1"/>
  <c r="M6" s="1"/>
  <c r="N6" s="1"/>
  <c r="O6" s="1"/>
  <c r="P6" s="1"/>
  <c r="Q6" s="1"/>
  <c r="D1"/>
  <c r="E1" s="1"/>
  <c r="F1" s="1"/>
  <c r="G1" s="1"/>
  <c r="H1" s="1"/>
  <c r="I1" s="1"/>
  <c r="J1" s="1"/>
  <c r="K1" s="1"/>
  <c r="L1" s="1"/>
  <c r="M1" s="1"/>
  <c r="N1" s="1"/>
  <c r="O1" s="1"/>
  <c r="P1" s="1"/>
  <c r="Q1" s="1"/>
  <c r="D13" i="5" l="1"/>
  <c r="Y3"/>
  <c r="V6"/>
  <c r="AA5" i="1"/>
  <c r="AA10" s="1"/>
  <c r="S35"/>
  <c r="S55"/>
  <c r="S45"/>
</calcChain>
</file>

<file path=xl/sharedStrings.xml><?xml version="1.0" encoding="utf-8"?>
<sst xmlns="http://schemas.openxmlformats.org/spreadsheetml/2006/main" count="174" uniqueCount="50">
  <si>
    <t>Security</t>
  </si>
  <si>
    <t>Efficiency</t>
  </si>
  <si>
    <t>Reliability</t>
  </si>
  <si>
    <t>Existing</t>
  </si>
  <si>
    <t>Proposed</t>
  </si>
  <si>
    <t>Current Mode of the Grading System of TFBC School, Inc.</t>
  </si>
  <si>
    <t>Manual</t>
  </si>
  <si>
    <t>Computerized</t>
  </si>
  <si>
    <t>Semi-Computerized</t>
  </si>
  <si>
    <t>Total</t>
  </si>
  <si>
    <t>Update Class Record</t>
  </si>
  <si>
    <t>Daily</t>
  </si>
  <si>
    <t>Weekly</t>
  </si>
  <si>
    <t>Once in a Month</t>
  </si>
  <si>
    <t>Once in a Year</t>
  </si>
  <si>
    <t>Never</t>
  </si>
  <si>
    <t>Problems encountered using class record</t>
  </si>
  <si>
    <t>Manual computation</t>
  </si>
  <si>
    <t>Class record confidentiality</t>
  </si>
  <si>
    <t>Consolidation of grades</t>
  </si>
  <si>
    <t>Others</t>
  </si>
  <si>
    <t>Features to be included in the proposed system</t>
  </si>
  <si>
    <t>70-30 scheme</t>
  </si>
  <si>
    <t>Academic Ranking</t>
  </si>
  <si>
    <t>Extra-Curricular Ranking</t>
  </si>
  <si>
    <t>Easier report generator</t>
  </si>
  <si>
    <t>Easier management</t>
  </si>
  <si>
    <t>Would you like a computerized class record and grading system?</t>
  </si>
  <si>
    <t>Strongly Agree</t>
  </si>
  <si>
    <t>Agree</t>
  </si>
  <si>
    <t>Maybe</t>
  </si>
  <si>
    <t>Undecided</t>
  </si>
  <si>
    <t>Disagree</t>
  </si>
  <si>
    <t>Teachers</t>
  </si>
  <si>
    <t>IT Experts</t>
  </si>
  <si>
    <t>Principal</t>
  </si>
  <si>
    <t>Average</t>
  </si>
  <si>
    <t>Fair</t>
  </si>
  <si>
    <t>Excellent</t>
  </si>
  <si>
    <t>Very Satisfactory</t>
  </si>
  <si>
    <t>Satisfactory</t>
  </si>
  <si>
    <t>Exisiting</t>
  </si>
  <si>
    <t>Score</t>
  </si>
  <si>
    <t>Point</t>
  </si>
  <si>
    <t>score</t>
  </si>
  <si>
    <t>total</t>
  </si>
  <si>
    <t>percentage</t>
  </si>
  <si>
    <t>Fully Computerized</t>
  </si>
  <si>
    <t xml:space="preserve">Average = </t>
  </si>
  <si>
    <t xml:space="preserve">StDev = 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</si>
</sst>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0" fillId="0" borderId="0" xfId="0" applyNumberFormat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Sheet3!$B$3:$B$5</c:f>
              <c:strCache>
                <c:ptCount val="3"/>
                <c:pt idx="0">
                  <c:v>Manual</c:v>
                </c:pt>
                <c:pt idx="1">
                  <c:v>Semi-Computerized</c:v>
                </c:pt>
                <c:pt idx="2">
                  <c:v>Fully Computerized</c:v>
                </c:pt>
              </c:strCache>
            </c:strRef>
          </c:cat>
          <c:val>
            <c:numRef>
              <c:f>Sheet3!$C$3:$C$5</c:f>
              <c:numCache>
                <c:formatCode>General</c:formatCode>
                <c:ptCount val="3"/>
                <c:pt idx="0">
                  <c:v>0</c:v>
                </c:pt>
                <c:pt idx="1">
                  <c:v>17</c:v>
                </c:pt>
                <c:pt idx="2">
                  <c:v>0</c:v>
                </c:pt>
              </c:numCache>
            </c:numRef>
          </c:val>
        </c:ser>
      </c:pie3DChart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spPr>
    <a:scene3d>
      <a:camera prst="orthographicFront"/>
      <a:lightRig rig="threePt" dir="t"/>
    </a:scene3d>
    <a:sp3d>
      <a:bevelB w="165100" prst="coolSlant"/>
    </a:sp3d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/>
      <c:pie3DChart>
        <c:varyColors val="1"/>
        <c:ser>
          <c:idx val="0"/>
          <c:order val="0"/>
          <c:dLbls>
            <c:dLbl>
              <c:idx val="1"/>
              <c:layout>
                <c:manualLayout>
                  <c:x val="-0.14843744531933525"/>
                  <c:y val="0.10392752989209676"/>
                </c:manualLayout>
              </c:layout>
              <c:showCatName val="1"/>
              <c:showPercent val="1"/>
            </c:dLbl>
            <c:dLbl>
              <c:idx val="2"/>
              <c:layout>
                <c:manualLayout>
                  <c:x val="-0.15172790901137373"/>
                  <c:y val="1.1574074074074073E-3"/>
                </c:manualLayout>
              </c:layout>
              <c:showCatName val="1"/>
              <c:showPercent val="1"/>
            </c:dLbl>
            <c:dLbl>
              <c:idx val="3"/>
              <c:layout>
                <c:manualLayout>
                  <c:x val="0.35486023622047258"/>
                  <c:y val="5.2083333333333398E-2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Sheet3!$B$8:$B$12</c:f>
              <c:strCache>
                <c:ptCount val="5"/>
                <c:pt idx="0">
                  <c:v>Daily</c:v>
                </c:pt>
                <c:pt idx="1">
                  <c:v>Weekly</c:v>
                </c:pt>
                <c:pt idx="2">
                  <c:v>Once in a Month</c:v>
                </c:pt>
                <c:pt idx="3">
                  <c:v>Once in a Year</c:v>
                </c:pt>
                <c:pt idx="4">
                  <c:v>Never</c:v>
                </c:pt>
              </c:strCache>
            </c:strRef>
          </c:cat>
          <c:val>
            <c:numRef>
              <c:f>Sheet3!$C$8:$C$12</c:f>
              <c:numCache>
                <c:formatCode>General</c:formatCode>
                <c:ptCount val="5"/>
                <c:pt idx="0">
                  <c:v>15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autoTitleDeleted val="1"/>
    <c:plotArea>
      <c:layout>
        <c:manualLayout>
          <c:layoutTarget val="inner"/>
          <c:xMode val="edge"/>
          <c:yMode val="edge"/>
          <c:x val="7.0599518810148768E-2"/>
          <c:y val="3.7511665208515621E-2"/>
          <c:w val="0.90995603674540682"/>
          <c:h val="0.76486876640419998"/>
        </c:manualLayout>
      </c:layout>
      <c:barChart>
        <c:barDir val="col"/>
        <c:grouping val="clustered"/>
        <c:ser>
          <c:idx val="0"/>
          <c:order val="0"/>
          <c:dLbls>
            <c:delete val="1"/>
          </c:dLbls>
          <c:cat>
            <c:strRef>
              <c:f>Sheet3!$B$15:$B$18</c:f>
              <c:strCache>
                <c:ptCount val="4"/>
                <c:pt idx="0">
                  <c:v>Manual computation</c:v>
                </c:pt>
                <c:pt idx="1">
                  <c:v>Class record confidentiality</c:v>
                </c:pt>
                <c:pt idx="2">
                  <c:v>Consolidation of grades</c:v>
                </c:pt>
                <c:pt idx="3">
                  <c:v>Others</c:v>
                </c:pt>
              </c:strCache>
            </c:strRef>
          </c:cat>
          <c:val>
            <c:numRef>
              <c:f>Sheet3!$C$15:$C$18</c:f>
              <c:numCache>
                <c:formatCode>General</c:formatCode>
                <c:ptCount val="4"/>
                <c:pt idx="0">
                  <c:v>15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dLbls>
          <c:showVal val="1"/>
        </c:dLbls>
        <c:gapWidth val="75"/>
        <c:axId val="89500288"/>
        <c:axId val="89538944"/>
      </c:barChart>
      <c:catAx>
        <c:axId val="8950028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9538944"/>
        <c:crosses val="autoZero"/>
        <c:auto val="1"/>
        <c:lblAlgn val="ctr"/>
        <c:lblOffset val="100"/>
      </c:catAx>
      <c:valAx>
        <c:axId val="89538944"/>
        <c:scaling>
          <c:orientation val="minMax"/>
          <c:max val="17"/>
          <c:min val="0"/>
        </c:scaling>
        <c:axPos val="l"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9500288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chart>
    <c:autoTitleDeleted val="1"/>
    <c:plotArea>
      <c:layout/>
      <c:barChart>
        <c:barDir val="bar"/>
        <c:grouping val="clustered"/>
        <c:ser>
          <c:idx val="0"/>
          <c:order val="0"/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outEnd"/>
            <c:showVal val="1"/>
          </c:dLbls>
          <c:cat>
            <c:strRef>
              <c:f>Sheet3!$B$21:$B$26</c:f>
              <c:strCache>
                <c:ptCount val="6"/>
                <c:pt idx="0">
                  <c:v>70-30 scheme</c:v>
                </c:pt>
                <c:pt idx="1">
                  <c:v>Academic Ranking</c:v>
                </c:pt>
                <c:pt idx="2">
                  <c:v>Extra-Curricular Ranking</c:v>
                </c:pt>
                <c:pt idx="3">
                  <c:v>Easier report generator</c:v>
                </c:pt>
                <c:pt idx="4">
                  <c:v>Easier management</c:v>
                </c:pt>
                <c:pt idx="5">
                  <c:v>Others</c:v>
                </c:pt>
              </c:strCache>
            </c:strRef>
          </c:cat>
          <c:val>
            <c:numRef>
              <c:f>Sheet3!$C$21:$C$26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14</c:v>
                </c:pt>
                <c:pt idx="3">
                  <c:v>7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</c:ser>
        <c:dLbls>
          <c:showVal val="1"/>
        </c:dLbls>
        <c:axId val="89554304"/>
        <c:axId val="89572480"/>
      </c:barChart>
      <c:catAx>
        <c:axId val="89554304"/>
        <c:scaling>
          <c:orientation val="minMax"/>
        </c:scaling>
        <c:axPos val="l"/>
        <c:majorTickMark val="none"/>
        <c:tickLblPos val="nextTo"/>
        <c:txPr>
          <a:bodyPr/>
          <a:lstStyle/>
          <a:p>
            <a:pPr>
              <a:defRPr lang="en-US" b="1" i="0" baseline="0"/>
            </a:pPr>
            <a:endParaRPr lang="en-US"/>
          </a:p>
        </c:txPr>
        <c:crossAx val="89572480"/>
        <c:crosses val="autoZero"/>
        <c:auto val="1"/>
        <c:lblAlgn val="ctr"/>
        <c:lblOffset val="100"/>
      </c:catAx>
      <c:valAx>
        <c:axId val="8957248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89554304"/>
        <c:crosses val="autoZero"/>
        <c:crossBetween val="between"/>
      </c:valAx>
      <c:spPr>
        <a:solidFill>
          <a:srgbClr val="4F81BD"/>
        </a:solidFill>
      </c:spPr>
    </c:plotArea>
    <c:plotVisOnly val="1"/>
  </c:chart>
  <c:spPr>
    <a:solidFill>
      <a:schemeClr val="accent3">
        <a:lumMod val="60000"/>
        <a:lumOff val="40000"/>
      </a:schemeClr>
    </a:solidFill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30"/>
      <c:perspective val="30"/>
    </c:view3D>
    <c:plotArea>
      <c:layout>
        <c:manualLayout>
          <c:layoutTarget val="inner"/>
          <c:xMode val="edge"/>
          <c:yMode val="edge"/>
          <c:x val="6.25E-2"/>
          <c:y val="0.1064574219889181"/>
          <c:w val="0.9"/>
          <c:h val="0.74966426071741032"/>
        </c:manualLayout>
      </c:layout>
      <c:pie3DChart>
        <c:varyColors val="1"/>
        <c:ser>
          <c:idx val="0"/>
          <c:order val="0"/>
          <c:dLbls>
            <c:dLbl>
              <c:idx val="2"/>
              <c:layout>
                <c:manualLayout>
                  <c:x val="-0.21802362204724418"/>
                  <c:y val="0.1111111111111111"/>
                </c:manualLayout>
              </c:layout>
              <c:showCatName val="1"/>
              <c:showPercent val="1"/>
            </c:dLbl>
            <c:dLbl>
              <c:idx val="4"/>
              <c:layout>
                <c:manualLayout>
                  <c:x val="0.30694346019247626"/>
                  <c:y val="5.2083333333333398E-2"/>
                </c:manualLayout>
              </c:layout>
              <c:showCatName val="1"/>
              <c:showPercent val="1"/>
            </c:dLbl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CatName val="1"/>
            <c:showPercent val="1"/>
            <c:showLeaderLines val="1"/>
          </c:dLbls>
          <c:cat>
            <c:strRef>
              <c:f>Sheet3!$B$29:$B$33</c:f>
              <c:strCache>
                <c:ptCount val="5"/>
                <c:pt idx="0">
                  <c:v>Strongly Agree</c:v>
                </c:pt>
                <c:pt idx="1">
                  <c:v>Agree</c:v>
                </c:pt>
                <c:pt idx="2">
                  <c:v>Maybe</c:v>
                </c:pt>
                <c:pt idx="3">
                  <c:v>Disagree</c:v>
                </c:pt>
                <c:pt idx="4">
                  <c:v>Undecided</c:v>
                </c:pt>
              </c:strCache>
            </c:strRef>
          </c:cat>
          <c:val>
            <c:numRef>
              <c:f>Sheet3!$C$29:$C$33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dLbls>
          <c:showVal val="1"/>
        </c:dLbls>
      </c:pie3DChart>
    </c:plotArea>
    <c:legend>
      <c:legendPos val="b"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Sheet5!$C$12</c:f>
              <c:strCache>
                <c:ptCount val="1"/>
                <c:pt idx="0">
                  <c:v>Existing</c:v>
                </c:pt>
              </c:strCache>
            </c:strRef>
          </c:tx>
          <c:cat>
            <c:strRef>
              <c:f>Sheet5!$B$13:$B$15</c:f>
              <c:strCache>
                <c:ptCount val="3"/>
                <c:pt idx="0">
                  <c:v>Security</c:v>
                </c:pt>
                <c:pt idx="1">
                  <c:v>Efficiency</c:v>
                </c:pt>
                <c:pt idx="2">
                  <c:v>Reliability</c:v>
                </c:pt>
              </c:strCache>
            </c:strRef>
          </c:cat>
          <c:val>
            <c:numRef>
              <c:f>Sheet5!$C$13:$C$15</c:f>
              <c:numCache>
                <c:formatCode>0.000</c:formatCode>
                <c:ptCount val="3"/>
                <c:pt idx="0">
                  <c:v>2.2105263157894739</c:v>
                </c:pt>
                <c:pt idx="1">
                  <c:v>2.3684210526315788</c:v>
                </c:pt>
                <c:pt idx="2">
                  <c:v>2.4210526315789473</c:v>
                </c:pt>
              </c:numCache>
            </c:numRef>
          </c:val>
        </c:ser>
        <c:ser>
          <c:idx val="1"/>
          <c:order val="1"/>
          <c:tx>
            <c:strRef>
              <c:f>Sheet5!$D$12</c:f>
              <c:strCache>
                <c:ptCount val="1"/>
                <c:pt idx="0">
                  <c:v>Proposed</c:v>
                </c:pt>
              </c:strCache>
            </c:strRef>
          </c:tx>
          <c:cat>
            <c:strRef>
              <c:f>Sheet5!$B$13:$B$15</c:f>
              <c:strCache>
                <c:ptCount val="3"/>
                <c:pt idx="0">
                  <c:v>Security</c:v>
                </c:pt>
                <c:pt idx="1">
                  <c:v>Efficiency</c:v>
                </c:pt>
                <c:pt idx="2">
                  <c:v>Reliability</c:v>
                </c:pt>
              </c:strCache>
            </c:strRef>
          </c:cat>
          <c:val>
            <c:numRef>
              <c:f>Sheet5!$D$13:$D$15</c:f>
              <c:numCache>
                <c:formatCode>0.000</c:formatCode>
                <c:ptCount val="3"/>
                <c:pt idx="0">
                  <c:v>4.6315789473684212</c:v>
                </c:pt>
                <c:pt idx="1">
                  <c:v>4.4736842105263159</c:v>
                </c:pt>
                <c:pt idx="2">
                  <c:v>4.8947368421052628</c:v>
                </c:pt>
              </c:numCache>
            </c:numRef>
          </c:val>
        </c:ser>
        <c:shape val="cylinder"/>
        <c:axId val="89864832"/>
        <c:axId val="89874816"/>
        <c:axId val="89544000"/>
      </c:bar3DChart>
      <c:catAx>
        <c:axId val="89864832"/>
        <c:scaling>
          <c:orientation val="minMax"/>
        </c:scaling>
        <c:axPos val="b"/>
        <c:tickLblPos val="nextTo"/>
        <c:txPr>
          <a:bodyPr/>
          <a:lstStyle/>
          <a:p>
            <a:pPr>
              <a:defRPr lang="fil-PH"/>
            </a:pPr>
            <a:endParaRPr lang="en-US"/>
          </a:p>
        </c:txPr>
        <c:crossAx val="89874816"/>
        <c:crosses val="autoZero"/>
        <c:auto val="1"/>
        <c:lblAlgn val="ctr"/>
        <c:lblOffset val="100"/>
      </c:catAx>
      <c:valAx>
        <c:axId val="89874816"/>
        <c:scaling>
          <c:orientation val="minMax"/>
        </c:scaling>
        <c:axPos val="l"/>
        <c:majorGridlines/>
        <c:numFmt formatCode="0.000" sourceLinked="1"/>
        <c:tickLblPos val="nextTo"/>
        <c:txPr>
          <a:bodyPr/>
          <a:lstStyle/>
          <a:p>
            <a:pPr>
              <a:defRPr lang="fil-PH"/>
            </a:pPr>
            <a:endParaRPr lang="en-US"/>
          </a:p>
        </c:txPr>
        <c:crossAx val="89864832"/>
        <c:crosses val="autoZero"/>
        <c:crossBetween val="between"/>
      </c:valAx>
      <c:serAx>
        <c:axId val="895440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fil-PH"/>
            </a:pPr>
            <a:endParaRPr lang="en-US"/>
          </a:p>
        </c:txPr>
        <c:crossAx val="89874816"/>
        <c:crosses val="autoZero"/>
      </c:serAx>
    </c:plotArea>
    <c:legend>
      <c:legendPos val="b"/>
      <c:layout/>
      <c:txPr>
        <a:bodyPr/>
        <a:lstStyle/>
        <a:p>
          <a:pPr>
            <a:defRPr lang="fil-PH"/>
          </a:pPr>
          <a:endParaRPr lang="en-US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</xdr:row>
      <xdr:rowOff>19050</xdr:rowOff>
    </xdr:from>
    <xdr:to>
      <xdr:col>13</xdr:col>
      <xdr:colOff>209550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16</xdr:row>
      <xdr:rowOff>76200</xdr:rowOff>
    </xdr:from>
    <xdr:to>
      <xdr:col>13</xdr:col>
      <xdr:colOff>219075</xdr:colOff>
      <xdr:row>30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523875</xdr:colOff>
      <xdr:row>1</xdr:row>
      <xdr:rowOff>9525</xdr:rowOff>
    </xdr:from>
    <xdr:to>
      <xdr:col>21</xdr:col>
      <xdr:colOff>219075</xdr:colOff>
      <xdr:row>15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581025</xdr:colOff>
      <xdr:row>16</xdr:row>
      <xdr:rowOff>66675</xdr:rowOff>
    </xdr:from>
    <xdr:to>
      <xdr:col>21</xdr:col>
      <xdr:colOff>276225</xdr:colOff>
      <xdr:row>30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571500</xdr:colOff>
      <xdr:row>32</xdr:row>
      <xdr:rowOff>19050</xdr:rowOff>
    </xdr:from>
    <xdr:to>
      <xdr:col>21</xdr:col>
      <xdr:colOff>266700</xdr:colOff>
      <xdr:row>46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11</xdr:row>
      <xdr:rowOff>133350</xdr:rowOff>
    </xdr:from>
    <xdr:to>
      <xdr:col>21</xdr:col>
      <xdr:colOff>161925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5"/>
  <sheetViews>
    <sheetView topLeftCell="A13" workbookViewId="0">
      <selection activeCell="C26" sqref="C26:C29"/>
    </sheetView>
  </sheetViews>
  <sheetFormatPr defaultRowHeight="15"/>
  <cols>
    <col min="1" max="2" width="13.28515625" customWidth="1"/>
    <col min="3" max="17" width="5.7109375" customWidth="1"/>
    <col min="18" max="18" width="9.140625" customWidth="1"/>
    <col min="19" max="19" width="9.140625" style="1" customWidth="1"/>
    <col min="20" max="21" width="5.7109375" customWidth="1"/>
    <col min="22" max="22" width="17.28515625" customWidth="1"/>
  </cols>
  <sheetData>
    <row r="1" spans="1:27">
      <c r="A1" s="2" t="s">
        <v>33</v>
      </c>
      <c r="B1" s="2" t="s">
        <v>3</v>
      </c>
      <c r="C1" s="5">
        <v>1</v>
      </c>
      <c r="D1" s="5">
        <f>C1+1</f>
        <v>2</v>
      </c>
      <c r="E1" s="5">
        <f t="shared" ref="E1:Q1" si="0">D1+1</f>
        <v>3</v>
      </c>
      <c r="F1" s="5">
        <f t="shared" si="0"/>
        <v>4</v>
      </c>
      <c r="G1" s="5">
        <f t="shared" si="0"/>
        <v>5</v>
      </c>
      <c r="H1" s="5">
        <f t="shared" si="0"/>
        <v>6</v>
      </c>
      <c r="I1" s="5">
        <f t="shared" si="0"/>
        <v>7</v>
      </c>
      <c r="J1" s="5">
        <f t="shared" si="0"/>
        <v>8</v>
      </c>
      <c r="K1" s="5">
        <f t="shared" si="0"/>
        <v>9</v>
      </c>
      <c r="L1" s="5">
        <f t="shared" si="0"/>
        <v>10</v>
      </c>
      <c r="M1" s="5">
        <f t="shared" si="0"/>
        <v>11</v>
      </c>
      <c r="N1" s="5">
        <f t="shared" si="0"/>
        <v>12</v>
      </c>
      <c r="O1" s="5">
        <f t="shared" si="0"/>
        <v>13</v>
      </c>
      <c r="P1" s="5">
        <f t="shared" si="0"/>
        <v>14</v>
      </c>
      <c r="Q1" s="5">
        <f t="shared" si="0"/>
        <v>15</v>
      </c>
      <c r="R1" s="5" t="s">
        <v>36</v>
      </c>
      <c r="S1" s="5" t="s">
        <v>9</v>
      </c>
      <c r="T1" s="1"/>
      <c r="U1" s="1"/>
      <c r="V1" s="1"/>
    </row>
    <row r="2" spans="1:27">
      <c r="B2" t="s">
        <v>0</v>
      </c>
      <c r="C2" s="1">
        <v>2</v>
      </c>
      <c r="D2" s="1">
        <v>2</v>
      </c>
      <c r="E2" s="1">
        <v>3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1</v>
      </c>
      <c r="N2" s="1">
        <v>3</v>
      </c>
      <c r="O2" s="1">
        <v>2</v>
      </c>
      <c r="P2" s="1">
        <v>3</v>
      </c>
      <c r="Q2" s="1">
        <v>2</v>
      </c>
      <c r="R2" s="4">
        <f>AVERAGE(C2:Q2)</f>
        <v>2.1333333333333333</v>
      </c>
      <c r="S2" s="1">
        <f>SUM(C2:Q2)</f>
        <v>32</v>
      </c>
      <c r="T2" t="s">
        <v>37</v>
      </c>
    </row>
    <row r="3" spans="1:27">
      <c r="B3" t="s">
        <v>1</v>
      </c>
      <c r="C3" s="1">
        <v>3</v>
      </c>
      <c r="D3" s="1">
        <v>2</v>
      </c>
      <c r="E3" s="1">
        <v>3</v>
      </c>
      <c r="F3" s="1">
        <v>3</v>
      </c>
      <c r="G3" s="1">
        <v>2</v>
      </c>
      <c r="H3" s="1">
        <v>1</v>
      </c>
      <c r="I3" s="1">
        <v>1</v>
      </c>
      <c r="J3" s="1">
        <v>2</v>
      </c>
      <c r="K3" s="1">
        <v>3</v>
      </c>
      <c r="L3" s="1">
        <v>2</v>
      </c>
      <c r="M3" s="1">
        <v>2</v>
      </c>
      <c r="N3" s="1">
        <v>2</v>
      </c>
      <c r="O3" s="1">
        <v>1</v>
      </c>
      <c r="P3" s="1">
        <v>2</v>
      </c>
      <c r="Q3" s="1">
        <v>2</v>
      </c>
      <c r="R3" s="4">
        <f t="shared" ref="R3:R29" si="1">AVERAGE(C3:Q3)</f>
        <v>2.0666666666666669</v>
      </c>
      <c r="S3" s="1">
        <f t="shared" ref="S3:S29" si="2">SUM(C3:Q3)</f>
        <v>31</v>
      </c>
      <c r="T3" t="s">
        <v>37</v>
      </c>
    </row>
    <row r="4" spans="1:27">
      <c r="B4" t="s">
        <v>2</v>
      </c>
      <c r="C4" s="1">
        <v>3</v>
      </c>
      <c r="D4" s="1">
        <v>2</v>
      </c>
      <c r="E4" s="1">
        <v>1</v>
      </c>
      <c r="F4" s="1">
        <v>1</v>
      </c>
      <c r="G4" s="1">
        <v>3</v>
      </c>
      <c r="H4" s="1">
        <v>2</v>
      </c>
      <c r="I4" s="1">
        <v>3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4</v>
      </c>
      <c r="Q4" s="1">
        <v>1</v>
      </c>
      <c r="R4" s="4">
        <f t="shared" si="1"/>
        <v>2.1333333333333333</v>
      </c>
      <c r="S4" s="1">
        <f t="shared" si="2"/>
        <v>32</v>
      </c>
      <c r="T4" t="s">
        <v>37</v>
      </c>
      <c r="W4" t="s">
        <v>42</v>
      </c>
      <c r="X4" t="s">
        <v>43</v>
      </c>
      <c r="Y4" t="s">
        <v>42</v>
      </c>
      <c r="Z4" t="s">
        <v>43</v>
      </c>
    </row>
    <row r="5" spans="1:27">
      <c r="R5" s="3"/>
      <c r="W5">
        <v>5</v>
      </c>
      <c r="X5">
        <f>W5*1</f>
        <v>5</v>
      </c>
      <c r="Y5">
        <v>1</v>
      </c>
      <c r="Z5">
        <f>Y5*0.2</f>
        <v>0.2</v>
      </c>
      <c r="AA5">
        <f>X5+Z5</f>
        <v>5.2</v>
      </c>
    </row>
    <row r="6" spans="1:27">
      <c r="B6" s="2" t="s">
        <v>4</v>
      </c>
      <c r="C6" s="5">
        <v>1</v>
      </c>
      <c r="D6" s="5">
        <f>C6+1</f>
        <v>2</v>
      </c>
      <c r="E6" s="5">
        <f t="shared" ref="E6:Q6" si="3">D6+1</f>
        <v>3</v>
      </c>
      <c r="F6" s="5">
        <f t="shared" si="3"/>
        <v>4</v>
      </c>
      <c r="G6" s="5">
        <f t="shared" si="3"/>
        <v>5</v>
      </c>
      <c r="H6" s="5">
        <f t="shared" si="3"/>
        <v>6</v>
      </c>
      <c r="I6" s="5">
        <f t="shared" si="3"/>
        <v>7</v>
      </c>
      <c r="J6" s="5">
        <f t="shared" si="3"/>
        <v>8</v>
      </c>
      <c r="K6" s="5">
        <f t="shared" si="3"/>
        <v>9</v>
      </c>
      <c r="L6" s="5">
        <f t="shared" si="3"/>
        <v>10</v>
      </c>
      <c r="M6" s="5">
        <f t="shared" si="3"/>
        <v>11</v>
      </c>
      <c r="N6" s="5">
        <f t="shared" si="3"/>
        <v>12</v>
      </c>
      <c r="O6" s="5">
        <f t="shared" si="3"/>
        <v>13</v>
      </c>
      <c r="P6" s="5">
        <f t="shared" si="3"/>
        <v>14</v>
      </c>
      <c r="Q6" s="5">
        <f t="shared" si="3"/>
        <v>15</v>
      </c>
      <c r="R6" s="6"/>
      <c r="T6" s="1"/>
      <c r="U6" s="1"/>
      <c r="V6" s="1"/>
      <c r="W6">
        <v>5</v>
      </c>
      <c r="X6">
        <f t="shared" ref="X6:X9" si="4">W6*1</f>
        <v>5</v>
      </c>
      <c r="Y6">
        <v>1</v>
      </c>
      <c r="Z6">
        <f t="shared" ref="Z6:Z9" si="5">Y6*0.2</f>
        <v>0.2</v>
      </c>
      <c r="AA6">
        <f t="shared" ref="AA6:AA9" si="6">X6+Z6</f>
        <v>5.2</v>
      </c>
    </row>
    <row r="7" spans="1:27">
      <c r="B7" t="s">
        <v>0</v>
      </c>
      <c r="C7" s="1">
        <v>5</v>
      </c>
      <c r="D7" s="1">
        <v>5</v>
      </c>
      <c r="E7" s="1">
        <v>5</v>
      </c>
      <c r="F7" s="1">
        <v>4</v>
      </c>
      <c r="G7" s="1">
        <v>5</v>
      </c>
      <c r="H7" s="1">
        <v>5</v>
      </c>
      <c r="I7" s="1">
        <v>5</v>
      </c>
      <c r="J7" s="1">
        <v>5</v>
      </c>
      <c r="K7" s="1">
        <v>5</v>
      </c>
      <c r="L7" s="1">
        <v>5</v>
      </c>
      <c r="M7" s="1">
        <v>5</v>
      </c>
      <c r="N7" s="1">
        <v>5</v>
      </c>
      <c r="O7" s="1">
        <v>5</v>
      </c>
      <c r="P7" s="1">
        <v>5</v>
      </c>
      <c r="Q7" s="1">
        <v>4</v>
      </c>
      <c r="R7" s="4">
        <f t="shared" si="1"/>
        <v>4.8666666666666663</v>
      </c>
      <c r="S7" s="1">
        <f t="shared" si="2"/>
        <v>73</v>
      </c>
      <c r="T7" t="s">
        <v>38</v>
      </c>
      <c r="W7">
        <v>1</v>
      </c>
      <c r="X7">
        <f t="shared" si="4"/>
        <v>1</v>
      </c>
      <c r="Y7">
        <v>5</v>
      </c>
      <c r="Z7">
        <f t="shared" si="5"/>
        <v>1</v>
      </c>
      <c r="AA7">
        <f t="shared" si="6"/>
        <v>2</v>
      </c>
    </row>
    <row r="8" spans="1:27">
      <c r="B8" t="s">
        <v>1</v>
      </c>
      <c r="C8" s="1">
        <v>5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5</v>
      </c>
      <c r="J8" s="1">
        <v>4</v>
      </c>
      <c r="K8" s="1">
        <v>5</v>
      </c>
      <c r="L8" s="1">
        <v>5</v>
      </c>
      <c r="M8" s="1">
        <v>4</v>
      </c>
      <c r="N8" s="1">
        <v>4</v>
      </c>
      <c r="O8" s="1">
        <v>4</v>
      </c>
      <c r="P8" s="1">
        <v>5</v>
      </c>
      <c r="Q8" s="1">
        <v>5</v>
      </c>
      <c r="R8" s="4">
        <f t="shared" si="1"/>
        <v>4.4000000000000004</v>
      </c>
      <c r="S8" s="1">
        <f t="shared" si="2"/>
        <v>66</v>
      </c>
      <c r="T8" t="s">
        <v>39</v>
      </c>
      <c r="W8">
        <v>1</v>
      </c>
      <c r="X8">
        <f t="shared" si="4"/>
        <v>1</v>
      </c>
      <c r="Y8">
        <v>5</v>
      </c>
      <c r="Z8">
        <f t="shared" si="5"/>
        <v>1</v>
      </c>
      <c r="AA8">
        <f t="shared" si="6"/>
        <v>2</v>
      </c>
    </row>
    <row r="9" spans="1:27">
      <c r="B9" t="s">
        <v>2</v>
      </c>
      <c r="C9" s="1">
        <v>5</v>
      </c>
      <c r="D9" s="1">
        <v>5</v>
      </c>
      <c r="E9" s="1">
        <v>4</v>
      </c>
      <c r="F9" s="1">
        <v>5</v>
      </c>
      <c r="G9" s="1">
        <v>5</v>
      </c>
      <c r="H9" s="1">
        <v>5</v>
      </c>
      <c r="I9" s="1">
        <v>5</v>
      </c>
      <c r="J9" s="1">
        <v>5</v>
      </c>
      <c r="K9" s="1">
        <v>5</v>
      </c>
      <c r="L9" s="1">
        <v>4</v>
      </c>
      <c r="M9" s="1">
        <v>5</v>
      </c>
      <c r="N9" s="1">
        <v>5</v>
      </c>
      <c r="O9" s="1">
        <v>5</v>
      </c>
      <c r="P9" s="1">
        <v>5</v>
      </c>
      <c r="Q9" s="1">
        <v>5</v>
      </c>
      <c r="R9" s="4">
        <f t="shared" si="1"/>
        <v>4.8666666666666663</v>
      </c>
      <c r="S9" s="1">
        <f t="shared" si="2"/>
        <v>73</v>
      </c>
      <c r="T9" t="s">
        <v>38</v>
      </c>
      <c r="W9">
        <v>1</v>
      </c>
      <c r="X9">
        <f t="shared" si="4"/>
        <v>1</v>
      </c>
      <c r="Y9">
        <v>5</v>
      </c>
      <c r="Z9">
        <f t="shared" si="5"/>
        <v>1</v>
      </c>
      <c r="AA9">
        <f t="shared" si="6"/>
        <v>2</v>
      </c>
    </row>
    <row r="10" spans="1:27">
      <c r="R10" s="4"/>
      <c r="AA10">
        <f>AVERAGE(AA5:AA9)</f>
        <v>3.28</v>
      </c>
    </row>
    <row r="11" spans="1:27">
      <c r="A11" s="2" t="s">
        <v>34</v>
      </c>
      <c r="B11" s="2" t="s">
        <v>3</v>
      </c>
      <c r="C11" s="5">
        <v>1</v>
      </c>
      <c r="D11" s="5">
        <f>C11+1</f>
        <v>2</v>
      </c>
      <c r="E11" s="5">
        <f t="shared" ref="E11" si="7">D11+1</f>
        <v>3</v>
      </c>
      <c r="R11" s="4"/>
    </row>
    <row r="12" spans="1:27">
      <c r="B12" t="s">
        <v>0</v>
      </c>
      <c r="C12" s="1">
        <v>2</v>
      </c>
      <c r="D12" s="1">
        <v>3</v>
      </c>
      <c r="E12" s="1">
        <v>1</v>
      </c>
      <c r="R12" s="4">
        <f>AVERAGE(C12:Q12)</f>
        <v>2</v>
      </c>
      <c r="S12" s="1">
        <f t="shared" si="2"/>
        <v>6</v>
      </c>
      <c r="T12" t="s">
        <v>37</v>
      </c>
      <c r="W12">
        <v>5</v>
      </c>
      <c r="X12">
        <f>W12*1</f>
        <v>5</v>
      </c>
      <c r="Y12">
        <v>1</v>
      </c>
      <c r="Z12">
        <f>Y12*0.2</f>
        <v>0.2</v>
      </c>
      <c r="AA12">
        <f>X12+Z12</f>
        <v>5.2</v>
      </c>
    </row>
    <row r="13" spans="1:27">
      <c r="B13" t="s">
        <v>1</v>
      </c>
      <c r="C13" s="1">
        <v>5</v>
      </c>
      <c r="D13" s="1">
        <v>3</v>
      </c>
      <c r="E13" s="1">
        <v>1</v>
      </c>
      <c r="R13" s="4">
        <f t="shared" si="1"/>
        <v>3</v>
      </c>
      <c r="S13" s="1">
        <f t="shared" si="2"/>
        <v>9</v>
      </c>
      <c r="T13" t="s">
        <v>40</v>
      </c>
      <c r="W13">
        <v>5</v>
      </c>
      <c r="X13">
        <f t="shared" ref="X13:X16" si="8">W13*1</f>
        <v>5</v>
      </c>
      <c r="Y13">
        <v>1</v>
      </c>
      <c r="Z13">
        <f t="shared" ref="Z13:Z16" si="9">Y13*0.2</f>
        <v>0.2</v>
      </c>
      <c r="AA13">
        <f t="shared" ref="AA13:AA16" si="10">X13+Z13</f>
        <v>5.2</v>
      </c>
    </row>
    <row r="14" spans="1:27">
      <c r="B14" t="s">
        <v>2</v>
      </c>
      <c r="C14" s="1">
        <v>4</v>
      </c>
      <c r="D14" s="1">
        <v>2</v>
      </c>
      <c r="E14" s="1">
        <v>5</v>
      </c>
      <c r="R14" s="4">
        <f t="shared" si="1"/>
        <v>3.6666666666666665</v>
      </c>
      <c r="S14" s="1">
        <f t="shared" si="2"/>
        <v>11</v>
      </c>
      <c r="T14" t="s">
        <v>39</v>
      </c>
      <c r="W14">
        <v>5</v>
      </c>
      <c r="X14">
        <f t="shared" si="8"/>
        <v>5</v>
      </c>
      <c r="Y14">
        <v>1</v>
      </c>
      <c r="Z14">
        <f t="shared" si="9"/>
        <v>0.2</v>
      </c>
      <c r="AA14">
        <f t="shared" si="10"/>
        <v>5.2</v>
      </c>
    </row>
    <row r="15" spans="1:27">
      <c r="R15" s="4"/>
      <c r="W15">
        <v>1</v>
      </c>
      <c r="X15">
        <f t="shared" si="8"/>
        <v>1</v>
      </c>
      <c r="Y15">
        <v>5</v>
      </c>
      <c r="Z15">
        <f t="shared" si="9"/>
        <v>1</v>
      </c>
      <c r="AA15">
        <f t="shared" si="10"/>
        <v>2</v>
      </c>
    </row>
    <row r="16" spans="1:27">
      <c r="B16" s="2" t="s">
        <v>4</v>
      </c>
      <c r="C16" s="5">
        <v>1</v>
      </c>
      <c r="D16" s="5">
        <f>C16+1</f>
        <v>2</v>
      </c>
      <c r="E16" s="5">
        <f t="shared" ref="E16" si="11">D16+1</f>
        <v>3</v>
      </c>
      <c r="R16" s="4"/>
      <c r="W16">
        <v>1</v>
      </c>
      <c r="X16">
        <f t="shared" si="8"/>
        <v>1</v>
      </c>
      <c r="Y16">
        <v>5</v>
      </c>
      <c r="Z16">
        <f t="shared" si="9"/>
        <v>1</v>
      </c>
      <c r="AA16">
        <f t="shared" si="10"/>
        <v>2</v>
      </c>
    </row>
    <row r="17" spans="1:27">
      <c r="B17" t="s">
        <v>0</v>
      </c>
      <c r="C17" s="1">
        <v>4</v>
      </c>
      <c r="D17" s="1">
        <v>5</v>
      </c>
      <c r="E17" s="1">
        <v>5</v>
      </c>
      <c r="R17" s="4">
        <f t="shared" si="1"/>
        <v>4.666666666666667</v>
      </c>
      <c r="S17" s="1">
        <f t="shared" si="2"/>
        <v>14</v>
      </c>
      <c r="T17" t="s">
        <v>38</v>
      </c>
      <c r="AA17">
        <f>AVERAGE(AA12:AA16)</f>
        <v>3.9200000000000004</v>
      </c>
    </row>
    <row r="18" spans="1:27">
      <c r="B18" t="s">
        <v>1</v>
      </c>
      <c r="C18" s="1">
        <v>5</v>
      </c>
      <c r="D18" s="1">
        <v>5</v>
      </c>
      <c r="E18" s="1">
        <v>4</v>
      </c>
      <c r="R18" s="4">
        <f t="shared" si="1"/>
        <v>4.666666666666667</v>
      </c>
      <c r="S18" s="1">
        <f t="shared" si="2"/>
        <v>14</v>
      </c>
      <c r="T18" t="s">
        <v>38</v>
      </c>
    </row>
    <row r="19" spans="1:27">
      <c r="B19" t="s">
        <v>2</v>
      </c>
      <c r="C19" s="1">
        <v>5</v>
      </c>
      <c r="D19" s="1">
        <v>5</v>
      </c>
      <c r="E19" s="1">
        <v>5</v>
      </c>
      <c r="R19" s="4">
        <f t="shared" si="1"/>
        <v>5</v>
      </c>
      <c r="S19" s="1">
        <f t="shared" si="2"/>
        <v>15</v>
      </c>
      <c r="T19" t="s">
        <v>38</v>
      </c>
      <c r="W19">
        <v>5</v>
      </c>
      <c r="X19">
        <f>W19*1</f>
        <v>5</v>
      </c>
      <c r="Y19">
        <v>1</v>
      </c>
      <c r="Z19">
        <f>Y19*0.2</f>
        <v>0.2</v>
      </c>
      <c r="AA19">
        <f>X19+Z19</f>
        <v>5.2</v>
      </c>
    </row>
    <row r="20" spans="1:27">
      <c r="A20" s="2" t="s">
        <v>35</v>
      </c>
      <c r="R20" s="4"/>
      <c r="W20">
        <v>1</v>
      </c>
      <c r="X20">
        <f t="shared" ref="X20:X23" si="12">W20*1</f>
        <v>1</v>
      </c>
      <c r="Y20">
        <v>5</v>
      </c>
      <c r="Z20">
        <f t="shared" ref="Z20:Z23" si="13">Y20*0.2</f>
        <v>1</v>
      </c>
      <c r="AA20">
        <f t="shared" ref="AA20:AA23" si="14">X20+Z20</f>
        <v>2</v>
      </c>
    </row>
    <row r="21" spans="1:27">
      <c r="B21" s="2" t="s">
        <v>3</v>
      </c>
      <c r="C21" s="5">
        <v>1</v>
      </c>
      <c r="R21" s="4"/>
      <c r="W21">
        <v>1</v>
      </c>
      <c r="X21">
        <f t="shared" si="12"/>
        <v>1</v>
      </c>
      <c r="Y21">
        <v>5</v>
      </c>
      <c r="Z21">
        <f t="shared" si="13"/>
        <v>1</v>
      </c>
      <c r="AA21">
        <f t="shared" si="14"/>
        <v>2</v>
      </c>
    </row>
    <row r="22" spans="1:27">
      <c r="B22" t="s">
        <v>0</v>
      </c>
      <c r="C22" s="1">
        <v>3</v>
      </c>
      <c r="R22" s="4">
        <f t="shared" si="1"/>
        <v>3</v>
      </c>
      <c r="S22" s="1">
        <f t="shared" si="2"/>
        <v>3</v>
      </c>
      <c r="T22" t="s">
        <v>40</v>
      </c>
      <c r="W22">
        <v>1</v>
      </c>
      <c r="X22">
        <f t="shared" si="12"/>
        <v>1</v>
      </c>
      <c r="Y22">
        <v>5</v>
      </c>
      <c r="Z22">
        <f t="shared" si="13"/>
        <v>1</v>
      </c>
      <c r="AA22">
        <f t="shared" si="14"/>
        <v>2</v>
      </c>
    </row>
    <row r="23" spans="1:27">
      <c r="B23" t="s">
        <v>1</v>
      </c>
      <c r="C23" s="1">
        <v>2</v>
      </c>
      <c r="R23" s="4">
        <f t="shared" si="1"/>
        <v>2</v>
      </c>
      <c r="S23" s="1">
        <f t="shared" si="2"/>
        <v>2</v>
      </c>
      <c r="T23" t="s">
        <v>37</v>
      </c>
      <c r="W23">
        <v>1</v>
      </c>
      <c r="X23">
        <f t="shared" si="12"/>
        <v>1</v>
      </c>
      <c r="Y23">
        <v>5</v>
      </c>
      <c r="Z23">
        <f t="shared" si="13"/>
        <v>1</v>
      </c>
      <c r="AA23">
        <f t="shared" si="14"/>
        <v>2</v>
      </c>
    </row>
    <row r="24" spans="1:27">
      <c r="B24" t="s">
        <v>2</v>
      </c>
      <c r="C24" s="1">
        <v>3</v>
      </c>
      <c r="R24" s="4">
        <f t="shared" si="1"/>
        <v>3</v>
      </c>
      <c r="S24" s="1">
        <f t="shared" si="2"/>
        <v>3</v>
      </c>
      <c r="T24" t="s">
        <v>40</v>
      </c>
      <c r="AA24">
        <f>AVERAGE(AA19:AA23)</f>
        <v>2.6399999999999997</v>
      </c>
    </row>
    <row r="25" spans="1:27">
      <c r="R25" s="4"/>
    </row>
    <row r="26" spans="1:27">
      <c r="B26" s="2" t="s">
        <v>4</v>
      </c>
      <c r="C26" s="5">
        <v>1</v>
      </c>
      <c r="R26" s="4"/>
      <c r="AA26">
        <f>(AA24+AA17+AA10)/3</f>
        <v>3.28</v>
      </c>
    </row>
    <row r="27" spans="1:27">
      <c r="B27" t="s">
        <v>0</v>
      </c>
      <c r="C27" s="1">
        <v>5</v>
      </c>
      <c r="R27" s="4">
        <f t="shared" si="1"/>
        <v>5</v>
      </c>
      <c r="S27" s="1">
        <f t="shared" si="2"/>
        <v>5</v>
      </c>
      <c r="T27" t="s">
        <v>38</v>
      </c>
    </row>
    <row r="28" spans="1:27">
      <c r="B28" t="s">
        <v>1</v>
      </c>
      <c r="C28" s="1">
        <v>5</v>
      </c>
      <c r="R28" s="4">
        <f t="shared" si="1"/>
        <v>5</v>
      </c>
      <c r="S28" s="1">
        <f t="shared" si="2"/>
        <v>5</v>
      </c>
      <c r="T28" t="s">
        <v>38</v>
      </c>
    </row>
    <row r="29" spans="1:27">
      <c r="B29" t="s">
        <v>2</v>
      </c>
      <c r="C29" s="1">
        <v>5</v>
      </c>
      <c r="R29" s="4">
        <f t="shared" si="1"/>
        <v>5</v>
      </c>
      <c r="S29" s="1">
        <f t="shared" si="2"/>
        <v>5</v>
      </c>
      <c r="T29" t="s">
        <v>38</v>
      </c>
    </row>
    <row r="30" spans="1:27">
      <c r="A30" s="2"/>
      <c r="B30" s="2"/>
    </row>
    <row r="31" spans="1:27">
      <c r="A31" s="2" t="s">
        <v>3</v>
      </c>
      <c r="B31" s="2" t="s">
        <v>0</v>
      </c>
    </row>
    <row r="32" spans="1:27">
      <c r="B32" t="s">
        <v>33</v>
      </c>
      <c r="R32" s="3">
        <f>R2</f>
        <v>2.1333333333333333</v>
      </c>
      <c r="S32" s="7">
        <f>S2</f>
        <v>32</v>
      </c>
    </row>
    <row r="33" spans="1:25">
      <c r="B33" t="s">
        <v>34</v>
      </c>
      <c r="R33" s="3">
        <f>R12</f>
        <v>2</v>
      </c>
      <c r="S33" s="7">
        <f>S12</f>
        <v>6</v>
      </c>
    </row>
    <row r="34" spans="1:25">
      <c r="B34" t="s">
        <v>35</v>
      </c>
      <c r="R34" s="3">
        <f>R22</f>
        <v>3</v>
      </c>
      <c r="S34" s="7">
        <f>S22</f>
        <v>3</v>
      </c>
    </row>
    <row r="35" spans="1:25">
      <c r="S35" s="4">
        <f>AVERAGE(R32:R34)</f>
        <v>2.3777777777777778</v>
      </c>
      <c r="T35" t="s">
        <v>37</v>
      </c>
      <c r="W35" s="3">
        <f>S35</f>
        <v>2.3777777777777778</v>
      </c>
      <c r="Y35" s="3">
        <f>S50</f>
        <v>4.8444444444444441</v>
      </c>
    </row>
    <row r="36" spans="1:25">
      <c r="B36" s="2" t="s">
        <v>1</v>
      </c>
      <c r="S36" s="4"/>
      <c r="W36" s="3">
        <f>S40</f>
        <v>2.3555555555555556</v>
      </c>
      <c r="Y36" s="3">
        <f>S55</f>
        <v>4.6888888888888891</v>
      </c>
    </row>
    <row r="37" spans="1:25">
      <c r="B37" t="s">
        <v>33</v>
      </c>
      <c r="R37" s="3">
        <f>R3</f>
        <v>2.0666666666666669</v>
      </c>
      <c r="S37" s="7">
        <f>S3</f>
        <v>31</v>
      </c>
      <c r="W37" s="3">
        <f>S45</f>
        <v>2.9333333333333336</v>
      </c>
      <c r="Y37" s="3">
        <f>S60</f>
        <v>4.9555555555555557</v>
      </c>
    </row>
    <row r="38" spans="1:25">
      <c r="B38" t="s">
        <v>34</v>
      </c>
      <c r="R38" s="3">
        <f>R13</f>
        <v>3</v>
      </c>
      <c r="S38" s="7">
        <f>S13</f>
        <v>9</v>
      </c>
      <c r="V38" t="s">
        <v>48</v>
      </c>
      <c r="W38" s="3">
        <f>AVERAGE(W35:W37)</f>
        <v>2.5555555555555558</v>
      </c>
      <c r="X38" s="3"/>
      <c r="Y38" s="3">
        <f t="shared" ref="Y38" si="15">AVERAGE(Y35:Y37)</f>
        <v>4.8296296296296299</v>
      </c>
    </row>
    <row r="39" spans="1:25">
      <c r="B39" t="s">
        <v>35</v>
      </c>
      <c r="R39" s="3">
        <f>R23</f>
        <v>2</v>
      </c>
      <c r="S39" s="7">
        <f>S23</f>
        <v>2</v>
      </c>
      <c r="V39" t="s">
        <v>49</v>
      </c>
      <c r="W39">
        <f>STDEV(W35:W37)</f>
        <v>0.32735377472569466</v>
      </c>
      <c r="Y39">
        <f t="shared" ref="Y39" si="16">STDEV(Y35:Y37)</f>
        <v>0.13394919496313695</v>
      </c>
    </row>
    <row r="40" spans="1:25">
      <c r="S40" s="4">
        <f t="shared" ref="S40:S60" si="17">AVERAGE(R37:R39)</f>
        <v>2.3555555555555556</v>
      </c>
      <c r="T40" t="s">
        <v>37</v>
      </c>
    </row>
    <row r="41" spans="1:25">
      <c r="B41" s="2" t="s">
        <v>2</v>
      </c>
      <c r="S41" s="4"/>
    </row>
    <row r="42" spans="1:25">
      <c r="B42" t="s">
        <v>33</v>
      </c>
      <c r="R42" s="3">
        <f>R4</f>
        <v>2.1333333333333333</v>
      </c>
      <c r="S42" s="7">
        <f>S4</f>
        <v>32</v>
      </c>
    </row>
    <row r="43" spans="1:25">
      <c r="B43" t="s">
        <v>34</v>
      </c>
      <c r="R43" s="3">
        <f>R14</f>
        <v>3.6666666666666665</v>
      </c>
      <c r="S43" s="7">
        <f>S14</f>
        <v>11</v>
      </c>
    </row>
    <row r="44" spans="1:25">
      <c r="B44" t="s">
        <v>35</v>
      </c>
      <c r="R44" s="3">
        <f>R24</f>
        <v>3</v>
      </c>
      <c r="S44" s="7">
        <f>S24</f>
        <v>3</v>
      </c>
    </row>
    <row r="45" spans="1:25">
      <c r="S45" s="4">
        <f t="shared" si="17"/>
        <v>2.9333333333333336</v>
      </c>
      <c r="T45" t="s">
        <v>40</v>
      </c>
    </row>
    <row r="46" spans="1:25">
      <c r="A46" s="2" t="s">
        <v>4</v>
      </c>
      <c r="B46" s="2" t="s">
        <v>0</v>
      </c>
      <c r="S46" s="4"/>
    </row>
    <row r="47" spans="1:25">
      <c r="B47" t="s">
        <v>33</v>
      </c>
      <c r="R47" s="3">
        <f>R7</f>
        <v>4.8666666666666663</v>
      </c>
      <c r="S47" s="7">
        <f>S7</f>
        <v>73</v>
      </c>
    </row>
    <row r="48" spans="1:25">
      <c r="B48" t="s">
        <v>34</v>
      </c>
      <c r="R48" s="3">
        <f>R17</f>
        <v>4.666666666666667</v>
      </c>
      <c r="S48" s="7">
        <f>S17</f>
        <v>14</v>
      </c>
    </row>
    <row r="49" spans="2:20">
      <c r="B49" t="s">
        <v>35</v>
      </c>
      <c r="R49" s="3">
        <f>R27</f>
        <v>5</v>
      </c>
      <c r="S49" s="7">
        <f>S27</f>
        <v>5</v>
      </c>
    </row>
    <row r="50" spans="2:20">
      <c r="S50" s="4">
        <f t="shared" si="17"/>
        <v>4.8444444444444441</v>
      </c>
      <c r="T50" t="s">
        <v>38</v>
      </c>
    </row>
    <row r="51" spans="2:20">
      <c r="B51" s="2" t="s">
        <v>1</v>
      </c>
      <c r="S51" s="4"/>
    </row>
    <row r="52" spans="2:20">
      <c r="B52" t="s">
        <v>33</v>
      </c>
      <c r="R52" s="3">
        <f>R8</f>
        <v>4.4000000000000004</v>
      </c>
      <c r="S52" s="7">
        <f>S8</f>
        <v>66</v>
      </c>
    </row>
    <row r="53" spans="2:20">
      <c r="B53" t="s">
        <v>34</v>
      </c>
      <c r="R53" s="3">
        <f>R18</f>
        <v>4.666666666666667</v>
      </c>
      <c r="S53" s="7">
        <f>S18</f>
        <v>14</v>
      </c>
    </row>
    <row r="54" spans="2:20">
      <c r="B54" t="s">
        <v>35</v>
      </c>
      <c r="R54" s="3">
        <f>R28</f>
        <v>5</v>
      </c>
      <c r="S54" s="7">
        <f>S28</f>
        <v>5</v>
      </c>
    </row>
    <row r="55" spans="2:20">
      <c r="S55" s="4">
        <f t="shared" si="17"/>
        <v>4.6888888888888891</v>
      </c>
      <c r="T55" t="s">
        <v>38</v>
      </c>
    </row>
    <row r="56" spans="2:20">
      <c r="B56" s="2" t="s">
        <v>2</v>
      </c>
      <c r="S56" s="4"/>
    </row>
    <row r="57" spans="2:20">
      <c r="B57" t="s">
        <v>33</v>
      </c>
      <c r="R57" s="3">
        <f>R9</f>
        <v>4.8666666666666663</v>
      </c>
      <c r="S57" s="7">
        <f>S9</f>
        <v>73</v>
      </c>
    </row>
    <row r="58" spans="2:20">
      <c r="B58" t="s">
        <v>34</v>
      </c>
      <c r="R58" s="3">
        <f>R19</f>
        <v>5</v>
      </c>
      <c r="S58" s="7">
        <f>S19</f>
        <v>15</v>
      </c>
    </row>
    <row r="59" spans="2:20">
      <c r="B59" t="s">
        <v>35</v>
      </c>
      <c r="R59" s="3">
        <f>R29</f>
        <v>5</v>
      </c>
      <c r="S59" s="7">
        <f>S29</f>
        <v>5</v>
      </c>
    </row>
    <row r="60" spans="2:20">
      <c r="S60" s="4">
        <f t="shared" si="17"/>
        <v>4.9555555555555557</v>
      </c>
      <c r="T60" t="s">
        <v>38</v>
      </c>
    </row>
    <row r="62" spans="2:20">
      <c r="C62" t="s">
        <v>41</v>
      </c>
      <c r="D62" t="s">
        <v>4</v>
      </c>
    </row>
    <row r="63" spans="2:20">
      <c r="B63" t="s">
        <v>0</v>
      </c>
      <c r="C63" s="3">
        <f>W35</f>
        <v>2.3777777777777778</v>
      </c>
      <c r="D63" s="3">
        <f>Y35</f>
        <v>4.8444444444444441</v>
      </c>
    </row>
    <row r="64" spans="2:20">
      <c r="B64" t="s">
        <v>1</v>
      </c>
      <c r="C64" s="3">
        <f t="shared" ref="C64:C65" si="18">W36</f>
        <v>2.3555555555555556</v>
      </c>
      <c r="D64" s="3">
        <f>Y36</f>
        <v>4.6888888888888891</v>
      </c>
    </row>
    <row r="65" spans="2:4">
      <c r="B65" t="s">
        <v>2</v>
      </c>
      <c r="C65" s="3">
        <f t="shared" si="18"/>
        <v>2.9333333333333336</v>
      </c>
      <c r="D65" s="3">
        <f>Y37</f>
        <v>4.9555555555555557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T33"/>
  <sheetViews>
    <sheetView workbookViewId="0">
      <selection activeCell="M17" sqref="M17"/>
    </sheetView>
  </sheetViews>
  <sheetFormatPr defaultRowHeight="15"/>
  <cols>
    <col min="2" max="2" width="51.140625" customWidth="1"/>
    <col min="3" max="19" width="5.7109375" customWidth="1"/>
    <col min="20" max="20" width="9.140625" customWidth="1"/>
  </cols>
  <sheetData>
    <row r="1" spans="2:20">
      <c r="C1">
        <v>1</v>
      </c>
      <c r="D1">
        <f>C1+1</f>
        <v>2</v>
      </c>
      <c r="E1">
        <f t="shared" ref="E1:S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 t="s">
        <v>9</v>
      </c>
    </row>
    <row r="2" spans="2:20">
      <c r="B2" t="s">
        <v>5</v>
      </c>
    </row>
    <row r="3" spans="2:20">
      <c r="B3" t="s">
        <v>6</v>
      </c>
    </row>
    <row r="4" spans="2:20">
      <c r="B4" t="s">
        <v>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f t="shared" ref="T4:T33" si="1">SUM(C4:S4)</f>
        <v>17</v>
      </c>
    </row>
    <row r="5" spans="2:20">
      <c r="B5" t="s">
        <v>7</v>
      </c>
      <c r="T5">
        <f t="shared" si="1"/>
        <v>0</v>
      </c>
    </row>
    <row r="7" spans="2:20">
      <c r="B7" t="s">
        <v>10</v>
      </c>
    </row>
    <row r="8" spans="2:20">
      <c r="B8" t="s">
        <v>11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S8">
        <v>1</v>
      </c>
      <c r="T8">
        <f t="shared" si="1"/>
        <v>15</v>
      </c>
    </row>
    <row r="9" spans="2:20">
      <c r="B9" t="s">
        <v>12</v>
      </c>
      <c r="R9">
        <v>1</v>
      </c>
      <c r="T9">
        <f t="shared" si="1"/>
        <v>1</v>
      </c>
    </row>
    <row r="10" spans="2:20">
      <c r="B10" t="s">
        <v>13</v>
      </c>
      <c r="J10">
        <v>1</v>
      </c>
      <c r="T10">
        <f t="shared" si="1"/>
        <v>1</v>
      </c>
    </row>
    <row r="11" spans="2:20">
      <c r="B11" t="s">
        <v>14</v>
      </c>
      <c r="T11">
        <f t="shared" si="1"/>
        <v>0</v>
      </c>
    </row>
    <row r="12" spans="2:20">
      <c r="B12" t="s">
        <v>15</v>
      </c>
      <c r="T12">
        <f t="shared" si="1"/>
        <v>0</v>
      </c>
    </row>
    <row r="14" spans="2:20">
      <c r="B14" t="s">
        <v>16</v>
      </c>
    </row>
    <row r="15" spans="2:20">
      <c r="B15" t="s">
        <v>17</v>
      </c>
      <c r="C15">
        <v>1</v>
      </c>
      <c r="D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f t="shared" si="1"/>
        <v>15</v>
      </c>
    </row>
    <row r="16" spans="2:20">
      <c r="B16" t="s">
        <v>18</v>
      </c>
      <c r="C16">
        <v>1</v>
      </c>
      <c r="D16">
        <v>1</v>
      </c>
      <c r="F16">
        <v>1</v>
      </c>
      <c r="H16">
        <v>1</v>
      </c>
      <c r="I16">
        <v>1</v>
      </c>
      <c r="N16">
        <v>1</v>
      </c>
      <c r="T16">
        <f t="shared" si="1"/>
        <v>6</v>
      </c>
    </row>
    <row r="17" spans="2:20">
      <c r="B17" t="s">
        <v>19</v>
      </c>
      <c r="E17">
        <v>1</v>
      </c>
      <c r="I17">
        <v>1</v>
      </c>
      <c r="J17">
        <v>1</v>
      </c>
      <c r="R17">
        <v>1</v>
      </c>
      <c r="S17">
        <v>1</v>
      </c>
      <c r="T17">
        <f t="shared" si="1"/>
        <v>5</v>
      </c>
    </row>
    <row r="18" spans="2:20">
      <c r="B18" t="s">
        <v>20</v>
      </c>
      <c r="E18">
        <v>1</v>
      </c>
      <c r="J18">
        <v>1</v>
      </c>
      <c r="M18">
        <v>1</v>
      </c>
      <c r="T18">
        <f t="shared" si="1"/>
        <v>3</v>
      </c>
    </row>
    <row r="20" spans="2:20">
      <c r="B20" t="s">
        <v>21</v>
      </c>
    </row>
    <row r="21" spans="2:20">
      <c r="B21" t="s">
        <v>22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f t="shared" si="1"/>
        <v>17</v>
      </c>
    </row>
    <row r="22" spans="2:20">
      <c r="B22" t="s">
        <v>23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Q22">
        <v>1</v>
      </c>
      <c r="R22">
        <v>1</v>
      </c>
      <c r="S22">
        <v>1</v>
      </c>
      <c r="T22">
        <f t="shared" si="1"/>
        <v>12</v>
      </c>
    </row>
    <row r="23" spans="2:20">
      <c r="B23" t="s">
        <v>24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v>1</v>
      </c>
      <c r="P23">
        <v>1</v>
      </c>
      <c r="Q23">
        <v>1</v>
      </c>
      <c r="R23">
        <v>1</v>
      </c>
      <c r="S23">
        <v>1</v>
      </c>
      <c r="T23">
        <f t="shared" si="1"/>
        <v>14</v>
      </c>
    </row>
    <row r="24" spans="2:20">
      <c r="B24" t="s">
        <v>25</v>
      </c>
      <c r="C24">
        <v>1</v>
      </c>
      <c r="E24">
        <v>1</v>
      </c>
      <c r="F24">
        <v>1</v>
      </c>
      <c r="H24">
        <v>1</v>
      </c>
      <c r="I24">
        <v>1</v>
      </c>
      <c r="J24">
        <v>1</v>
      </c>
      <c r="K24">
        <v>1</v>
      </c>
      <c r="T24">
        <f t="shared" si="1"/>
        <v>7</v>
      </c>
    </row>
    <row r="25" spans="2:20">
      <c r="B25" t="s">
        <v>26</v>
      </c>
      <c r="C25">
        <v>1</v>
      </c>
      <c r="E25">
        <v>1</v>
      </c>
      <c r="F25">
        <v>1</v>
      </c>
      <c r="H25">
        <v>1</v>
      </c>
      <c r="I25">
        <v>1</v>
      </c>
      <c r="J25">
        <v>1</v>
      </c>
      <c r="K25">
        <v>1</v>
      </c>
      <c r="N25">
        <v>1</v>
      </c>
      <c r="T25">
        <f t="shared" si="1"/>
        <v>8</v>
      </c>
    </row>
    <row r="26" spans="2:20">
      <c r="B26" t="s">
        <v>20</v>
      </c>
      <c r="T26">
        <v>0</v>
      </c>
    </row>
    <row r="28" spans="2:20">
      <c r="B28" t="s">
        <v>27</v>
      </c>
    </row>
    <row r="29" spans="2:20">
      <c r="B29" t="s">
        <v>28</v>
      </c>
      <c r="D29">
        <v>1</v>
      </c>
      <c r="E29">
        <v>1</v>
      </c>
      <c r="F29">
        <v>1</v>
      </c>
      <c r="G29">
        <v>1</v>
      </c>
      <c r="I29">
        <v>1</v>
      </c>
      <c r="J29">
        <v>1</v>
      </c>
      <c r="K29">
        <v>1</v>
      </c>
      <c r="L29">
        <v>1</v>
      </c>
      <c r="N29">
        <v>1</v>
      </c>
      <c r="T29">
        <f t="shared" si="1"/>
        <v>9</v>
      </c>
    </row>
    <row r="30" spans="2:20">
      <c r="B30" t="s">
        <v>29</v>
      </c>
      <c r="C30">
        <v>1</v>
      </c>
      <c r="M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f t="shared" si="1"/>
        <v>7</v>
      </c>
    </row>
    <row r="31" spans="2:20">
      <c r="B31" t="s">
        <v>30</v>
      </c>
      <c r="T31">
        <f t="shared" si="1"/>
        <v>0</v>
      </c>
    </row>
    <row r="32" spans="2:20">
      <c r="B32" t="s">
        <v>32</v>
      </c>
      <c r="H32">
        <v>1</v>
      </c>
      <c r="T32">
        <f t="shared" si="1"/>
        <v>1</v>
      </c>
    </row>
    <row r="33" spans="2:20">
      <c r="B33" t="s">
        <v>31</v>
      </c>
      <c r="T33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E33"/>
  <sheetViews>
    <sheetView workbookViewId="0">
      <selection activeCell="B6" sqref="B6"/>
    </sheetView>
  </sheetViews>
  <sheetFormatPr defaultRowHeight="15"/>
  <cols>
    <col min="2" max="2" width="51.7109375" customWidth="1"/>
  </cols>
  <sheetData>
    <row r="2" spans="2:5">
      <c r="B2" t="s">
        <v>5</v>
      </c>
    </row>
    <row r="3" spans="2:5">
      <c r="B3" t="s">
        <v>6</v>
      </c>
      <c r="C3">
        <f>Sheet2!T3</f>
        <v>0</v>
      </c>
    </row>
    <row r="4" spans="2:5">
      <c r="B4" t="s">
        <v>8</v>
      </c>
      <c r="C4">
        <f>Sheet2!T4</f>
        <v>17</v>
      </c>
    </row>
    <row r="5" spans="2:5">
      <c r="B5" t="s">
        <v>47</v>
      </c>
      <c r="C5">
        <f>Sheet2!T5</f>
        <v>0</v>
      </c>
    </row>
    <row r="7" spans="2:5">
      <c r="B7" t="s">
        <v>10</v>
      </c>
    </row>
    <row r="8" spans="2:5">
      <c r="B8" t="s">
        <v>11</v>
      </c>
      <c r="C8">
        <f>Sheet2!T8</f>
        <v>15</v>
      </c>
    </row>
    <row r="9" spans="2:5">
      <c r="B9" t="s">
        <v>12</v>
      </c>
      <c r="C9">
        <f>Sheet2!T9</f>
        <v>1</v>
      </c>
    </row>
    <row r="10" spans="2:5">
      <c r="B10" t="s">
        <v>13</v>
      </c>
      <c r="C10">
        <f>Sheet2!T10</f>
        <v>1</v>
      </c>
      <c r="D10" t="s">
        <v>44</v>
      </c>
      <c r="E10">
        <v>12</v>
      </c>
    </row>
    <row r="11" spans="2:5">
      <c r="B11" t="s">
        <v>14</v>
      </c>
      <c r="C11">
        <f>Sheet2!T11</f>
        <v>0</v>
      </c>
      <c r="D11" t="s">
        <v>45</v>
      </c>
      <c r="E11">
        <v>17</v>
      </c>
    </row>
    <row r="12" spans="2:5">
      <c r="B12" t="s">
        <v>15</v>
      </c>
      <c r="C12">
        <f>Sheet2!T12</f>
        <v>0</v>
      </c>
      <c r="D12" t="s">
        <v>46</v>
      </c>
      <c r="E12" s="8">
        <f>(E10/E11)</f>
        <v>0.70588235294117652</v>
      </c>
    </row>
    <row r="14" spans="2:5">
      <c r="B14" t="s">
        <v>16</v>
      </c>
    </row>
    <row r="15" spans="2:5">
      <c r="B15" t="s">
        <v>17</v>
      </c>
      <c r="C15">
        <f>Sheet2!T15</f>
        <v>15</v>
      </c>
    </row>
    <row r="16" spans="2:5">
      <c r="B16" t="s">
        <v>18</v>
      </c>
      <c r="C16">
        <f>Sheet2!T16</f>
        <v>6</v>
      </c>
    </row>
    <row r="17" spans="2:3">
      <c r="B17" t="s">
        <v>19</v>
      </c>
      <c r="C17">
        <f>Sheet2!T17</f>
        <v>5</v>
      </c>
    </row>
    <row r="18" spans="2:3">
      <c r="B18" t="s">
        <v>20</v>
      </c>
      <c r="C18">
        <f>Sheet2!T18</f>
        <v>3</v>
      </c>
    </row>
    <row r="20" spans="2:3">
      <c r="B20" t="s">
        <v>21</v>
      </c>
    </row>
    <row r="21" spans="2:3">
      <c r="B21" t="s">
        <v>22</v>
      </c>
      <c r="C21">
        <f>Sheet2!T21</f>
        <v>17</v>
      </c>
    </row>
    <row r="22" spans="2:3">
      <c r="B22" t="s">
        <v>23</v>
      </c>
      <c r="C22">
        <f>Sheet2!T22</f>
        <v>12</v>
      </c>
    </row>
    <row r="23" spans="2:3">
      <c r="B23" t="s">
        <v>24</v>
      </c>
      <c r="C23">
        <f>Sheet2!T23</f>
        <v>14</v>
      </c>
    </row>
    <row r="24" spans="2:3">
      <c r="B24" t="s">
        <v>25</v>
      </c>
      <c r="C24">
        <f>Sheet2!T24</f>
        <v>7</v>
      </c>
    </row>
    <row r="25" spans="2:3">
      <c r="B25" t="s">
        <v>26</v>
      </c>
      <c r="C25">
        <f>Sheet2!T25</f>
        <v>8</v>
      </c>
    </row>
    <row r="26" spans="2:3">
      <c r="B26" t="s">
        <v>20</v>
      </c>
      <c r="C26">
        <f>Sheet2!T26</f>
        <v>0</v>
      </c>
    </row>
    <row r="28" spans="2:3">
      <c r="B28" t="s">
        <v>27</v>
      </c>
    </row>
    <row r="29" spans="2:3">
      <c r="B29" t="s">
        <v>28</v>
      </c>
      <c r="C29">
        <f>Sheet2!T29</f>
        <v>9</v>
      </c>
    </row>
    <row r="30" spans="2:3">
      <c r="B30" t="s">
        <v>29</v>
      </c>
      <c r="C30">
        <f>Sheet2!T30</f>
        <v>7</v>
      </c>
    </row>
    <row r="31" spans="2:3">
      <c r="B31" t="s">
        <v>30</v>
      </c>
      <c r="C31">
        <f>Sheet2!T31</f>
        <v>0</v>
      </c>
    </row>
    <row r="32" spans="2:3">
      <c r="B32" t="s">
        <v>32</v>
      </c>
      <c r="C32">
        <f>Sheet2!T32</f>
        <v>1</v>
      </c>
    </row>
    <row r="33" spans="2:3">
      <c r="B33" t="s">
        <v>31</v>
      </c>
      <c r="C33">
        <f>Sheet2!T33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Y21"/>
  <sheetViews>
    <sheetView tabSelected="1" workbookViewId="0">
      <selection activeCell="Y19" sqref="Y19"/>
    </sheetView>
  </sheetViews>
  <sheetFormatPr defaultRowHeight="15"/>
  <cols>
    <col min="3" max="21" width="5.7109375" customWidth="1"/>
    <col min="25" max="25" width="12" bestFit="1" customWidth="1"/>
  </cols>
  <sheetData>
    <row r="1" spans="2:25">
      <c r="C1" s="9" t="s">
        <v>33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 t="s">
        <v>34</v>
      </c>
      <c r="S1" s="9"/>
      <c r="T1" s="9"/>
      <c r="U1" s="2" t="s">
        <v>35</v>
      </c>
    </row>
    <row r="2" spans="2:25">
      <c r="B2" s="2" t="s">
        <v>3</v>
      </c>
      <c r="C2" s="5">
        <v>1</v>
      </c>
      <c r="D2" s="5">
        <f>C2+1</f>
        <v>2</v>
      </c>
      <c r="E2" s="5">
        <f t="shared" ref="E2:Q2" si="0">D2+1</f>
        <v>3</v>
      </c>
      <c r="F2" s="5">
        <f t="shared" si="0"/>
        <v>4</v>
      </c>
      <c r="G2" s="5">
        <f t="shared" si="0"/>
        <v>5</v>
      </c>
      <c r="H2" s="5">
        <f t="shared" si="0"/>
        <v>6</v>
      </c>
      <c r="I2" s="5">
        <f t="shared" si="0"/>
        <v>7</v>
      </c>
      <c r="J2" s="5">
        <f t="shared" si="0"/>
        <v>8</v>
      </c>
      <c r="K2" s="5">
        <f t="shared" si="0"/>
        <v>9</v>
      </c>
      <c r="L2" s="5">
        <f t="shared" si="0"/>
        <v>10</v>
      </c>
      <c r="M2" s="5">
        <f t="shared" si="0"/>
        <v>11</v>
      </c>
      <c r="N2" s="5">
        <f t="shared" si="0"/>
        <v>12</v>
      </c>
      <c r="O2" s="5">
        <f t="shared" si="0"/>
        <v>13</v>
      </c>
      <c r="P2" s="5">
        <f t="shared" si="0"/>
        <v>14</v>
      </c>
      <c r="Q2" s="5">
        <f t="shared" si="0"/>
        <v>15</v>
      </c>
      <c r="R2" s="5">
        <v>1</v>
      </c>
      <c r="S2" s="5">
        <f>R2+1</f>
        <v>2</v>
      </c>
      <c r="T2" s="5">
        <f t="shared" ref="T2" si="1">S2+1</f>
        <v>3</v>
      </c>
      <c r="U2" s="5">
        <v>1</v>
      </c>
      <c r="V2" t="s">
        <v>36</v>
      </c>
    </row>
    <row r="3" spans="2:25">
      <c r="B3" t="s">
        <v>0</v>
      </c>
      <c r="C3" s="1">
        <v>2</v>
      </c>
      <c r="D3" s="1">
        <v>3</v>
      </c>
      <c r="E3" s="1">
        <v>3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1</v>
      </c>
      <c r="N3" s="1">
        <v>3</v>
      </c>
      <c r="O3" s="1">
        <v>2</v>
      </c>
      <c r="P3" s="1">
        <v>3</v>
      </c>
      <c r="Q3" s="1">
        <v>2</v>
      </c>
      <c r="R3" s="1">
        <v>2</v>
      </c>
      <c r="S3" s="1">
        <v>3</v>
      </c>
      <c r="T3" s="1">
        <v>1</v>
      </c>
      <c r="U3" s="1">
        <v>3</v>
      </c>
      <c r="V3" s="4">
        <f>AVERAGE(C3:U3)</f>
        <v>2.2105263157894739</v>
      </c>
      <c r="W3" t="s">
        <v>37</v>
      </c>
      <c r="Y3">
        <f>TTEST(V3:V5,V8:V10,2,1)</f>
        <v>2.4220611787122326E-3</v>
      </c>
    </row>
    <row r="4" spans="2:25">
      <c r="B4" t="s">
        <v>1</v>
      </c>
      <c r="C4" s="1">
        <v>3</v>
      </c>
      <c r="D4" s="1">
        <v>2</v>
      </c>
      <c r="E4" s="1">
        <v>3</v>
      </c>
      <c r="F4" s="1">
        <v>3</v>
      </c>
      <c r="G4" s="1">
        <v>2</v>
      </c>
      <c r="H4" s="1">
        <v>1</v>
      </c>
      <c r="I4" s="1">
        <v>1</v>
      </c>
      <c r="J4" s="1">
        <v>2</v>
      </c>
      <c r="K4" s="1">
        <v>3</v>
      </c>
      <c r="L4" s="1">
        <v>2</v>
      </c>
      <c r="M4" s="1">
        <v>2</v>
      </c>
      <c r="N4" s="1">
        <v>5</v>
      </c>
      <c r="O4" s="1">
        <v>1</v>
      </c>
      <c r="P4" s="1">
        <v>2</v>
      </c>
      <c r="Q4" s="1">
        <v>2</v>
      </c>
      <c r="R4" s="1">
        <v>5</v>
      </c>
      <c r="S4" s="1">
        <v>3</v>
      </c>
      <c r="T4" s="1">
        <v>1</v>
      </c>
      <c r="U4" s="1">
        <v>2</v>
      </c>
      <c r="V4" s="4">
        <f t="shared" ref="V4:V10" si="2">AVERAGE(C4:U4)</f>
        <v>2.3684210526315788</v>
      </c>
      <c r="W4" t="s">
        <v>37</v>
      </c>
    </row>
    <row r="5" spans="2:25">
      <c r="B5" t="s">
        <v>2</v>
      </c>
      <c r="C5" s="1">
        <v>3</v>
      </c>
      <c r="D5" s="1">
        <v>2</v>
      </c>
      <c r="E5" s="1">
        <v>1</v>
      </c>
      <c r="F5" s="1">
        <v>1</v>
      </c>
      <c r="G5" s="1">
        <v>3</v>
      </c>
      <c r="H5" s="1">
        <v>2</v>
      </c>
      <c r="I5" s="1">
        <v>3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4</v>
      </c>
      <c r="Q5" s="1">
        <v>1</v>
      </c>
      <c r="R5" s="1">
        <v>4</v>
      </c>
      <c r="S5" s="1">
        <v>2</v>
      </c>
      <c r="T5" s="1">
        <v>5</v>
      </c>
      <c r="U5" s="1">
        <v>3</v>
      </c>
      <c r="V5" s="4">
        <f t="shared" si="2"/>
        <v>2.4210526315789473</v>
      </c>
      <c r="W5" t="s">
        <v>37</v>
      </c>
    </row>
    <row r="6" spans="2:25">
      <c r="V6" s="4">
        <f>AVERAGE(V3:V5)</f>
        <v>2.3333333333333335</v>
      </c>
      <c r="W6" t="s">
        <v>37</v>
      </c>
    </row>
    <row r="7" spans="2:25">
      <c r="B7" s="2" t="s">
        <v>4</v>
      </c>
      <c r="C7" s="5">
        <v>1</v>
      </c>
      <c r="D7" s="5">
        <f>C7+1</f>
        <v>2</v>
      </c>
      <c r="E7" s="5">
        <f t="shared" ref="E7:Q7" si="3">D7+1</f>
        <v>3</v>
      </c>
      <c r="F7" s="5">
        <f t="shared" si="3"/>
        <v>4</v>
      </c>
      <c r="G7" s="5">
        <f t="shared" si="3"/>
        <v>5</v>
      </c>
      <c r="H7" s="5">
        <f t="shared" si="3"/>
        <v>6</v>
      </c>
      <c r="I7" s="5">
        <f t="shared" si="3"/>
        <v>7</v>
      </c>
      <c r="J7" s="5">
        <f t="shared" si="3"/>
        <v>8</v>
      </c>
      <c r="K7" s="5">
        <f t="shared" si="3"/>
        <v>9</v>
      </c>
      <c r="L7" s="5">
        <f t="shared" si="3"/>
        <v>10</v>
      </c>
      <c r="M7" s="5">
        <f t="shared" si="3"/>
        <v>11</v>
      </c>
      <c r="N7" s="5">
        <f t="shared" si="3"/>
        <v>12</v>
      </c>
      <c r="O7" s="5">
        <f t="shared" si="3"/>
        <v>13</v>
      </c>
      <c r="P7" s="5">
        <f t="shared" si="3"/>
        <v>14</v>
      </c>
      <c r="Q7" s="5">
        <f t="shared" si="3"/>
        <v>15</v>
      </c>
      <c r="R7" s="5">
        <v>1</v>
      </c>
      <c r="S7" s="5">
        <f>R7+1</f>
        <v>2</v>
      </c>
      <c r="T7" s="5">
        <f t="shared" ref="T7" si="4">S7+1</f>
        <v>3</v>
      </c>
      <c r="U7" s="5">
        <v>1</v>
      </c>
      <c r="V7" s="4"/>
    </row>
    <row r="8" spans="2:25">
      <c r="B8" t="s">
        <v>0</v>
      </c>
      <c r="C8" s="1">
        <v>5</v>
      </c>
      <c r="D8" s="1">
        <v>5</v>
      </c>
      <c r="E8" s="1">
        <v>5</v>
      </c>
      <c r="F8" s="1">
        <v>4</v>
      </c>
      <c r="G8" s="1">
        <v>5</v>
      </c>
      <c r="H8" s="1">
        <v>5</v>
      </c>
      <c r="I8" s="1">
        <v>3</v>
      </c>
      <c r="J8" s="1">
        <v>3</v>
      </c>
      <c r="K8" s="1">
        <v>5</v>
      </c>
      <c r="L8" s="1">
        <v>5</v>
      </c>
      <c r="M8" s="1">
        <v>5</v>
      </c>
      <c r="N8" s="1">
        <v>5</v>
      </c>
      <c r="O8" s="1">
        <v>5</v>
      </c>
      <c r="P8" s="1">
        <v>5</v>
      </c>
      <c r="Q8" s="1">
        <v>4</v>
      </c>
      <c r="R8" s="1">
        <v>4</v>
      </c>
      <c r="S8" s="1">
        <v>5</v>
      </c>
      <c r="T8" s="1">
        <v>5</v>
      </c>
      <c r="U8" s="1">
        <v>5</v>
      </c>
      <c r="V8" s="4">
        <f t="shared" si="2"/>
        <v>4.6315789473684212</v>
      </c>
      <c r="W8" t="s">
        <v>38</v>
      </c>
    </row>
    <row r="9" spans="2:25">
      <c r="B9" t="s">
        <v>1</v>
      </c>
      <c r="C9" s="1">
        <v>5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5</v>
      </c>
      <c r="J9" s="1">
        <v>4</v>
      </c>
      <c r="K9" s="1">
        <v>5</v>
      </c>
      <c r="L9" s="1">
        <v>5</v>
      </c>
      <c r="M9" s="1">
        <v>4</v>
      </c>
      <c r="N9" s="1">
        <v>4</v>
      </c>
      <c r="O9" s="1">
        <v>4</v>
      </c>
      <c r="P9" s="1">
        <v>5</v>
      </c>
      <c r="Q9" s="1">
        <v>5</v>
      </c>
      <c r="R9" s="1">
        <v>5</v>
      </c>
      <c r="S9" s="1">
        <v>5</v>
      </c>
      <c r="T9" s="1">
        <v>4</v>
      </c>
      <c r="U9" s="1">
        <v>5</v>
      </c>
      <c r="V9" s="4">
        <f t="shared" si="2"/>
        <v>4.4736842105263159</v>
      </c>
      <c r="W9" t="s">
        <v>39</v>
      </c>
    </row>
    <row r="10" spans="2:25">
      <c r="B10" t="s">
        <v>2</v>
      </c>
      <c r="C10" s="1">
        <v>5</v>
      </c>
      <c r="D10" s="1">
        <v>5</v>
      </c>
      <c r="E10" s="1">
        <v>4</v>
      </c>
      <c r="F10" s="1">
        <v>5</v>
      </c>
      <c r="G10" s="1">
        <v>5</v>
      </c>
      <c r="H10" s="1">
        <v>5</v>
      </c>
      <c r="I10" s="1">
        <v>5</v>
      </c>
      <c r="J10" s="1">
        <v>5</v>
      </c>
      <c r="K10" s="1">
        <v>5</v>
      </c>
      <c r="L10" s="1">
        <v>4</v>
      </c>
      <c r="M10" s="1">
        <v>5</v>
      </c>
      <c r="N10" s="1">
        <v>5</v>
      </c>
      <c r="O10" s="1">
        <v>5</v>
      </c>
      <c r="P10" s="1">
        <v>5</v>
      </c>
      <c r="Q10" s="1">
        <v>5</v>
      </c>
      <c r="R10" s="1">
        <v>5</v>
      </c>
      <c r="S10" s="1">
        <v>5</v>
      </c>
      <c r="T10" s="1">
        <v>5</v>
      </c>
      <c r="U10" s="1">
        <v>5</v>
      </c>
      <c r="V10" s="4">
        <f t="shared" si="2"/>
        <v>4.8947368421052628</v>
      </c>
      <c r="W10" t="s">
        <v>38</v>
      </c>
    </row>
    <row r="11" spans="2:25">
      <c r="V11" s="4">
        <f>AVERAGE(V8:V10)</f>
        <v>4.666666666666667</v>
      </c>
    </row>
    <row r="12" spans="2:25">
      <c r="C12" s="2" t="s">
        <v>3</v>
      </c>
      <c r="D12" s="2" t="s">
        <v>4</v>
      </c>
    </row>
    <row r="13" spans="2:25">
      <c r="B13" t="s">
        <v>0</v>
      </c>
      <c r="C13" s="4">
        <f>V3</f>
        <v>2.2105263157894739</v>
      </c>
      <c r="D13" s="3">
        <f>V8</f>
        <v>4.6315789473684212</v>
      </c>
    </row>
    <row r="14" spans="2:25">
      <c r="B14" t="s">
        <v>1</v>
      </c>
      <c r="C14" s="4">
        <f t="shared" ref="C14:C15" si="5">V4</f>
        <v>2.3684210526315788</v>
      </c>
      <c r="D14" s="3">
        <f t="shared" ref="D14:D15" si="6">V9</f>
        <v>4.4736842105263159</v>
      </c>
    </row>
    <row r="15" spans="2:25">
      <c r="B15" t="s">
        <v>2</v>
      </c>
      <c r="C15" s="4">
        <f t="shared" si="5"/>
        <v>2.4210526315789473</v>
      </c>
      <c r="D15" s="3">
        <f t="shared" si="6"/>
        <v>4.8947368421052628</v>
      </c>
    </row>
    <row r="18" spans="5:7" ht="15.75" thickBot="1"/>
    <row r="19" spans="5:7" ht="15.75" thickBot="1">
      <c r="E19" s="10">
        <v>2.1579999999999999</v>
      </c>
    </row>
    <row r="20" spans="5:7" ht="15.75" thickBot="1">
      <c r="E20" s="11">
        <v>2.2109999999999999</v>
      </c>
      <c r="G20">
        <f>AVERAGE(E19:E21)</f>
        <v>2.2633333333333332</v>
      </c>
    </row>
    <row r="21" spans="5:7" ht="15.75" thickBot="1">
      <c r="E21" s="11">
        <v>2.4209999999999998</v>
      </c>
    </row>
  </sheetData>
  <mergeCells count="2">
    <mergeCell ref="C1:Q1"/>
    <mergeCell ref="R1:T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Rogel-Lyn </dc:creator>
  <cp:lastModifiedBy>Rosayn</cp:lastModifiedBy>
  <dcterms:created xsi:type="dcterms:W3CDTF">2011-03-04T22:19:21Z</dcterms:created>
  <dcterms:modified xsi:type="dcterms:W3CDTF">2015-03-15T06:45:49Z</dcterms:modified>
</cp:coreProperties>
</file>