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70" yWindow="-30" windowWidth="19950" windowHeight="9210" tabRatio="659"/>
  </bookViews>
  <sheets>
    <sheet name="처리현황" sheetId="1" r:id="rId1"/>
    <sheet name="매체유형" sheetId="97" r:id="rId2"/>
    <sheet name="침해유형" sheetId="74" r:id="rId3"/>
    <sheet name="신청인" sheetId="70" r:id="rId4"/>
    <sheet name="중재부별" sheetId="71" r:id="rId5"/>
  </sheets>
  <definedNames>
    <definedName name="_2012_10_22" localSheetId="1">#REF!</definedName>
    <definedName name="_2012_10_22">#REF!</definedName>
    <definedName name="period" localSheetId="1">처리현황!$N$4</definedName>
    <definedName name="period">처리현황!$N$4</definedName>
    <definedName name="_xlnm.Print_Area" localSheetId="1">매체유형!$B$2:$L$74</definedName>
    <definedName name="_xlnm.Print_Area" localSheetId="3">신청인!$B$2:$K$76</definedName>
    <definedName name="_xlnm.Print_Area" localSheetId="4">중재부별!$B$2:$N$74</definedName>
    <definedName name="_xlnm.Print_Area" localSheetId="0">처리현황!$B$2:$V$79</definedName>
    <definedName name="_xlnm.Print_Area" localSheetId="2">침해유형!$B$2:$K$74</definedName>
  </definedNames>
  <calcPr calcId="145621"/>
</workbook>
</file>

<file path=xl/calcChain.xml><?xml version="1.0" encoding="utf-8"?>
<calcChain xmlns="http://schemas.openxmlformats.org/spreadsheetml/2006/main">
  <c r="S56" i="1" l="1"/>
  <c r="C70" i="71" l="1"/>
  <c r="C72" i="70"/>
  <c r="C70" i="74"/>
  <c r="C70" i="97"/>
  <c r="C75" i="1"/>
  <c r="C71" i="71"/>
  <c r="C47" i="71"/>
  <c r="C48" i="70"/>
  <c r="C47" i="74"/>
  <c r="C47" i="97"/>
  <c r="C49" i="1"/>
  <c r="V49" i="1" s="1"/>
  <c r="E72" i="74" l="1"/>
  <c r="E49" i="74"/>
  <c r="C69" i="71" l="1"/>
  <c r="C46" i="71"/>
  <c r="C71" i="70"/>
  <c r="C47" i="70"/>
  <c r="C69" i="74"/>
  <c r="C46" i="74"/>
  <c r="C69" i="97"/>
  <c r="C46" i="97"/>
  <c r="C74" i="1"/>
  <c r="C48" i="1"/>
  <c r="V48" i="1" s="1"/>
  <c r="C47" i="1" l="1"/>
  <c r="V47" i="1" s="1"/>
  <c r="C48" i="74" l="1"/>
  <c r="C44" i="97"/>
  <c r="C48" i="97"/>
  <c r="C46" i="1"/>
  <c r="V46" i="1" s="1"/>
  <c r="I4" i="97" l="1"/>
  <c r="D72" i="97"/>
  <c r="E72" i="97"/>
  <c r="F72" i="97"/>
  <c r="G72" i="97"/>
  <c r="H72" i="97"/>
  <c r="I72" i="97"/>
  <c r="J72" i="97"/>
  <c r="K72" i="97"/>
  <c r="L72" i="97"/>
  <c r="C71" i="97"/>
  <c r="D49" i="97"/>
  <c r="E49" i="97"/>
  <c r="F49" i="97"/>
  <c r="G49" i="97"/>
  <c r="H49" i="97"/>
  <c r="I49" i="97"/>
  <c r="J49" i="97"/>
  <c r="K49" i="97"/>
  <c r="L49" i="97"/>
  <c r="C66" i="97" l="1"/>
  <c r="C65" i="97"/>
  <c r="C64" i="97"/>
  <c r="C63" i="97"/>
  <c r="C62" i="97"/>
  <c r="C61" i="97"/>
  <c r="C60" i="97"/>
  <c r="C59" i="97"/>
  <c r="C58" i="97"/>
  <c r="C57" i="97"/>
  <c r="C56" i="97"/>
  <c r="C55" i="97"/>
  <c r="C54" i="97"/>
  <c r="I52" i="97"/>
  <c r="C43" i="97"/>
  <c r="C42" i="97"/>
  <c r="C41" i="97"/>
  <c r="C40" i="97"/>
  <c r="C39" i="97"/>
  <c r="C38" i="97"/>
  <c r="C37" i="97"/>
  <c r="C36" i="97"/>
  <c r="C35" i="97"/>
  <c r="C34" i="97"/>
  <c r="C33" i="97"/>
  <c r="C32" i="97"/>
  <c r="C31" i="97"/>
  <c r="C30" i="97"/>
  <c r="C29" i="97"/>
  <c r="C28" i="97"/>
  <c r="C27" i="97"/>
  <c r="C26" i="97"/>
  <c r="C25" i="97"/>
  <c r="C24" i="97"/>
  <c r="C23" i="97"/>
  <c r="C22" i="97"/>
  <c r="C49" i="97" l="1"/>
  <c r="G50" i="97" s="1"/>
  <c r="C72" i="97"/>
  <c r="D73" i="97" s="1"/>
  <c r="F73" i="97" l="1"/>
  <c r="I73" i="97"/>
  <c r="H73" i="97"/>
  <c r="E73" i="97"/>
  <c r="J73" i="97"/>
  <c r="G73" i="97"/>
  <c r="H50" i="97"/>
  <c r="E50" i="97"/>
  <c r="D50" i="97"/>
  <c r="F50" i="97"/>
  <c r="K50" i="97"/>
  <c r="I50" i="97"/>
  <c r="L50" i="97"/>
  <c r="J50" i="97"/>
  <c r="C66" i="71" l="1"/>
  <c r="C43" i="71"/>
  <c r="C68" i="70"/>
  <c r="C44" i="70"/>
  <c r="C66" i="74"/>
  <c r="C43" i="74"/>
  <c r="C76" i="1"/>
  <c r="T51" i="1" l="1"/>
  <c r="S51" i="1"/>
  <c r="R51" i="1"/>
  <c r="P51" i="1"/>
  <c r="N51" i="1"/>
  <c r="M51" i="1"/>
  <c r="L51" i="1"/>
  <c r="J51" i="1"/>
  <c r="I51" i="1"/>
  <c r="H51" i="1"/>
  <c r="F51" i="1"/>
  <c r="D51" i="1"/>
  <c r="C71" i="1"/>
  <c r="C50" i="1"/>
  <c r="V50" i="1" l="1"/>
  <c r="C8" i="1" l="1"/>
  <c r="C9" i="1"/>
  <c r="V9" i="1" s="1"/>
  <c r="C10" i="1"/>
  <c r="V10" i="1" s="1"/>
  <c r="C11" i="1"/>
  <c r="V11" i="1" s="1"/>
  <c r="C12" i="1"/>
  <c r="V12" i="1" s="1"/>
  <c r="C13" i="1"/>
  <c r="V13" i="1" s="1"/>
  <c r="C14" i="1"/>
  <c r="V14" i="1" s="1"/>
  <c r="C15" i="1"/>
  <c r="V15" i="1" s="1"/>
  <c r="C16" i="1"/>
  <c r="V16" i="1" s="1"/>
  <c r="C17" i="1"/>
  <c r="V17" i="1" s="1"/>
  <c r="C18" i="1"/>
  <c r="V18" i="1" s="1"/>
  <c r="C19" i="1"/>
  <c r="V19" i="1" s="1"/>
  <c r="C20" i="1"/>
  <c r="V20" i="1" s="1"/>
  <c r="C21" i="1"/>
  <c r="V21" i="1" s="1"/>
  <c r="C22" i="1"/>
  <c r="V22" i="1" s="1"/>
  <c r="C23" i="1"/>
  <c r="V23" i="1" s="1"/>
  <c r="C24" i="1"/>
  <c r="V24" i="1" s="1"/>
  <c r="C25" i="1"/>
  <c r="V25" i="1" s="1"/>
  <c r="C26" i="1"/>
  <c r="V26" i="1" s="1"/>
  <c r="C27" i="1"/>
  <c r="V27" i="1" s="1"/>
  <c r="C28" i="1"/>
  <c r="V28" i="1" s="1"/>
  <c r="C29" i="1"/>
  <c r="V29" i="1" s="1"/>
  <c r="C30" i="1"/>
  <c r="V30" i="1" s="1"/>
  <c r="C31" i="1"/>
  <c r="V31" i="1" s="1"/>
  <c r="C32" i="1"/>
  <c r="V32" i="1" s="1"/>
  <c r="C33" i="1"/>
  <c r="V33" i="1" s="1"/>
  <c r="C34" i="1"/>
  <c r="V34" i="1" s="1"/>
  <c r="C35" i="1"/>
  <c r="V35" i="1" s="1"/>
  <c r="C36" i="1"/>
  <c r="V36" i="1" s="1"/>
  <c r="C37" i="1"/>
  <c r="V37" i="1" s="1"/>
  <c r="C38" i="1"/>
  <c r="V38" i="1" s="1"/>
  <c r="C39" i="1"/>
  <c r="V39" i="1" s="1"/>
  <c r="C40" i="1"/>
  <c r="V40" i="1" s="1"/>
  <c r="C41" i="1"/>
  <c r="V41" i="1" s="1"/>
  <c r="C42" i="1"/>
  <c r="V42" i="1" s="1"/>
  <c r="C43" i="1"/>
  <c r="V43" i="1" s="1"/>
  <c r="C44" i="1"/>
  <c r="V44" i="1" s="1"/>
  <c r="C45" i="1"/>
  <c r="V45" i="1" s="1"/>
  <c r="C51" i="1" l="1"/>
  <c r="V8" i="1"/>
  <c r="C49" i="70"/>
  <c r="T52" i="1" l="1"/>
  <c r="V51" i="1"/>
  <c r="J52" i="71" l="1"/>
  <c r="J4" i="71"/>
  <c r="H53" i="70"/>
  <c r="H4" i="70"/>
  <c r="H52" i="74"/>
  <c r="H4" i="74"/>
  <c r="K49" i="74" l="1"/>
  <c r="F49" i="74"/>
  <c r="G49" i="74"/>
  <c r="H49" i="74"/>
  <c r="I49" i="74"/>
  <c r="J49" i="74"/>
  <c r="D49" i="74"/>
  <c r="C65" i="71" l="1"/>
  <c r="C42" i="71"/>
  <c r="C67" i="70"/>
  <c r="C43" i="70"/>
  <c r="C65" i="74"/>
  <c r="C70" i="1"/>
  <c r="F49" i="71" l="1"/>
  <c r="E72" i="71" l="1"/>
  <c r="F72" i="71"/>
  <c r="G72" i="71"/>
  <c r="H72" i="71"/>
  <c r="I72" i="71"/>
  <c r="J72" i="71"/>
  <c r="K72" i="71"/>
  <c r="L72" i="71"/>
  <c r="M72" i="71"/>
  <c r="N72" i="71"/>
  <c r="C64" i="71"/>
  <c r="C41" i="71"/>
  <c r="E74" i="70"/>
  <c r="F74" i="70"/>
  <c r="G74" i="70"/>
  <c r="H74" i="70"/>
  <c r="I74" i="70"/>
  <c r="J74" i="70"/>
  <c r="K74" i="70"/>
  <c r="C66" i="70"/>
  <c r="K50" i="70"/>
  <c r="C42" i="70"/>
  <c r="C64" i="74"/>
  <c r="C41" i="74"/>
  <c r="C69" i="1"/>
  <c r="R77" i="1"/>
  <c r="L77" i="1"/>
  <c r="H77" i="1"/>
  <c r="J72" i="74" l="1"/>
  <c r="C63" i="71" l="1"/>
  <c r="C40" i="71"/>
  <c r="C65" i="70"/>
  <c r="C41" i="70"/>
  <c r="C40" i="74"/>
  <c r="C63" i="74"/>
  <c r="C68" i="1"/>
  <c r="N49" i="71" l="1"/>
  <c r="C42" i="74" l="1"/>
  <c r="C62" i="71" l="1"/>
  <c r="C73" i="70"/>
  <c r="C64" i="70"/>
  <c r="C71" i="74"/>
  <c r="M49" i="71" l="1"/>
  <c r="L49" i="71"/>
  <c r="K49" i="71"/>
  <c r="J49" i="71"/>
  <c r="I49" i="71"/>
  <c r="H49" i="71"/>
  <c r="G49" i="71"/>
  <c r="E49" i="71"/>
  <c r="D49" i="71"/>
  <c r="C39" i="74"/>
  <c r="C48" i="71" l="1"/>
  <c r="C40" i="70"/>
  <c r="C62" i="74"/>
  <c r="C67" i="1"/>
  <c r="U51" i="1"/>
  <c r="Q51" i="1"/>
  <c r="O51" i="1"/>
  <c r="K51" i="1"/>
  <c r="G51" i="1"/>
  <c r="E51" i="1"/>
  <c r="H72" i="74" l="1"/>
  <c r="G72" i="74" l="1"/>
  <c r="C66" i="1"/>
  <c r="C61" i="71"/>
  <c r="C39" i="71"/>
  <c r="C63" i="70"/>
  <c r="C39" i="70"/>
  <c r="C61" i="74"/>
  <c r="C38" i="74"/>
  <c r="F50" i="70"/>
  <c r="J50" i="70"/>
  <c r="K51" i="70" s="1"/>
  <c r="I50" i="70"/>
  <c r="H50" i="70"/>
  <c r="G50" i="70"/>
  <c r="E50" i="70"/>
  <c r="D50" i="70"/>
  <c r="K72" i="74"/>
  <c r="I72" i="74"/>
  <c r="F72" i="74"/>
  <c r="D72" i="74"/>
  <c r="D72" i="71"/>
  <c r="D74" i="70"/>
  <c r="D77" i="1"/>
  <c r="C38" i="71"/>
  <c r="C38" i="70"/>
  <c r="C60" i="74"/>
  <c r="C37" i="74"/>
  <c r="C60" i="71"/>
  <c r="C37" i="71"/>
  <c r="C62" i="70"/>
  <c r="C65" i="1"/>
  <c r="C59" i="74"/>
  <c r="C58" i="74"/>
  <c r="C57" i="74"/>
  <c r="C56" i="74"/>
  <c r="C55" i="74"/>
  <c r="C54" i="74"/>
  <c r="C36" i="74"/>
  <c r="C35" i="74"/>
  <c r="C34" i="74"/>
  <c r="C33" i="74"/>
  <c r="C32" i="74"/>
  <c r="C31" i="74"/>
  <c r="C30" i="74"/>
  <c r="C29" i="74"/>
  <c r="C28" i="74"/>
  <c r="C27" i="74"/>
  <c r="C26" i="74"/>
  <c r="C25" i="74"/>
  <c r="C24" i="74"/>
  <c r="C23" i="74"/>
  <c r="C22" i="74"/>
  <c r="C21" i="74"/>
  <c r="C20" i="74"/>
  <c r="C19" i="74"/>
  <c r="C18" i="74"/>
  <c r="C17" i="74"/>
  <c r="C16" i="74"/>
  <c r="C15" i="74"/>
  <c r="C14" i="74"/>
  <c r="C13" i="74"/>
  <c r="C12" i="74"/>
  <c r="C11" i="74"/>
  <c r="C10" i="74"/>
  <c r="C9" i="74"/>
  <c r="C8" i="74"/>
  <c r="C7" i="74"/>
  <c r="C6" i="74"/>
  <c r="C61" i="70"/>
  <c r="C37" i="70"/>
  <c r="C59" i="71"/>
  <c r="C36" i="71"/>
  <c r="C64" i="1"/>
  <c r="C60" i="70"/>
  <c r="C57" i="71"/>
  <c r="C34" i="71"/>
  <c r="C59" i="70"/>
  <c r="C35" i="70"/>
  <c r="C62" i="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1" i="71"/>
  <c r="C32" i="71"/>
  <c r="C33" i="71"/>
  <c r="C35" i="71"/>
  <c r="C54" i="71"/>
  <c r="C55" i="71"/>
  <c r="C56" i="71"/>
  <c r="C58" i="71"/>
  <c r="C7" i="70"/>
  <c r="C8" i="70"/>
  <c r="C9" i="70"/>
  <c r="C10" i="70"/>
  <c r="C11" i="70"/>
  <c r="C12" i="70"/>
  <c r="C13" i="70"/>
  <c r="C14" i="70"/>
  <c r="C15" i="70"/>
  <c r="C16" i="70"/>
  <c r="C17" i="70"/>
  <c r="C18" i="70"/>
  <c r="C19" i="70"/>
  <c r="C20" i="70"/>
  <c r="C21" i="70"/>
  <c r="C22" i="70"/>
  <c r="C23" i="70"/>
  <c r="C24" i="70"/>
  <c r="C25" i="70"/>
  <c r="C26" i="70"/>
  <c r="C27" i="70"/>
  <c r="C28" i="70"/>
  <c r="C29" i="70"/>
  <c r="C30" i="70"/>
  <c r="C31" i="70"/>
  <c r="C32" i="70"/>
  <c r="C33" i="70"/>
  <c r="C34" i="70"/>
  <c r="C36" i="70"/>
  <c r="C56" i="70"/>
  <c r="C57" i="70"/>
  <c r="C58" i="70"/>
  <c r="C59" i="1"/>
  <c r="C61" i="1"/>
  <c r="C63" i="1"/>
  <c r="C49" i="74" l="1"/>
  <c r="E50" i="74" s="1"/>
  <c r="C77" i="1"/>
  <c r="R78" i="1" s="1"/>
  <c r="C74" i="70"/>
  <c r="H75" i="70" s="1"/>
  <c r="C49" i="71"/>
  <c r="C72" i="74"/>
  <c r="E73" i="74" s="1"/>
  <c r="C72" i="71"/>
  <c r="C50" i="70"/>
  <c r="F50" i="74" l="1"/>
  <c r="G75" i="70"/>
  <c r="F75" i="70"/>
  <c r="J75" i="70"/>
  <c r="D75" i="70"/>
  <c r="E75" i="70"/>
  <c r="I75" i="70"/>
  <c r="K75" i="70"/>
  <c r="H78" i="1"/>
  <c r="N78" i="1"/>
  <c r="L78" i="1"/>
  <c r="D78" i="1"/>
  <c r="S52" i="1"/>
  <c r="J51" i="70"/>
  <c r="F51" i="70"/>
  <c r="I51" i="70"/>
  <c r="E51" i="70"/>
  <c r="H51" i="70"/>
  <c r="G51" i="70"/>
  <c r="D51" i="70"/>
  <c r="I73" i="74"/>
  <c r="J73" i="74"/>
  <c r="G73" i="71"/>
  <c r="L73" i="71"/>
  <c r="G50" i="74"/>
  <c r="K73" i="74"/>
  <c r="D73" i="74"/>
  <c r="G73" i="74"/>
  <c r="H73" i="74"/>
  <c r="J50" i="74"/>
  <c r="I50" i="74"/>
  <c r="D50" i="74"/>
  <c r="F73" i="74"/>
  <c r="K50" i="74"/>
  <c r="H50" i="74"/>
  <c r="M50" i="71"/>
  <c r="I50" i="71"/>
  <c r="J50" i="71"/>
  <c r="F50" i="71"/>
  <c r="L50" i="71"/>
  <c r="D50" i="71"/>
  <c r="E50" i="71"/>
  <c r="N50" i="71"/>
  <c r="G50" i="71"/>
  <c r="H50" i="71"/>
  <c r="K50" i="71"/>
  <c r="D73" i="71"/>
  <c r="K73" i="71"/>
  <c r="N73" i="71"/>
  <c r="H73" i="71"/>
  <c r="I73" i="71"/>
  <c r="N52" i="1"/>
  <c r="M73" i="71"/>
  <c r="P52" i="1"/>
  <c r="D52" i="1"/>
  <c r="F52" i="1"/>
  <c r="R52" i="1"/>
  <c r="H52" i="1"/>
  <c r="J52" i="1"/>
  <c r="L52" i="1"/>
</calcChain>
</file>

<file path=xl/sharedStrings.xml><?xml version="1.0" encoding="utf-8"?>
<sst xmlns="http://schemas.openxmlformats.org/spreadsheetml/2006/main" count="149" uniqueCount="100">
  <si>
    <t>연도</t>
  </si>
  <si>
    <t>각하</t>
  </si>
  <si>
    <t>취하</t>
  </si>
  <si>
    <t>계류</t>
  </si>
  <si>
    <t>동의</t>
  </si>
  <si>
    <t>이의</t>
  </si>
  <si>
    <t>계속</t>
  </si>
  <si>
    <t>계</t>
  </si>
  <si>
    <t>기타</t>
  </si>
  <si>
    <t>서울</t>
  </si>
  <si>
    <t>부산</t>
  </si>
  <si>
    <t>대구</t>
  </si>
  <si>
    <t>광주</t>
  </si>
  <si>
    <t>대전</t>
  </si>
  <si>
    <t>경기</t>
  </si>
  <si>
    <t>강원</t>
  </si>
  <si>
    <t>충북</t>
  </si>
  <si>
    <t>전북</t>
  </si>
  <si>
    <t>경남</t>
  </si>
  <si>
    <t>제주</t>
  </si>
  <si>
    <t>개인</t>
  </si>
  <si>
    <t>일반단체</t>
  </si>
  <si>
    <t>회사</t>
  </si>
  <si>
    <t>종교단체</t>
  </si>
  <si>
    <t>■ 조정</t>
    <phoneticPr fontId="28" type="noConversion"/>
  </si>
  <si>
    <t>■ 중재</t>
    <phoneticPr fontId="28" type="noConversion"/>
  </si>
  <si>
    <t xml:space="preserve">   구분</t>
    <phoneticPr fontId="21" type="noConversion"/>
  </si>
  <si>
    <t>기각</t>
    <phoneticPr fontId="21" type="noConversion"/>
  </si>
  <si>
    <t>■ 중재</t>
    <phoneticPr fontId="28" type="noConversion"/>
  </si>
  <si>
    <t xml:space="preserve">       구분</t>
    <phoneticPr fontId="21" type="noConversion"/>
  </si>
  <si>
    <t>기각</t>
    <phoneticPr fontId="28" type="noConversion"/>
  </si>
  <si>
    <t>각하</t>
    <phoneticPr fontId="28" type="noConversion"/>
  </si>
  <si>
    <t>취하</t>
    <phoneticPr fontId="28" type="noConversion"/>
  </si>
  <si>
    <t>청구건수</t>
    <phoneticPr fontId="17" type="noConversion"/>
  </si>
  <si>
    <t>교육기관</t>
    <phoneticPr fontId="21" type="noConversion"/>
  </si>
  <si>
    <t>국가기관</t>
    <phoneticPr fontId="17" type="noConversion"/>
  </si>
  <si>
    <t xml:space="preserve"> 연도</t>
    <phoneticPr fontId="21" type="noConversion"/>
  </si>
  <si>
    <t>처          리          결          과</t>
    <phoneticPr fontId="21" type="noConversion"/>
  </si>
  <si>
    <t>연도</t>
    <phoneticPr fontId="21" type="noConversion"/>
  </si>
  <si>
    <t>■ 조정</t>
    <phoneticPr fontId="21" type="noConversion"/>
  </si>
  <si>
    <t>청구건수</t>
    <phoneticPr fontId="21" type="noConversion"/>
  </si>
  <si>
    <t>■ 중재</t>
    <phoneticPr fontId="21" type="noConversion"/>
  </si>
  <si>
    <t>중재결정</t>
    <phoneticPr fontId="28" type="noConversion"/>
  </si>
  <si>
    <t>중재화해결정</t>
    <phoneticPr fontId="28" type="noConversion"/>
  </si>
  <si>
    <t>언론조정·중재신청 처리현황</t>
    <phoneticPr fontId="21" type="noConversion"/>
  </si>
  <si>
    <t xml:space="preserve">  </t>
    <phoneticPr fontId="17" type="noConversion"/>
  </si>
  <si>
    <t>■ 조정</t>
    <phoneticPr fontId="28" type="noConversion"/>
  </si>
  <si>
    <t>매체유형별 조정·중재 신청현황</t>
    <phoneticPr fontId="21" type="noConversion"/>
  </si>
  <si>
    <t>신청인 유형별 조정·중재 신청현황</t>
    <phoneticPr fontId="21" type="noConversion"/>
  </si>
  <si>
    <t>중재부별 조정·중재 신청현황</t>
    <phoneticPr fontId="21" type="noConversion"/>
  </si>
  <si>
    <t xml:space="preserve">직권조정결정 </t>
    <phoneticPr fontId="21" type="noConversion"/>
  </si>
  <si>
    <t>침해유형별 조정·중재 신청현황</t>
    <phoneticPr fontId="21" type="noConversion"/>
  </si>
  <si>
    <t>■ 조정</t>
    <phoneticPr fontId="28" type="noConversion"/>
  </si>
  <si>
    <t>청구건수</t>
    <phoneticPr fontId="21" type="noConversion"/>
  </si>
  <si>
    <t>■ 중재</t>
    <phoneticPr fontId="28" type="noConversion"/>
  </si>
  <si>
    <t>명예훼손</t>
    <phoneticPr fontId="21" type="noConversion"/>
  </si>
  <si>
    <t>초상권</t>
    <phoneticPr fontId="21" type="noConversion"/>
  </si>
  <si>
    <t>성명권</t>
    <phoneticPr fontId="21" type="noConversion"/>
  </si>
  <si>
    <t>음성권</t>
    <phoneticPr fontId="21" type="noConversion"/>
  </si>
  <si>
    <t>프라이버시</t>
    <phoneticPr fontId="21" type="noConversion"/>
  </si>
  <si>
    <t>재산상손해</t>
    <phoneticPr fontId="21" type="noConversion"/>
  </si>
  <si>
    <t>기타</t>
    <phoneticPr fontId="21" type="noConversion"/>
  </si>
  <si>
    <t>연도</t>
    <phoneticPr fontId="21" type="noConversion"/>
  </si>
  <si>
    <t>기타</t>
    <phoneticPr fontId="17" type="noConversion"/>
  </si>
  <si>
    <t>처               리               결              과</t>
    <phoneticPr fontId="21" type="noConversion"/>
  </si>
  <si>
    <t>지자체 및
공공단체</t>
    <phoneticPr fontId="17" type="noConversion"/>
  </si>
  <si>
    <t>잡지</t>
    <phoneticPr fontId="27" type="noConversion"/>
  </si>
  <si>
    <t xml:space="preserve">
※ ( )안의 숫자는 직권조정결정(이의) 또는 조정불성립결정으로 종료되었으나 피해구제된 건수임</t>
    <phoneticPr fontId="21" type="noConversion"/>
  </si>
  <si>
    <t>청구
건수</t>
    <phoneticPr fontId="28" type="noConversion"/>
  </si>
  <si>
    <t>조정
성립</t>
    <phoneticPr fontId="21" type="noConversion"/>
  </si>
  <si>
    <t>조정
불성립결정</t>
    <phoneticPr fontId="21" type="noConversion"/>
  </si>
  <si>
    <t>피해구제율
(%)</t>
    <phoneticPr fontId="21" type="noConversion"/>
  </si>
  <si>
    <t>구제</t>
    <phoneticPr fontId="21" type="noConversion"/>
  </si>
  <si>
    <t>미구제</t>
    <phoneticPr fontId="21" type="noConversion"/>
  </si>
  <si>
    <t>청구건수</t>
    <phoneticPr fontId="21" type="noConversion"/>
  </si>
  <si>
    <t>일간신문</t>
    <phoneticPr fontId="27" type="noConversion"/>
  </si>
  <si>
    <t>주간신문</t>
    <phoneticPr fontId="27" type="noConversion"/>
  </si>
  <si>
    <t>방송</t>
    <phoneticPr fontId="27" type="noConversion"/>
  </si>
  <si>
    <t>뉴스통신</t>
    <phoneticPr fontId="27" type="noConversion"/>
  </si>
  <si>
    <t>인터넷신문</t>
    <phoneticPr fontId="21" type="noConversion"/>
  </si>
  <si>
    <t>인터넷뉴스       서비스</t>
    <phoneticPr fontId="27" type="noConversion"/>
  </si>
  <si>
    <t>IPTV</t>
    <phoneticPr fontId="27" type="noConversion"/>
  </si>
  <si>
    <t>■ 중재</t>
    <phoneticPr fontId="28" type="noConversion"/>
  </si>
  <si>
    <t>청구건수</t>
    <phoneticPr fontId="21" type="noConversion"/>
  </si>
  <si>
    <t>일간신문</t>
    <phoneticPr fontId="27" type="noConversion"/>
  </si>
  <si>
    <t>주간신문</t>
    <phoneticPr fontId="27" type="noConversion"/>
  </si>
  <si>
    <t>방송</t>
    <phoneticPr fontId="27" type="noConversion"/>
  </si>
  <si>
    <t>잡지</t>
    <phoneticPr fontId="27" type="noConversion"/>
  </si>
  <si>
    <t>뉴스통신</t>
    <phoneticPr fontId="27" type="noConversion"/>
  </si>
  <si>
    <t>인터넷신문</t>
    <phoneticPr fontId="21" type="noConversion"/>
  </si>
  <si>
    <t>인터넷뉴스       서비스</t>
    <phoneticPr fontId="27" type="noConversion"/>
  </si>
  <si>
    <t>IPTV</t>
    <phoneticPr fontId="27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</si>
  <si>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7" type="noConversion"/>
  </si>
  <si>
    <t>※ 피해구제율 = 조정성립+직권조정결정(동의)+취하(구제)+그 외 피해구제 건 / 전체 조정청구건수-(계속+기각+각하+계류) × 100</t>
    <phoneticPr fontId="21" type="noConversion"/>
  </si>
  <si>
    <t>신용훼손</t>
    <phoneticPr fontId="27" type="noConversion"/>
  </si>
  <si>
    <t>신용훼손</t>
    <phoneticPr fontId="27" type="noConversion"/>
  </si>
  <si>
    <t>(1981. 3. 31. ~ 2023. 12. 31.)</t>
    <phoneticPr fontId="21" type="noConversion"/>
  </si>
  <si>
    <t>※ 2019년 이후 중재 청구건 없음</t>
    <phoneticPr fontId="21" type="noConversion"/>
  </si>
  <si>
    <t>※ 2019년 이후 중재 청구건 없음</t>
    <phoneticPr fontId="27" type="noConversion"/>
  </si>
  <si>
    <t>※ 2019년 이후 중재 청구건 없음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</si>
</sst>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0.0%"/>
    <numFmt numFmtId="179" formatCode="#,##0_ "/>
    <numFmt numFmtId="180" formatCode="#,##0_);[Red]\(#,##0\)"/>
    <numFmt numFmtId="181" formatCode="0.0_ "/>
    <numFmt numFmtId="182" formatCode="[$-409]mmmm\ d\,\ yyyy;@"/>
  </numFmts>
  <fonts count="59" x14ac:knownFonts="1">
    <font>
      <sz val="12"/>
      <name val="바탕체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b/>
      <sz val="12"/>
      <name val="굴림체"/>
      <family val="3"/>
      <charset val="129"/>
    </font>
    <font>
      <b/>
      <sz val="20"/>
      <name val="궁서체"/>
      <family val="1"/>
      <charset val="129"/>
    </font>
    <font>
      <sz val="12"/>
      <name val="돋움체"/>
      <family val="3"/>
      <charset val="129"/>
    </font>
    <font>
      <b/>
      <sz val="16"/>
      <name val="굴림체"/>
      <family val="3"/>
      <charset val="129"/>
    </font>
    <font>
      <sz val="9"/>
      <name val="바탕체"/>
      <family val="1"/>
      <charset val="129"/>
    </font>
    <font>
      <b/>
      <sz val="10"/>
      <name val="굴림체"/>
      <family val="3"/>
      <charset val="129"/>
    </font>
    <font>
      <sz val="8"/>
      <name val="바탕"/>
      <family val="1"/>
      <charset val="129"/>
    </font>
    <font>
      <sz val="10"/>
      <name val="굴림체"/>
      <family val="3"/>
      <charset val="129"/>
    </font>
    <font>
      <sz val="10"/>
      <name val="굴림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1"/>
      <name val="굴림"/>
      <family val="3"/>
      <charset val="129"/>
    </font>
    <font>
      <sz val="8"/>
      <name val="바탕체"/>
      <family val="1"/>
      <charset val="129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9"/>
      <name val="굴림"/>
      <family val="3"/>
      <charset val="129"/>
    </font>
    <font>
      <sz val="12"/>
      <name val="굴림"/>
      <family val="3"/>
      <charset val="129"/>
    </font>
    <font>
      <b/>
      <sz val="11"/>
      <name val="굴림"/>
      <family val="3"/>
      <charset val="129"/>
    </font>
    <font>
      <b/>
      <sz val="9"/>
      <name val="굴림"/>
      <family val="3"/>
      <charset val="129"/>
    </font>
    <font>
      <b/>
      <sz val="11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20"/>
      <name val="맑은 고딕"/>
      <family val="3"/>
      <charset val="129"/>
      <scheme val="major"/>
    </font>
    <font>
      <sz val="12"/>
      <color rgb="FFFF0000"/>
      <name val="바탕체"/>
      <family val="1"/>
      <charset val="129"/>
    </font>
    <font>
      <sz val="11"/>
      <color theme="0"/>
      <name val="맑은 고딕"/>
      <family val="3"/>
      <charset val="129"/>
      <scheme val="minor"/>
    </font>
    <font>
      <sz val="8"/>
      <color theme="8" tint="-0.499984740745262"/>
      <name val="맑은 고딕"/>
      <family val="2"/>
      <scheme val="minor"/>
    </font>
    <font>
      <sz val="8"/>
      <color theme="8"/>
      <name val="맑은 고딕"/>
      <family val="1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20"/>
      <color theme="8"/>
      <name val="맑은 고딕"/>
      <family val="1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</borders>
  <cellStyleXfs count="103">
    <xf numFmtId="0" fontId="0" fillId="0" borderId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/>
    <xf numFmtId="9" fontId="14" fillId="0" borderId="0" applyFont="0" applyFill="0" applyBorder="0" applyAlignment="0" applyProtection="0"/>
    <xf numFmtId="41" fontId="35" fillId="0" borderId="0" applyFont="0" applyFill="0" applyBorder="0" applyAlignment="0" applyProtection="0">
      <alignment vertical="center"/>
    </xf>
    <xf numFmtId="176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14" fontId="39" fillId="16" borderId="107">
      <alignment horizontal="left" vertical="center" wrapText="1" indent="1"/>
    </xf>
    <xf numFmtId="182" fontId="40" fillId="0" borderId="0">
      <alignment horizontal="left"/>
    </xf>
    <xf numFmtId="182" fontId="40" fillId="0" borderId="0">
      <alignment horizontal="right"/>
    </xf>
    <xf numFmtId="0" fontId="38" fillId="11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8" borderId="101" applyNumberFormat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35" fillId="10" borderId="105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0" fontId="44" fillId="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9" borderId="104" applyNumberFormat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7" fillId="0" borderId="103" applyNumberFormat="0" applyFill="0" applyAlignment="0" applyProtection="0">
      <alignment vertical="center"/>
    </xf>
    <xf numFmtId="0" fontId="48" fillId="0" borderId="106" applyNumberFormat="0" applyFill="0" applyAlignment="0" applyProtection="0">
      <alignment vertical="center"/>
    </xf>
    <xf numFmtId="0" fontId="49" fillId="7" borderId="101" applyNumberFormat="0" applyAlignment="0" applyProtection="0">
      <alignment vertical="center"/>
    </xf>
    <xf numFmtId="0" fontId="50" fillId="0" borderId="98" applyNumberFormat="0" applyFill="0" applyAlignment="0" applyProtection="0">
      <alignment vertical="center"/>
    </xf>
    <xf numFmtId="0" fontId="51" fillId="0" borderId="99" applyNumberFormat="0" applyFill="0" applyAlignment="0" applyProtection="0">
      <alignment vertical="center"/>
    </xf>
    <xf numFmtId="0" fontId="52" fillId="0" borderId="100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>
      <alignment horizontal="left"/>
    </xf>
    <xf numFmtId="0" fontId="54" fillId="4" borderId="0" applyNumberFormat="0" applyBorder="0" applyAlignment="0" applyProtection="0">
      <alignment vertical="center"/>
    </xf>
    <xf numFmtId="0" fontId="55" fillId="8" borderId="102" applyNumberFormat="0" applyAlignment="0" applyProtection="0">
      <alignment vertical="center"/>
    </xf>
    <xf numFmtId="0" fontId="24" fillId="0" borderId="0">
      <alignment vertical="center"/>
    </xf>
    <xf numFmtId="0" fontId="56" fillId="0" borderId="0">
      <alignment vertical="center"/>
    </xf>
    <xf numFmtId="0" fontId="24" fillId="0" borderId="0"/>
    <xf numFmtId="0" fontId="24" fillId="0" borderId="0">
      <alignment vertical="center"/>
    </xf>
    <xf numFmtId="0" fontId="14" fillId="0" borderId="0"/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4" fillId="0" borderId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8" fillId="0" borderId="0"/>
    <xf numFmtId="0" fontId="58" fillId="0" borderId="0"/>
    <xf numFmtId="0" fontId="58" fillId="0" borderId="0"/>
    <xf numFmtId="0" fontId="58" fillId="0" borderId="0"/>
    <xf numFmtId="0" fontId="11" fillId="0" borderId="0">
      <alignment vertical="center"/>
    </xf>
    <xf numFmtId="0" fontId="1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555">
    <xf numFmtId="0" fontId="0" fillId="0" borderId="0" xfId="0"/>
    <xf numFmtId="178" fontId="0" fillId="0" borderId="0" xfId="0" applyNumberFormat="1"/>
    <xf numFmtId="0" fontId="16" fillId="0" borderId="0" xfId="0" quotePrefix="1" applyFont="1" applyAlignment="1">
      <alignment horizontal="left"/>
    </xf>
    <xf numFmtId="0" fontId="15" fillId="0" borderId="0" xfId="0" applyFont="1"/>
    <xf numFmtId="0" fontId="0" fillId="0" borderId="0" xfId="0" applyBorder="1"/>
    <xf numFmtId="0" fontId="18" fillId="0" borderId="0" xfId="0" quotePrefix="1" applyFont="1" applyAlignment="1">
      <alignment horizontal="left"/>
    </xf>
    <xf numFmtId="0" fontId="0" fillId="0" borderId="0" xfId="0" applyAlignment="1"/>
    <xf numFmtId="0" fontId="19" fillId="0" borderId="0" xfId="0" applyFont="1"/>
    <xf numFmtId="1" fontId="29" fillId="0" borderId="1" xfId="0" applyNumberFormat="1" applyFont="1" applyBorder="1" applyAlignment="1">
      <alignment horizontal="center" vertical="center"/>
    </xf>
    <xf numFmtId="180" fontId="23" fillId="0" borderId="2" xfId="0" applyNumberFormat="1" applyFont="1" applyBorder="1" applyAlignment="1">
      <alignment horizontal="center" vertical="center"/>
    </xf>
    <xf numFmtId="180" fontId="23" fillId="0" borderId="3" xfId="0" applyNumberFormat="1" applyFont="1" applyBorder="1" applyAlignment="1">
      <alignment horizontal="right" vertical="center"/>
    </xf>
    <xf numFmtId="1" fontId="29" fillId="0" borderId="4" xfId="0" applyNumberFormat="1" applyFont="1" applyBorder="1" applyAlignment="1">
      <alignment horizontal="center" vertical="center"/>
    </xf>
    <xf numFmtId="180" fontId="23" fillId="0" borderId="5" xfId="0" applyNumberFormat="1" applyFont="1" applyBorder="1" applyAlignment="1">
      <alignment horizontal="center" vertical="center"/>
    </xf>
    <xf numFmtId="180" fontId="23" fillId="0" borderId="6" xfId="0" applyNumberFormat="1" applyFont="1" applyBorder="1" applyAlignment="1">
      <alignment horizontal="right" vertical="center"/>
    </xf>
    <xf numFmtId="180" fontId="23" fillId="0" borderId="7" xfId="0" applyNumberFormat="1" applyFont="1" applyBorder="1" applyAlignment="1">
      <alignment horizontal="right" vertical="center"/>
    </xf>
    <xf numFmtId="1" fontId="29" fillId="0" borderId="8" xfId="0" applyNumberFormat="1" applyFont="1" applyBorder="1" applyAlignment="1">
      <alignment horizontal="center" vertical="center"/>
    </xf>
    <xf numFmtId="180" fontId="23" fillId="0" borderId="9" xfId="0" applyNumberFormat="1" applyFont="1" applyBorder="1" applyAlignment="1">
      <alignment horizontal="right" vertical="center"/>
    </xf>
    <xf numFmtId="180" fontId="23" fillId="0" borderId="10" xfId="0" applyNumberFormat="1" applyFont="1" applyBorder="1" applyAlignment="1">
      <alignment horizontal="right" vertical="center"/>
    </xf>
    <xf numFmtId="1" fontId="29" fillId="0" borderId="11" xfId="0" applyNumberFormat="1" applyFont="1" applyBorder="1" applyAlignment="1">
      <alignment horizontal="center" vertical="center"/>
    </xf>
    <xf numFmtId="180" fontId="23" fillId="0" borderId="12" xfId="0" applyNumberFormat="1" applyFont="1" applyBorder="1" applyAlignment="1">
      <alignment horizontal="right" vertical="center"/>
    </xf>
    <xf numFmtId="180" fontId="23" fillId="0" borderId="13" xfId="0" applyNumberFormat="1" applyFont="1" applyBorder="1" applyAlignment="1">
      <alignment horizontal="right" vertical="center"/>
    </xf>
    <xf numFmtId="1" fontId="29" fillId="0" borderId="14" xfId="0" applyNumberFormat="1" applyFont="1" applyBorder="1" applyAlignment="1">
      <alignment horizontal="center" vertical="center"/>
    </xf>
    <xf numFmtId="180" fontId="23" fillId="0" borderId="15" xfId="0" applyNumberFormat="1" applyFont="1" applyBorder="1" applyAlignment="1">
      <alignment horizontal="center" vertical="center"/>
    </xf>
    <xf numFmtId="180" fontId="23" fillId="0" borderId="16" xfId="0" applyNumberFormat="1" applyFont="1" applyBorder="1" applyAlignment="1">
      <alignment horizontal="right" vertical="center"/>
    </xf>
    <xf numFmtId="180" fontId="23" fillId="0" borderId="17" xfId="0" applyNumberFormat="1" applyFont="1" applyBorder="1" applyAlignment="1">
      <alignment horizontal="right" vertical="center"/>
    </xf>
    <xf numFmtId="10" fontId="23" fillId="0" borderId="18" xfId="0" applyNumberFormat="1" applyFont="1" applyBorder="1" applyAlignment="1">
      <alignment horizontal="center" vertical="center"/>
    </xf>
    <xf numFmtId="178" fontId="23" fillId="0" borderId="19" xfId="0" applyNumberFormat="1" applyFont="1" applyBorder="1" applyAlignment="1">
      <alignment horizontal="center" vertical="center"/>
    </xf>
    <xf numFmtId="178" fontId="30" fillId="0" borderId="24" xfId="0" quotePrefix="1" applyNumberFormat="1" applyFont="1" applyBorder="1" applyAlignment="1">
      <alignment horizontal="center" vertical="center"/>
    </xf>
    <xf numFmtId="0" fontId="18" fillId="0" borderId="25" xfId="0" applyFont="1" applyBorder="1" applyAlignment="1">
      <alignment horizontal="left"/>
    </xf>
    <xf numFmtId="0" fontId="18" fillId="0" borderId="0" xfId="0" applyFont="1" applyBorder="1" applyAlignment="1"/>
    <xf numFmtId="0" fontId="18" fillId="0" borderId="25" xfId="0" applyFont="1" applyBorder="1" applyAlignment="1"/>
    <xf numFmtId="0" fontId="15" fillId="0" borderId="0" xfId="0" applyFont="1" applyBorder="1"/>
    <xf numFmtId="0" fontId="0" fillId="0" borderId="26" xfId="0" applyBorder="1"/>
    <xf numFmtId="180" fontId="23" fillId="0" borderId="27" xfId="0" applyNumberFormat="1" applyFont="1" applyBorder="1" applyAlignment="1">
      <alignment horizontal="center" vertical="center"/>
    </xf>
    <xf numFmtId="3" fontId="23" fillId="0" borderId="30" xfId="0" applyNumberFormat="1" applyFont="1" applyBorder="1" applyAlignment="1">
      <alignment horizontal="center" vertical="center"/>
    </xf>
    <xf numFmtId="3" fontId="23" fillId="0" borderId="46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178" fontId="23" fillId="0" borderId="0" xfId="0" applyNumberFormat="1" applyFont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57" xfId="0" applyFont="1" applyFill="1" applyBorder="1" applyAlignment="1">
      <alignment horizontal="center" vertical="center"/>
    </xf>
    <xf numFmtId="0" fontId="23" fillId="0" borderId="6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50" xfId="0" applyFont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67" xfId="0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/>
    </xf>
    <xf numFmtId="3" fontId="23" fillId="0" borderId="68" xfId="0" applyNumberFormat="1" applyFont="1" applyBorder="1" applyAlignment="1">
      <alignment horizontal="center" vertical="center"/>
    </xf>
    <xf numFmtId="3" fontId="23" fillId="0" borderId="14" xfId="0" applyNumberFormat="1" applyFont="1" applyBorder="1" applyAlignment="1">
      <alignment horizontal="center" vertical="center"/>
    </xf>
    <xf numFmtId="3" fontId="23" fillId="0" borderId="48" xfId="0" applyNumberFormat="1" applyFont="1" applyBorder="1" applyAlignment="1">
      <alignment horizontal="center" vertical="center"/>
    </xf>
    <xf numFmtId="3" fontId="23" fillId="0" borderId="15" xfId="0" applyNumberFormat="1" applyFont="1" applyBorder="1" applyAlignment="1">
      <alignment horizontal="center" vertical="center"/>
    </xf>
    <xf numFmtId="0" fontId="23" fillId="0" borderId="18" xfId="0" applyFont="1" applyBorder="1"/>
    <xf numFmtId="178" fontId="23" fillId="0" borderId="5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3" fillId="0" borderId="64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23" fillId="0" borderId="46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58" xfId="0" applyFont="1" applyBorder="1" applyAlignment="1">
      <alignment horizontal="center" vertical="center"/>
    </xf>
    <xf numFmtId="179" fontId="23" fillId="0" borderId="58" xfId="0" applyNumberFormat="1" applyFont="1" applyBorder="1" applyAlignment="1">
      <alignment horizontal="center" vertical="center"/>
    </xf>
    <xf numFmtId="0" fontId="23" fillId="0" borderId="69" xfId="0" applyFont="1" applyBorder="1" applyAlignment="1">
      <alignment horizontal="center" vertical="center"/>
    </xf>
    <xf numFmtId="0" fontId="23" fillId="0" borderId="70" xfId="0" applyFont="1" applyBorder="1" applyAlignment="1">
      <alignment horizontal="center" vertical="center"/>
    </xf>
    <xf numFmtId="0" fontId="23" fillId="0" borderId="7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72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79" fontId="23" fillId="0" borderId="69" xfId="0" applyNumberFormat="1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42" xfId="0" applyFont="1" applyBorder="1"/>
    <xf numFmtId="0" fontId="29" fillId="0" borderId="36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79" fontId="23" fillId="0" borderId="27" xfId="0" applyNumberFormat="1" applyFont="1" applyBorder="1" applyAlignment="1">
      <alignment horizontal="center" vertical="center"/>
    </xf>
    <xf numFmtId="3" fontId="23" fillId="0" borderId="73" xfId="0" applyNumberFormat="1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3" fontId="20" fillId="2" borderId="14" xfId="0" applyNumberFormat="1" applyFont="1" applyFill="1" applyBorder="1" applyAlignment="1">
      <alignment horizontal="left"/>
    </xf>
    <xf numFmtId="3" fontId="20" fillId="2" borderId="11" xfId="0" applyNumberFormat="1" applyFont="1" applyFill="1" applyBorder="1" applyAlignment="1">
      <alignment horizontal="left"/>
    </xf>
    <xf numFmtId="3" fontId="20" fillId="2" borderId="11" xfId="0" applyNumberFormat="1" applyFont="1" applyFill="1" applyBorder="1" applyAlignment="1">
      <alignment horizontal="center"/>
    </xf>
    <xf numFmtId="3" fontId="20" fillId="2" borderId="11" xfId="0" applyNumberFormat="1" applyFont="1" applyFill="1" applyBorder="1" applyAlignment="1">
      <alignment horizontal="left" vertical="center"/>
    </xf>
    <xf numFmtId="0" fontId="29" fillId="2" borderId="74" xfId="0" applyFont="1" applyFill="1" applyBorder="1" applyAlignment="1">
      <alignment horizontal="center" vertical="center"/>
    </xf>
    <xf numFmtId="0" fontId="29" fillId="2" borderId="75" xfId="0" applyFont="1" applyFill="1" applyBorder="1" applyAlignment="1">
      <alignment horizontal="center" vertical="center"/>
    </xf>
    <xf numFmtId="0" fontId="29" fillId="2" borderId="76" xfId="0" applyFont="1" applyFill="1" applyBorder="1" applyAlignment="1">
      <alignment horizontal="center" vertical="center"/>
    </xf>
    <xf numFmtId="0" fontId="29" fillId="2" borderId="77" xfId="0" applyFont="1" applyFill="1" applyBorder="1" applyAlignment="1">
      <alignment horizontal="center" vertical="center"/>
    </xf>
    <xf numFmtId="0" fontId="29" fillId="2" borderId="78" xfId="0" applyFont="1" applyFill="1" applyBorder="1" applyAlignment="1">
      <alignment horizontal="center" vertical="center"/>
    </xf>
    <xf numFmtId="0" fontId="23" fillId="0" borderId="0" xfId="0" applyFont="1" applyBorder="1"/>
    <xf numFmtId="0" fontId="29" fillId="2" borderId="77" xfId="0" applyFont="1" applyFill="1" applyBorder="1" applyAlignment="1">
      <alignment horizontal="center" vertical="center" wrapText="1"/>
    </xf>
    <xf numFmtId="179" fontId="23" fillId="0" borderId="57" xfId="0" applyNumberFormat="1" applyFont="1" applyBorder="1" applyAlignment="1">
      <alignment horizontal="center" vertical="center"/>
    </xf>
    <xf numFmtId="179" fontId="23" fillId="0" borderId="5" xfId="0" applyNumberFormat="1" applyFont="1" applyBorder="1" applyAlignment="1">
      <alignment horizontal="center" vertical="center"/>
    </xf>
    <xf numFmtId="179" fontId="23" fillId="0" borderId="28" xfId="0" applyNumberFormat="1" applyFont="1" applyBorder="1" applyAlignment="1">
      <alignment horizontal="center" vertical="center"/>
    </xf>
    <xf numFmtId="0" fontId="23" fillId="0" borderId="86" xfId="0" applyFont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36" fillId="0" borderId="0" xfId="0" quotePrefix="1" applyFont="1" applyAlignment="1">
      <alignment horizontal="center"/>
    </xf>
    <xf numFmtId="0" fontId="0" fillId="0" borderId="0" xfId="0" applyFill="1"/>
    <xf numFmtId="0" fontId="18" fillId="0" borderId="0" xfId="0" quotePrefix="1" applyFont="1" applyFill="1" applyAlignment="1">
      <alignment horizontal="left"/>
    </xf>
    <xf numFmtId="0" fontId="15" fillId="0" borderId="0" xfId="0" applyFont="1" applyFill="1"/>
    <xf numFmtId="0" fontId="18" fillId="0" borderId="0" xfId="0" applyFont="1" applyFill="1" applyBorder="1" applyAlignment="1"/>
    <xf numFmtId="0" fontId="0" fillId="0" borderId="0" xfId="0" applyFill="1" applyBorder="1"/>
    <xf numFmtId="0" fontId="29" fillId="0" borderId="4" xfId="0" applyFont="1" applyFill="1" applyBorder="1" applyAlignment="1">
      <alignment horizontal="center" vertical="center"/>
    </xf>
    <xf numFmtId="0" fontId="23" fillId="0" borderId="70" xfId="0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23" fillId="0" borderId="69" xfId="0" applyFont="1" applyFill="1" applyBorder="1" applyAlignment="1">
      <alignment horizontal="center" vertical="center"/>
    </xf>
    <xf numFmtId="0" fontId="23" fillId="0" borderId="71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3" fillId="0" borderId="72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23" fillId="0" borderId="46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27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179" fontId="23" fillId="0" borderId="69" xfId="0" applyNumberFormat="1" applyFont="1" applyFill="1" applyBorder="1" applyAlignment="1">
      <alignment horizontal="center" vertical="center"/>
    </xf>
    <xf numFmtId="179" fontId="23" fillId="0" borderId="70" xfId="0" applyNumberFormat="1" applyFont="1" applyFill="1" applyBorder="1" applyAlignment="1">
      <alignment horizontal="center" vertical="center"/>
    </xf>
    <xf numFmtId="3" fontId="23" fillId="0" borderId="28" xfId="0" applyNumberFormat="1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horizontal="center" vertical="center"/>
    </xf>
    <xf numFmtId="3" fontId="23" fillId="0" borderId="68" xfId="0" applyNumberFormat="1" applyFont="1" applyFill="1" applyBorder="1" applyAlignment="1">
      <alignment horizontal="center" vertical="center"/>
    </xf>
    <xf numFmtId="3" fontId="23" fillId="0" borderId="14" xfId="0" applyNumberFormat="1" applyFont="1" applyFill="1" applyBorder="1" applyAlignment="1">
      <alignment horizontal="center" vertical="center"/>
    </xf>
    <xf numFmtId="3" fontId="23" fillId="0" borderId="48" xfId="0" applyNumberFormat="1" applyFont="1" applyFill="1" applyBorder="1" applyAlignment="1">
      <alignment horizontal="center" vertical="center"/>
    </xf>
    <xf numFmtId="3" fontId="23" fillId="0" borderId="15" xfId="0" applyNumberFormat="1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vertical="center"/>
    </xf>
    <xf numFmtId="178" fontId="23" fillId="0" borderId="87" xfId="0" applyNumberFormat="1" applyFont="1" applyFill="1" applyBorder="1" applyAlignment="1">
      <alignment horizontal="center" vertical="center"/>
    </xf>
    <xf numFmtId="178" fontId="23" fillId="0" borderId="51" xfId="0" applyNumberFormat="1" applyFont="1" applyFill="1" applyBorder="1" applyAlignment="1">
      <alignment horizontal="center" vertical="center"/>
    </xf>
    <xf numFmtId="178" fontId="23" fillId="0" borderId="52" xfId="0" applyNumberFormat="1" applyFont="1" applyFill="1" applyBorder="1" applyAlignment="1">
      <alignment horizontal="center" vertical="center"/>
    </xf>
    <xf numFmtId="178" fontId="23" fillId="0" borderId="19" xfId="0" applyNumberFormat="1" applyFont="1" applyFill="1" applyBorder="1" applyAlignment="1">
      <alignment horizontal="center" vertical="center"/>
    </xf>
    <xf numFmtId="10" fontId="0" fillId="0" borderId="0" xfId="0" applyNumberFormat="1" applyFill="1"/>
    <xf numFmtId="0" fontId="23" fillId="0" borderId="31" xfId="0" applyFont="1" applyFill="1" applyBorder="1" applyAlignment="1">
      <alignment horizontal="center" vertical="center"/>
    </xf>
    <xf numFmtId="0" fontId="23" fillId="0" borderId="28" xfId="0" applyFont="1" applyFill="1" applyBorder="1" applyAlignment="1">
      <alignment horizontal="center" vertical="center"/>
    </xf>
    <xf numFmtId="3" fontId="23" fillId="0" borderId="17" xfId="0" applyNumberFormat="1" applyFont="1" applyFill="1" applyBorder="1" applyAlignment="1">
      <alignment horizontal="center" vertical="center"/>
    </xf>
    <xf numFmtId="0" fontId="29" fillId="2" borderId="88" xfId="0" applyFont="1" applyFill="1" applyBorder="1" applyAlignment="1">
      <alignment horizontal="center" vertical="center"/>
    </xf>
    <xf numFmtId="180" fontId="29" fillId="0" borderId="44" xfId="0" quotePrefix="1" applyNumberFormat="1" applyFont="1" applyBorder="1" applyAlignment="1">
      <alignment horizontal="left" vertical="center"/>
    </xf>
    <xf numFmtId="180" fontId="29" fillId="0" borderId="47" xfId="0" applyNumberFormat="1" applyFont="1" applyBorder="1" applyAlignment="1">
      <alignment horizontal="left" vertical="center"/>
    </xf>
    <xf numFmtId="180" fontId="29" fillId="0" borderId="33" xfId="0" applyNumberFormat="1" applyFont="1" applyBorder="1" applyAlignment="1">
      <alignment horizontal="left" vertical="center"/>
    </xf>
    <xf numFmtId="180" fontId="29" fillId="0" borderId="65" xfId="0" applyNumberFormat="1" applyFont="1" applyBorder="1" applyAlignment="1">
      <alignment horizontal="left" vertical="center"/>
    </xf>
    <xf numFmtId="180" fontId="29" fillId="0" borderId="83" xfId="0" applyNumberFormat="1" applyFont="1" applyBorder="1" applyAlignment="1">
      <alignment horizontal="left" vertical="center"/>
    </xf>
    <xf numFmtId="180" fontId="29" fillId="0" borderId="44" xfId="0" applyNumberFormat="1" applyFont="1" applyBorder="1" applyAlignment="1">
      <alignment horizontal="left" vertical="center"/>
    </xf>
    <xf numFmtId="180" fontId="29" fillId="0" borderId="49" xfId="0" quotePrefix="1" applyNumberFormat="1" applyFont="1" applyBorder="1" applyAlignment="1">
      <alignment horizontal="left" vertical="center"/>
    </xf>
    <xf numFmtId="180" fontId="33" fillId="0" borderId="35" xfId="0" quotePrefix="1" applyNumberFormat="1" applyFont="1" applyBorder="1" applyAlignment="1">
      <alignment horizontal="left" vertical="center"/>
    </xf>
    <xf numFmtId="180" fontId="33" fillId="0" borderId="28" xfId="0" quotePrefix="1" applyNumberFormat="1" applyFont="1" applyBorder="1" applyAlignment="1">
      <alignment horizontal="left" vertical="center"/>
    </xf>
    <xf numFmtId="180" fontId="33" fillId="0" borderId="31" xfId="0" quotePrefix="1" applyNumberFormat="1" applyFont="1" applyBorder="1" applyAlignment="1">
      <alignment horizontal="left" vertical="center"/>
    </xf>
    <xf numFmtId="180" fontId="29" fillId="0" borderId="31" xfId="0" applyNumberFormat="1" applyFont="1" applyBorder="1" applyAlignment="1">
      <alignment horizontal="left" vertical="center"/>
    </xf>
    <xf numFmtId="180" fontId="29" fillId="0" borderId="28" xfId="0" applyNumberFormat="1" applyFont="1" applyBorder="1" applyAlignment="1">
      <alignment horizontal="left" vertical="center"/>
    </xf>
    <xf numFmtId="180" fontId="29" fillId="0" borderId="45" xfId="0" applyNumberFormat="1" applyFont="1" applyBorder="1" applyAlignment="1">
      <alignment horizontal="left" vertical="center"/>
    </xf>
    <xf numFmtId="180" fontId="33" fillId="0" borderId="50" xfId="0" quotePrefix="1" applyNumberFormat="1" applyFont="1" applyBorder="1" applyAlignment="1">
      <alignment horizontal="left" vertical="center"/>
    </xf>
    <xf numFmtId="0" fontId="32" fillId="0" borderId="0" xfId="0" applyFont="1" applyAlignment="1">
      <alignment vertical="center"/>
    </xf>
    <xf numFmtId="180" fontId="23" fillId="0" borderId="72" xfId="0" applyNumberFormat="1" applyFont="1" applyBorder="1" applyAlignment="1">
      <alignment horizontal="center" vertical="center"/>
    </xf>
    <xf numFmtId="0" fontId="29" fillId="0" borderId="89" xfId="0" applyFont="1" applyBorder="1" applyAlignment="1">
      <alignment horizontal="center" vertical="center"/>
    </xf>
    <xf numFmtId="0" fontId="29" fillId="3" borderId="11" xfId="0" applyFont="1" applyFill="1" applyBorder="1" applyAlignment="1">
      <alignment horizontal="center" vertical="center"/>
    </xf>
    <xf numFmtId="179" fontId="23" fillId="3" borderId="86" xfId="0" applyNumberFormat="1" applyFont="1" applyFill="1" applyBorder="1" applyAlignment="1">
      <alignment horizontal="center" vertical="center"/>
    </xf>
    <xf numFmtId="3" fontId="23" fillId="3" borderId="45" xfId="0" applyNumberFormat="1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0" fontId="23" fillId="3" borderId="72" xfId="0" applyFont="1" applyFill="1" applyBorder="1" applyAlignment="1">
      <alignment horizontal="center" vertical="center"/>
    </xf>
    <xf numFmtId="0" fontId="23" fillId="3" borderId="86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179" fontId="23" fillId="0" borderId="72" xfId="0" applyNumberFormat="1" applyFont="1" applyBorder="1" applyAlignment="1">
      <alignment horizontal="center" vertical="center"/>
    </xf>
    <xf numFmtId="179" fontId="23" fillId="0" borderId="45" xfId="0" applyNumberFormat="1" applyFont="1" applyBorder="1" applyAlignment="1">
      <alignment horizontal="center" vertical="center"/>
    </xf>
    <xf numFmtId="0" fontId="18" fillId="0" borderId="25" xfId="0" applyFont="1" applyFill="1" applyBorder="1" applyAlignment="1"/>
    <xf numFmtId="179" fontId="23" fillId="0" borderId="31" xfId="0" applyNumberFormat="1" applyFont="1" applyBorder="1" applyAlignment="1">
      <alignment horizontal="center" vertical="center"/>
    </xf>
    <xf numFmtId="9" fontId="23" fillId="0" borderId="0" xfId="0" applyNumberFormat="1" applyFont="1" applyBorder="1" applyAlignment="1">
      <alignment horizontal="center" vertical="center"/>
    </xf>
    <xf numFmtId="0" fontId="23" fillId="0" borderId="64" xfId="0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/>
    </xf>
    <xf numFmtId="179" fontId="23" fillId="3" borderId="69" xfId="0" applyNumberFormat="1" applyFont="1" applyFill="1" applyBorder="1" applyAlignment="1">
      <alignment horizontal="center" vertical="center"/>
    </xf>
    <xf numFmtId="3" fontId="23" fillId="3" borderId="31" xfId="0" applyNumberFormat="1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27" xfId="0" applyFont="1" applyFill="1" applyBorder="1" applyAlignment="1">
      <alignment horizontal="center" vertical="center"/>
    </xf>
    <xf numFmtId="0" fontId="23" fillId="3" borderId="69" xfId="0" applyFont="1" applyFill="1" applyBorder="1" applyAlignment="1">
      <alignment horizontal="center" vertical="center"/>
    </xf>
    <xf numFmtId="0" fontId="23" fillId="3" borderId="31" xfId="0" applyFont="1" applyFill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9" fillId="3" borderId="4" xfId="0" applyFont="1" applyFill="1" applyBorder="1" applyAlignment="1">
      <alignment horizontal="center" vertical="center"/>
    </xf>
    <xf numFmtId="179" fontId="23" fillId="3" borderId="70" xfId="0" applyNumberFormat="1" applyFont="1" applyFill="1" applyBorder="1" applyAlignment="1">
      <alignment horizontal="center" vertical="center"/>
    </xf>
    <xf numFmtId="3" fontId="23" fillId="3" borderId="28" xfId="0" applyNumberFormat="1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23" fillId="3" borderId="70" xfId="0" applyFont="1" applyFill="1" applyBorder="1" applyAlignment="1">
      <alignment horizontal="center" vertical="center"/>
    </xf>
    <xf numFmtId="0" fontId="23" fillId="3" borderId="28" xfId="0" applyFont="1" applyFill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37" fillId="0" borderId="0" xfId="0" applyFont="1" applyFill="1"/>
    <xf numFmtId="179" fontId="23" fillId="0" borderId="4" xfId="0" applyNumberFormat="1" applyFont="1" applyBorder="1" applyAlignment="1">
      <alignment horizontal="center" vertical="center"/>
    </xf>
    <xf numFmtId="180" fontId="23" fillId="0" borderId="65" xfId="0" applyNumberFormat="1" applyFont="1" applyBorder="1" applyAlignment="1">
      <alignment horizontal="right" vertical="center"/>
    </xf>
    <xf numFmtId="0" fontId="23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179" fontId="23" fillId="0" borderId="26" xfId="0" applyNumberFormat="1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180" fontId="23" fillId="0" borderId="67" xfId="0" applyNumberFormat="1" applyFont="1" applyBorder="1" applyAlignment="1">
      <alignment horizontal="center" vertical="center"/>
    </xf>
    <xf numFmtId="179" fontId="23" fillId="0" borderId="67" xfId="0" applyNumberFormat="1" applyFont="1" applyBorder="1" applyAlignment="1">
      <alignment horizontal="center" vertical="center"/>
    </xf>
    <xf numFmtId="0" fontId="23" fillId="0" borderId="91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9" fillId="3" borderId="89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23" fillId="3" borderId="67" xfId="0" applyFont="1" applyFill="1" applyBorder="1" applyAlignment="1">
      <alignment horizontal="center" vertical="center"/>
    </xf>
    <xf numFmtId="0" fontId="23" fillId="3" borderId="97" xfId="0" applyFont="1" applyFill="1" applyBorder="1" applyAlignment="1">
      <alignment horizontal="center" vertical="center"/>
    </xf>
    <xf numFmtId="0" fontId="23" fillId="3" borderId="43" xfId="0" applyFont="1" applyFill="1" applyBorder="1" applyAlignment="1">
      <alignment horizontal="center" vertical="center"/>
    </xf>
    <xf numFmtId="3" fontId="23" fillId="0" borderId="71" xfId="0" applyNumberFormat="1" applyFont="1" applyBorder="1" applyAlignment="1">
      <alignment horizontal="center" vertical="center"/>
    </xf>
    <xf numFmtId="0" fontId="29" fillId="0" borderId="9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62" xfId="0" applyFont="1" applyBorder="1" applyAlignment="1">
      <alignment horizontal="center" vertical="center"/>
    </xf>
    <xf numFmtId="0" fontId="23" fillId="0" borderId="97" xfId="0" applyFont="1" applyBorder="1" applyAlignment="1">
      <alignment horizontal="center" vertical="center"/>
    </xf>
    <xf numFmtId="179" fontId="23" fillId="0" borderId="35" xfId="0" applyNumberFormat="1" applyFont="1" applyBorder="1" applyAlignment="1">
      <alignment horizontal="center" vertical="center"/>
    </xf>
    <xf numFmtId="179" fontId="23" fillId="0" borderId="64" xfId="0" applyNumberFormat="1" applyFont="1" applyBorder="1" applyAlignment="1">
      <alignment horizontal="center" vertical="center"/>
    </xf>
    <xf numFmtId="179" fontId="23" fillId="0" borderId="3" xfId="0" applyNumberFormat="1" applyFont="1" applyBorder="1" applyAlignment="1">
      <alignment horizontal="center" vertical="center"/>
    </xf>
    <xf numFmtId="179" fontId="23" fillId="0" borderId="2" xfId="0" applyNumberFormat="1" applyFont="1" applyBorder="1" applyAlignment="1">
      <alignment horizontal="center" vertical="center"/>
    </xf>
    <xf numFmtId="179" fontId="23" fillId="0" borderId="30" xfId="0" applyNumberFormat="1" applyFont="1" applyBorder="1" applyAlignment="1">
      <alignment horizontal="center" vertical="center"/>
    </xf>
    <xf numFmtId="179" fontId="23" fillId="0" borderId="6" xfId="0" applyNumberFormat="1" applyFont="1" applyBorder="1" applyAlignment="1">
      <alignment horizontal="center" vertical="center"/>
    </xf>
    <xf numFmtId="179" fontId="23" fillId="0" borderId="46" xfId="0" applyNumberFormat="1" applyFont="1" applyBorder="1" applyAlignment="1">
      <alignment horizontal="center" vertical="center"/>
    </xf>
    <xf numFmtId="179" fontId="23" fillId="0" borderId="10" xfId="0" applyNumberFormat="1" applyFont="1" applyBorder="1" applyAlignment="1">
      <alignment horizontal="center" vertical="center"/>
    </xf>
    <xf numFmtId="179" fontId="23" fillId="0" borderId="33" xfId="0" applyNumberFormat="1" applyFont="1" applyBorder="1" applyAlignment="1">
      <alignment horizontal="center" vertical="center"/>
    </xf>
    <xf numFmtId="179" fontId="23" fillId="0" borderId="65" xfId="0" applyNumberFormat="1" applyFont="1" applyBorder="1" applyAlignment="1">
      <alignment horizontal="center" vertical="center"/>
    </xf>
    <xf numFmtId="179" fontId="23" fillId="0" borderId="45" xfId="0" applyNumberFormat="1" applyFont="1" applyFill="1" applyBorder="1" applyAlignment="1">
      <alignment horizontal="center" vertical="center"/>
    </xf>
    <xf numFmtId="179" fontId="23" fillId="0" borderId="0" xfId="0" applyNumberFormat="1" applyFont="1" applyFill="1" applyBorder="1" applyAlignment="1">
      <alignment horizontal="center" vertical="center"/>
    </xf>
    <xf numFmtId="179" fontId="23" fillId="0" borderId="71" xfId="0" applyNumberFormat="1" applyFont="1" applyFill="1" applyBorder="1" applyAlignment="1">
      <alignment horizontal="center" vertical="center"/>
    </xf>
    <xf numFmtId="179" fontId="23" fillId="0" borderId="72" xfId="0" applyNumberFormat="1" applyFont="1" applyFill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179" fontId="23" fillId="0" borderId="31" xfId="0" applyNumberFormat="1" applyFont="1" applyFill="1" applyBorder="1" applyAlignment="1">
      <alignment horizontal="center" vertical="center"/>
    </xf>
    <xf numFmtId="179" fontId="23" fillId="0" borderId="33" xfId="0" applyNumberFormat="1" applyFont="1" applyFill="1" applyBorder="1" applyAlignment="1">
      <alignment horizontal="center" vertical="center"/>
    </xf>
    <xf numFmtId="179" fontId="23" fillId="0" borderId="46" xfId="0" applyNumberFormat="1" applyFont="1" applyFill="1" applyBorder="1" applyAlignment="1">
      <alignment horizontal="center" vertical="center"/>
    </xf>
    <xf numFmtId="179" fontId="23" fillId="0" borderId="27" xfId="0" applyNumberFormat="1" applyFont="1" applyFill="1" applyBorder="1" applyAlignment="1">
      <alignment horizontal="center" vertical="center"/>
    </xf>
    <xf numFmtId="180" fontId="23" fillId="0" borderId="96" xfId="0" applyNumberFormat="1" applyFont="1" applyBorder="1" applyAlignment="1">
      <alignment horizontal="center" vertical="center"/>
    </xf>
    <xf numFmtId="180" fontId="20" fillId="2" borderId="56" xfId="0" applyNumberFormat="1" applyFont="1" applyFill="1" applyBorder="1" applyAlignment="1">
      <alignment horizontal="center" vertical="center"/>
    </xf>
    <xf numFmtId="180" fontId="20" fillId="2" borderId="93" xfId="0" applyNumberFormat="1" applyFont="1" applyFill="1" applyBorder="1" applyAlignment="1">
      <alignment horizontal="center" vertical="center"/>
    </xf>
    <xf numFmtId="180" fontId="23" fillId="0" borderId="108" xfId="0" applyNumberFormat="1" applyFont="1" applyBorder="1" applyAlignment="1">
      <alignment horizontal="center" vertical="center"/>
    </xf>
    <xf numFmtId="180" fontId="23" fillId="0" borderId="80" xfId="0" quotePrefix="1" applyNumberFormat="1" applyFont="1" applyBorder="1" applyAlignment="1">
      <alignment horizontal="center" vertical="center"/>
    </xf>
    <xf numFmtId="180" fontId="23" fillId="0" borderId="92" xfId="0" quotePrefix="1" applyNumberFormat="1" applyFont="1" applyBorder="1" applyAlignment="1">
      <alignment horizontal="center" vertical="center"/>
    </xf>
    <xf numFmtId="180" fontId="23" fillId="0" borderId="66" xfId="0" applyNumberFormat="1" applyFont="1" applyBorder="1" applyAlignment="1">
      <alignment horizontal="center" vertical="center"/>
    </xf>
    <xf numFmtId="180" fontId="23" fillId="0" borderId="79" xfId="0" quotePrefix="1" applyNumberFormat="1" applyFont="1" applyBorder="1" applyAlignment="1">
      <alignment horizontal="center" vertical="center"/>
    </xf>
    <xf numFmtId="180" fontId="23" fillId="0" borderId="109" xfId="0" applyNumberFormat="1" applyFont="1" applyBorder="1" applyAlignment="1">
      <alignment horizontal="center" vertical="center"/>
    </xf>
    <xf numFmtId="180" fontId="23" fillId="0" borderId="110" xfId="0" quotePrefix="1" applyNumberFormat="1" applyFont="1" applyBorder="1" applyAlignment="1">
      <alignment horizontal="center" vertical="center"/>
    </xf>
    <xf numFmtId="180" fontId="23" fillId="0" borderId="90" xfId="0" applyNumberFormat="1" applyFont="1" applyBorder="1" applyAlignment="1">
      <alignment horizontal="center" vertical="center"/>
    </xf>
    <xf numFmtId="178" fontId="30" fillId="0" borderId="56" xfId="0" quotePrefix="1" applyNumberFormat="1" applyFont="1" applyBorder="1" applyAlignment="1">
      <alignment horizontal="center" vertical="center"/>
    </xf>
    <xf numFmtId="178" fontId="30" fillId="0" borderId="93" xfId="0" quotePrefix="1" applyNumberFormat="1" applyFont="1" applyBorder="1" applyAlignment="1">
      <alignment horizontal="center" vertical="center"/>
    </xf>
    <xf numFmtId="180" fontId="23" fillId="0" borderId="113" xfId="0" quotePrefix="1" applyNumberFormat="1" applyFont="1" applyBorder="1" applyAlignment="1">
      <alignment horizontal="center" vertical="center"/>
    </xf>
    <xf numFmtId="181" fontId="23" fillId="0" borderId="21" xfId="0" applyNumberFormat="1" applyFont="1" applyBorder="1" applyAlignment="1">
      <alignment horizontal="center" vertical="center"/>
    </xf>
    <xf numFmtId="181" fontId="23" fillId="0" borderId="22" xfId="0" applyNumberFormat="1" applyFont="1" applyBorder="1" applyAlignment="1">
      <alignment horizontal="center" vertical="center"/>
    </xf>
    <xf numFmtId="181" fontId="23" fillId="0" borderId="20" xfId="0" applyNumberFormat="1" applyFont="1" applyBorder="1" applyAlignment="1">
      <alignment horizontal="center" vertical="center"/>
    </xf>
    <xf numFmtId="181" fontId="23" fillId="0" borderId="63" xfId="0" applyNumberFormat="1" applyFont="1" applyBorder="1" applyAlignment="1">
      <alignment horizontal="center" vertical="center"/>
    </xf>
    <xf numFmtId="181" fontId="23" fillId="0" borderId="23" xfId="0" applyNumberFormat="1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180" fontId="23" fillId="0" borderId="9" xfId="0" applyNumberFormat="1" applyFont="1" applyBorder="1" applyAlignment="1" applyProtection="1">
      <alignment horizontal="right" vertical="center"/>
      <protection locked="0"/>
    </xf>
    <xf numFmtId="180" fontId="29" fillId="0" borderId="47" xfId="0" applyNumberFormat="1" applyFont="1" applyBorder="1" applyAlignment="1" applyProtection="1">
      <alignment horizontal="left" vertical="center"/>
      <protection locked="0"/>
    </xf>
    <xf numFmtId="180" fontId="23" fillId="0" borderId="10" xfId="0" applyNumberFormat="1" applyFont="1" applyBorder="1" applyAlignment="1" applyProtection="1">
      <alignment horizontal="right" vertical="center"/>
      <protection locked="0"/>
    </xf>
    <xf numFmtId="180" fontId="23" fillId="0" borderId="66" xfId="0" applyNumberFormat="1" applyFont="1" applyBorder="1" applyAlignment="1" applyProtection="1">
      <alignment horizontal="center" vertical="center"/>
      <protection locked="0"/>
    </xf>
    <xf numFmtId="180" fontId="23" fillId="0" borderId="79" xfId="0" quotePrefix="1" applyNumberFormat="1" applyFont="1" applyBorder="1" applyAlignment="1" applyProtection="1">
      <alignment horizontal="center" vertical="center"/>
      <protection locked="0"/>
    </xf>
    <xf numFmtId="3" fontId="23" fillId="0" borderId="0" xfId="0" applyNumberFormat="1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36" fillId="0" borderId="0" xfId="0" quotePrefix="1" applyFont="1" applyAlignment="1">
      <alignment horizontal="center"/>
    </xf>
    <xf numFmtId="3" fontId="23" fillId="0" borderId="50" xfId="0" applyNumberFormat="1" applyFont="1" applyBorder="1" applyAlignment="1">
      <alignment horizontal="center" vertical="center"/>
    </xf>
    <xf numFmtId="179" fontId="23" fillId="0" borderId="28" xfId="0" applyNumberFormat="1" applyFont="1" applyFill="1" applyBorder="1" applyAlignment="1">
      <alignment horizontal="center" vertical="center"/>
    </xf>
    <xf numFmtId="179" fontId="23" fillId="0" borderId="65" xfId="0" applyNumberFormat="1" applyFont="1" applyFill="1" applyBorder="1" applyAlignment="1">
      <alignment horizontal="center" vertical="center"/>
    </xf>
    <xf numFmtId="179" fontId="23" fillId="0" borderId="30" xfId="0" applyNumberFormat="1" applyFont="1" applyFill="1" applyBorder="1" applyAlignment="1">
      <alignment horizontal="center" vertical="center"/>
    </xf>
    <xf numFmtId="179" fontId="23" fillId="0" borderId="5" xfId="0" applyNumberFormat="1" applyFont="1" applyFill="1" applyBorder="1" applyAlignment="1">
      <alignment horizontal="center" vertical="center"/>
    </xf>
    <xf numFmtId="179" fontId="23" fillId="0" borderId="4" xfId="0" applyNumberFormat="1" applyFont="1" applyBorder="1" applyAlignment="1" applyProtection="1">
      <alignment horizontal="center" vertical="center"/>
      <protection locked="0"/>
    </xf>
    <xf numFmtId="0" fontId="23" fillId="0" borderId="57" xfId="0" applyFont="1" applyBorder="1" applyAlignment="1">
      <alignment horizontal="center" vertical="center"/>
    </xf>
    <xf numFmtId="180" fontId="23" fillId="0" borderId="7" xfId="0" applyNumberFormat="1" applyFont="1" applyBorder="1" applyAlignment="1" applyProtection="1">
      <alignment horizontal="right" vertical="center"/>
      <protection locked="0"/>
    </xf>
    <xf numFmtId="180" fontId="29" fillId="0" borderId="44" xfId="0" applyNumberFormat="1" applyFont="1" applyBorder="1" applyAlignment="1" applyProtection="1">
      <alignment horizontal="left" vertical="center"/>
      <protection locked="0"/>
    </xf>
    <xf numFmtId="180" fontId="23" fillId="0" borderId="6" xfId="0" applyNumberFormat="1" applyFont="1" applyBorder="1" applyAlignment="1" applyProtection="1">
      <alignment horizontal="right" vertical="center"/>
      <protection locked="0"/>
    </xf>
    <xf numFmtId="180" fontId="23" fillId="0" borderId="96" xfId="0" applyNumberFormat="1" applyFont="1" applyBorder="1" applyAlignment="1" applyProtection="1">
      <alignment horizontal="center" vertical="center"/>
      <protection locked="0"/>
    </xf>
    <xf numFmtId="180" fontId="23" fillId="0" borderId="92" xfId="0" quotePrefix="1" applyNumberFormat="1" applyFont="1" applyBorder="1" applyAlignment="1" applyProtection="1">
      <alignment horizontal="center" vertical="center"/>
      <protection locked="0"/>
    </xf>
    <xf numFmtId="179" fontId="23" fillId="0" borderId="28" xfId="0" applyNumberFormat="1" applyFont="1" applyFill="1" applyBorder="1" applyAlignment="1" applyProtection="1">
      <alignment horizontal="center" vertical="center"/>
      <protection locked="0"/>
    </xf>
    <xf numFmtId="179" fontId="23" fillId="0" borderId="65" xfId="0" applyNumberFormat="1" applyFont="1" applyFill="1" applyBorder="1" applyAlignment="1" applyProtection="1">
      <alignment horizontal="center" vertical="center"/>
      <protection locked="0"/>
    </xf>
    <xf numFmtId="179" fontId="23" fillId="0" borderId="30" xfId="0" applyNumberFormat="1" applyFont="1" applyFill="1" applyBorder="1" applyAlignment="1" applyProtection="1">
      <alignment horizontal="center" vertical="center"/>
      <protection locked="0"/>
    </xf>
    <xf numFmtId="179" fontId="23" fillId="0" borderId="5" xfId="0" applyNumberFormat="1" applyFont="1" applyFill="1" applyBorder="1" applyAlignment="1" applyProtection="1">
      <alignment horizontal="center" vertical="center"/>
      <protection locked="0"/>
    </xf>
    <xf numFmtId="3" fontId="23" fillId="3" borderId="4" xfId="0" applyNumberFormat="1" applyFont="1" applyFill="1" applyBorder="1" applyAlignment="1" applyProtection="1">
      <alignment horizontal="center" vertical="center"/>
      <protection locked="0"/>
    </xf>
    <xf numFmtId="0" fontId="23" fillId="3" borderId="6" xfId="0" applyFont="1" applyFill="1" applyBorder="1" applyAlignment="1" applyProtection="1">
      <alignment horizontal="center" vertical="center"/>
      <protection locked="0"/>
    </xf>
    <xf numFmtId="0" fontId="23" fillId="3" borderId="5" xfId="0" applyFont="1" applyFill="1" applyBorder="1" applyAlignment="1" applyProtection="1">
      <alignment horizontal="center" vertical="center"/>
      <protection locked="0"/>
    </xf>
    <xf numFmtId="0" fontId="23" fillId="0" borderId="30" xfId="0" applyFont="1" applyBorder="1" applyAlignment="1" applyProtection="1">
      <alignment horizontal="center" vertical="center"/>
      <protection locked="0"/>
    </xf>
    <xf numFmtId="3" fontId="23" fillId="0" borderId="30" xfId="0" applyNumberFormat="1" applyFont="1" applyBorder="1" applyAlignment="1" applyProtection="1">
      <alignment horizontal="center" vertical="center"/>
      <protection locked="0"/>
    </xf>
    <xf numFmtId="0" fontId="23" fillId="0" borderId="6" xfId="0" applyFont="1" applyBorder="1" applyAlignment="1" applyProtection="1">
      <alignment horizontal="center" vertical="center"/>
      <protection locked="0"/>
    </xf>
    <xf numFmtId="0" fontId="23" fillId="0" borderId="57" xfId="0" applyFont="1" applyBorder="1" applyAlignment="1">
      <alignment horizontal="center" vertical="center"/>
    </xf>
    <xf numFmtId="180" fontId="23" fillId="0" borderId="12" xfId="0" applyNumberFormat="1" applyFont="1" applyBorder="1" applyAlignment="1" applyProtection="1">
      <alignment horizontal="right" vertical="center"/>
      <protection locked="0"/>
    </xf>
    <xf numFmtId="180" fontId="29" fillId="0" borderId="83" xfId="0" applyNumberFormat="1" applyFont="1" applyBorder="1" applyAlignment="1" applyProtection="1">
      <alignment horizontal="left" vertical="center"/>
      <protection locked="0"/>
    </xf>
    <xf numFmtId="180" fontId="23" fillId="0" borderId="13" xfId="0" applyNumberFormat="1" applyFont="1" applyBorder="1" applyAlignment="1" applyProtection="1">
      <alignment horizontal="right" vertical="center"/>
      <protection locked="0"/>
    </xf>
    <xf numFmtId="180" fontId="23" fillId="0" borderId="109" xfId="0" applyNumberFormat="1" applyFont="1" applyBorder="1" applyAlignment="1" applyProtection="1">
      <alignment horizontal="center" vertical="center"/>
      <protection locked="0"/>
    </xf>
    <xf numFmtId="180" fontId="23" fillId="0" borderId="110" xfId="0" quotePrefix="1" applyNumberFormat="1" applyFont="1" applyBorder="1" applyAlignment="1" applyProtection="1">
      <alignment horizontal="center" vertical="center"/>
      <protection locked="0"/>
    </xf>
    <xf numFmtId="1" fontId="29" fillId="0" borderId="89" xfId="0" applyNumberFormat="1" applyFont="1" applyBorder="1" applyAlignment="1">
      <alignment horizontal="center" vertical="center"/>
    </xf>
    <xf numFmtId="181" fontId="23" fillId="0" borderId="61" xfId="0" applyNumberFormat="1" applyFont="1" applyBorder="1" applyAlignment="1">
      <alignment horizontal="center" vertical="center"/>
    </xf>
    <xf numFmtId="0" fontId="29" fillId="0" borderId="89" xfId="0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179" fontId="23" fillId="0" borderId="43" xfId="0" applyNumberFormat="1" applyFont="1" applyFill="1" applyBorder="1" applyAlignment="1" applyProtection="1">
      <alignment horizontal="center" vertical="center"/>
      <protection locked="0"/>
    </xf>
    <xf numFmtId="179" fontId="23" fillId="0" borderId="84" xfId="0" applyNumberFormat="1" applyFont="1" applyFill="1" applyBorder="1" applyAlignment="1" applyProtection="1">
      <alignment horizontal="center" vertical="center"/>
      <protection locked="0"/>
    </xf>
    <xf numFmtId="179" fontId="23" fillId="0" borderId="91" xfId="0" applyNumberFormat="1" applyFont="1" applyFill="1" applyBorder="1" applyAlignment="1" applyProtection="1">
      <alignment horizontal="center" vertical="center"/>
      <protection locked="0"/>
    </xf>
    <xf numFmtId="179" fontId="23" fillId="0" borderId="67" xfId="0" applyNumberFormat="1" applyFont="1" applyFill="1" applyBorder="1" applyAlignment="1" applyProtection="1">
      <alignment horizontal="center" vertical="center"/>
      <protection locked="0"/>
    </xf>
    <xf numFmtId="179" fontId="23" fillId="0" borderId="97" xfId="0" applyNumberFormat="1" applyFont="1" applyFill="1" applyBorder="1" applyAlignment="1">
      <alignment horizontal="center" vertical="center"/>
    </xf>
    <xf numFmtId="0" fontId="23" fillId="0" borderId="38" xfId="0" applyFont="1" applyFill="1" applyBorder="1" applyAlignment="1" applyProtection="1">
      <alignment horizontal="center" vertical="center"/>
      <protection locked="0"/>
    </xf>
    <xf numFmtId="0" fontId="23" fillId="0" borderId="67" xfId="0" applyFont="1" applyFill="1" applyBorder="1" applyAlignment="1" applyProtection="1">
      <alignment horizontal="center" vertical="center"/>
      <protection locked="0"/>
    </xf>
    <xf numFmtId="0" fontId="23" fillId="0" borderId="5" xfId="0" applyFont="1" applyBorder="1" applyAlignment="1" applyProtection="1">
      <alignment horizontal="center" vertical="center"/>
      <protection locked="0"/>
    </xf>
    <xf numFmtId="0" fontId="23" fillId="0" borderId="91" xfId="0" applyFont="1" applyBorder="1" applyAlignment="1" applyProtection="1">
      <alignment horizontal="center" vertical="center"/>
      <protection locked="0"/>
    </xf>
    <xf numFmtId="3" fontId="23" fillId="0" borderId="91" xfId="0" applyNumberFormat="1" applyFont="1" applyBorder="1" applyAlignment="1" applyProtection="1">
      <alignment horizontal="center" vertical="center"/>
      <protection locked="0"/>
    </xf>
    <xf numFmtId="0" fontId="23" fillId="0" borderId="38" xfId="0" applyFont="1" applyBorder="1" applyAlignment="1" applyProtection="1">
      <alignment horizontal="center" vertical="center"/>
      <protection locked="0"/>
    </xf>
    <xf numFmtId="0" fontId="23" fillId="0" borderId="67" xfId="0" applyFont="1" applyBorder="1" applyAlignment="1" applyProtection="1">
      <alignment horizontal="center" vertical="center"/>
      <protection locked="0"/>
    </xf>
    <xf numFmtId="3" fontId="23" fillId="0" borderId="4" xfId="0" applyNumberFormat="1" applyFont="1" applyFill="1" applyBorder="1" applyAlignment="1" applyProtection="1">
      <alignment horizontal="center" vertical="center"/>
      <protection locked="0"/>
    </xf>
    <xf numFmtId="179" fontId="23" fillId="0" borderId="89" xfId="0" applyNumberFormat="1" applyFont="1" applyBorder="1" applyAlignment="1" applyProtection="1">
      <alignment horizontal="center" vertical="center"/>
      <protection locked="0"/>
    </xf>
    <xf numFmtId="3" fontId="23" fillId="0" borderId="89" xfId="0" applyNumberFormat="1" applyFont="1" applyFill="1" applyBorder="1" applyAlignment="1" applyProtection="1">
      <alignment horizontal="center" vertical="center"/>
      <protection locked="0"/>
    </xf>
    <xf numFmtId="179" fontId="23" fillId="0" borderId="45" xfId="0" applyNumberFormat="1" applyFont="1" applyFill="1" applyBorder="1" applyAlignment="1" applyProtection="1">
      <alignment horizontal="center" vertical="center"/>
      <protection locked="0"/>
    </xf>
    <xf numFmtId="179" fontId="23" fillId="0" borderId="0" xfId="0" applyNumberFormat="1" applyFont="1" applyFill="1" applyBorder="1" applyAlignment="1" applyProtection="1">
      <alignment horizontal="center" vertical="center"/>
      <protection locked="0"/>
    </xf>
    <xf numFmtId="179" fontId="23" fillId="0" borderId="71" xfId="0" applyNumberFormat="1" applyFont="1" applyFill="1" applyBorder="1" applyAlignment="1" applyProtection="1">
      <alignment horizontal="center" vertical="center"/>
      <protection locked="0"/>
    </xf>
    <xf numFmtId="179" fontId="23" fillId="0" borderId="72" xfId="0" applyNumberFormat="1" applyFont="1" applyFill="1" applyBorder="1" applyAlignment="1" applyProtection="1">
      <alignment horizontal="center" vertical="center"/>
      <protection locked="0"/>
    </xf>
    <xf numFmtId="179" fontId="23" fillId="0" borderId="4" xfId="0" applyNumberFormat="1" applyFont="1" applyBorder="1" applyAlignment="1" applyProtection="1">
      <alignment horizontal="center" vertical="center"/>
      <protection locked="0"/>
    </xf>
    <xf numFmtId="0" fontId="23" fillId="0" borderId="28" xfId="0" applyFont="1" applyBorder="1" applyAlignment="1" applyProtection="1">
      <alignment horizontal="center" vertical="center"/>
      <protection locked="0"/>
    </xf>
    <xf numFmtId="0" fontId="23" fillId="0" borderId="57" xfId="0" applyFont="1" applyBorder="1" applyAlignment="1" applyProtection="1">
      <alignment horizontal="center" vertical="center"/>
      <protection locked="0"/>
    </xf>
    <xf numFmtId="0" fontId="23" fillId="0" borderId="6" xfId="0" applyFont="1" applyFill="1" applyBorder="1" applyAlignment="1" applyProtection="1">
      <alignment horizontal="center" vertical="center"/>
      <protection locked="0"/>
    </xf>
    <xf numFmtId="0" fontId="23" fillId="0" borderId="5" xfId="0" applyFont="1" applyFill="1" applyBorder="1" applyAlignment="1" applyProtection="1">
      <alignment horizontal="center" vertical="center"/>
      <protection locked="0"/>
    </xf>
    <xf numFmtId="179" fontId="23" fillId="0" borderId="4" xfId="0" applyNumberFormat="1" applyFont="1" applyBorder="1" applyAlignment="1" applyProtection="1">
      <alignment horizontal="center" vertical="center"/>
      <protection locked="0"/>
    </xf>
    <xf numFmtId="180" fontId="23" fillId="0" borderId="7" xfId="0" applyNumberFormat="1" applyFont="1" applyBorder="1" applyAlignment="1" applyProtection="1">
      <alignment horizontal="right" vertical="center"/>
      <protection locked="0"/>
    </xf>
    <xf numFmtId="180" fontId="29" fillId="0" borderId="44" xfId="0" applyNumberFormat="1" applyFont="1" applyBorder="1" applyAlignment="1" applyProtection="1">
      <alignment horizontal="left" vertical="center"/>
      <protection locked="0"/>
    </xf>
    <xf numFmtId="180" fontId="23" fillId="0" borderId="6" xfId="0" applyNumberFormat="1" applyFont="1" applyBorder="1" applyAlignment="1" applyProtection="1">
      <alignment horizontal="right" vertical="center"/>
      <protection locked="0"/>
    </xf>
    <xf numFmtId="180" fontId="23" fillId="0" borderId="96" xfId="0" applyNumberFormat="1" applyFont="1" applyBorder="1" applyAlignment="1" applyProtection="1">
      <alignment horizontal="center" vertical="center"/>
      <protection locked="0"/>
    </xf>
    <xf numFmtId="180" fontId="23" fillId="0" borderId="92" xfId="0" quotePrefix="1" applyNumberFormat="1" applyFont="1" applyBorder="1" applyAlignment="1" applyProtection="1">
      <alignment horizontal="center" vertical="center"/>
      <protection locked="0"/>
    </xf>
    <xf numFmtId="0" fontId="23" fillId="0" borderId="30" xfId="0" applyFont="1" applyBorder="1" applyAlignment="1" applyProtection="1">
      <alignment horizontal="center" vertical="center"/>
      <protection locked="0"/>
    </xf>
    <xf numFmtId="3" fontId="23" fillId="0" borderId="30" xfId="0" applyNumberFormat="1" applyFont="1" applyBorder="1" applyAlignment="1" applyProtection="1">
      <alignment horizontal="center" vertical="center"/>
      <protection locked="0"/>
    </xf>
    <xf numFmtId="0" fontId="23" fillId="0" borderId="6" xfId="0" applyFont="1" applyBorder="1" applyAlignment="1" applyProtection="1">
      <alignment horizontal="center" vertical="center"/>
      <protection locked="0"/>
    </xf>
    <xf numFmtId="180" fontId="23" fillId="0" borderId="81" xfId="0" applyNumberFormat="1" applyFont="1" applyBorder="1" applyAlignment="1" applyProtection="1">
      <alignment horizontal="right" vertical="center"/>
      <protection locked="0"/>
    </xf>
    <xf numFmtId="180" fontId="29" fillId="0" borderId="94" xfId="0" applyNumberFormat="1" applyFont="1" applyBorder="1" applyAlignment="1" applyProtection="1">
      <alignment horizontal="left" vertical="center"/>
      <protection locked="0"/>
    </xf>
    <xf numFmtId="180" fontId="23" fillId="0" borderId="38" xfId="0" applyNumberFormat="1" applyFont="1" applyBorder="1" applyAlignment="1" applyProtection="1">
      <alignment horizontal="right" vertical="center"/>
      <protection locked="0"/>
    </xf>
    <xf numFmtId="180" fontId="23" fillId="0" borderId="111" xfId="0" applyNumberFormat="1" applyFont="1" applyBorder="1" applyAlignment="1" applyProtection="1">
      <alignment horizontal="center" vertical="center"/>
      <protection locked="0"/>
    </xf>
    <xf numFmtId="180" fontId="23" fillId="0" borderId="112" xfId="0" quotePrefix="1" applyNumberFormat="1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>
      <alignment horizontal="left" vertical="center" wrapText="1"/>
    </xf>
    <xf numFmtId="0" fontId="23" fillId="0" borderId="57" xfId="0" applyFont="1" applyBorder="1" applyAlignment="1">
      <alignment horizontal="center" vertical="center"/>
    </xf>
    <xf numFmtId="0" fontId="23" fillId="0" borderId="6" xfId="0" applyFont="1" applyFill="1" applyBorder="1" applyAlignment="1" applyProtection="1">
      <alignment horizontal="center" vertical="center"/>
      <protection locked="0"/>
    </xf>
    <xf numFmtId="3" fontId="23" fillId="3" borderId="0" xfId="0" applyNumberFormat="1" applyFont="1" applyFill="1" applyBorder="1" applyAlignment="1">
      <alignment horizontal="center" vertical="center"/>
    </xf>
    <xf numFmtId="3" fontId="23" fillId="3" borderId="33" xfId="0" applyNumberFormat="1" applyFont="1" applyFill="1" applyBorder="1" applyAlignment="1">
      <alignment horizontal="center" vertical="center"/>
    </xf>
    <xf numFmtId="3" fontId="23" fillId="3" borderId="65" xfId="0" applyNumberFormat="1" applyFont="1" applyFill="1" applyBorder="1" applyAlignment="1">
      <alignment horizontal="center" vertical="center"/>
    </xf>
    <xf numFmtId="3" fontId="23" fillId="3" borderId="65" xfId="0" applyNumberFormat="1" applyFont="1" applyFill="1" applyBorder="1" applyAlignment="1" applyProtection="1">
      <alignment horizontal="center" vertical="center"/>
      <protection locked="0"/>
    </xf>
    <xf numFmtId="3" fontId="23" fillId="0" borderId="65" xfId="0" applyNumberFormat="1" applyFont="1" applyFill="1" applyBorder="1" applyAlignment="1" applyProtection="1">
      <alignment horizontal="center" vertical="center"/>
      <protection locked="0"/>
    </xf>
    <xf numFmtId="3" fontId="23" fillId="0" borderId="84" xfId="0" applyNumberFormat="1" applyFont="1" applyFill="1" applyBorder="1" applyAlignment="1" applyProtection="1">
      <alignment horizontal="center" vertical="center"/>
      <protection locked="0"/>
    </xf>
    <xf numFmtId="3" fontId="23" fillId="0" borderId="50" xfId="0" applyNumberFormat="1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center" vertical="center"/>
    </xf>
    <xf numFmtId="0" fontId="23" fillId="3" borderId="33" xfId="0" applyFont="1" applyFill="1" applyBorder="1" applyAlignment="1">
      <alignment horizontal="center" vertical="center"/>
    </xf>
    <xf numFmtId="0" fontId="23" fillId="3" borderId="65" xfId="0" applyFont="1" applyFill="1" applyBorder="1" applyAlignment="1">
      <alignment horizontal="center" vertical="center"/>
    </xf>
    <xf numFmtId="0" fontId="23" fillId="3" borderId="84" xfId="0" applyFont="1" applyFill="1" applyBorder="1" applyAlignment="1">
      <alignment horizontal="center" vertical="center"/>
    </xf>
    <xf numFmtId="3" fontId="23" fillId="0" borderId="85" xfId="0" applyNumberFormat="1" applyFont="1" applyFill="1" applyBorder="1" applyAlignment="1">
      <alignment horizontal="center" vertical="center"/>
    </xf>
    <xf numFmtId="180" fontId="29" fillId="0" borderId="31" xfId="0" applyNumberFormat="1" applyFont="1" applyBorder="1" applyAlignment="1">
      <alignment horizontal="center" vertical="center"/>
    </xf>
    <xf numFmtId="180" fontId="29" fillId="0" borderId="28" xfId="0" applyNumberFormat="1" applyFont="1" applyBorder="1" applyAlignment="1">
      <alignment horizontal="center" vertical="center"/>
    </xf>
    <xf numFmtId="180" fontId="29" fillId="0" borderId="31" xfId="0" applyNumberFormat="1" applyFont="1" applyBorder="1" applyAlignment="1" applyProtection="1">
      <alignment horizontal="center" vertical="center"/>
      <protection locked="0"/>
    </xf>
    <xf numFmtId="180" fontId="29" fillId="0" borderId="28" xfId="0" applyNumberFormat="1" applyFont="1" applyBorder="1" applyAlignment="1" applyProtection="1">
      <alignment horizontal="center" vertical="center"/>
      <protection locked="0"/>
    </xf>
    <xf numFmtId="180" fontId="29" fillId="0" borderId="45" xfId="0" applyNumberFormat="1" applyFont="1" applyBorder="1" applyAlignment="1" applyProtection="1">
      <alignment horizontal="center" vertical="center"/>
      <protection locked="0"/>
    </xf>
    <xf numFmtId="180" fontId="29" fillId="0" borderId="43" xfId="0" applyNumberFormat="1" applyFont="1" applyBorder="1" applyAlignment="1" applyProtection="1">
      <alignment horizontal="center" vertical="center"/>
      <protection locked="0"/>
    </xf>
    <xf numFmtId="3" fontId="20" fillId="2" borderId="36" xfId="0" applyNumberFormat="1" applyFont="1" applyFill="1" applyBorder="1" applyAlignment="1">
      <alignment vertical="center"/>
    </xf>
    <xf numFmtId="3" fontId="20" fillId="2" borderId="40" xfId="0" applyNumberFormat="1" applyFont="1" applyFill="1" applyBorder="1" applyAlignment="1">
      <alignment vertical="center"/>
    </xf>
    <xf numFmtId="3" fontId="20" fillId="2" borderId="39" xfId="0" applyNumberFormat="1" applyFont="1" applyFill="1" applyBorder="1" applyAlignment="1">
      <alignment vertical="center"/>
    </xf>
    <xf numFmtId="3" fontId="20" fillId="0" borderId="0" xfId="0" applyNumberFormat="1" applyFont="1" applyFill="1" applyBorder="1" applyAlignment="1">
      <alignment vertical="center"/>
    </xf>
    <xf numFmtId="0" fontId="34" fillId="0" borderId="0" xfId="0" applyFont="1" applyBorder="1" applyAlignment="1"/>
    <xf numFmtId="0" fontId="34" fillId="0" borderId="0" xfId="0" applyFont="1" applyBorder="1" applyAlignment="1">
      <alignment horizontal="right"/>
    </xf>
    <xf numFmtId="0" fontId="34" fillId="0" borderId="25" xfId="0" applyFont="1" applyBorder="1" applyAlignment="1" applyProtection="1">
      <alignment horizontal="right"/>
      <protection locked="0"/>
    </xf>
    <xf numFmtId="180" fontId="23" fillId="0" borderId="32" xfId="0" applyNumberFormat="1" applyFont="1" applyFill="1" applyBorder="1" applyAlignment="1">
      <alignment horizontal="center" vertical="center"/>
    </xf>
    <xf numFmtId="180" fontId="23" fillId="0" borderId="33" xfId="0" applyNumberFormat="1" applyFont="1" applyFill="1" applyBorder="1" applyAlignment="1">
      <alignment horizontal="center" vertical="center"/>
    </xf>
    <xf numFmtId="180" fontId="23" fillId="0" borderId="31" xfId="0" applyNumberFormat="1" applyFont="1" applyFill="1" applyBorder="1" applyAlignment="1">
      <alignment horizontal="center" vertical="center"/>
    </xf>
    <xf numFmtId="180" fontId="23" fillId="0" borderId="6" xfId="0" applyNumberFormat="1" applyFont="1" applyFill="1" applyBorder="1" applyAlignment="1">
      <alignment horizontal="center" vertical="center"/>
    </xf>
    <xf numFmtId="180" fontId="23" fillId="0" borderId="57" xfId="0" applyNumberFormat="1" applyFont="1" applyFill="1" applyBorder="1" applyAlignment="1">
      <alignment horizontal="center" vertical="center"/>
    </xf>
    <xf numFmtId="3" fontId="23" fillId="0" borderId="0" xfId="0" applyNumberFormat="1" applyFont="1" applyFill="1" applyBorder="1" applyAlignment="1">
      <alignment horizontal="center" vertical="center"/>
    </xf>
    <xf numFmtId="180" fontId="29" fillId="0" borderId="6" xfId="0" applyNumberFormat="1" applyFont="1" applyFill="1" applyBorder="1" applyAlignment="1">
      <alignment horizontal="center" vertical="center"/>
    </xf>
    <xf numFmtId="180" fontId="29" fillId="0" borderId="65" xfId="0" applyNumberFormat="1" applyFont="1" applyFill="1" applyBorder="1" applyAlignment="1">
      <alignment horizontal="center" vertical="center"/>
    </xf>
    <xf numFmtId="180" fontId="29" fillId="0" borderId="28" xfId="0" applyNumberFormat="1" applyFont="1" applyFill="1" applyBorder="1" applyAlignment="1">
      <alignment horizontal="center" vertical="center"/>
    </xf>
    <xf numFmtId="180" fontId="23" fillId="0" borderId="10" xfId="0" applyNumberFormat="1" applyFont="1" applyFill="1" applyBorder="1" applyAlignment="1">
      <alignment horizontal="center" vertical="center"/>
    </xf>
    <xf numFmtId="180" fontId="23" fillId="0" borderId="58" xfId="0" applyNumberFormat="1" applyFont="1" applyFill="1" applyBorder="1" applyAlignment="1">
      <alignment horizontal="center" vertical="center"/>
    </xf>
    <xf numFmtId="180" fontId="29" fillId="0" borderId="10" xfId="0" applyNumberFormat="1" applyFont="1" applyFill="1" applyBorder="1" applyAlignment="1">
      <alignment horizontal="center" vertical="center"/>
    </xf>
    <xf numFmtId="180" fontId="29" fillId="0" borderId="33" xfId="0" applyNumberFormat="1" applyFont="1" applyFill="1" applyBorder="1" applyAlignment="1">
      <alignment horizontal="center" vertical="center"/>
    </xf>
    <xf numFmtId="180" fontId="29" fillId="0" borderId="31" xfId="0" applyNumberFormat="1" applyFont="1" applyFill="1" applyBorder="1" applyAlignment="1">
      <alignment horizontal="center" vertical="center"/>
    </xf>
    <xf numFmtId="180" fontId="23" fillId="0" borderId="29" xfId="0" applyNumberFormat="1" applyFont="1" applyBorder="1" applyAlignment="1" applyProtection="1">
      <alignment horizontal="center" vertical="center"/>
      <protection locked="0"/>
    </xf>
    <xf numFmtId="180" fontId="23" fillId="0" borderId="28" xfId="0" applyNumberFormat="1" applyFont="1" applyBorder="1" applyAlignment="1" applyProtection="1">
      <alignment horizontal="center" vertical="center"/>
      <protection locked="0"/>
    </xf>
    <xf numFmtId="180" fontId="23" fillId="0" borderId="6" xfId="0" applyNumberFormat="1" applyFont="1" applyBorder="1" applyAlignment="1" applyProtection="1">
      <alignment horizontal="center" vertical="center"/>
      <protection locked="0"/>
    </xf>
    <xf numFmtId="180" fontId="23" fillId="0" borderId="44" xfId="0" applyNumberFormat="1" applyFont="1" applyBorder="1" applyAlignment="1" applyProtection="1">
      <alignment horizontal="center" vertical="center"/>
      <protection locked="0"/>
    </xf>
    <xf numFmtId="180" fontId="23" fillId="0" borderId="7" xfId="0" applyNumberFormat="1" applyFont="1" applyBorder="1" applyAlignment="1" applyProtection="1">
      <alignment horizontal="center" vertical="center"/>
      <protection locked="0"/>
    </xf>
    <xf numFmtId="180" fontId="23" fillId="0" borderId="29" xfId="0" applyNumberFormat="1" applyFont="1" applyFill="1" applyBorder="1" applyAlignment="1">
      <alignment horizontal="center" vertical="center"/>
    </xf>
    <xf numFmtId="180" fontId="23" fillId="0" borderId="65" xfId="0" applyNumberFormat="1" applyFont="1" applyFill="1" applyBorder="1" applyAlignment="1">
      <alignment horizontal="center" vertical="center"/>
    </xf>
    <xf numFmtId="180" fontId="23" fillId="0" borderId="28" xfId="0" applyNumberFormat="1" applyFont="1" applyFill="1" applyBorder="1" applyAlignment="1">
      <alignment horizontal="center" vertical="center"/>
    </xf>
    <xf numFmtId="180" fontId="23" fillId="0" borderId="10" xfId="0" applyNumberFormat="1" applyFont="1" applyBorder="1" applyAlignment="1" applyProtection="1">
      <alignment horizontal="center" vertical="center"/>
      <protection locked="0"/>
    </xf>
    <xf numFmtId="180" fontId="23" fillId="0" borderId="31" xfId="0" applyNumberFormat="1" applyFont="1" applyBorder="1" applyAlignment="1" applyProtection="1">
      <alignment horizontal="center" vertical="center"/>
      <protection locked="0"/>
    </xf>
    <xf numFmtId="3" fontId="23" fillId="0" borderId="13" xfId="0" applyNumberFormat="1" applyFont="1" applyBorder="1" applyAlignment="1" applyProtection="1">
      <alignment horizontal="center" vertical="center"/>
      <protection locked="0"/>
    </xf>
    <xf numFmtId="3" fontId="23" fillId="0" borderId="26" xfId="0" applyNumberFormat="1" applyFont="1" applyBorder="1" applyAlignment="1" applyProtection="1">
      <alignment horizontal="center" vertical="center"/>
      <protection locked="0"/>
    </xf>
    <xf numFmtId="180" fontId="23" fillId="0" borderId="38" xfId="0" applyNumberFormat="1" applyFont="1" applyBorder="1" applyAlignment="1" applyProtection="1">
      <alignment horizontal="center" vertical="center"/>
      <protection locked="0"/>
    </xf>
    <xf numFmtId="180" fontId="23" fillId="0" borderId="43" xfId="0" applyNumberFormat="1" applyFont="1" applyBorder="1" applyAlignment="1" applyProtection="1">
      <alignment horizontal="center" vertical="center"/>
      <protection locked="0"/>
    </xf>
    <xf numFmtId="3" fontId="23" fillId="0" borderId="38" xfId="0" applyNumberFormat="1" applyFont="1" applyBorder="1" applyAlignment="1" applyProtection="1">
      <alignment horizontal="center" vertical="center"/>
      <protection locked="0"/>
    </xf>
    <xf numFmtId="3" fontId="23" fillId="0" borderId="62" xfId="0" applyNumberFormat="1" applyFont="1" applyBorder="1" applyAlignment="1" applyProtection="1">
      <alignment horizontal="center" vertical="center"/>
      <protection locked="0"/>
    </xf>
    <xf numFmtId="180" fontId="23" fillId="0" borderId="85" xfId="0" applyNumberFormat="1" applyFont="1" applyBorder="1" applyAlignment="1">
      <alignment horizontal="center" vertical="center"/>
    </xf>
    <xf numFmtId="180" fontId="23" fillId="0" borderId="49" xfId="0" applyNumberFormat="1" applyFont="1" applyBorder="1" applyAlignment="1">
      <alignment horizontal="center" vertical="center"/>
    </xf>
    <xf numFmtId="178" fontId="30" fillId="0" borderId="52" xfId="0" quotePrefix="1" applyNumberFormat="1" applyFont="1" applyBorder="1" applyAlignment="1">
      <alignment horizontal="center" vertical="center"/>
    </xf>
    <xf numFmtId="178" fontId="30" fillId="0" borderId="55" xfId="0" quotePrefix="1" applyNumberFormat="1" applyFont="1" applyBorder="1" applyAlignment="1">
      <alignment horizontal="center" vertical="center"/>
    </xf>
    <xf numFmtId="178" fontId="30" fillId="0" borderId="53" xfId="0" quotePrefix="1" applyNumberFormat="1" applyFont="1" applyBorder="1" applyAlignment="1">
      <alignment horizontal="center" vertical="center"/>
    </xf>
    <xf numFmtId="178" fontId="30" fillId="0" borderId="54" xfId="0" quotePrefix="1" applyNumberFormat="1" applyFont="1" applyBorder="1" applyAlignment="1">
      <alignment horizontal="center" vertical="center"/>
    </xf>
    <xf numFmtId="180" fontId="20" fillId="2" borderId="10" xfId="0" applyNumberFormat="1" applyFont="1" applyFill="1" applyBorder="1" applyAlignment="1">
      <alignment horizontal="center" vertical="center"/>
    </xf>
    <xf numFmtId="180" fontId="20" fillId="2" borderId="58" xfId="0" applyNumberFormat="1" applyFont="1" applyFill="1" applyBorder="1" applyAlignment="1">
      <alignment horizontal="center" vertical="center"/>
    </xf>
    <xf numFmtId="180" fontId="23" fillId="0" borderId="13" xfId="0" applyNumberFormat="1" applyFont="1" applyFill="1" applyBorder="1" applyAlignment="1">
      <alignment horizontal="center" vertical="center"/>
    </xf>
    <xf numFmtId="180" fontId="23" fillId="0" borderId="0" xfId="0" applyNumberFormat="1" applyFont="1" applyFill="1" applyBorder="1" applyAlignment="1">
      <alignment horizontal="center" vertical="center"/>
    </xf>
    <xf numFmtId="180" fontId="23" fillId="0" borderId="45" xfId="0" applyNumberFormat="1" applyFont="1" applyFill="1" applyBorder="1" applyAlignment="1">
      <alignment horizontal="center" vertical="center"/>
    </xf>
    <xf numFmtId="3" fontId="23" fillId="0" borderId="6" xfId="0" applyNumberFormat="1" applyFont="1" applyBorder="1" applyAlignment="1" applyProtection="1">
      <alignment horizontal="center" vertical="center"/>
      <protection locked="0"/>
    </xf>
    <xf numFmtId="3" fontId="23" fillId="0" borderId="57" xfId="0" applyNumberFormat="1" applyFont="1" applyBorder="1" applyAlignment="1" applyProtection="1">
      <alignment horizontal="center" vertical="center"/>
      <protection locked="0"/>
    </xf>
    <xf numFmtId="180" fontId="23" fillId="0" borderId="41" xfId="0" applyNumberFormat="1" applyFont="1" applyFill="1" applyBorder="1" applyAlignment="1">
      <alignment horizontal="center" vertical="center"/>
    </xf>
    <xf numFmtId="180" fontId="29" fillId="0" borderId="13" xfId="0" applyNumberFormat="1" applyFont="1" applyFill="1" applyBorder="1" applyAlignment="1">
      <alignment horizontal="center" vertical="center"/>
    </xf>
    <xf numFmtId="180" fontId="29" fillId="0" borderId="0" xfId="0" applyNumberFormat="1" applyFont="1" applyFill="1" applyBorder="1" applyAlignment="1">
      <alignment horizontal="center" vertical="center"/>
    </xf>
    <xf numFmtId="180" fontId="29" fillId="0" borderId="45" xfId="0" applyNumberFormat="1" applyFont="1" applyFill="1" applyBorder="1" applyAlignment="1">
      <alignment horizontal="center" vertical="center"/>
    </xf>
    <xf numFmtId="180" fontId="23" fillId="0" borderId="26" xfId="0" applyNumberFormat="1" applyFont="1" applyFill="1" applyBorder="1" applyAlignment="1">
      <alignment horizontal="center" vertical="center"/>
    </xf>
    <xf numFmtId="178" fontId="20" fillId="2" borderId="23" xfId="0" applyNumberFormat="1" applyFont="1" applyFill="1" applyBorder="1" applyAlignment="1">
      <alignment horizontal="center" vertical="center" wrapText="1"/>
    </xf>
    <xf numFmtId="178" fontId="20" fillId="2" borderId="63" xfId="0" applyNumberFormat="1" applyFont="1" applyFill="1" applyBorder="1" applyAlignment="1">
      <alignment horizontal="center" vertical="center" wrapText="1"/>
    </xf>
    <xf numFmtId="178" fontId="20" fillId="2" borderId="24" xfId="0" applyNumberFormat="1" applyFont="1" applyFill="1" applyBorder="1" applyAlignment="1">
      <alignment horizontal="center" vertical="center" wrapText="1"/>
    </xf>
    <xf numFmtId="3" fontId="23" fillId="0" borderId="6" xfId="0" applyNumberFormat="1" applyFont="1" applyBorder="1" applyAlignment="1">
      <alignment horizontal="center" vertical="center"/>
    </xf>
    <xf numFmtId="3" fontId="23" fillId="0" borderId="57" xfId="0" applyNumberFormat="1" applyFont="1" applyBorder="1" applyAlignment="1">
      <alignment horizontal="center" vertical="center"/>
    </xf>
    <xf numFmtId="180" fontId="29" fillId="0" borderId="3" xfId="0" applyNumberFormat="1" applyFont="1" applyFill="1" applyBorder="1" applyAlignment="1">
      <alignment horizontal="center" vertical="center"/>
    </xf>
    <xf numFmtId="180" fontId="29" fillId="0" borderId="40" xfId="0" applyNumberFormat="1" applyFont="1" applyFill="1" applyBorder="1" applyAlignment="1">
      <alignment horizontal="center" vertical="center"/>
    </xf>
    <xf numFmtId="180" fontId="29" fillId="0" borderId="35" xfId="0" applyNumberFormat="1" applyFont="1" applyFill="1" applyBorder="1" applyAlignment="1">
      <alignment horizontal="center" vertical="center"/>
    </xf>
    <xf numFmtId="178" fontId="30" fillId="0" borderId="42" xfId="6" quotePrefix="1" applyNumberFormat="1" applyFont="1" applyBorder="1" applyAlignment="1">
      <alignment horizontal="center" vertical="center"/>
    </xf>
    <xf numFmtId="178" fontId="30" fillId="0" borderId="55" xfId="6" quotePrefix="1" applyNumberFormat="1" applyFont="1" applyBorder="1" applyAlignment="1">
      <alignment horizontal="center" vertical="center"/>
    </xf>
    <xf numFmtId="180" fontId="20" fillId="2" borderId="33" xfId="0" applyNumberFormat="1" applyFont="1" applyFill="1" applyBorder="1" applyAlignment="1">
      <alignment horizontal="center" vertical="center"/>
    </xf>
    <xf numFmtId="180" fontId="20" fillId="2" borderId="31" xfId="0" applyNumberFormat="1" applyFont="1" applyFill="1" applyBorder="1" applyAlignment="1">
      <alignment horizontal="center" vertical="center"/>
    </xf>
    <xf numFmtId="180" fontId="23" fillId="0" borderId="13" xfId="0" applyNumberFormat="1" applyFont="1" applyBorder="1" applyAlignment="1">
      <alignment horizontal="center" vertical="center"/>
    </xf>
    <xf numFmtId="180" fontId="23" fillId="0" borderId="83" xfId="0" applyNumberFormat="1" applyFont="1" applyBorder="1" applyAlignment="1">
      <alignment horizontal="center" vertical="center"/>
    </xf>
    <xf numFmtId="180" fontId="23" fillId="0" borderId="12" xfId="0" applyNumberFormat="1" applyFont="1" applyBorder="1" applyAlignment="1">
      <alignment horizontal="center" vertical="center"/>
    </xf>
    <xf numFmtId="180" fontId="23" fillId="0" borderId="45" xfId="0" applyNumberFormat="1" applyFont="1" applyBorder="1" applyAlignment="1">
      <alignment horizontal="center" vertical="center"/>
    </xf>
    <xf numFmtId="180" fontId="23" fillId="0" borderId="32" xfId="0" applyNumberFormat="1" applyFont="1" applyBorder="1" applyAlignment="1">
      <alignment horizontal="center" vertical="center"/>
    </xf>
    <xf numFmtId="180" fontId="23" fillId="0" borderId="31" xfId="0" applyNumberFormat="1" applyFont="1" applyBorder="1" applyAlignment="1">
      <alignment horizontal="center" vertical="center"/>
    </xf>
    <xf numFmtId="178" fontId="23" fillId="0" borderId="0" xfId="0" applyNumberFormat="1" applyFont="1" applyFill="1" applyBorder="1" applyAlignment="1">
      <alignment horizontal="center" vertical="center"/>
    </xf>
    <xf numFmtId="180" fontId="23" fillId="0" borderId="10" xfId="0" applyNumberFormat="1" applyFont="1" applyBorder="1" applyAlignment="1">
      <alignment horizontal="center" vertical="center"/>
    </xf>
    <xf numFmtId="180" fontId="23" fillId="0" borderId="47" xfId="0" applyNumberFormat="1" applyFont="1" applyBorder="1" applyAlignment="1">
      <alignment horizontal="center" vertical="center"/>
    </xf>
    <xf numFmtId="180" fontId="23" fillId="0" borderId="9" xfId="0" applyNumberFormat="1" applyFont="1" applyBorder="1" applyAlignment="1">
      <alignment horizontal="center" vertical="center"/>
    </xf>
    <xf numFmtId="3" fontId="23" fillId="0" borderId="10" xfId="0" applyNumberFormat="1" applyFont="1" applyBorder="1" applyAlignment="1">
      <alignment horizontal="center" vertical="center"/>
    </xf>
    <xf numFmtId="3" fontId="23" fillId="0" borderId="58" xfId="0" applyNumberFormat="1" applyFont="1" applyBorder="1" applyAlignment="1">
      <alignment horizontal="center" vertical="center"/>
    </xf>
    <xf numFmtId="180" fontId="23" fillId="0" borderId="37" xfId="0" applyNumberFormat="1" applyFont="1" applyBorder="1" applyAlignment="1">
      <alignment horizontal="center" vertical="center"/>
    </xf>
    <xf numFmtId="180" fontId="23" fillId="0" borderId="50" xfId="0" applyNumberFormat="1" applyFont="1" applyBorder="1" applyAlignment="1">
      <alignment horizontal="center" vertical="center"/>
    </xf>
    <xf numFmtId="180" fontId="23" fillId="0" borderId="17" xfId="0" applyNumberFormat="1" applyFont="1" applyBorder="1" applyAlignment="1">
      <alignment horizontal="center" vertical="center"/>
    </xf>
    <xf numFmtId="180" fontId="23" fillId="0" borderId="41" xfId="0" applyNumberFormat="1" applyFont="1" applyBorder="1" applyAlignment="1">
      <alignment horizontal="center" vertical="center"/>
    </xf>
    <xf numFmtId="180" fontId="23" fillId="0" borderId="32" xfId="0" applyNumberFormat="1" applyFont="1" applyBorder="1" applyAlignment="1" applyProtection="1">
      <alignment horizontal="center" vertical="center"/>
      <protection locked="0"/>
    </xf>
    <xf numFmtId="180" fontId="23" fillId="0" borderId="47" xfId="0" applyNumberFormat="1" applyFont="1" applyBorder="1" applyAlignment="1" applyProtection="1">
      <alignment horizontal="center" vertical="center"/>
      <protection locked="0"/>
    </xf>
    <xf numFmtId="180" fontId="23" fillId="0" borderId="29" xfId="0" applyNumberFormat="1" applyFont="1" applyBorder="1" applyAlignment="1">
      <alignment horizontal="center" vertical="center"/>
    </xf>
    <xf numFmtId="180" fontId="23" fillId="0" borderId="28" xfId="0" applyNumberFormat="1" applyFont="1" applyBorder="1" applyAlignment="1">
      <alignment horizontal="center" vertical="center"/>
    </xf>
    <xf numFmtId="180" fontId="23" fillId="0" borderId="6" xfId="0" applyNumberFormat="1" applyFont="1" applyBorder="1" applyAlignment="1">
      <alignment horizontal="center" vertical="center"/>
    </xf>
    <xf numFmtId="180" fontId="23" fillId="0" borderId="44" xfId="0" applyNumberFormat="1" applyFont="1" applyBorder="1" applyAlignment="1">
      <alignment horizontal="center" vertical="center"/>
    </xf>
    <xf numFmtId="180" fontId="23" fillId="0" borderId="94" xfId="0" applyNumberFormat="1" applyFont="1" applyBorder="1" applyAlignment="1" applyProtection="1">
      <alignment horizontal="center" vertical="center"/>
      <protection locked="0"/>
    </xf>
    <xf numFmtId="180" fontId="23" fillId="0" borderId="81" xfId="0" applyNumberFormat="1" applyFont="1" applyBorder="1" applyAlignment="1" applyProtection="1">
      <alignment horizontal="center" vertical="center"/>
      <protection locked="0"/>
    </xf>
    <xf numFmtId="180" fontId="23" fillId="0" borderId="7" xfId="0" applyNumberFormat="1" applyFont="1" applyBorder="1" applyAlignment="1">
      <alignment horizontal="center" vertical="center"/>
    </xf>
    <xf numFmtId="180" fontId="23" fillId="0" borderId="12" xfId="0" applyNumberFormat="1" applyFont="1" applyBorder="1" applyAlignment="1" applyProtection="1">
      <alignment horizontal="center" vertical="center"/>
      <protection locked="0"/>
    </xf>
    <xf numFmtId="180" fontId="23" fillId="0" borderId="45" xfId="0" applyNumberFormat="1" applyFont="1" applyBorder="1" applyAlignment="1" applyProtection="1">
      <alignment horizontal="center" vertical="center"/>
      <protection locked="0"/>
    </xf>
    <xf numFmtId="180" fontId="23" fillId="0" borderId="95" xfId="0" applyNumberFormat="1" applyFont="1" applyBorder="1" applyAlignment="1" applyProtection="1">
      <alignment horizontal="center" vertical="center"/>
      <protection locked="0"/>
    </xf>
    <xf numFmtId="180" fontId="23" fillId="0" borderId="95" xfId="0" applyNumberFormat="1" applyFont="1" applyFill="1" applyBorder="1" applyAlignment="1">
      <alignment horizontal="center" vertical="center"/>
    </xf>
    <xf numFmtId="180" fontId="23" fillId="0" borderId="84" xfId="0" applyNumberFormat="1" applyFont="1" applyFill="1" applyBorder="1" applyAlignment="1">
      <alignment horizontal="center" vertical="center"/>
    </xf>
    <xf numFmtId="180" fontId="23" fillId="0" borderId="43" xfId="0" applyNumberFormat="1" applyFont="1" applyFill="1" applyBorder="1" applyAlignment="1">
      <alignment horizontal="center" vertical="center"/>
    </xf>
    <xf numFmtId="180" fontId="23" fillId="0" borderId="38" xfId="0" applyNumberFormat="1" applyFont="1" applyFill="1" applyBorder="1" applyAlignment="1">
      <alignment horizontal="center" vertical="center"/>
    </xf>
    <xf numFmtId="180" fontId="29" fillId="0" borderId="38" xfId="0" applyNumberFormat="1" applyFont="1" applyFill="1" applyBorder="1" applyAlignment="1">
      <alignment horizontal="center" vertical="center"/>
    </xf>
    <xf numFmtId="180" fontId="29" fillId="0" borderId="84" xfId="0" applyNumberFormat="1" applyFont="1" applyFill="1" applyBorder="1" applyAlignment="1">
      <alignment horizontal="center" vertical="center"/>
    </xf>
    <xf numFmtId="180" fontId="29" fillId="0" borderId="43" xfId="0" applyNumberFormat="1" applyFont="1" applyFill="1" applyBorder="1" applyAlignment="1">
      <alignment horizontal="center" vertical="center"/>
    </xf>
    <xf numFmtId="180" fontId="23" fillId="0" borderId="62" xfId="0" applyNumberFormat="1" applyFont="1" applyFill="1" applyBorder="1" applyAlignment="1">
      <alignment horizontal="center" vertical="center"/>
    </xf>
    <xf numFmtId="178" fontId="30" fillId="0" borderId="25" xfId="0" quotePrefix="1" applyNumberFormat="1" applyFont="1" applyBorder="1" applyAlignment="1">
      <alignment horizontal="center" vertical="center"/>
    </xf>
    <xf numFmtId="3" fontId="23" fillId="0" borderId="17" xfId="0" applyNumberFormat="1" applyFont="1" applyBorder="1" applyAlignment="1">
      <alignment horizontal="center" vertical="center"/>
    </xf>
    <xf numFmtId="3" fontId="23" fillId="0" borderId="85" xfId="0" applyNumberFormat="1" applyFont="1" applyBorder="1" applyAlignment="1">
      <alignment horizontal="center" vertical="center"/>
    </xf>
    <xf numFmtId="3" fontId="23" fillId="0" borderId="10" xfId="0" applyNumberFormat="1" applyFont="1" applyBorder="1" applyAlignment="1" applyProtection="1">
      <alignment horizontal="center" vertical="center"/>
      <protection locked="0"/>
    </xf>
    <xf numFmtId="3" fontId="23" fillId="0" borderId="58" xfId="0" applyNumberFormat="1" applyFont="1" applyBorder="1" applyAlignment="1" applyProtection="1">
      <alignment horizontal="center" vertical="center"/>
      <protection locked="0"/>
    </xf>
    <xf numFmtId="180" fontId="23" fillId="0" borderId="9" xfId="0" applyNumberFormat="1" applyFont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left" wrapText="1"/>
    </xf>
    <xf numFmtId="180" fontId="0" fillId="0" borderId="0" xfId="0" applyNumberFormat="1" applyAlignment="1">
      <alignment horizontal="center"/>
    </xf>
    <xf numFmtId="178" fontId="30" fillId="0" borderId="60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80" fontId="23" fillId="0" borderId="59" xfId="0" applyNumberFormat="1" applyFont="1" applyBorder="1" applyAlignment="1">
      <alignment horizontal="center" vertical="center"/>
    </xf>
    <xf numFmtId="178" fontId="30" fillId="0" borderId="0" xfId="0" quotePrefix="1" applyNumberFormat="1" applyFont="1" applyFill="1" applyBorder="1" applyAlignment="1">
      <alignment horizontal="center" vertical="center"/>
    </xf>
    <xf numFmtId="178" fontId="30" fillId="0" borderId="25" xfId="6" quotePrefix="1" applyNumberFormat="1" applyFont="1" applyBorder="1" applyAlignment="1">
      <alignment horizontal="center" vertical="center"/>
    </xf>
    <xf numFmtId="3" fontId="23" fillId="0" borderId="13" xfId="0" applyNumberFormat="1" applyFont="1" applyBorder="1" applyAlignment="1">
      <alignment horizontal="center" vertical="center"/>
    </xf>
    <xf numFmtId="3" fontId="23" fillId="0" borderId="26" xfId="0" applyNumberFormat="1" applyFont="1" applyBorder="1" applyAlignment="1">
      <alignment horizontal="center" vertical="center"/>
    </xf>
    <xf numFmtId="180" fontId="23" fillId="0" borderId="17" xfId="0" applyNumberFormat="1" applyFont="1" applyFill="1" applyBorder="1" applyAlignment="1">
      <alignment horizontal="center" vertical="center"/>
    </xf>
    <xf numFmtId="180" fontId="23" fillId="0" borderId="50" xfId="0" applyNumberFormat="1" applyFont="1" applyFill="1" applyBorder="1" applyAlignment="1">
      <alignment horizontal="center" vertical="center"/>
    </xf>
    <xf numFmtId="180" fontId="23" fillId="0" borderId="85" xfId="0" applyNumberFormat="1" applyFont="1" applyFill="1" applyBorder="1" applyAlignment="1">
      <alignment horizontal="center" vertical="center"/>
    </xf>
    <xf numFmtId="180" fontId="23" fillId="0" borderId="36" xfId="0" applyNumberFormat="1" applyFont="1" applyFill="1" applyBorder="1" applyAlignment="1">
      <alignment horizontal="center" vertical="center"/>
    </xf>
    <xf numFmtId="180" fontId="23" fillId="0" borderId="40" xfId="0" applyNumberFormat="1" applyFont="1" applyFill="1" applyBorder="1" applyAlignment="1">
      <alignment horizontal="center" vertical="center"/>
    </xf>
    <xf numFmtId="180" fontId="23" fillId="0" borderId="35" xfId="0" applyNumberFormat="1" applyFont="1" applyFill="1" applyBorder="1" applyAlignment="1">
      <alignment horizontal="center" vertical="center"/>
    </xf>
    <xf numFmtId="180" fontId="20" fillId="2" borderId="32" xfId="0" applyNumberFormat="1" applyFont="1" applyFill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3" fontId="23" fillId="0" borderId="33" xfId="0" applyNumberFormat="1" applyFont="1" applyBorder="1" applyAlignment="1">
      <alignment horizontal="center" vertical="center"/>
    </xf>
    <xf numFmtId="180" fontId="23" fillId="0" borderId="33" xfId="0" applyNumberFormat="1" applyFont="1" applyBorder="1" applyAlignment="1">
      <alignment horizontal="center" vertical="center"/>
    </xf>
    <xf numFmtId="180" fontId="23" fillId="0" borderId="30" xfId="0" applyNumberFormat="1" applyFont="1" applyBorder="1" applyAlignment="1">
      <alignment horizontal="center" vertical="center"/>
    </xf>
    <xf numFmtId="180" fontId="23" fillId="0" borderId="96" xfId="0" applyNumberFormat="1" applyFont="1" applyBorder="1" applyAlignment="1">
      <alignment horizontal="center" vertical="center"/>
    </xf>
    <xf numFmtId="180" fontId="23" fillId="0" borderId="92" xfId="0" applyNumberFormat="1" applyFont="1" applyBorder="1" applyAlignment="1">
      <alignment horizontal="center" vertical="center"/>
    </xf>
    <xf numFmtId="0" fontId="23" fillId="0" borderId="65" xfId="0" applyFont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36" fillId="0" borderId="0" xfId="0" quotePrefix="1" applyFont="1" applyAlignment="1">
      <alignment horizontal="center"/>
    </xf>
    <xf numFmtId="3" fontId="20" fillId="2" borderId="15" xfId="0" applyNumberFormat="1" applyFont="1" applyFill="1" applyBorder="1" applyAlignment="1">
      <alignment horizontal="center" vertical="center" wrapText="1"/>
    </xf>
    <xf numFmtId="3" fontId="20" fillId="2" borderId="72" xfId="0" applyNumberFormat="1" applyFont="1" applyFill="1" applyBorder="1" applyAlignment="1">
      <alignment horizontal="center" vertical="center" wrapText="1"/>
    </xf>
    <xf numFmtId="3" fontId="20" fillId="2" borderId="19" xfId="0" applyNumberFormat="1" applyFont="1" applyFill="1" applyBorder="1" applyAlignment="1">
      <alignment horizontal="center" vertical="center" wrapText="1"/>
    </xf>
    <xf numFmtId="180" fontId="20" fillId="2" borderId="32" xfId="0" applyNumberFormat="1" applyFont="1" applyFill="1" applyBorder="1" applyAlignment="1">
      <alignment horizontal="center" vertical="center" wrapText="1"/>
    </xf>
    <xf numFmtId="180" fontId="20" fillId="2" borderId="31" xfId="0" applyNumberFormat="1" applyFont="1" applyFill="1" applyBorder="1" applyAlignment="1">
      <alignment horizontal="center" vertical="center" wrapText="1"/>
    </xf>
    <xf numFmtId="180" fontId="20" fillId="2" borderId="42" xfId="0" applyNumberFormat="1" applyFont="1" applyFill="1" applyBorder="1" applyAlignment="1">
      <alignment horizontal="center" vertical="center" wrapText="1"/>
    </xf>
    <xf numFmtId="180" fontId="20" fillId="2" borderId="55" xfId="0" applyNumberFormat="1" applyFont="1" applyFill="1" applyBorder="1" applyAlignment="1">
      <alignment horizontal="center" vertical="center" wrapText="1"/>
    </xf>
    <xf numFmtId="180" fontId="20" fillId="2" borderId="6" xfId="0" quotePrefix="1" applyNumberFormat="1" applyFont="1" applyFill="1" applyBorder="1" applyAlignment="1">
      <alignment horizontal="center" vertical="center"/>
    </xf>
    <xf numFmtId="180" fontId="20" fillId="2" borderId="65" xfId="0" quotePrefix="1" applyNumberFormat="1" applyFont="1" applyFill="1" applyBorder="1" applyAlignment="1">
      <alignment horizontal="center" vertical="center"/>
    </xf>
    <xf numFmtId="180" fontId="20" fillId="2" borderId="28" xfId="0" quotePrefix="1" applyNumberFormat="1" applyFont="1" applyFill="1" applyBorder="1" applyAlignment="1">
      <alignment horizontal="center" vertical="center"/>
    </xf>
    <xf numFmtId="180" fontId="20" fillId="2" borderId="13" xfId="0" applyNumberFormat="1" applyFont="1" applyFill="1" applyBorder="1" applyAlignment="1">
      <alignment horizontal="center" vertical="center"/>
    </xf>
    <xf numFmtId="180" fontId="20" fillId="2" borderId="45" xfId="0" applyNumberFormat="1" applyFont="1" applyFill="1" applyBorder="1" applyAlignment="1">
      <alignment horizontal="center" vertical="center"/>
    </xf>
    <xf numFmtId="180" fontId="23" fillId="0" borderId="3" xfId="0" applyNumberFormat="1" applyFont="1" applyBorder="1" applyAlignment="1">
      <alignment horizontal="center" vertical="center"/>
    </xf>
    <xf numFmtId="180" fontId="23" fillId="0" borderId="82" xfId="0" applyNumberFormat="1" applyFont="1" applyBorder="1" applyAlignment="1">
      <alignment horizontal="center" vertical="center"/>
    </xf>
    <xf numFmtId="180" fontId="20" fillId="2" borderId="9" xfId="0" applyNumberFormat="1" applyFont="1" applyFill="1" applyBorder="1" applyAlignment="1">
      <alignment horizontal="center" vertical="center"/>
    </xf>
    <xf numFmtId="180" fontId="20" fillId="2" borderId="47" xfId="0" applyNumberFormat="1" applyFont="1" applyFill="1" applyBorder="1" applyAlignment="1">
      <alignment horizontal="center" vertical="center"/>
    </xf>
    <xf numFmtId="3" fontId="20" fillId="2" borderId="36" xfId="0" applyNumberFormat="1" applyFont="1" applyFill="1" applyBorder="1" applyAlignment="1">
      <alignment horizontal="center" vertical="center"/>
    </xf>
    <xf numFmtId="3" fontId="20" fillId="2" borderId="40" xfId="0" applyNumberFormat="1" applyFont="1" applyFill="1" applyBorder="1" applyAlignment="1">
      <alignment horizontal="center" vertical="center"/>
    </xf>
    <xf numFmtId="3" fontId="20" fillId="2" borderId="39" xfId="0" applyNumberFormat="1" applyFont="1" applyFill="1" applyBorder="1" applyAlignment="1">
      <alignment horizontal="center" vertical="center"/>
    </xf>
    <xf numFmtId="180" fontId="23" fillId="0" borderId="35" xfId="0" applyNumberFormat="1" applyFont="1" applyBorder="1" applyAlignment="1">
      <alignment horizontal="center" vertical="center"/>
    </xf>
    <xf numFmtId="3" fontId="20" fillId="2" borderId="10" xfId="0" applyNumberFormat="1" applyFont="1" applyFill="1" applyBorder="1" applyAlignment="1">
      <alignment horizontal="center" vertical="center"/>
    </xf>
    <xf numFmtId="3" fontId="20" fillId="2" borderId="33" xfId="0" applyNumberFormat="1" applyFont="1" applyFill="1" applyBorder="1" applyAlignment="1">
      <alignment horizontal="center" vertical="center"/>
    </xf>
    <xf numFmtId="3" fontId="20" fillId="2" borderId="13" xfId="0" applyNumberFormat="1" applyFont="1" applyFill="1" applyBorder="1" applyAlignment="1">
      <alignment horizontal="center" vertical="center"/>
    </xf>
    <xf numFmtId="3" fontId="20" fillId="2" borderId="0" xfId="0" applyNumberFormat="1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180" fontId="20" fillId="2" borderId="6" xfId="0" applyNumberFormat="1" applyFont="1" applyFill="1" applyBorder="1" applyAlignment="1">
      <alignment horizontal="center" vertical="center"/>
    </xf>
    <xf numFmtId="180" fontId="20" fillId="2" borderId="28" xfId="0" applyNumberFormat="1" applyFont="1" applyFill="1" applyBorder="1" applyAlignment="1">
      <alignment horizontal="center" vertical="center"/>
    </xf>
    <xf numFmtId="180" fontId="20" fillId="2" borderId="10" xfId="0" applyNumberFormat="1" applyFont="1" applyFill="1" applyBorder="1" applyAlignment="1">
      <alignment horizontal="center" vertical="center" wrapText="1"/>
    </xf>
    <xf numFmtId="180" fontId="20" fillId="2" borderId="52" xfId="0" applyNumberFormat="1" applyFont="1" applyFill="1" applyBorder="1" applyAlignment="1">
      <alignment horizontal="center" vertical="center"/>
    </xf>
    <xf numFmtId="180" fontId="20" fillId="2" borderId="55" xfId="0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3" fontId="20" fillId="0" borderId="0" xfId="0" applyNumberFormat="1" applyFont="1" applyFill="1" applyBorder="1" applyAlignment="1">
      <alignment horizontal="center" vertical="center"/>
    </xf>
    <xf numFmtId="180" fontId="23" fillId="0" borderId="36" xfId="0" applyNumberFormat="1" applyFont="1" applyBorder="1" applyAlignment="1">
      <alignment horizontal="center" vertical="center"/>
    </xf>
    <xf numFmtId="180" fontId="23" fillId="0" borderId="34" xfId="0" applyNumberFormat="1" applyFont="1" applyBorder="1" applyAlignment="1">
      <alignment horizontal="center" vertical="center"/>
    </xf>
    <xf numFmtId="180" fontId="31" fillId="0" borderId="6" xfId="0" applyNumberFormat="1" applyFont="1" applyBorder="1" applyAlignment="1">
      <alignment horizontal="center"/>
    </xf>
    <xf numFmtId="180" fontId="31" fillId="0" borderId="28" xfId="0" applyNumberFormat="1" applyFont="1" applyBorder="1" applyAlignment="1">
      <alignment horizontal="center"/>
    </xf>
    <xf numFmtId="180" fontId="23" fillId="0" borderId="3" xfId="0" applyNumberFormat="1" applyFont="1" applyFill="1" applyBorder="1" applyAlignment="1">
      <alignment horizontal="center" vertical="center"/>
    </xf>
    <xf numFmtId="180" fontId="23" fillId="0" borderId="39" xfId="0" applyNumberFormat="1" applyFont="1" applyFill="1" applyBorder="1" applyAlignment="1">
      <alignment horizontal="center" vertical="center"/>
    </xf>
    <xf numFmtId="0" fontId="34" fillId="0" borderId="25" xfId="0" applyFont="1" applyBorder="1" applyAlignment="1">
      <alignment horizontal="right"/>
    </xf>
    <xf numFmtId="0" fontId="36" fillId="3" borderId="0" xfId="0" applyFont="1" applyFill="1" applyAlignment="1">
      <alignment horizontal="center"/>
    </xf>
    <xf numFmtId="0" fontId="34" fillId="0" borderId="25" xfId="0" applyFont="1" applyFill="1" applyBorder="1" applyAlignment="1">
      <alignment horizontal="right"/>
    </xf>
    <xf numFmtId="0" fontId="29" fillId="2" borderId="37" xfId="0" applyFont="1" applyFill="1" applyBorder="1" applyAlignment="1">
      <alignment horizontal="center" vertical="center"/>
    </xf>
    <xf numFmtId="0" fontId="29" fillId="2" borderId="42" xfId="0" applyFont="1" applyFill="1" applyBorder="1" applyAlignment="1">
      <alignment horizontal="center" vertical="center"/>
    </xf>
    <xf numFmtId="0" fontId="29" fillId="2" borderId="48" xfId="0" applyFont="1" applyFill="1" applyBorder="1" applyAlignment="1">
      <alignment horizontal="center" vertical="center"/>
    </xf>
    <xf numFmtId="0" fontId="29" fillId="2" borderId="51" xfId="0" applyFont="1" applyFill="1" applyBorder="1" applyAlignment="1">
      <alignment horizontal="center" vertical="center"/>
    </xf>
    <xf numFmtId="0" fontId="29" fillId="2" borderId="14" xfId="0" applyFont="1" applyFill="1" applyBorder="1" applyAlignment="1">
      <alignment horizontal="center" vertical="center"/>
    </xf>
    <xf numFmtId="0" fontId="29" fillId="2" borderId="18" xfId="0" applyFont="1" applyFill="1" applyBorder="1" applyAlignment="1">
      <alignment horizontal="center" vertical="center"/>
    </xf>
    <xf numFmtId="0" fontId="29" fillId="2" borderId="15" xfId="0" applyFont="1" applyFill="1" applyBorder="1" applyAlignment="1">
      <alignment horizontal="center" vertical="center"/>
    </xf>
    <xf numFmtId="0" fontId="29" fillId="2" borderId="19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9" fillId="2" borderId="48" xfId="0" applyFont="1" applyFill="1" applyBorder="1" applyAlignment="1">
      <alignment horizontal="center" vertical="center" wrapText="1"/>
    </xf>
    <xf numFmtId="0" fontId="29" fillId="2" borderId="51" xfId="0" applyFont="1" applyFill="1" applyBorder="1" applyAlignment="1">
      <alignment horizontal="center" vertical="center" wrapText="1"/>
    </xf>
    <xf numFmtId="0" fontId="29" fillId="2" borderId="15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9" fillId="2" borderId="59" xfId="0" applyFont="1" applyFill="1" applyBorder="1" applyAlignment="1">
      <alignment horizontal="center" vertical="center" wrapText="1"/>
    </xf>
    <xf numFmtId="0" fontId="29" fillId="2" borderId="60" xfId="0" applyFont="1" applyFill="1" applyBorder="1" applyAlignment="1">
      <alignment horizontal="center" vertical="center" wrapText="1"/>
    </xf>
    <xf numFmtId="0" fontId="29" fillId="2" borderId="48" xfId="0" applyFont="1" applyFill="1" applyBorder="1" applyAlignment="1">
      <alignment horizontal="center" vertical="center" wrapText="1" shrinkToFit="1"/>
    </xf>
    <xf numFmtId="0" fontId="29" fillId="2" borderId="51" xfId="0" applyFont="1" applyFill="1" applyBorder="1" applyAlignment="1">
      <alignment horizontal="center" vertical="center" wrapText="1" shrinkToFit="1"/>
    </xf>
    <xf numFmtId="0" fontId="18" fillId="0" borderId="25" xfId="0" applyFont="1" applyBorder="1" applyAlignment="1">
      <alignment horizontal="left"/>
    </xf>
    <xf numFmtId="0" fontId="36" fillId="0" borderId="0" xfId="0" quotePrefix="1" applyFont="1" applyAlignment="1">
      <alignment horizontal="center" vertical="center"/>
    </xf>
    <xf numFmtId="3" fontId="23" fillId="0" borderId="42" xfId="0" applyNumberFormat="1" applyFont="1" applyFill="1" applyBorder="1" applyAlignment="1">
      <alignment horizontal="center" vertical="center"/>
    </xf>
    <xf numFmtId="3" fontId="23" fillId="0" borderId="25" xfId="0" applyNumberFormat="1" applyFont="1" applyFill="1" applyBorder="1" applyAlignment="1">
      <alignment horizontal="center" vertical="center"/>
    </xf>
    <xf numFmtId="0" fontId="23" fillId="0" borderId="0" xfId="0" applyFont="1"/>
    <xf numFmtId="0" fontId="23" fillId="0" borderId="0" xfId="0" applyFont="1" applyFill="1"/>
    <xf numFmtId="178" fontId="30" fillId="0" borderId="41" xfId="0" quotePrefix="1" applyNumberFormat="1" applyFont="1" applyFill="1" applyBorder="1" applyAlignment="1">
      <alignment horizontal="center" vertical="center"/>
    </xf>
  </cellXfs>
  <cellStyles count="103">
    <cellStyle name="20% - 강조색1 2" xfId="11"/>
    <cellStyle name="20% - 강조색2 2" xfId="12"/>
    <cellStyle name="20% - 강조색3 2" xfId="13"/>
    <cellStyle name="20% - 강조색4 2" xfId="14"/>
    <cellStyle name="20% - 강조색5 2" xfId="15"/>
    <cellStyle name="20% - 강조색6 2" xfId="16"/>
    <cellStyle name="40% - 강조색1 2" xfId="17"/>
    <cellStyle name="40% - 강조색2 2" xfId="18"/>
    <cellStyle name="40% - 강조색3 2" xfId="19"/>
    <cellStyle name="40% - 강조색4 2" xfId="20"/>
    <cellStyle name="40% - 강조색5 2" xfId="21"/>
    <cellStyle name="40% - 강조색6 2" xfId="22"/>
    <cellStyle name="60% - 강조색1 2" xfId="23"/>
    <cellStyle name="60% - 강조색2 2" xfId="24"/>
    <cellStyle name="60% - 강조색3 2" xfId="25"/>
    <cellStyle name="60% - 강조색4 2" xfId="26"/>
    <cellStyle name="60% - 강조색5 2" xfId="27"/>
    <cellStyle name="60% - 강조색6 2" xfId="28"/>
    <cellStyle name="Comma [0]_ SG&amp;A Bridge " xfId="1"/>
    <cellStyle name="Comma_ SG&amp;A Bridge " xfId="2"/>
    <cellStyle name="Currency [0]_ SG&amp;A Bridge " xfId="3"/>
    <cellStyle name="Currency_ SG&amp;A Bridge " xfId="4"/>
    <cellStyle name="Date" xfId="29"/>
    <cellStyle name="Normal_ SG&amp;A Bridge " xfId="5"/>
    <cellStyle name="style1584362071077" xfId="79"/>
    <cellStyle name="style1591858487647" xfId="80"/>
    <cellStyle name="style1592444682054" xfId="81"/>
    <cellStyle name="style1592444682855" xfId="82"/>
    <cellStyle name="Subtitle Left" xfId="30"/>
    <cellStyle name="Subtitle Right" xfId="31"/>
    <cellStyle name="강조색1 2" xfId="32"/>
    <cellStyle name="강조색2 2" xfId="33"/>
    <cellStyle name="강조색3 2" xfId="34"/>
    <cellStyle name="강조색4 2" xfId="35"/>
    <cellStyle name="강조색5 2" xfId="36"/>
    <cellStyle name="강조색6 2" xfId="37"/>
    <cellStyle name="경고문 2" xfId="38"/>
    <cellStyle name="계산 2" xfId="39"/>
    <cellStyle name="나쁨 2" xfId="40"/>
    <cellStyle name="메모 2" xfId="41"/>
    <cellStyle name="백분율" xfId="6" builtinId="5"/>
    <cellStyle name="백분율 2" xfId="42"/>
    <cellStyle name="백분율 2 2" xfId="75"/>
    <cellStyle name="백분율 2 2 2" xfId="90"/>
    <cellStyle name="백분율 2 3" xfId="85"/>
    <cellStyle name="백분율 3" xfId="43"/>
    <cellStyle name="백분율 4" xfId="44"/>
    <cellStyle name="백분율 5" xfId="74"/>
    <cellStyle name="보통 2" xfId="45"/>
    <cellStyle name="설명 텍스트 2" xfId="46"/>
    <cellStyle name="셀 확인 2" xfId="47"/>
    <cellStyle name="쉼표 [0] 2" xfId="7"/>
    <cellStyle name="쉼표 [0] 2 2" xfId="48"/>
    <cellStyle name="쉼표 [0] 3" xfId="49"/>
    <cellStyle name="쉼표 [0] 4" xfId="50"/>
    <cellStyle name="쉼표 [0] 4 2" xfId="76"/>
    <cellStyle name="쉼표 [0] 4 2 2" xfId="91"/>
    <cellStyle name="쉼표 [0] 4 3" xfId="86"/>
    <cellStyle name="연결된 셀 2" xfId="51"/>
    <cellStyle name="요약 2" xfId="52"/>
    <cellStyle name="입력 2" xfId="53"/>
    <cellStyle name="제목 1 2" xfId="54"/>
    <cellStyle name="제목 2 2" xfId="55"/>
    <cellStyle name="제목 3 2" xfId="56"/>
    <cellStyle name="제목 4 2" xfId="57"/>
    <cellStyle name="제목 5" xfId="58"/>
    <cellStyle name="좋음 2" xfId="59"/>
    <cellStyle name="출력 2" xfId="60"/>
    <cellStyle name="콤마 [0]_시정권고" xfId="8"/>
    <cellStyle name="콤마_시정권고" xfId="9"/>
    <cellStyle name="표준" xfId="0" builtinId="0"/>
    <cellStyle name="표준 10" xfId="84"/>
    <cellStyle name="표준 11" xfId="95"/>
    <cellStyle name="표준 12" xfId="96"/>
    <cellStyle name="표준 13" xfId="97"/>
    <cellStyle name="표준 14" xfId="98"/>
    <cellStyle name="표준 15" xfId="99"/>
    <cellStyle name="표준 16" xfId="100"/>
    <cellStyle name="표준 17" xfId="101"/>
    <cellStyle name="표준 18" xfId="102"/>
    <cellStyle name="표준 2" xfId="10"/>
    <cellStyle name="표준 2 2" xfId="61"/>
    <cellStyle name="표준 2 3" xfId="62"/>
    <cellStyle name="표준 3" xfId="63"/>
    <cellStyle name="표준 3 2" xfId="64"/>
    <cellStyle name="표준 3 3" xfId="65"/>
    <cellStyle name="표준 4" xfId="66"/>
    <cellStyle name="표준 5" xfId="67"/>
    <cellStyle name="표준 6" xfId="68"/>
    <cellStyle name="표준 6 2" xfId="69"/>
    <cellStyle name="표준 6 2 2" xfId="78"/>
    <cellStyle name="표준 6 2 2 2" xfId="93"/>
    <cellStyle name="표준 6 2 3" xfId="88"/>
    <cellStyle name="표준 6 3" xfId="77"/>
    <cellStyle name="표준 6 3 2" xfId="92"/>
    <cellStyle name="표준 6 4" xfId="87"/>
    <cellStyle name="표준 7" xfId="73"/>
    <cellStyle name="표준 8" xfId="72"/>
    <cellStyle name="표준 8 2" xfId="89"/>
    <cellStyle name="표준 9" xfId="83"/>
    <cellStyle name="표준 9 2" xfId="94"/>
    <cellStyle name="하이퍼링크 2" xfId="70"/>
    <cellStyle name="하이퍼링크 3" xfId="7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22</xdr:col>
      <xdr:colOff>0</xdr:colOff>
      <xdr:row>0</xdr:row>
      <xdr:rowOff>0</xdr:rowOff>
    </xdr:to>
    <xdr:sp macro="" textlink="">
      <xdr:nvSpPr>
        <xdr:cNvPr id="1183" name="Rectangle 1"/>
        <xdr:cNvSpPr>
          <a:spLocks noChangeArrowheads="1"/>
        </xdr:cNvSpPr>
      </xdr:nvSpPr>
      <xdr:spPr bwMode="auto">
        <a:xfrm>
          <a:off x="8401050" y="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0</xdr:row>
      <xdr:rowOff>0</xdr:rowOff>
    </xdr:to>
    <xdr:sp macro="" textlink="">
      <xdr:nvSpPr>
        <xdr:cNvPr id="1184" name="Line 5"/>
        <xdr:cNvSpPr>
          <a:spLocks noChangeShapeType="1"/>
        </xdr:cNvSpPr>
      </xdr:nvSpPr>
      <xdr:spPr bwMode="auto">
        <a:xfrm flipH="1">
          <a:off x="8401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0</xdr:row>
      <xdr:rowOff>0</xdr:rowOff>
    </xdr:to>
    <xdr:sp macro="" textlink="">
      <xdr:nvSpPr>
        <xdr:cNvPr id="1185" name="Line 6"/>
        <xdr:cNvSpPr>
          <a:spLocks noChangeShapeType="1"/>
        </xdr:cNvSpPr>
      </xdr:nvSpPr>
      <xdr:spPr bwMode="auto">
        <a:xfrm flipH="1">
          <a:off x="8401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0</xdr:row>
      <xdr:rowOff>0</xdr:rowOff>
    </xdr:to>
    <xdr:sp macro="" textlink="">
      <xdr:nvSpPr>
        <xdr:cNvPr id="1186" name="Line 7"/>
        <xdr:cNvSpPr>
          <a:spLocks noChangeShapeType="1"/>
        </xdr:cNvSpPr>
      </xdr:nvSpPr>
      <xdr:spPr bwMode="auto">
        <a:xfrm>
          <a:off x="8401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0</xdr:row>
      <xdr:rowOff>0</xdr:rowOff>
    </xdr:to>
    <xdr:sp macro="" textlink="">
      <xdr:nvSpPr>
        <xdr:cNvPr id="1187" name="Line 9"/>
        <xdr:cNvSpPr>
          <a:spLocks noChangeShapeType="1"/>
        </xdr:cNvSpPr>
      </xdr:nvSpPr>
      <xdr:spPr bwMode="auto">
        <a:xfrm>
          <a:off x="8401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88" name="Line 12"/>
        <xdr:cNvSpPr>
          <a:spLocks noChangeShapeType="1"/>
        </xdr:cNvSpPr>
      </xdr:nvSpPr>
      <xdr:spPr bwMode="auto">
        <a:xfrm flipH="1"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89" name="Line 13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90" name="Line 15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91" name="Line 17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9525</xdr:colOff>
      <xdr:row>0</xdr:row>
      <xdr:rowOff>0</xdr:rowOff>
    </xdr:to>
    <xdr:sp macro="" textlink="">
      <xdr:nvSpPr>
        <xdr:cNvPr id="1192" name="Line 18"/>
        <xdr:cNvSpPr>
          <a:spLocks noChangeShapeType="1"/>
        </xdr:cNvSpPr>
      </xdr:nvSpPr>
      <xdr:spPr bwMode="auto">
        <a:xfrm flipH="1">
          <a:off x="2419350" y="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161925</xdr:colOff>
      <xdr:row>0</xdr:row>
      <xdr:rowOff>0</xdr:rowOff>
    </xdr:from>
    <xdr:to>
      <xdr:col>2</xdr:col>
      <xdr:colOff>161925</xdr:colOff>
      <xdr:row>0</xdr:row>
      <xdr:rowOff>0</xdr:rowOff>
    </xdr:to>
    <xdr:sp macro="" textlink="">
      <xdr:nvSpPr>
        <xdr:cNvPr id="1193" name="Line 19"/>
        <xdr:cNvSpPr>
          <a:spLocks noChangeShapeType="1"/>
        </xdr:cNvSpPr>
      </xdr:nvSpPr>
      <xdr:spPr bwMode="auto">
        <a:xfrm>
          <a:off x="13620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57</xdr:row>
      <xdr:rowOff>0</xdr:rowOff>
    </xdr:from>
    <xdr:to>
      <xdr:col>22</xdr:col>
      <xdr:colOff>0</xdr:colOff>
      <xdr:row>57</xdr:row>
      <xdr:rowOff>0</xdr:rowOff>
    </xdr:to>
    <xdr:sp macro="" textlink="">
      <xdr:nvSpPr>
        <xdr:cNvPr id="1196" name="Rectangle 22"/>
        <xdr:cNvSpPr>
          <a:spLocks noChangeArrowheads="1"/>
        </xdr:cNvSpPr>
      </xdr:nvSpPr>
      <xdr:spPr bwMode="auto">
        <a:xfrm>
          <a:off x="8401050" y="1361122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198" name="Rectangle 37"/>
        <xdr:cNvSpPr>
          <a:spLocks noChangeArrowheads="1"/>
        </xdr:cNvSpPr>
      </xdr:nvSpPr>
      <xdr:spPr bwMode="auto">
        <a:xfrm>
          <a:off x="7562850" y="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199" name="Line 38"/>
        <xdr:cNvSpPr>
          <a:spLocks noChangeShapeType="1"/>
        </xdr:cNvSpPr>
      </xdr:nvSpPr>
      <xdr:spPr bwMode="auto">
        <a:xfrm flipH="1">
          <a:off x="75628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200" name="Line 39"/>
        <xdr:cNvSpPr>
          <a:spLocks noChangeShapeType="1"/>
        </xdr:cNvSpPr>
      </xdr:nvSpPr>
      <xdr:spPr bwMode="auto">
        <a:xfrm flipH="1">
          <a:off x="75628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201" name="Line 40"/>
        <xdr:cNvSpPr>
          <a:spLocks noChangeShapeType="1"/>
        </xdr:cNvSpPr>
      </xdr:nvSpPr>
      <xdr:spPr bwMode="auto">
        <a:xfrm>
          <a:off x="75628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202" name="Line 41"/>
        <xdr:cNvSpPr>
          <a:spLocks noChangeShapeType="1"/>
        </xdr:cNvSpPr>
      </xdr:nvSpPr>
      <xdr:spPr bwMode="auto">
        <a:xfrm>
          <a:off x="75628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9525</xdr:colOff>
      <xdr:row>0</xdr:row>
      <xdr:rowOff>0</xdr:rowOff>
    </xdr:to>
    <xdr:sp macro="" textlink="">
      <xdr:nvSpPr>
        <xdr:cNvPr id="1203" name="Line 42"/>
        <xdr:cNvSpPr>
          <a:spLocks noChangeShapeType="1"/>
        </xdr:cNvSpPr>
      </xdr:nvSpPr>
      <xdr:spPr bwMode="auto">
        <a:xfrm flipH="1">
          <a:off x="2181225" y="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04" name="Line 43"/>
        <xdr:cNvSpPr>
          <a:spLocks noChangeShapeType="1"/>
        </xdr:cNvSpPr>
      </xdr:nvSpPr>
      <xdr:spPr bwMode="auto">
        <a:xfrm>
          <a:off x="12001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59</xdr:row>
      <xdr:rowOff>0</xdr:rowOff>
    </xdr:from>
    <xdr:to>
      <xdr:col>2</xdr:col>
      <xdr:colOff>0</xdr:colOff>
      <xdr:row>59</xdr:row>
      <xdr:rowOff>19050</xdr:rowOff>
    </xdr:to>
    <xdr:sp macro="" textlink="">
      <xdr:nvSpPr>
        <xdr:cNvPr id="1214" name="Line 60"/>
        <xdr:cNvSpPr>
          <a:spLocks noChangeShapeType="1"/>
        </xdr:cNvSpPr>
      </xdr:nvSpPr>
      <xdr:spPr bwMode="auto">
        <a:xfrm>
          <a:off x="1200150" y="138588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0</xdr:row>
      <xdr:rowOff>0</xdr:rowOff>
    </xdr:to>
    <xdr:sp macro="" textlink="">
      <xdr:nvSpPr>
        <xdr:cNvPr id="1217" name="Rectangle 64"/>
        <xdr:cNvSpPr>
          <a:spLocks noChangeArrowheads="1"/>
        </xdr:cNvSpPr>
      </xdr:nvSpPr>
      <xdr:spPr bwMode="auto">
        <a:xfrm>
          <a:off x="8401050" y="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0</xdr:row>
      <xdr:rowOff>0</xdr:rowOff>
    </xdr:to>
    <xdr:sp macro="" textlink="">
      <xdr:nvSpPr>
        <xdr:cNvPr id="1218" name="Line 65"/>
        <xdr:cNvSpPr>
          <a:spLocks noChangeShapeType="1"/>
        </xdr:cNvSpPr>
      </xdr:nvSpPr>
      <xdr:spPr bwMode="auto">
        <a:xfrm flipH="1">
          <a:off x="8401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0</xdr:row>
      <xdr:rowOff>0</xdr:rowOff>
    </xdr:to>
    <xdr:sp macro="" textlink="">
      <xdr:nvSpPr>
        <xdr:cNvPr id="1219" name="Line 66"/>
        <xdr:cNvSpPr>
          <a:spLocks noChangeShapeType="1"/>
        </xdr:cNvSpPr>
      </xdr:nvSpPr>
      <xdr:spPr bwMode="auto">
        <a:xfrm flipH="1">
          <a:off x="8401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0</xdr:row>
      <xdr:rowOff>0</xdr:rowOff>
    </xdr:to>
    <xdr:sp macro="" textlink="">
      <xdr:nvSpPr>
        <xdr:cNvPr id="1220" name="Line 67"/>
        <xdr:cNvSpPr>
          <a:spLocks noChangeShapeType="1"/>
        </xdr:cNvSpPr>
      </xdr:nvSpPr>
      <xdr:spPr bwMode="auto">
        <a:xfrm>
          <a:off x="8401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0</xdr:row>
      <xdr:rowOff>0</xdr:rowOff>
    </xdr:to>
    <xdr:sp macro="" textlink="">
      <xdr:nvSpPr>
        <xdr:cNvPr id="1221" name="Line 68"/>
        <xdr:cNvSpPr>
          <a:spLocks noChangeShapeType="1"/>
        </xdr:cNvSpPr>
      </xdr:nvSpPr>
      <xdr:spPr bwMode="auto">
        <a:xfrm>
          <a:off x="8401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9525</xdr:colOff>
      <xdr:row>0</xdr:row>
      <xdr:rowOff>0</xdr:rowOff>
    </xdr:to>
    <xdr:sp macro="" textlink="">
      <xdr:nvSpPr>
        <xdr:cNvPr id="1222" name="Line 69"/>
        <xdr:cNvSpPr>
          <a:spLocks noChangeShapeType="1"/>
        </xdr:cNvSpPr>
      </xdr:nvSpPr>
      <xdr:spPr bwMode="auto">
        <a:xfrm flipH="1">
          <a:off x="2419350" y="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161925</xdr:colOff>
      <xdr:row>0</xdr:row>
      <xdr:rowOff>0</xdr:rowOff>
    </xdr:from>
    <xdr:to>
      <xdr:col>2</xdr:col>
      <xdr:colOff>161925</xdr:colOff>
      <xdr:row>0</xdr:row>
      <xdr:rowOff>0</xdr:rowOff>
    </xdr:to>
    <xdr:sp macro="" textlink="">
      <xdr:nvSpPr>
        <xdr:cNvPr id="1223" name="Line 70"/>
        <xdr:cNvSpPr>
          <a:spLocks noChangeShapeType="1"/>
        </xdr:cNvSpPr>
      </xdr:nvSpPr>
      <xdr:spPr bwMode="auto">
        <a:xfrm>
          <a:off x="13620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55</xdr:row>
      <xdr:rowOff>0</xdr:rowOff>
    </xdr:from>
    <xdr:to>
      <xdr:col>22</xdr:col>
      <xdr:colOff>0</xdr:colOff>
      <xdr:row>55</xdr:row>
      <xdr:rowOff>0</xdr:rowOff>
    </xdr:to>
    <xdr:sp macro="" textlink="">
      <xdr:nvSpPr>
        <xdr:cNvPr id="1226" name="Rectangle 73"/>
        <xdr:cNvSpPr>
          <a:spLocks noChangeArrowheads="1"/>
        </xdr:cNvSpPr>
      </xdr:nvSpPr>
      <xdr:spPr bwMode="auto">
        <a:xfrm>
          <a:off x="8401050" y="1316355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19050</xdr:rowOff>
    </xdr:from>
    <xdr:to>
      <xdr:col>2</xdr:col>
      <xdr:colOff>0</xdr:colOff>
      <xdr:row>7</xdr:row>
      <xdr:rowOff>0</xdr:rowOff>
    </xdr:to>
    <xdr:sp macro="" textlink="">
      <xdr:nvSpPr>
        <xdr:cNvPr id="1232" name="Line 80"/>
        <xdr:cNvSpPr>
          <a:spLocks noChangeShapeType="1"/>
        </xdr:cNvSpPr>
      </xdr:nvSpPr>
      <xdr:spPr bwMode="auto">
        <a:xfrm>
          <a:off x="361950" y="971550"/>
          <a:ext cx="83820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233" name="Rectangle 81"/>
        <xdr:cNvSpPr>
          <a:spLocks noChangeArrowheads="1"/>
        </xdr:cNvSpPr>
      </xdr:nvSpPr>
      <xdr:spPr bwMode="auto">
        <a:xfrm>
          <a:off x="7562850" y="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234" name="Line 82"/>
        <xdr:cNvSpPr>
          <a:spLocks noChangeShapeType="1"/>
        </xdr:cNvSpPr>
      </xdr:nvSpPr>
      <xdr:spPr bwMode="auto">
        <a:xfrm flipH="1">
          <a:off x="75628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235" name="Line 83"/>
        <xdr:cNvSpPr>
          <a:spLocks noChangeShapeType="1"/>
        </xdr:cNvSpPr>
      </xdr:nvSpPr>
      <xdr:spPr bwMode="auto">
        <a:xfrm flipH="1">
          <a:off x="75628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236" name="Line 84"/>
        <xdr:cNvSpPr>
          <a:spLocks noChangeShapeType="1"/>
        </xdr:cNvSpPr>
      </xdr:nvSpPr>
      <xdr:spPr bwMode="auto">
        <a:xfrm>
          <a:off x="75628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237" name="Line 85"/>
        <xdr:cNvSpPr>
          <a:spLocks noChangeShapeType="1"/>
        </xdr:cNvSpPr>
      </xdr:nvSpPr>
      <xdr:spPr bwMode="auto">
        <a:xfrm>
          <a:off x="75628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9525</xdr:colOff>
      <xdr:row>0</xdr:row>
      <xdr:rowOff>0</xdr:rowOff>
    </xdr:to>
    <xdr:sp macro="" textlink="">
      <xdr:nvSpPr>
        <xdr:cNvPr id="1238" name="Line 86"/>
        <xdr:cNvSpPr>
          <a:spLocks noChangeShapeType="1"/>
        </xdr:cNvSpPr>
      </xdr:nvSpPr>
      <xdr:spPr bwMode="auto">
        <a:xfrm flipH="1">
          <a:off x="2181225" y="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39" name="Line 87"/>
        <xdr:cNvSpPr>
          <a:spLocks noChangeShapeType="1"/>
        </xdr:cNvSpPr>
      </xdr:nvSpPr>
      <xdr:spPr bwMode="auto">
        <a:xfrm>
          <a:off x="12001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52</xdr:row>
      <xdr:rowOff>0</xdr:rowOff>
    </xdr:from>
    <xdr:to>
      <xdr:col>22</xdr:col>
      <xdr:colOff>0</xdr:colOff>
      <xdr:row>52</xdr:row>
      <xdr:rowOff>0</xdr:rowOff>
    </xdr:to>
    <xdr:sp macro="" textlink="">
      <xdr:nvSpPr>
        <xdr:cNvPr id="1241" name="Rectangle 90"/>
        <xdr:cNvSpPr>
          <a:spLocks noChangeArrowheads="1"/>
        </xdr:cNvSpPr>
      </xdr:nvSpPr>
      <xdr:spPr bwMode="auto">
        <a:xfrm>
          <a:off x="8401050" y="1116330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0</xdr:colOff>
      <xdr:row>52</xdr:row>
      <xdr:rowOff>0</xdr:rowOff>
    </xdr:from>
    <xdr:to>
      <xdr:col>22</xdr:col>
      <xdr:colOff>0</xdr:colOff>
      <xdr:row>52</xdr:row>
      <xdr:rowOff>0</xdr:rowOff>
    </xdr:to>
    <xdr:sp macro="" textlink="">
      <xdr:nvSpPr>
        <xdr:cNvPr id="1242" name="Line 91"/>
        <xdr:cNvSpPr>
          <a:spLocks noChangeShapeType="1"/>
        </xdr:cNvSpPr>
      </xdr:nvSpPr>
      <xdr:spPr bwMode="auto">
        <a:xfrm flipH="1">
          <a:off x="8401050" y="11163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52</xdr:row>
      <xdr:rowOff>0</xdr:rowOff>
    </xdr:from>
    <xdr:to>
      <xdr:col>22</xdr:col>
      <xdr:colOff>0</xdr:colOff>
      <xdr:row>52</xdr:row>
      <xdr:rowOff>0</xdr:rowOff>
    </xdr:to>
    <xdr:sp macro="" textlink="">
      <xdr:nvSpPr>
        <xdr:cNvPr id="1243" name="Line 92"/>
        <xdr:cNvSpPr>
          <a:spLocks noChangeShapeType="1"/>
        </xdr:cNvSpPr>
      </xdr:nvSpPr>
      <xdr:spPr bwMode="auto">
        <a:xfrm flipH="1">
          <a:off x="8401050" y="11163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52</xdr:row>
      <xdr:rowOff>0</xdr:rowOff>
    </xdr:from>
    <xdr:to>
      <xdr:col>22</xdr:col>
      <xdr:colOff>0</xdr:colOff>
      <xdr:row>52</xdr:row>
      <xdr:rowOff>0</xdr:rowOff>
    </xdr:to>
    <xdr:sp macro="" textlink="">
      <xdr:nvSpPr>
        <xdr:cNvPr id="1244" name="Line 93"/>
        <xdr:cNvSpPr>
          <a:spLocks noChangeShapeType="1"/>
        </xdr:cNvSpPr>
      </xdr:nvSpPr>
      <xdr:spPr bwMode="auto">
        <a:xfrm>
          <a:off x="8401050" y="11163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52</xdr:row>
      <xdr:rowOff>0</xdr:rowOff>
    </xdr:from>
    <xdr:to>
      <xdr:col>22</xdr:col>
      <xdr:colOff>0</xdr:colOff>
      <xdr:row>52</xdr:row>
      <xdr:rowOff>0</xdr:rowOff>
    </xdr:to>
    <xdr:sp macro="" textlink="">
      <xdr:nvSpPr>
        <xdr:cNvPr id="1245" name="Line 94"/>
        <xdr:cNvSpPr>
          <a:spLocks noChangeShapeType="1"/>
        </xdr:cNvSpPr>
      </xdr:nvSpPr>
      <xdr:spPr bwMode="auto">
        <a:xfrm>
          <a:off x="8401050" y="11163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53</xdr:row>
      <xdr:rowOff>0</xdr:rowOff>
    </xdr:from>
    <xdr:to>
      <xdr:col>2</xdr:col>
      <xdr:colOff>0</xdr:colOff>
      <xdr:row>53</xdr:row>
      <xdr:rowOff>0</xdr:rowOff>
    </xdr:to>
    <xdr:sp macro="" textlink="">
      <xdr:nvSpPr>
        <xdr:cNvPr id="1246" name="Line 96"/>
        <xdr:cNvSpPr>
          <a:spLocks noChangeShapeType="1"/>
        </xdr:cNvSpPr>
      </xdr:nvSpPr>
      <xdr:spPr bwMode="auto">
        <a:xfrm>
          <a:off x="1200150" y="11163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19050</xdr:rowOff>
    </xdr:from>
    <xdr:to>
      <xdr:col>2</xdr:col>
      <xdr:colOff>0</xdr:colOff>
      <xdr:row>7</xdr:row>
      <xdr:rowOff>0</xdr:rowOff>
    </xdr:to>
    <xdr:sp macro="" textlink="">
      <xdr:nvSpPr>
        <xdr:cNvPr id="1247" name="Line 97"/>
        <xdr:cNvSpPr>
          <a:spLocks noChangeShapeType="1"/>
        </xdr:cNvSpPr>
      </xdr:nvSpPr>
      <xdr:spPr bwMode="auto">
        <a:xfrm>
          <a:off x="361950" y="971550"/>
          <a:ext cx="83820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57</xdr:row>
      <xdr:rowOff>0</xdr:rowOff>
    </xdr:from>
    <xdr:to>
      <xdr:col>22</xdr:col>
      <xdr:colOff>0</xdr:colOff>
      <xdr:row>57</xdr:row>
      <xdr:rowOff>0</xdr:rowOff>
    </xdr:to>
    <xdr:sp macro="" textlink="">
      <xdr:nvSpPr>
        <xdr:cNvPr id="1252" name="Line 102"/>
        <xdr:cNvSpPr>
          <a:spLocks noChangeShapeType="1"/>
        </xdr:cNvSpPr>
      </xdr:nvSpPr>
      <xdr:spPr bwMode="auto">
        <a:xfrm>
          <a:off x="8401050" y="13611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56</xdr:row>
      <xdr:rowOff>19050</xdr:rowOff>
    </xdr:from>
    <xdr:to>
      <xdr:col>2</xdr:col>
      <xdr:colOff>0</xdr:colOff>
      <xdr:row>58</xdr:row>
      <xdr:rowOff>0</xdr:rowOff>
    </xdr:to>
    <xdr:sp macro="" textlink="">
      <xdr:nvSpPr>
        <xdr:cNvPr id="1255" name="Line 105"/>
        <xdr:cNvSpPr>
          <a:spLocks noChangeShapeType="1"/>
        </xdr:cNvSpPr>
      </xdr:nvSpPr>
      <xdr:spPr bwMode="auto">
        <a:xfrm>
          <a:off x="361950" y="13182600"/>
          <a:ext cx="838200" cy="428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59</xdr:row>
      <xdr:rowOff>0</xdr:rowOff>
    </xdr:from>
    <xdr:to>
      <xdr:col>22</xdr:col>
      <xdr:colOff>0</xdr:colOff>
      <xdr:row>59</xdr:row>
      <xdr:rowOff>0</xdr:rowOff>
    </xdr:to>
    <xdr:sp macro="" textlink="">
      <xdr:nvSpPr>
        <xdr:cNvPr id="1258" name="Line 108"/>
        <xdr:cNvSpPr>
          <a:spLocks noChangeShapeType="1"/>
        </xdr:cNvSpPr>
      </xdr:nvSpPr>
      <xdr:spPr bwMode="auto">
        <a:xfrm>
          <a:off x="8401050" y="1410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58</xdr:row>
      <xdr:rowOff>0</xdr:rowOff>
    </xdr:from>
    <xdr:to>
      <xdr:col>2</xdr:col>
      <xdr:colOff>0</xdr:colOff>
      <xdr:row>58</xdr:row>
      <xdr:rowOff>19050</xdr:rowOff>
    </xdr:to>
    <xdr:sp macro="" textlink="">
      <xdr:nvSpPr>
        <xdr:cNvPr id="1261" name="Line 116"/>
        <xdr:cNvSpPr>
          <a:spLocks noChangeShapeType="1"/>
        </xdr:cNvSpPr>
      </xdr:nvSpPr>
      <xdr:spPr bwMode="auto">
        <a:xfrm>
          <a:off x="1200150" y="1361122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0</xdr:row>
      <xdr:rowOff>0</xdr:rowOff>
    </xdr:to>
    <xdr:sp macro="" textlink="">
      <xdr:nvSpPr>
        <xdr:cNvPr id="1263" name="Rectangle 118"/>
        <xdr:cNvSpPr>
          <a:spLocks noChangeArrowheads="1"/>
        </xdr:cNvSpPr>
      </xdr:nvSpPr>
      <xdr:spPr bwMode="auto">
        <a:xfrm>
          <a:off x="8401050" y="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0</xdr:row>
      <xdr:rowOff>0</xdr:rowOff>
    </xdr:to>
    <xdr:sp macro="" textlink="">
      <xdr:nvSpPr>
        <xdr:cNvPr id="1264" name="Line 119"/>
        <xdr:cNvSpPr>
          <a:spLocks noChangeShapeType="1"/>
        </xdr:cNvSpPr>
      </xdr:nvSpPr>
      <xdr:spPr bwMode="auto">
        <a:xfrm flipH="1">
          <a:off x="8401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0</xdr:row>
      <xdr:rowOff>0</xdr:rowOff>
    </xdr:to>
    <xdr:sp macro="" textlink="">
      <xdr:nvSpPr>
        <xdr:cNvPr id="1265" name="Line 120"/>
        <xdr:cNvSpPr>
          <a:spLocks noChangeShapeType="1"/>
        </xdr:cNvSpPr>
      </xdr:nvSpPr>
      <xdr:spPr bwMode="auto">
        <a:xfrm flipH="1">
          <a:off x="8401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0</xdr:row>
      <xdr:rowOff>0</xdr:rowOff>
    </xdr:to>
    <xdr:sp macro="" textlink="">
      <xdr:nvSpPr>
        <xdr:cNvPr id="1266" name="Line 121"/>
        <xdr:cNvSpPr>
          <a:spLocks noChangeShapeType="1"/>
        </xdr:cNvSpPr>
      </xdr:nvSpPr>
      <xdr:spPr bwMode="auto">
        <a:xfrm>
          <a:off x="8401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0</xdr:row>
      <xdr:rowOff>0</xdr:rowOff>
    </xdr:to>
    <xdr:sp macro="" textlink="">
      <xdr:nvSpPr>
        <xdr:cNvPr id="1267" name="Line 122"/>
        <xdr:cNvSpPr>
          <a:spLocks noChangeShapeType="1"/>
        </xdr:cNvSpPr>
      </xdr:nvSpPr>
      <xdr:spPr bwMode="auto">
        <a:xfrm>
          <a:off x="8401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9525</xdr:colOff>
      <xdr:row>0</xdr:row>
      <xdr:rowOff>0</xdr:rowOff>
    </xdr:to>
    <xdr:sp macro="" textlink="">
      <xdr:nvSpPr>
        <xdr:cNvPr id="1268" name="Line 123"/>
        <xdr:cNvSpPr>
          <a:spLocks noChangeShapeType="1"/>
        </xdr:cNvSpPr>
      </xdr:nvSpPr>
      <xdr:spPr bwMode="auto">
        <a:xfrm flipH="1">
          <a:off x="2419350" y="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161925</xdr:colOff>
      <xdr:row>0</xdr:row>
      <xdr:rowOff>0</xdr:rowOff>
    </xdr:from>
    <xdr:to>
      <xdr:col>2</xdr:col>
      <xdr:colOff>161925</xdr:colOff>
      <xdr:row>0</xdr:row>
      <xdr:rowOff>0</xdr:rowOff>
    </xdr:to>
    <xdr:sp macro="" textlink="">
      <xdr:nvSpPr>
        <xdr:cNvPr id="1269" name="Line 124"/>
        <xdr:cNvSpPr>
          <a:spLocks noChangeShapeType="1"/>
        </xdr:cNvSpPr>
      </xdr:nvSpPr>
      <xdr:spPr bwMode="auto">
        <a:xfrm>
          <a:off x="13620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57</xdr:row>
      <xdr:rowOff>0</xdr:rowOff>
    </xdr:from>
    <xdr:to>
      <xdr:col>22</xdr:col>
      <xdr:colOff>0</xdr:colOff>
      <xdr:row>57</xdr:row>
      <xdr:rowOff>0</xdr:rowOff>
    </xdr:to>
    <xdr:sp macro="" textlink="">
      <xdr:nvSpPr>
        <xdr:cNvPr id="1272" name="Rectangle 127"/>
        <xdr:cNvSpPr>
          <a:spLocks noChangeArrowheads="1"/>
        </xdr:cNvSpPr>
      </xdr:nvSpPr>
      <xdr:spPr bwMode="auto">
        <a:xfrm>
          <a:off x="8401050" y="13611225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274" name="Rectangle 129"/>
        <xdr:cNvSpPr>
          <a:spLocks noChangeArrowheads="1"/>
        </xdr:cNvSpPr>
      </xdr:nvSpPr>
      <xdr:spPr bwMode="auto">
        <a:xfrm>
          <a:off x="7562850" y="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275" name="Line 130"/>
        <xdr:cNvSpPr>
          <a:spLocks noChangeShapeType="1"/>
        </xdr:cNvSpPr>
      </xdr:nvSpPr>
      <xdr:spPr bwMode="auto">
        <a:xfrm flipH="1">
          <a:off x="75628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276" name="Line 131"/>
        <xdr:cNvSpPr>
          <a:spLocks noChangeShapeType="1"/>
        </xdr:cNvSpPr>
      </xdr:nvSpPr>
      <xdr:spPr bwMode="auto">
        <a:xfrm flipH="1">
          <a:off x="75628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277" name="Line 132"/>
        <xdr:cNvSpPr>
          <a:spLocks noChangeShapeType="1"/>
        </xdr:cNvSpPr>
      </xdr:nvSpPr>
      <xdr:spPr bwMode="auto">
        <a:xfrm>
          <a:off x="75628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278" name="Line 133"/>
        <xdr:cNvSpPr>
          <a:spLocks noChangeShapeType="1"/>
        </xdr:cNvSpPr>
      </xdr:nvSpPr>
      <xdr:spPr bwMode="auto">
        <a:xfrm>
          <a:off x="75628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9525</xdr:colOff>
      <xdr:row>0</xdr:row>
      <xdr:rowOff>0</xdr:rowOff>
    </xdr:to>
    <xdr:sp macro="" textlink="">
      <xdr:nvSpPr>
        <xdr:cNvPr id="1279" name="Line 134"/>
        <xdr:cNvSpPr>
          <a:spLocks noChangeShapeType="1"/>
        </xdr:cNvSpPr>
      </xdr:nvSpPr>
      <xdr:spPr bwMode="auto">
        <a:xfrm flipH="1">
          <a:off x="2181225" y="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280" name="Line 135"/>
        <xdr:cNvSpPr>
          <a:spLocks noChangeShapeType="1"/>
        </xdr:cNvSpPr>
      </xdr:nvSpPr>
      <xdr:spPr bwMode="auto">
        <a:xfrm>
          <a:off x="12001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59</xdr:row>
      <xdr:rowOff>0</xdr:rowOff>
    </xdr:from>
    <xdr:to>
      <xdr:col>2</xdr:col>
      <xdr:colOff>0</xdr:colOff>
      <xdr:row>59</xdr:row>
      <xdr:rowOff>19050</xdr:rowOff>
    </xdr:to>
    <xdr:sp macro="" textlink="">
      <xdr:nvSpPr>
        <xdr:cNvPr id="1290" name="Line 145"/>
        <xdr:cNvSpPr>
          <a:spLocks noChangeShapeType="1"/>
        </xdr:cNvSpPr>
      </xdr:nvSpPr>
      <xdr:spPr bwMode="auto">
        <a:xfrm>
          <a:off x="1200150" y="138588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0</xdr:row>
      <xdr:rowOff>0</xdr:rowOff>
    </xdr:to>
    <xdr:sp macro="" textlink="">
      <xdr:nvSpPr>
        <xdr:cNvPr id="1293" name="Rectangle 148"/>
        <xdr:cNvSpPr>
          <a:spLocks noChangeArrowheads="1"/>
        </xdr:cNvSpPr>
      </xdr:nvSpPr>
      <xdr:spPr bwMode="auto">
        <a:xfrm>
          <a:off x="8401050" y="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0</xdr:row>
      <xdr:rowOff>0</xdr:rowOff>
    </xdr:to>
    <xdr:sp macro="" textlink="">
      <xdr:nvSpPr>
        <xdr:cNvPr id="1294" name="Line 149"/>
        <xdr:cNvSpPr>
          <a:spLocks noChangeShapeType="1"/>
        </xdr:cNvSpPr>
      </xdr:nvSpPr>
      <xdr:spPr bwMode="auto">
        <a:xfrm flipH="1">
          <a:off x="8401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0</xdr:row>
      <xdr:rowOff>0</xdr:rowOff>
    </xdr:to>
    <xdr:sp macro="" textlink="">
      <xdr:nvSpPr>
        <xdr:cNvPr id="1295" name="Line 150"/>
        <xdr:cNvSpPr>
          <a:spLocks noChangeShapeType="1"/>
        </xdr:cNvSpPr>
      </xdr:nvSpPr>
      <xdr:spPr bwMode="auto">
        <a:xfrm flipH="1">
          <a:off x="8401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0</xdr:row>
      <xdr:rowOff>0</xdr:rowOff>
    </xdr:to>
    <xdr:sp macro="" textlink="">
      <xdr:nvSpPr>
        <xdr:cNvPr id="1296" name="Line 151"/>
        <xdr:cNvSpPr>
          <a:spLocks noChangeShapeType="1"/>
        </xdr:cNvSpPr>
      </xdr:nvSpPr>
      <xdr:spPr bwMode="auto">
        <a:xfrm>
          <a:off x="8401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0</xdr:row>
      <xdr:rowOff>0</xdr:rowOff>
    </xdr:to>
    <xdr:sp macro="" textlink="">
      <xdr:nvSpPr>
        <xdr:cNvPr id="1297" name="Line 152"/>
        <xdr:cNvSpPr>
          <a:spLocks noChangeShapeType="1"/>
        </xdr:cNvSpPr>
      </xdr:nvSpPr>
      <xdr:spPr bwMode="auto">
        <a:xfrm>
          <a:off x="84010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9525</xdr:colOff>
      <xdr:row>0</xdr:row>
      <xdr:rowOff>0</xdr:rowOff>
    </xdr:to>
    <xdr:sp macro="" textlink="">
      <xdr:nvSpPr>
        <xdr:cNvPr id="1298" name="Line 153"/>
        <xdr:cNvSpPr>
          <a:spLocks noChangeShapeType="1"/>
        </xdr:cNvSpPr>
      </xdr:nvSpPr>
      <xdr:spPr bwMode="auto">
        <a:xfrm flipH="1">
          <a:off x="2419350" y="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161925</xdr:colOff>
      <xdr:row>0</xdr:row>
      <xdr:rowOff>0</xdr:rowOff>
    </xdr:from>
    <xdr:to>
      <xdr:col>2</xdr:col>
      <xdr:colOff>161925</xdr:colOff>
      <xdr:row>0</xdr:row>
      <xdr:rowOff>0</xdr:rowOff>
    </xdr:to>
    <xdr:sp macro="" textlink="">
      <xdr:nvSpPr>
        <xdr:cNvPr id="1299" name="Line 154"/>
        <xdr:cNvSpPr>
          <a:spLocks noChangeShapeType="1"/>
        </xdr:cNvSpPr>
      </xdr:nvSpPr>
      <xdr:spPr bwMode="auto">
        <a:xfrm>
          <a:off x="13620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55</xdr:row>
      <xdr:rowOff>0</xdr:rowOff>
    </xdr:from>
    <xdr:to>
      <xdr:col>22</xdr:col>
      <xdr:colOff>0</xdr:colOff>
      <xdr:row>55</xdr:row>
      <xdr:rowOff>0</xdr:rowOff>
    </xdr:to>
    <xdr:sp macro="" textlink="">
      <xdr:nvSpPr>
        <xdr:cNvPr id="1302" name="Rectangle 157"/>
        <xdr:cNvSpPr>
          <a:spLocks noChangeArrowheads="1"/>
        </xdr:cNvSpPr>
      </xdr:nvSpPr>
      <xdr:spPr bwMode="auto">
        <a:xfrm>
          <a:off x="8401050" y="1316355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309" name="Rectangle 164"/>
        <xdr:cNvSpPr>
          <a:spLocks noChangeArrowheads="1"/>
        </xdr:cNvSpPr>
      </xdr:nvSpPr>
      <xdr:spPr bwMode="auto">
        <a:xfrm>
          <a:off x="7562850" y="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310" name="Line 165"/>
        <xdr:cNvSpPr>
          <a:spLocks noChangeShapeType="1"/>
        </xdr:cNvSpPr>
      </xdr:nvSpPr>
      <xdr:spPr bwMode="auto">
        <a:xfrm flipH="1">
          <a:off x="75628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311" name="Line 166"/>
        <xdr:cNvSpPr>
          <a:spLocks noChangeShapeType="1"/>
        </xdr:cNvSpPr>
      </xdr:nvSpPr>
      <xdr:spPr bwMode="auto">
        <a:xfrm flipH="1">
          <a:off x="75628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312" name="Line 167"/>
        <xdr:cNvSpPr>
          <a:spLocks noChangeShapeType="1"/>
        </xdr:cNvSpPr>
      </xdr:nvSpPr>
      <xdr:spPr bwMode="auto">
        <a:xfrm>
          <a:off x="75628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313" name="Line 168"/>
        <xdr:cNvSpPr>
          <a:spLocks noChangeShapeType="1"/>
        </xdr:cNvSpPr>
      </xdr:nvSpPr>
      <xdr:spPr bwMode="auto">
        <a:xfrm>
          <a:off x="75628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9525</xdr:colOff>
      <xdr:row>0</xdr:row>
      <xdr:rowOff>0</xdr:rowOff>
    </xdr:to>
    <xdr:sp macro="" textlink="">
      <xdr:nvSpPr>
        <xdr:cNvPr id="1314" name="Line 169"/>
        <xdr:cNvSpPr>
          <a:spLocks noChangeShapeType="1"/>
        </xdr:cNvSpPr>
      </xdr:nvSpPr>
      <xdr:spPr bwMode="auto">
        <a:xfrm flipH="1">
          <a:off x="2181225" y="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1315" name="Line 170"/>
        <xdr:cNvSpPr>
          <a:spLocks noChangeShapeType="1"/>
        </xdr:cNvSpPr>
      </xdr:nvSpPr>
      <xdr:spPr bwMode="auto">
        <a:xfrm>
          <a:off x="12001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52</xdr:row>
      <xdr:rowOff>0</xdr:rowOff>
    </xdr:from>
    <xdr:to>
      <xdr:col>22</xdr:col>
      <xdr:colOff>0</xdr:colOff>
      <xdr:row>52</xdr:row>
      <xdr:rowOff>0</xdr:rowOff>
    </xdr:to>
    <xdr:sp macro="" textlink="">
      <xdr:nvSpPr>
        <xdr:cNvPr id="1318" name="Rectangle 173"/>
        <xdr:cNvSpPr>
          <a:spLocks noChangeArrowheads="1"/>
        </xdr:cNvSpPr>
      </xdr:nvSpPr>
      <xdr:spPr bwMode="auto">
        <a:xfrm>
          <a:off x="8401050" y="11163300"/>
          <a:ext cx="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0</xdr:colOff>
      <xdr:row>52</xdr:row>
      <xdr:rowOff>0</xdr:rowOff>
    </xdr:from>
    <xdr:to>
      <xdr:col>22</xdr:col>
      <xdr:colOff>0</xdr:colOff>
      <xdr:row>52</xdr:row>
      <xdr:rowOff>0</xdr:rowOff>
    </xdr:to>
    <xdr:sp macro="" textlink="">
      <xdr:nvSpPr>
        <xdr:cNvPr id="1319" name="Line 174"/>
        <xdr:cNvSpPr>
          <a:spLocks noChangeShapeType="1"/>
        </xdr:cNvSpPr>
      </xdr:nvSpPr>
      <xdr:spPr bwMode="auto">
        <a:xfrm flipH="1">
          <a:off x="8401050" y="11163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52</xdr:row>
      <xdr:rowOff>0</xdr:rowOff>
    </xdr:from>
    <xdr:to>
      <xdr:col>22</xdr:col>
      <xdr:colOff>0</xdr:colOff>
      <xdr:row>52</xdr:row>
      <xdr:rowOff>0</xdr:rowOff>
    </xdr:to>
    <xdr:sp macro="" textlink="">
      <xdr:nvSpPr>
        <xdr:cNvPr id="1320" name="Line 175"/>
        <xdr:cNvSpPr>
          <a:spLocks noChangeShapeType="1"/>
        </xdr:cNvSpPr>
      </xdr:nvSpPr>
      <xdr:spPr bwMode="auto">
        <a:xfrm flipH="1">
          <a:off x="8401050" y="11163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52</xdr:row>
      <xdr:rowOff>0</xdr:rowOff>
    </xdr:from>
    <xdr:to>
      <xdr:col>22</xdr:col>
      <xdr:colOff>0</xdr:colOff>
      <xdr:row>52</xdr:row>
      <xdr:rowOff>0</xdr:rowOff>
    </xdr:to>
    <xdr:sp macro="" textlink="">
      <xdr:nvSpPr>
        <xdr:cNvPr id="1321" name="Line 176"/>
        <xdr:cNvSpPr>
          <a:spLocks noChangeShapeType="1"/>
        </xdr:cNvSpPr>
      </xdr:nvSpPr>
      <xdr:spPr bwMode="auto">
        <a:xfrm>
          <a:off x="8401050" y="11163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52</xdr:row>
      <xdr:rowOff>0</xdr:rowOff>
    </xdr:from>
    <xdr:to>
      <xdr:col>22</xdr:col>
      <xdr:colOff>0</xdr:colOff>
      <xdr:row>52</xdr:row>
      <xdr:rowOff>0</xdr:rowOff>
    </xdr:to>
    <xdr:sp macro="" textlink="">
      <xdr:nvSpPr>
        <xdr:cNvPr id="1322" name="Line 177"/>
        <xdr:cNvSpPr>
          <a:spLocks noChangeShapeType="1"/>
        </xdr:cNvSpPr>
      </xdr:nvSpPr>
      <xdr:spPr bwMode="auto">
        <a:xfrm>
          <a:off x="8401050" y="11163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53</xdr:row>
      <xdr:rowOff>0</xdr:rowOff>
    </xdr:from>
    <xdr:to>
      <xdr:col>2</xdr:col>
      <xdr:colOff>0</xdr:colOff>
      <xdr:row>53</xdr:row>
      <xdr:rowOff>0</xdr:rowOff>
    </xdr:to>
    <xdr:sp macro="" textlink="">
      <xdr:nvSpPr>
        <xdr:cNvPr id="1323" name="Line 178"/>
        <xdr:cNvSpPr>
          <a:spLocks noChangeShapeType="1"/>
        </xdr:cNvSpPr>
      </xdr:nvSpPr>
      <xdr:spPr bwMode="auto">
        <a:xfrm>
          <a:off x="1200150" y="11163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57</xdr:row>
      <xdr:rowOff>0</xdr:rowOff>
    </xdr:from>
    <xdr:to>
      <xdr:col>22</xdr:col>
      <xdr:colOff>0</xdr:colOff>
      <xdr:row>57</xdr:row>
      <xdr:rowOff>0</xdr:rowOff>
    </xdr:to>
    <xdr:sp macro="" textlink="">
      <xdr:nvSpPr>
        <xdr:cNvPr id="1328" name="Line 184"/>
        <xdr:cNvSpPr>
          <a:spLocks noChangeShapeType="1"/>
        </xdr:cNvSpPr>
      </xdr:nvSpPr>
      <xdr:spPr bwMode="auto">
        <a:xfrm>
          <a:off x="8401050" y="13611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56</xdr:row>
      <xdr:rowOff>19050</xdr:rowOff>
    </xdr:from>
    <xdr:to>
      <xdr:col>2</xdr:col>
      <xdr:colOff>0</xdr:colOff>
      <xdr:row>58</xdr:row>
      <xdr:rowOff>0</xdr:rowOff>
    </xdr:to>
    <xdr:sp macro="" textlink="">
      <xdr:nvSpPr>
        <xdr:cNvPr id="1331" name="Line 187"/>
        <xdr:cNvSpPr>
          <a:spLocks noChangeShapeType="1"/>
        </xdr:cNvSpPr>
      </xdr:nvSpPr>
      <xdr:spPr bwMode="auto">
        <a:xfrm>
          <a:off x="361950" y="13182600"/>
          <a:ext cx="838200" cy="428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59</xdr:row>
      <xdr:rowOff>0</xdr:rowOff>
    </xdr:from>
    <xdr:to>
      <xdr:col>22</xdr:col>
      <xdr:colOff>0</xdr:colOff>
      <xdr:row>59</xdr:row>
      <xdr:rowOff>0</xdr:rowOff>
    </xdr:to>
    <xdr:sp macro="" textlink="">
      <xdr:nvSpPr>
        <xdr:cNvPr id="1334" name="Line 190"/>
        <xdr:cNvSpPr>
          <a:spLocks noChangeShapeType="1"/>
        </xdr:cNvSpPr>
      </xdr:nvSpPr>
      <xdr:spPr bwMode="auto">
        <a:xfrm>
          <a:off x="8401050" y="1410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58</xdr:row>
      <xdr:rowOff>0</xdr:rowOff>
    </xdr:from>
    <xdr:to>
      <xdr:col>2</xdr:col>
      <xdr:colOff>0</xdr:colOff>
      <xdr:row>58</xdr:row>
      <xdr:rowOff>19050</xdr:rowOff>
    </xdr:to>
    <xdr:sp macro="" textlink="">
      <xdr:nvSpPr>
        <xdr:cNvPr id="1337" name="Line 195"/>
        <xdr:cNvSpPr>
          <a:spLocks noChangeShapeType="1"/>
        </xdr:cNvSpPr>
      </xdr:nvSpPr>
      <xdr:spPr bwMode="auto">
        <a:xfrm>
          <a:off x="1200150" y="1361122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60</xdr:row>
      <xdr:rowOff>0</xdr:rowOff>
    </xdr:from>
    <xdr:to>
      <xdr:col>2</xdr:col>
      <xdr:colOff>0</xdr:colOff>
      <xdr:row>60</xdr:row>
      <xdr:rowOff>19050</xdr:rowOff>
    </xdr:to>
    <xdr:sp macro="" textlink="">
      <xdr:nvSpPr>
        <xdr:cNvPr id="1339" name="Line 197"/>
        <xdr:cNvSpPr>
          <a:spLocks noChangeShapeType="1"/>
        </xdr:cNvSpPr>
      </xdr:nvSpPr>
      <xdr:spPr bwMode="auto">
        <a:xfrm>
          <a:off x="1200150" y="1410652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60</xdr:row>
      <xdr:rowOff>0</xdr:rowOff>
    </xdr:from>
    <xdr:to>
      <xdr:col>2</xdr:col>
      <xdr:colOff>0</xdr:colOff>
      <xdr:row>60</xdr:row>
      <xdr:rowOff>19050</xdr:rowOff>
    </xdr:to>
    <xdr:sp macro="" textlink="">
      <xdr:nvSpPr>
        <xdr:cNvPr id="1340" name="Line 198"/>
        <xdr:cNvSpPr>
          <a:spLocks noChangeShapeType="1"/>
        </xdr:cNvSpPr>
      </xdr:nvSpPr>
      <xdr:spPr bwMode="auto">
        <a:xfrm>
          <a:off x="1200150" y="1410652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3</xdr:row>
      <xdr:rowOff>0</xdr:rowOff>
    </xdr:from>
    <xdr:to>
      <xdr:col>21</xdr:col>
      <xdr:colOff>0</xdr:colOff>
      <xdr:row>3</xdr:row>
      <xdr:rowOff>9525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3468350" y="67627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51</xdr:row>
      <xdr:rowOff>0</xdr:rowOff>
    </xdr:from>
    <xdr:to>
      <xdr:col>21</xdr:col>
      <xdr:colOff>0</xdr:colOff>
      <xdr:row>51</xdr:row>
      <xdr:rowOff>9525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13468350" y="1112520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3</xdr:row>
      <xdr:rowOff>0</xdr:rowOff>
    </xdr:from>
    <xdr:to>
      <xdr:col>24</xdr:col>
      <xdr:colOff>0</xdr:colOff>
      <xdr:row>3</xdr:row>
      <xdr:rowOff>9525</xdr:rowOff>
    </xdr:to>
    <xdr:sp macro="" textlink="">
      <xdr:nvSpPr>
        <xdr:cNvPr id="3077" name="Line 1"/>
        <xdr:cNvSpPr>
          <a:spLocks noChangeShapeType="1"/>
        </xdr:cNvSpPr>
      </xdr:nvSpPr>
      <xdr:spPr bwMode="auto">
        <a:xfrm>
          <a:off x="16859250" y="7048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51</xdr:row>
      <xdr:rowOff>0</xdr:rowOff>
    </xdr:from>
    <xdr:to>
      <xdr:col>24</xdr:col>
      <xdr:colOff>0</xdr:colOff>
      <xdr:row>51</xdr:row>
      <xdr:rowOff>9525</xdr:rowOff>
    </xdr:to>
    <xdr:sp macro="" textlink="">
      <xdr:nvSpPr>
        <xdr:cNvPr id="3078" name="Line 2"/>
        <xdr:cNvSpPr>
          <a:spLocks noChangeShapeType="1"/>
        </xdr:cNvSpPr>
      </xdr:nvSpPr>
      <xdr:spPr bwMode="auto">
        <a:xfrm>
          <a:off x="16859250" y="10115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</xdr:row>
      <xdr:rowOff>0</xdr:rowOff>
    </xdr:from>
    <xdr:to>
      <xdr:col>25</xdr:col>
      <xdr:colOff>0</xdr:colOff>
      <xdr:row>3</xdr:row>
      <xdr:rowOff>9525</xdr:rowOff>
    </xdr:to>
    <xdr:sp macro="" textlink="">
      <xdr:nvSpPr>
        <xdr:cNvPr id="3079" name="Line 1"/>
        <xdr:cNvSpPr>
          <a:spLocks noChangeShapeType="1"/>
        </xdr:cNvSpPr>
      </xdr:nvSpPr>
      <xdr:spPr bwMode="auto">
        <a:xfrm>
          <a:off x="17545050" y="7048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51</xdr:row>
      <xdr:rowOff>0</xdr:rowOff>
    </xdr:from>
    <xdr:to>
      <xdr:col>25</xdr:col>
      <xdr:colOff>0</xdr:colOff>
      <xdr:row>51</xdr:row>
      <xdr:rowOff>9525</xdr:rowOff>
    </xdr:to>
    <xdr:sp macro="" textlink="">
      <xdr:nvSpPr>
        <xdr:cNvPr id="3080" name="Line 2"/>
        <xdr:cNvSpPr>
          <a:spLocks noChangeShapeType="1"/>
        </xdr:cNvSpPr>
      </xdr:nvSpPr>
      <xdr:spPr bwMode="auto">
        <a:xfrm>
          <a:off x="17545050" y="101155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3</xdr:row>
      <xdr:rowOff>0</xdr:rowOff>
    </xdr:from>
    <xdr:to>
      <xdr:col>20</xdr:col>
      <xdr:colOff>0</xdr:colOff>
      <xdr:row>3</xdr:row>
      <xdr:rowOff>9525</xdr:rowOff>
    </xdr:to>
    <xdr:sp macro="" textlink="">
      <xdr:nvSpPr>
        <xdr:cNvPr id="4099" name="Line 1"/>
        <xdr:cNvSpPr>
          <a:spLocks noChangeShapeType="1"/>
        </xdr:cNvSpPr>
      </xdr:nvSpPr>
      <xdr:spPr bwMode="auto">
        <a:xfrm>
          <a:off x="14116050" y="68580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52</xdr:row>
      <xdr:rowOff>0</xdr:rowOff>
    </xdr:from>
    <xdr:to>
      <xdr:col>20</xdr:col>
      <xdr:colOff>0</xdr:colOff>
      <xdr:row>52</xdr:row>
      <xdr:rowOff>9525</xdr:rowOff>
    </xdr:to>
    <xdr:sp macro="" textlink="">
      <xdr:nvSpPr>
        <xdr:cNvPr id="4100" name="Line 2"/>
        <xdr:cNvSpPr>
          <a:spLocks noChangeShapeType="1"/>
        </xdr:cNvSpPr>
      </xdr:nvSpPr>
      <xdr:spPr bwMode="auto">
        <a:xfrm>
          <a:off x="14116050" y="1022985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3</xdr:row>
      <xdr:rowOff>0</xdr:rowOff>
    </xdr:from>
    <xdr:to>
      <xdr:col>22</xdr:col>
      <xdr:colOff>0</xdr:colOff>
      <xdr:row>3</xdr:row>
      <xdr:rowOff>9525</xdr:rowOff>
    </xdr:to>
    <xdr:sp macro="" textlink="">
      <xdr:nvSpPr>
        <xdr:cNvPr id="5129" name="Line 1"/>
        <xdr:cNvSpPr>
          <a:spLocks noChangeShapeType="1"/>
        </xdr:cNvSpPr>
      </xdr:nvSpPr>
      <xdr:spPr bwMode="auto">
        <a:xfrm>
          <a:off x="12620625" y="151447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51</xdr:row>
      <xdr:rowOff>0</xdr:rowOff>
    </xdr:from>
    <xdr:to>
      <xdr:col>22</xdr:col>
      <xdr:colOff>0</xdr:colOff>
      <xdr:row>51</xdr:row>
      <xdr:rowOff>9525</xdr:rowOff>
    </xdr:to>
    <xdr:sp macro="" textlink="">
      <xdr:nvSpPr>
        <xdr:cNvPr id="5130" name="Line 2"/>
        <xdr:cNvSpPr>
          <a:spLocks noChangeShapeType="1"/>
        </xdr:cNvSpPr>
      </xdr:nvSpPr>
      <xdr:spPr bwMode="auto">
        <a:xfrm>
          <a:off x="12620625" y="120872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3</xdr:row>
      <xdr:rowOff>0</xdr:rowOff>
    </xdr:from>
    <xdr:to>
      <xdr:col>21</xdr:col>
      <xdr:colOff>0</xdr:colOff>
      <xdr:row>3</xdr:row>
      <xdr:rowOff>9525</xdr:rowOff>
    </xdr:to>
    <xdr:sp macro="" textlink="">
      <xdr:nvSpPr>
        <xdr:cNvPr id="5131" name="Line 3"/>
        <xdr:cNvSpPr>
          <a:spLocks noChangeShapeType="1"/>
        </xdr:cNvSpPr>
      </xdr:nvSpPr>
      <xdr:spPr bwMode="auto">
        <a:xfrm>
          <a:off x="11934825" y="151447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51</xdr:row>
      <xdr:rowOff>0</xdr:rowOff>
    </xdr:from>
    <xdr:to>
      <xdr:col>21</xdr:col>
      <xdr:colOff>0</xdr:colOff>
      <xdr:row>51</xdr:row>
      <xdr:rowOff>9525</xdr:rowOff>
    </xdr:to>
    <xdr:sp macro="" textlink="">
      <xdr:nvSpPr>
        <xdr:cNvPr id="5132" name="Line 4"/>
        <xdr:cNvSpPr>
          <a:spLocks noChangeShapeType="1"/>
        </xdr:cNvSpPr>
      </xdr:nvSpPr>
      <xdr:spPr bwMode="auto">
        <a:xfrm>
          <a:off x="11934825" y="120872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3</xdr:row>
      <xdr:rowOff>0</xdr:rowOff>
    </xdr:from>
    <xdr:to>
      <xdr:col>22</xdr:col>
      <xdr:colOff>0</xdr:colOff>
      <xdr:row>3</xdr:row>
      <xdr:rowOff>9525</xdr:rowOff>
    </xdr:to>
    <xdr:sp macro="" textlink="">
      <xdr:nvSpPr>
        <xdr:cNvPr id="5133" name="Line 5"/>
        <xdr:cNvSpPr>
          <a:spLocks noChangeShapeType="1"/>
        </xdr:cNvSpPr>
      </xdr:nvSpPr>
      <xdr:spPr bwMode="auto">
        <a:xfrm>
          <a:off x="12620625" y="151447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0</xdr:colOff>
      <xdr:row>51</xdr:row>
      <xdr:rowOff>0</xdr:rowOff>
    </xdr:from>
    <xdr:to>
      <xdr:col>22</xdr:col>
      <xdr:colOff>0</xdr:colOff>
      <xdr:row>51</xdr:row>
      <xdr:rowOff>9525</xdr:rowOff>
    </xdr:to>
    <xdr:sp macro="" textlink="">
      <xdr:nvSpPr>
        <xdr:cNvPr id="5134" name="Line 6"/>
        <xdr:cNvSpPr>
          <a:spLocks noChangeShapeType="1"/>
        </xdr:cNvSpPr>
      </xdr:nvSpPr>
      <xdr:spPr bwMode="auto">
        <a:xfrm>
          <a:off x="12620625" y="120872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3</xdr:row>
      <xdr:rowOff>0</xdr:rowOff>
    </xdr:from>
    <xdr:to>
      <xdr:col>21</xdr:col>
      <xdr:colOff>0</xdr:colOff>
      <xdr:row>3</xdr:row>
      <xdr:rowOff>9525</xdr:rowOff>
    </xdr:to>
    <xdr:sp macro="" textlink="">
      <xdr:nvSpPr>
        <xdr:cNvPr id="5135" name="Line 7"/>
        <xdr:cNvSpPr>
          <a:spLocks noChangeShapeType="1"/>
        </xdr:cNvSpPr>
      </xdr:nvSpPr>
      <xdr:spPr bwMode="auto">
        <a:xfrm>
          <a:off x="11934825" y="151447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51</xdr:row>
      <xdr:rowOff>0</xdr:rowOff>
    </xdr:from>
    <xdr:to>
      <xdr:col>21</xdr:col>
      <xdr:colOff>0</xdr:colOff>
      <xdr:row>51</xdr:row>
      <xdr:rowOff>9525</xdr:rowOff>
    </xdr:to>
    <xdr:sp macro="" textlink="">
      <xdr:nvSpPr>
        <xdr:cNvPr id="5136" name="Line 8"/>
        <xdr:cNvSpPr>
          <a:spLocks noChangeShapeType="1"/>
        </xdr:cNvSpPr>
      </xdr:nvSpPr>
      <xdr:spPr bwMode="auto">
        <a:xfrm>
          <a:off x="11934825" y="120872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85"/>
  <sheetViews>
    <sheetView showZeros="0" tabSelected="1" view="pageBreakPreview" zoomScaleNormal="100" zoomScaleSheetLayoutView="100" workbookViewId="0">
      <pane xSplit="3" ySplit="7" topLeftCell="D8" activePane="bottomRight" state="frozen"/>
      <selection activeCell="V45" sqref="V45"/>
      <selection pane="topRight" activeCell="V45" sqref="V45"/>
      <selection pane="bottomLeft" activeCell="V45" sqref="V45"/>
      <selection pane="bottomRight" activeCell="B2" sqref="B2:V2"/>
    </sheetView>
  </sheetViews>
  <sheetFormatPr defaultRowHeight="14.25" x14ac:dyDescent="0.15"/>
  <cols>
    <col min="1" max="1" width="4.625" customWidth="1"/>
    <col min="2" max="2" width="11.125" customWidth="1"/>
    <col min="3" max="3" width="9.75" customWidth="1"/>
    <col min="4" max="5" width="3.375" customWidth="1"/>
    <col min="6" max="7" width="3.125" customWidth="1"/>
    <col min="8" max="8" width="6.125" bestFit="1" customWidth="1"/>
    <col min="9" max="9" width="4.375" customWidth="1"/>
    <col min="10" max="10" width="2.875" customWidth="1"/>
    <col min="11" max="11" width="3" customWidth="1"/>
    <col min="12" max="12" width="6.375" customWidth="1"/>
    <col min="13" max="13" width="5.625" customWidth="1"/>
    <col min="14" max="16" width="3.125" customWidth="1"/>
    <col min="17" max="17" width="2.875" customWidth="1"/>
    <col min="18" max="18" width="7.25" customWidth="1"/>
    <col min="19" max="19" width="8.5" customWidth="1"/>
    <col min="20" max="20" width="3.5" hidden="1" customWidth="1"/>
    <col min="21" max="21" width="3" hidden="1" customWidth="1"/>
    <col min="22" max="22" width="11" style="1" customWidth="1"/>
  </cols>
  <sheetData>
    <row r="1" spans="2:22" ht="9.9499999999999993" customHeight="1" x14ac:dyDescent="0.15"/>
    <row r="2" spans="2:22" ht="28.5" customHeight="1" x14ac:dyDescent="0.55000000000000004">
      <c r="B2" s="486" t="s">
        <v>44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7"/>
      <c r="S2" s="487"/>
      <c r="T2" s="487"/>
      <c r="U2" s="487"/>
      <c r="V2" s="487"/>
    </row>
    <row r="3" spans="2:22" ht="8.25" customHeight="1" x14ac:dyDescent="0.55000000000000004">
      <c r="B3" s="104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</row>
    <row r="4" spans="2:22" ht="19.5" customHeight="1" thickBot="1" x14ac:dyDescent="0.3">
      <c r="B4" s="30" t="s">
        <v>46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59" t="s">
        <v>96</v>
      </c>
      <c r="O4" s="359"/>
      <c r="P4" s="359"/>
      <c r="Q4" s="359"/>
      <c r="R4" s="359"/>
      <c r="S4" s="359"/>
      <c r="T4" s="359"/>
      <c r="U4" s="359"/>
      <c r="V4" s="359"/>
    </row>
    <row r="5" spans="2:22" ht="18" customHeight="1" x14ac:dyDescent="0.15">
      <c r="B5" s="91" t="s">
        <v>26</v>
      </c>
      <c r="C5" s="488" t="s">
        <v>68</v>
      </c>
      <c r="D5" s="504" t="s">
        <v>64</v>
      </c>
      <c r="E5" s="505"/>
      <c r="F5" s="505"/>
      <c r="G5" s="505"/>
      <c r="H5" s="505"/>
      <c r="I5" s="505"/>
      <c r="J5" s="505"/>
      <c r="K5" s="505"/>
      <c r="L5" s="505"/>
      <c r="M5" s="505"/>
      <c r="N5" s="505"/>
      <c r="O5" s="505"/>
      <c r="P5" s="505"/>
      <c r="Q5" s="505"/>
      <c r="R5" s="505"/>
      <c r="S5" s="505"/>
      <c r="T5" s="505"/>
      <c r="U5" s="506"/>
      <c r="V5" s="408" t="s">
        <v>71</v>
      </c>
    </row>
    <row r="6" spans="2:22" ht="17.25" customHeight="1" x14ac:dyDescent="0.15">
      <c r="B6" s="91"/>
      <c r="C6" s="489"/>
      <c r="D6" s="491" t="s">
        <v>69</v>
      </c>
      <c r="E6" s="492"/>
      <c r="F6" s="495" t="s">
        <v>50</v>
      </c>
      <c r="G6" s="496"/>
      <c r="H6" s="496"/>
      <c r="I6" s="496"/>
      <c r="J6" s="496"/>
      <c r="K6" s="497"/>
      <c r="L6" s="516" t="s">
        <v>70</v>
      </c>
      <c r="M6" s="419"/>
      <c r="N6" s="396" t="s">
        <v>27</v>
      </c>
      <c r="O6" s="419"/>
      <c r="P6" s="396" t="s">
        <v>1</v>
      </c>
      <c r="Q6" s="419"/>
      <c r="R6" s="514" t="s">
        <v>2</v>
      </c>
      <c r="S6" s="515"/>
      <c r="T6" s="508" t="s">
        <v>3</v>
      </c>
      <c r="U6" s="509"/>
      <c r="V6" s="409"/>
    </row>
    <row r="7" spans="2:22" ht="17.25" customHeight="1" thickBot="1" x14ac:dyDescent="0.2">
      <c r="B7" s="92" t="s">
        <v>36</v>
      </c>
      <c r="C7" s="490"/>
      <c r="D7" s="493"/>
      <c r="E7" s="494"/>
      <c r="F7" s="396" t="s">
        <v>4</v>
      </c>
      <c r="G7" s="503"/>
      <c r="H7" s="502" t="s">
        <v>5</v>
      </c>
      <c r="I7" s="503"/>
      <c r="J7" s="502" t="s">
        <v>6</v>
      </c>
      <c r="K7" s="419"/>
      <c r="L7" s="517"/>
      <c r="M7" s="518"/>
      <c r="N7" s="498"/>
      <c r="O7" s="499"/>
      <c r="P7" s="498"/>
      <c r="Q7" s="499"/>
      <c r="R7" s="231" t="s">
        <v>72</v>
      </c>
      <c r="S7" s="232" t="s">
        <v>73</v>
      </c>
      <c r="T7" s="510"/>
      <c r="U7" s="511"/>
      <c r="V7" s="410"/>
    </row>
    <row r="8" spans="2:22" ht="20.25" customHeight="1" x14ac:dyDescent="0.15">
      <c r="B8" s="8">
        <v>1981</v>
      </c>
      <c r="C8" s="9">
        <f t="shared" ref="C8:C49" si="0">SUM(D8,F8,H8,J8,L8,N8,P8,R8,S8,T8)</f>
        <v>44</v>
      </c>
      <c r="D8" s="522">
        <v>9</v>
      </c>
      <c r="E8" s="507"/>
      <c r="F8" s="500"/>
      <c r="G8" s="501"/>
      <c r="H8" s="523"/>
      <c r="I8" s="501"/>
      <c r="J8" s="523"/>
      <c r="K8" s="507"/>
      <c r="L8" s="10">
        <v>12</v>
      </c>
      <c r="M8" s="148">
        <v>-5</v>
      </c>
      <c r="N8" s="500">
        <v>1</v>
      </c>
      <c r="O8" s="507"/>
      <c r="P8" s="500">
        <v>2</v>
      </c>
      <c r="Q8" s="507"/>
      <c r="R8" s="233">
        <v>2</v>
      </c>
      <c r="S8" s="234">
        <v>18</v>
      </c>
      <c r="T8" s="512"/>
      <c r="U8" s="513"/>
      <c r="V8" s="246">
        <f t="shared" ref="V8:V50" si="1">100*(D8+F8-I8-M8+R8)/(C8-SUM(J8,N8,P8,T8))</f>
        <v>39.024390243902438</v>
      </c>
    </row>
    <row r="9" spans="2:22" ht="20.25" customHeight="1" x14ac:dyDescent="0.15">
      <c r="B9" s="11">
        <v>1982</v>
      </c>
      <c r="C9" s="12">
        <f t="shared" si="0"/>
        <v>50</v>
      </c>
      <c r="D9" s="438">
        <v>19</v>
      </c>
      <c r="E9" s="439"/>
      <c r="F9" s="440"/>
      <c r="G9" s="441"/>
      <c r="H9" s="444"/>
      <c r="I9" s="441"/>
      <c r="J9" s="444"/>
      <c r="K9" s="439"/>
      <c r="L9" s="13">
        <v>19</v>
      </c>
      <c r="M9" s="149">
        <v>-5</v>
      </c>
      <c r="N9" s="440"/>
      <c r="O9" s="439"/>
      <c r="P9" s="440">
        <v>2</v>
      </c>
      <c r="Q9" s="439"/>
      <c r="R9" s="230">
        <v>4</v>
      </c>
      <c r="S9" s="235">
        <v>6</v>
      </c>
      <c r="T9" s="478"/>
      <c r="U9" s="479"/>
      <c r="V9" s="244">
        <f t="shared" si="1"/>
        <v>58.333333333333336</v>
      </c>
    </row>
    <row r="10" spans="2:22" ht="20.25" customHeight="1" x14ac:dyDescent="0.15">
      <c r="B10" s="11">
        <v>1983</v>
      </c>
      <c r="C10" s="12">
        <f t="shared" si="0"/>
        <v>71</v>
      </c>
      <c r="D10" s="438">
        <v>21</v>
      </c>
      <c r="E10" s="439"/>
      <c r="F10" s="440"/>
      <c r="G10" s="441"/>
      <c r="H10" s="444"/>
      <c r="I10" s="441"/>
      <c r="J10" s="444"/>
      <c r="K10" s="439"/>
      <c r="L10" s="13">
        <v>22</v>
      </c>
      <c r="M10" s="149">
        <v>-7</v>
      </c>
      <c r="N10" s="440">
        <v>1</v>
      </c>
      <c r="O10" s="439"/>
      <c r="P10" s="440">
        <v>1</v>
      </c>
      <c r="Q10" s="439"/>
      <c r="R10" s="230">
        <v>8</v>
      </c>
      <c r="S10" s="235">
        <v>18</v>
      </c>
      <c r="T10" s="478"/>
      <c r="U10" s="479"/>
      <c r="V10" s="244">
        <f t="shared" si="1"/>
        <v>52.173913043478258</v>
      </c>
    </row>
    <row r="11" spans="2:22" ht="20.25" customHeight="1" x14ac:dyDescent="0.15">
      <c r="B11" s="11">
        <v>1984</v>
      </c>
      <c r="C11" s="12">
        <f t="shared" si="0"/>
        <v>54</v>
      </c>
      <c r="D11" s="438">
        <v>12</v>
      </c>
      <c r="E11" s="439"/>
      <c r="F11" s="440"/>
      <c r="G11" s="441"/>
      <c r="H11" s="444"/>
      <c r="I11" s="441"/>
      <c r="J11" s="444"/>
      <c r="K11" s="439"/>
      <c r="L11" s="13">
        <v>29</v>
      </c>
      <c r="M11" s="149">
        <v>-8</v>
      </c>
      <c r="N11" s="440">
        <v>3</v>
      </c>
      <c r="O11" s="439"/>
      <c r="P11" s="440"/>
      <c r="Q11" s="439"/>
      <c r="R11" s="230">
        <v>5</v>
      </c>
      <c r="S11" s="235">
        <v>5</v>
      </c>
      <c r="T11" s="478"/>
      <c r="U11" s="479"/>
      <c r="V11" s="244">
        <f t="shared" si="1"/>
        <v>49.019607843137258</v>
      </c>
    </row>
    <row r="12" spans="2:22" ht="20.25" customHeight="1" x14ac:dyDescent="0.15">
      <c r="B12" s="11">
        <v>1985</v>
      </c>
      <c r="C12" s="12">
        <f t="shared" si="0"/>
        <v>59</v>
      </c>
      <c r="D12" s="438">
        <v>12</v>
      </c>
      <c r="E12" s="439"/>
      <c r="F12" s="440"/>
      <c r="G12" s="441"/>
      <c r="H12" s="444"/>
      <c r="I12" s="441"/>
      <c r="J12" s="444"/>
      <c r="K12" s="439"/>
      <c r="L12" s="13">
        <v>28</v>
      </c>
      <c r="M12" s="149">
        <v>-5</v>
      </c>
      <c r="N12" s="440">
        <v>4</v>
      </c>
      <c r="O12" s="439"/>
      <c r="P12" s="440"/>
      <c r="Q12" s="439"/>
      <c r="R12" s="230">
        <v>7</v>
      </c>
      <c r="S12" s="235">
        <v>8</v>
      </c>
      <c r="T12" s="478"/>
      <c r="U12" s="479"/>
      <c r="V12" s="244">
        <f t="shared" si="1"/>
        <v>43.636363636363633</v>
      </c>
    </row>
    <row r="13" spans="2:22" ht="20.25" customHeight="1" x14ac:dyDescent="0.15">
      <c r="B13" s="11">
        <v>1986</v>
      </c>
      <c r="C13" s="12">
        <f t="shared" si="0"/>
        <v>49</v>
      </c>
      <c r="D13" s="438">
        <v>14</v>
      </c>
      <c r="E13" s="439"/>
      <c r="F13" s="440"/>
      <c r="G13" s="441"/>
      <c r="H13" s="444"/>
      <c r="I13" s="441"/>
      <c r="J13" s="444"/>
      <c r="K13" s="439"/>
      <c r="L13" s="13">
        <v>10</v>
      </c>
      <c r="M13" s="149">
        <v>-2</v>
      </c>
      <c r="N13" s="440">
        <v>1</v>
      </c>
      <c r="O13" s="439"/>
      <c r="P13" s="440"/>
      <c r="Q13" s="439"/>
      <c r="R13" s="230">
        <v>11</v>
      </c>
      <c r="S13" s="235">
        <v>13</v>
      </c>
      <c r="T13" s="478"/>
      <c r="U13" s="479"/>
      <c r="V13" s="244">
        <f t="shared" si="1"/>
        <v>56.25</v>
      </c>
    </row>
    <row r="14" spans="2:22" ht="20.25" customHeight="1" x14ac:dyDescent="0.15">
      <c r="B14" s="11">
        <v>1987</v>
      </c>
      <c r="C14" s="12">
        <f t="shared" si="0"/>
        <v>47</v>
      </c>
      <c r="D14" s="438">
        <v>10</v>
      </c>
      <c r="E14" s="439"/>
      <c r="F14" s="440"/>
      <c r="G14" s="441"/>
      <c r="H14" s="444"/>
      <c r="I14" s="441"/>
      <c r="J14" s="444"/>
      <c r="K14" s="439"/>
      <c r="L14" s="13">
        <v>9</v>
      </c>
      <c r="M14" s="149">
        <v>-4</v>
      </c>
      <c r="N14" s="440">
        <v>1</v>
      </c>
      <c r="O14" s="439"/>
      <c r="P14" s="440"/>
      <c r="Q14" s="439"/>
      <c r="R14" s="230">
        <v>2</v>
      </c>
      <c r="S14" s="235">
        <v>25</v>
      </c>
      <c r="T14" s="478"/>
      <c r="U14" s="479"/>
      <c r="V14" s="244">
        <f t="shared" si="1"/>
        <v>34.782608695652172</v>
      </c>
    </row>
    <row r="15" spans="2:22" ht="20.25" customHeight="1" x14ac:dyDescent="0.15">
      <c r="B15" s="11">
        <v>1988</v>
      </c>
      <c r="C15" s="12">
        <f t="shared" si="0"/>
        <v>55</v>
      </c>
      <c r="D15" s="438">
        <v>16</v>
      </c>
      <c r="E15" s="439"/>
      <c r="F15" s="440"/>
      <c r="G15" s="441"/>
      <c r="H15" s="444"/>
      <c r="I15" s="441"/>
      <c r="J15" s="444"/>
      <c r="K15" s="439"/>
      <c r="L15" s="13">
        <v>12</v>
      </c>
      <c r="M15" s="149">
        <v>-5</v>
      </c>
      <c r="N15" s="440"/>
      <c r="O15" s="439"/>
      <c r="P15" s="440">
        <v>1</v>
      </c>
      <c r="Q15" s="439"/>
      <c r="R15" s="230">
        <v>13</v>
      </c>
      <c r="S15" s="235">
        <v>13</v>
      </c>
      <c r="T15" s="478"/>
      <c r="U15" s="479"/>
      <c r="V15" s="244">
        <f t="shared" si="1"/>
        <v>62.962962962962962</v>
      </c>
    </row>
    <row r="16" spans="2:22" ht="20.25" customHeight="1" x14ac:dyDescent="0.15">
      <c r="B16" s="11">
        <v>1989</v>
      </c>
      <c r="C16" s="12">
        <f t="shared" si="0"/>
        <v>121</v>
      </c>
      <c r="D16" s="438">
        <v>29</v>
      </c>
      <c r="E16" s="439"/>
      <c r="F16" s="440"/>
      <c r="G16" s="441"/>
      <c r="H16" s="444"/>
      <c r="I16" s="441"/>
      <c r="J16" s="444"/>
      <c r="K16" s="439"/>
      <c r="L16" s="13">
        <v>35</v>
      </c>
      <c r="M16" s="149">
        <v>-10</v>
      </c>
      <c r="N16" s="440"/>
      <c r="O16" s="439"/>
      <c r="P16" s="440">
        <v>6</v>
      </c>
      <c r="Q16" s="439"/>
      <c r="R16" s="230">
        <v>21</v>
      </c>
      <c r="S16" s="235">
        <v>30</v>
      </c>
      <c r="T16" s="478"/>
      <c r="U16" s="479"/>
      <c r="V16" s="244">
        <f t="shared" si="1"/>
        <v>52.173913043478258</v>
      </c>
    </row>
    <row r="17" spans="2:22" ht="20.25" customHeight="1" x14ac:dyDescent="0.15">
      <c r="B17" s="11">
        <v>1990</v>
      </c>
      <c r="C17" s="12">
        <f t="shared" si="0"/>
        <v>159</v>
      </c>
      <c r="D17" s="438">
        <v>42</v>
      </c>
      <c r="E17" s="439"/>
      <c r="F17" s="440"/>
      <c r="G17" s="441"/>
      <c r="H17" s="444"/>
      <c r="I17" s="441"/>
      <c r="J17" s="444"/>
      <c r="K17" s="439"/>
      <c r="L17" s="13">
        <v>43</v>
      </c>
      <c r="M17" s="149">
        <v>-10</v>
      </c>
      <c r="N17" s="440">
        <v>1</v>
      </c>
      <c r="O17" s="439"/>
      <c r="P17" s="440">
        <v>2</v>
      </c>
      <c r="Q17" s="439"/>
      <c r="R17" s="230">
        <v>40</v>
      </c>
      <c r="S17" s="235">
        <v>31</v>
      </c>
      <c r="T17" s="478"/>
      <c r="U17" s="479"/>
      <c r="V17" s="244">
        <f t="shared" si="1"/>
        <v>58.974358974358971</v>
      </c>
    </row>
    <row r="18" spans="2:22" ht="20.25" customHeight="1" x14ac:dyDescent="0.15">
      <c r="B18" s="11">
        <v>1991</v>
      </c>
      <c r="C18" s="12">
        <f t="shared" si="0"/>
        <v>220</v>
      </c>
      <c r="D18" s="438">
        <v>52</v>
      </c>
      <c r="E18" s="439"/>
      <c r="F18" s="440"/>
      <c r="G18" s="441"/>
      <c r="H18" s="444"/>
      <c r="I18" s="441"/>
      <c r="J18" s="444"/>
      <c r="K18" s="439"/>
      <c r="L18" s="13">
        <v>48</v>
      </c>
      <c r="M18" s="149">
        <v>-9</v>
      </c>
      <c r="N18" s="440">
        <v>3</v>
      </c>
      <c r="O18" s="439"/>
      <c r="P18" s="440">
        <v>1</v>
      </c>
      <c r="Q18" s="439"/>
      <c r="R18" s="230">
        <v>43</v>
      </c>
      <c r="S18" s="235">
        <v>73</v>
      </c>
      <c r="T18" s="478"/>
      <c r="U18" s="479"/>
      <c r="V18" s="244">
        <f t="shared" si="1"/>
        <v>48.148148148148145</v>
      </c>
    </row>
    <row r="19" spans="2:22" ht="20.25" customHeight="1" x14ac:dyDescent="0.15">
      <c r="B19" s="11">
        <v>1992</v>
      </c>
      <c r="C19" s="12">
        <f t="shared" si="0"/>
        <v>381</v>
      </c>
      <c r="D19" s="438">
        <v>81</v>
      </c>
      <c r="E19" s="439"/>
      <c r="F19" s="440"/>
      <c r="G19" s="441"/>
      <c r="H19" s="444"/>
      <c r="I19" s="441"/>
      <c r="J19" s="444"/>
      <c r="K19" s="439"/>
      <c r="L19" s="13">
        <v>79</v>
      </c>
      <c r="M19" s="149">
        <v>-12</v>
      </c>
      <c r="N19" s="440">
        <v>19</v>
      </c>
      <c r="O19" s="439"/>
      <c r="P19" s="440"/>
      <c r="Q19" s="439"/>
      <c r="R19" s="230">
        <v>107</v>
      </c>
      <c r="S19" s="235">
        <v>95</v>
      </c>
      <c r="T19" s="478"/>
      <c r="U19" s="479"/>
      <c r="V19" s="244">
        <f t="shared" si="1"/>
        <v>55.248618784530386</v>
      </c>
    </row>
    <row r="20" spans="2:22" ht="20.25" customHeight="1" x14ac:dyDescent="0.15">
      <c r="B20" s="11">
        <v>1993</v>
      </c>
      <c r="C20" s="12">
        <f t="shared" si="0"/>
        <v>423</v>
      </c>
      <c r="D20" s="438">
        <v>132</v>
      </c>
      <c r="E20" s="439"/>
      <c r="F20" s="440"/>
      <c r="G20" s="441"/>
      <c r="H20" s="444"/>
      <c r="I20" s="441"/>
      <c r="J20" s="444"/>
      <c r="K20" s="439"/>
      <c r="L20" s="13">
        <v>96</v>
      </c>
      <c r="M20" s="149">
        <v>-16</v>
      </c>
      <c r="N20" s="440">
        <v>8</v>
      </c>
      <c r="O20" s="439"/>
      <c r="P20" s="440">
        <v>2</v>
      </c>
      <c r="Q20" s="439"/>
      <c r="R20" s="230">
        <v>84</v>
      </c>
      <c r="S20" s="235">
        <v>101</v>
      </c>
      <c r="T20" s="478"/>
      <c r="U20" s="479"/>
      <c r="V20" s="244">
        <f t="shared" si="1"/>
        <v>56.174334140435832</v>
      </c>
    </row>
    <row r="21" spans="2:22" ht="20.25" customHeight="1" x14ac:dyDescent="0.15">
      <c r="B21" s="11">
        <v>1994</v>
      </c>
      <c r="C21" s="12">
        <f t="shared" si="0"/>
        <v>541</v>
      </c>
      <c r="D21" s="438">
        <v>162</v>
      </c>
      <c r="E21" s="439"/>
      <c r="F21" s="440"/>
      <c r="G21" s="441"/>
      <c r="H21" s="444"/>
      <c r="I21" s="441"/>
      <c r="J21" s="444"/>
      <c r="K21" s="439"/>
      <c r="L21" s="13">
        <v>127</v>
      </c>
      <c r="M21" s="149">
        <v>-10</v>
      </c>
      <c r="N21" s="440">
        <v>7</v>
      </c>
      <c r="O21" s="439"/>
      <c r="P21" s="440"/>
      <c r="Q21" s="439"/>
      <c r="R21" s="230">
        <v>128</v>
      </c>
      <c r="S21" s="235">
        <v>117</v>
      </c>
      <c r="T21" s="478"/>
      <c r="U21" s="479"/>
      <c r="V21" s="244">
        <f t="shared" si="1"/>
        <v>56.179775280898873</v>
      </c>
    </row>
    <row r="22" spans="2:22" ht="20.25" customHeight="1" x14ac:dyDescent="0.15">
      <c r="B22" s="11">
        <v>1995</v>
      </c>
      <c r="C22" s="12">
        <f t="shared" si="0"/>
        <v>528</v>
      </c>
      <c r="D22" s="438">
        <v>111</v>
      </c>
      <c r="E22" s="439"/>
      <c r="F22" s="440"/>
      <c r="G22" s="441"/>
      <c r="H22" s="444"/>
      <c r="I22" s="441"/>
      <c r="J22" s="444"/>
      <c r="K22" s="439"/>
      <c r="L22" s="13">
        <v>150</v>
      </c>
      <c r="M22" s="149">
        <v>-25</v>
      </c>
      <c r="N22" s="440">
        <v>26</v>
      </c>
      <c r="O22" s="439"/>
      <c r="P22" s="440">
        <v>3</v>
      </c>
      <c r="Q22" s="439"/>
      <c r="R22" s="230">
        <v>124</v>
      </c>
      <c r="S22" s="235">
        <v>114</v>
      </c>
      <c r="T22" s="478"/>
      <c r="U22" s="479"/>
      <c r="V22" s="244">
        <f t="shared" si="1"/>
        <v>52.104208416833664</v>
      </c>
    </row>
    <row r="23" spans="2:22" ht="20.25" customHeight="1" x14ac:dyDescent="0.15">
      <c r="B23" s="11">
        <v>1996</v>
      </c>
      <c r="C23" s="12">
        <f t="shared" si="0"/>
        <v>556</v>
      </c>
      <c r="D23" s="438">
        <v>129</v>
      </c>
      <c r="E23" s="439"/>
      <c r="F23" s="440">
        <v>2</v>
      </c>
      <c r="G23" s="441"/>
      <c r="H23" s="14">
        <v>7</v>
      </c>
      <c r="I23" s="141">
        <v>-1</v>
      </c>
      <c r="J23" s="444"/>
      <c r="K23" s="439"/>
      <c r="L23" s="13">
        <v>169</v>
      </c>
      <c r="M23" s="149">
        <v>-21</v>
      </c>
      <c r="N23" s="440">
        <v>9</v>
      </c>
      <c r="O23" s="439"/>
      <c r="P23" s="440">
        <v>1</v>
      </c>
      <c r="Q23" s="439"/>
      <c r="R23" s="230">
        <v>137</v>
      </c>
      <c r="S23" s="235">
        <v>102</v>
      </c>
      <c r="T23" s="478"/>
      <c r="U23" s="485"/>
      <c r="V23" s="244">
        <f t="shared" si="1"/>
        <v>53.113553113553117</v>
      </c>
    </row>
    <row r="24" spans="2:22" ht="20.25" customHeight="1" x14ac:dyDescent="0.15">
      <c r="B24" s="11">
        <v>1997</v>
      </c>
      <c r="C24" s="12">
        <f t="shared" si="0"/>
        <v>490</v>
      </c>
      <c r="D24" s="438">
        <v>161</v>
      </c>
      <c r="E24" s="439"/>
      <c r="F24" s="440">
        <v>10</v>
      </c>
      <c r="G24" s="441"/>
      <c r="H24" s="14">
        <v>5</v>
      </c>
      <c r="I24" s="141">
        <v>-1</v>
      </c>
      <c r="J24" s="444"/>
      <c r="K24" s="439"/>
      <c r="L24" s="13">
        <v>79</v>
      </c>
      <c r="M24" s="149">
        <v>-13</v>
      </c>
      <c r="N24" s="440">
        <v>8</v>
      </c>
      <c r="O24" s="439"/>
      <c r="P24" s="440">
        <v>4</v>
      </c>
      <c r="Q24" s="439"/>
      <c r="R24" s="230">
        <v>108</v>
      </c>
      <c r="S24" s="235">
        <v>115</v>
      </c>
      <c r="T24" s="478"/>
      <c r="U24" s="485"/>
      <c r="V24" s="244">
        <f t="shared" si="1"/>
        <v>61.297071129707113</v>
      </c>
    </row>
    <row r="25" spans="2:22" ht="20.25" customHeight="1" x14ac:dyDescent="0.15">
      <c r="B25" s="15">
        <v>1998</v>
      </c>
      <c r="C25" s="12">
        <f t="shared" si="0"/>
        <v>602</v>
      </c>
      <c r="D25" s="424">
        <v>226</v>
      </c>
      <c r="E25" s="425"/>
      <c r="F25" s="427">
        <v>14</v>
      </c>
      <c r="G25" s="428"/>
      <c r="H25" s="16">
        <v>10</v>
      </c>
      <c r="I25" s="142">
        <v>-2</v>
      </c>
      <c r="J25" s="429"/>
      <c r="K25" s="425"/>
      <c r="L25" s="17">
        <v>97</v>
      </c>
      <c r="M25" s="150">
        <v>-8</v>
      </c>
      <c r="N25" s="427">
        <v>5</v>
      </c>
      <c r="O25" s="425"/>
      <c r="P25" s="524"/>
      <c r="Q25" s="525"/>
      <c r="R25" s="236">
        <v>106</v>
      </c>
      <c r="S25" s="237">
        <v>144</v>
      </c>
      <c r="T25" s="430"/>
      <c r="U25" s="480"/>
      <c r="V25" s="244">
        <f t="shared" si="1"/>
        <v>59.631490787269684</v>
      </c>
    </row>
    <row r="26" spans="2:22" ht="20.25" customHeight="1" x14ac:dyDescent="0.15">
      <c r="B26" s="15">
        <v>1999</v>
      </c>
      <c r="C26" s="12">
        <f t="shared" si="0"/>
        <v>641</v>
      </c>
      <c r="D26" s="424">
        <v>244</v>
      </c>
      <c r="E26" s="425"/>
      <c r="F26" s="427">
        <v>11</v>
      </c>
      <c r="G26" s="428"/>
      <c r="H26" s="16">
        <v>18</v>
      </c>
      <c r="I26" s="142">
        <v>-2</v>
      </c>
      <c r="J26" s="429"/>
      <c r="K26" s="425"/>
      <c r="L26" s="17">
        <v>102</v>
      </c>
      <c r="M26" s="150">
        <v>-17</v>
      </c>
      <c r="N26" s="427">
        <v>24</v>
      </c>
      <c r="O26" s="425"/>
      <c r="P26" s="427">
        <v>5</v>
      </c>
      <c r="Q26" s="425"/>
      <c r="R26" s="236">
        <v>92</v>
      </c>
      <c r="S26" s="237">
        <v>145</v>
      </c>
      <c r="T26" s="430"/>
      <c r="U26" s="480"/>
      <c r="V26" s="244">
        <f t="shared" si="1"/>
        <v>59.803921568627452</v>
      </c>
    </row>
    <row r="27" spans="2:22" ht="20.25" customHeight="1" x14ac:dyDescent="0.15">
      <c r="B27" s="15">
        <v>2000</v>
      </c>
      <c r="C27" s="12">
        <f t="shared" si="0"/>
        <v>607</v>
      </c>
      <c r="D27" s="424">
        <v>198</v>
      </c>
      <c r="E27" s="425"/>
      <c r="F27" s="427">
        <v>10</v>
      </c>
      <c r="G27" s="428"/>
      <c r="H27" s="16">
        <v>15</v>
      </c>
      <c r="I27" s="143">
        <v>-2</v>
      </c>
      <c r="J27" s="429"/>
      <c r="K27" s="425"/>
      <c r="L27" s="17">
        <v>66</v>
      </c>
      <c r="M27" s="150">
        <v>-10</v>
      </c>
      <c r="N27" s="427">
        <v>14</v>
      </c>
      <c r="O27" s="425"/>
      <c r="P27" s="427">
        <v>2</v>
      </c>
      <c r="Q27" s="425"/>
      <c r="R27" s="236">
        <v>156</v>
      </c>
      <c r="S27" s="237">
        <v>146</v>
      </c>
      <c r="T27" s="430"/>
      <c r="U27" s="480"/>
      <c r="V27" s="244">
        <f t="shared" si="1"/>
        <v>63.620981387478849</v>
      </c>
    </row>
    <row r="28" spans="2:22" ht="20.25" customHeight="1" x14ac:dyDescent="0.15">
      <c r="B28" s="15">
        <v>2001</v>
      </c>
      <c r="C28" s="12">
        <f t="shared" si="0"/>
        <v>659</v>
      </c>
      <c r="D28" s="424">
        <v>229</v>
      </c>
      <c r="E28" s="425"/>
      <c r="F28" s="427">
        <v>6</v>
      </c>
      <c r="G28" s="428"/>
      <c r="H28" s="16">
        <v>23</v>
      </c>
      <c r="I28" s="142">
        <v>-3</v>
      </c>
      <c r="J28" s="481"/>
      <c r="K28" s="425"/>
      <c r="L28" s="17">
        <v>132</v>
      </c>
      <c r="M28" s="150">
        <v>-27</v>
      </c>
      <c r="N28" s="427">
        <v>18</v>
      </c>
      <c r="O28" s="425"/>
      <c r="P28" s="427">
        <v>2</v>
      </c>
      <c r="Q28" s="425"/>
      <c r="R28" s="236">
        <v>133</v>
      </c>
      <c r="S28" s="237">
        <v>116</v>
      </c>
      <c r="T28" s="430"/>
      <c r="U28" s="480"/>
      <c r="V28" s="244">
        <f t="shared" si="1"/>
        <v>62.284820031298906</v>
      </c>
    </row>
    <row r="29" spans="2:22" ht="20.25" customHeight="1" x14ac:dyDescent="0.15">
      <c r="B29" s="15">
        <v>2002</v>
      </c>
      <c r="C29" s="12">
        <f t="shared" si="0"/>
        <v>511</v>
      </c>
      <c r="D29" s="424">
        <v>182</v>
      </c>
      <c r="E29" s="425"/>
      <c r="F29" s="427">
        <v>18</v>
      </c>
      <c r="G29" s="428"/>
      <c r="H29" s="16">
        <v>17</v>
      </c>
      <c r="I29" s="142">
        <v>-3</v>
      </c>
      <c r="J29" s="429"/>
      <c r="K29" s="425"/>
      <c r="L29" s="17">
        <v>62</v>
      </c>
      <c r="M29" s="150">
        <v>-9</v>
      </c>
      <c r="N29" s="427">
        <v>8</v>
      </c>
      <c r="O29" s="425"/>
      <c r="P29" s="427">
        <v>1</v>
      </c>
      <c r="Q29" s="425"/>
      <c r="R29" s="236">
        <v>101</v>
      </c>
      <c r="S29" s="237">
        <v>122</v>
      </c>
      <c r="T29" s="430"/>
      <c r="U29" s="480"/>
      <c r="V29" s="244">
        <f t="shared" si="1"/>
        <v>62.350597609561753</v>
      </c>
    </row>
    <row r="30" spans="2:22" ht="20.25" customHeight="1" x14ac:dyDescent="0.15">
      <c r="B30" s="15">
        <v>2003</v>
      </c>
      <c r="C30" s="12">
        <f t="shared" si="0"/>
        <v>724</v>
      </c>
      <c r="D30" s="424">
        <v>287</v>
      </c>
      <c r="E30" s="425"/>
      <c r="F30" s="427">
        <v>15</v>
      </c>
      <c r="G30" s="428"/>
      <c r="H30" s="16">
        <v>15</v>
      </c>
      <c r="I30" s="142">
        <v>-1</v>
      </c>
      <c r="J30" s="429"/>
      <c r="K30" s="425"/>
      <c r="L30" s="17">
        <v>101</v>
      </c>
      <c r="M30" s="151">
        <v>-11</v>
      </c>
      <c r="N30" s="427">
        <v>27</v>
      </c>
      <c r="O30" s="425"/>
      <c r="P30" s="427">
        <v>3</v>
      </c>
      <c r="Q30" s="425"/>
      <c r="R30" s="236">
        <v>158</v>
      </c>
      <c r="S30" s="237">
        <v>118</v>
      </c>
      <c r="T30" s="430"/>
      <c r="U30" s="480"/>
      <c r="V30" s="244">
        <f t="shared" si="1"/>
        <v>68.011527377521617</v>
      </c>
    </row>
    <row r="31" spans="2:22" ht="20.25" customHeight="1" x14ac:dyDescent="0.15">
      <c r="B31" s="15">
        <v>2004</v>
      </c>
      <c r="C31" s="12">
        <f t="shared" si="0"/>
        <v>759</v>
      </c>
      <c r="D31" s="424">
        <v>283</v>
      </c>
      <c r="E31" s="425"/>
      <c r="F31" s="427">
        <v>46</v>
      </c>
      <c r="G31" s="428"/>
      <c r="H31" s="16">
        <v>22</v>
      </c>
      <c r="I31" s="142">
        <v>-6</v>
      </c>
      <c r="J31" s="429"/>
      <c r="K31" s="425"/>
      <c r="L31" s="17">
        <v>140</v>
      </c>
      <c r="M31" s="151">
        <v>-12</v>
      </c>
      <c r="N31" s="427">
        <v>13</v>
      </c>
      <c r="O31" s="425"/>
      <c r="P31" s="427"/>
      <c r="Q31" s="425"/>
      <c r="R31" s="236">
        <v>148</v>
      </c>
      <c r="S31" s="237">
        <v>107</v>
      </c>
      <c r="T31" s="430"/>
      <c r="U31" s="480"/>
      <c r="V31" s="244">
        <f t="shared" si="1"/>
        <v>66.353887399463801</v>
      </c>
    </row>
    <row r="32" spans="2:22" ht="20.25" customHeight="1" x14ac:dyDescent="0.15">
      <c r="B32" s="11">
        <v>2005</v>
      </c>
      <c r="C32" s="12">
        <f t="shared" si="0"/>
        <v>883</v>
      </c>
      <c r="D32" s="439">
        <v>334</v>
      </c>
      <c r="E32" s="482"/>
      <c r="F32" s="482">
        <v>31</v>
      </c>
      <c r="G32" s="483"/>
      <c r="H32" s="189">
        <v>20</v>
      </c>
      <c r="I32" s="144">
        <v>-4</v>
      </c>
      <c r="J32" s="484"/>
      <c r="K32" s="482"/>
      <c r="L32" s="13">
        <v>181</v>
      </c>
      <c r="M32" s="152">
        <v>-1</v>
      </c>
      <c r="N32" s="482">
        <v>19</v>
      </c>
      <c r="O32" s="482"/>
      <c r="P32" s="482">
        <v>15</v>
      </c>
      <c r="Q32" s="482"/>
      <c r="R32" s="230">
        <v>160</v>
      </c>
      <c r="S32" s="235">
        <v>123</v>
      </c>
      <c r="T32" s="430"/>
      <c r="U32" s="480"/>
      <c r="V32" s="244">
        <f t="shared" si="1"/>
        <v>62.426383981154302</v>
      </c>
    </row>
    <row r="33" spans="2:22" ht="20.25" customHeight="1" x14ac:dyDescent="0.15">
      <c r="B33" s="18">
        <v>2006</v>
      </c>
      <c r="C33" s="33">
        <f t="shared" si="0"/>
        <v>1087</v>
      </c>
      <c r="D33" s="435">
        <v>356</v>
      </c>
      <c r="E33" s="423"/>
      <c r="F33" s="420">
        <v>29</v>
      </c>
      <c r="G33" s="421"/>
      <c r="H33" s="19">
        <v>28</v>
      </c>
      <c r="I33" s="145"/>
      <c r="J33" s="422"/>
      <c r="K33" s="423"/>
      <c r="L33" s="20">
        <v>226</v>
      </c>
      <c r="M33" s="153">
        <v>-2</v>
      </c>
      <c r="N33" s="420">
        <v>22</v>
      </c>
      <c r="O33" s="423"/>
      <c r="P33" s="420">
        <v>13</v>
      </c>
      <c r="Q33" s="423"/>
      <c r="R33" s="238">
        <v>250</v>
      </c>
      <c r="S33" s="239">
        <v>163</v>
      </c>
      <c r="T33" s="430"/>
      <c r="U33" s="480"/>
      <c r="V33" s="245">
        <f t="shared" si="1"/>
        <v>60.551330798479086</v>
      </c>
    </row>
    <row r="34" spans="2:22" ht="20.25" customHeight="1" x14ac:dyDescent="0.15">
      <c r="B34" s="15">
        <v>2007</v>
      </c>
      <c r="C34" s="33">
        <f t="shared" si="0"/>
        <v>1043</v>
      </c>
      <c r="D34" s="424">
        <v>359</v>
      </c>
      <c r="E34" s="425"/>
      <c r="F34" s="427">
        <v>22</v>
      </c>
      <c r="G34" s="428"/>
      <c r="H34" s="16">
        <v>32</v>
      </c>
      <c r="I34" s="142">
        <v>-2</v>
      </c>
      <c r="J34" s="429"/>
      <c r="K34" s="425"/>
      <c r="L34" s="17">
        <v>194</v>
      </c>
      <c r="M34" s="151">
        <v>-5</v>
      </c>
      <c r="N34" s="427">
        <v>42</v>
      </c>
      <c r="O34" s="425"/>
      <c r="P34" s="427">
        <v>6</v>
      </c>
      <c r="Q34" s="425"/>
      <c r="R34" s="236">
        <v>257</v>
      </c>
      <c r="S34" s="237">
        <v>131</v>
      </c>
      <c r="T34" s="430"/>
      <c r="U34" s="480"/>
      <c r="V34" s="245">
        <f t="shared" si="1"/>
        <v>64.824120603015075</v>
      </c>
    </row>
    <row r="35" spans="2:22" ht="20.25" customHeight="1" x14ac:dyDescent="0.15">
      <c r="B35" s="15">
        <v>2008</v>
      </c>
      <c r="C35" s="33">
        <f t="shared" si="0"/>
        <v>954</v>
      </c>
      <c r="D35" s="424">
        <v>402</v>
      </c>
      <c r="E35" s="425"/>
      <c r="F35" s="427">
        <v>35</v>
      </c>
      <c r="G35" s="428"/>
      <c r="H35" s="16">
        <v>17</v>
      </c>
      <c r="I35" s="142"/>
      <c r="J35" s="429"/>
      <c r="K35" s="425"/>
      <c r="L35" s="17">
        <v>125</v>
      </c>
      <c r="M35" s="151">
        <v>-3</v>
      </c>
      <c r="N35" s="427">
        <v>21</v>
      </c>
      <c r="O35" s="425"/>
      <c r="P35" s="427">
        <v>4</v>
      </c>
      <c r="Q35" s="425"/>
      <c r="R35" s="236">
        <v>237</v>
      </c>
      <c r="S35" s="237">
        <v>113</v>
      </c>
      <c r="T35" s="430"/>
      <c r="U35" s="480"/>
      <c r="V35" s="245">
        <f t="shared" si="1"/>
        <v>72.874058127018301</v>
      </c>
    </row>
    <row r="36" spans="2:22" ht="20.25" customHeight="1" x14ac:dyDescent="0.15">
      <c r="B36" s="15">
        <v>2009</v>
      </c>
      <c r="C36" s="33">
        <f t="shared" si="0"/>
        <v>1573</v>
      </c>
      <c r="D36" s="424">
        <v>538</v>
      </c>
      <c r="E36" s="425"/>
      <c r="F36" s="427">
        <v>66</v>
      </c>
      <c r="G36" s="428"/>
      <c r="H36" s="16">
        <v>39</v>
      </c>
      <c r="I36" s="142"/>
      <c r="J36" s="429"/>
      <c r="K36" s="425"/>
      <c r="L36" s="17">
        <v>88</v>
      </c>
      <c r="M36" s="151"/>
      <c r="N36" s="427">
        <v>257</v>
      </c>
      <c r="O36" s="425"/>
      <c r="P36" s="427">
        <v>10</v>
      </c>
      <c r="Q36" s="425"/>
      <c r="R36" s="236">
        <v>361</v>
      </c>
      <c r="S36" s="237">
        <v>214</v>
      </c>
      <c r="T36" s="430"/>
      <c r="U36" s="431"/>
      <c r="V36" s="245">
        <f t="shared" si="1"/>
        <v>73.889739663093408</v>
      </c>
    </row>
    <row r="37" spans="2:22" ht="20.25" customHeight="1" x14ac:dyDescent="0.15">
      <c r="B37" s="11">
        <v>2010</v>
      </c>
      <c r="C37" s="12">
        <f t="shared" si="0"/>
        <v>2205</v>
      </c>
      <c r="D37" s="438">
        <v>630</v>
      </c>
      <c r="E37" s="439"/>
      <c r="F37" s="440">
        <v>109</v>
      </c>
      <c r="G37" s="441"/>
      <c r="H37" s="14">
        <v>40</v>
      </c>
      <c r="I37" s="146">
        <v>-2</v>
      </c>
      <c r="J37" s="444"/>
      <c r="K37" s="439"/>
      <c r="L37" s="13">
        <v>157</v>
      </c>
      <c r="M37" s="152">
        <v>-5</v>
      </c>
      <c r="N37" s="440">
        <v>137</v>
      </c>
      <c r="O37" s="439"/>
      <c r="P37" s="440">
        <v>1</v>
      </c>
      <c r="Q37" s="439"/>
      <c r="R37" s="230">
        <v>891</v>
      </c>
      <c r="S37" s="235">
        <v>240</v>
      </c>
      <c r="T37" s="411"/>
      <c r="U37" s="412"/>
      <c r="V37" s="244">
        <f t="shared" si="1"/>
        <v>79.196903725205615</v>
      </c>
    </row>
    <row r="38" spans="2:22" ht="20.25" customHeight="1" x14ac:dyDescent="0.15">
      <c r="B38" s="18">
        <v>2011</v>
      </c>
      <c r="C38" s="156">
        <f t="shared" si="0"/>
        <v>2124</v>
      </c>
      <c r="D38" s="435">
        <v>725</v>
      </c>
      <c r="E38" s="423"/>
      <c r="F38" s="420">
        <v>65</v>
      </c>
      <c r="G38" s="421"/>
      <c r="H38" s="19">
        <v>40</v>
      </c>
      <c r="I38" s="145">
        <v>-3</v>
      </c>
      <c r="J38" s="422"/>
      <c r="K38" s="423"/>
      <c r="L38" s="20">
        <v>285</v>
      </c>
      <c r="M38" s="153"/>
      <c r="N38" s="420">
        <v>44</v>
      </c>
      <c r="O38" s="423"/>
      <c r="P38" s="420">
        <v>14</v>
      </c>
      <c r="Q38" s="423"/>
      <c r="R38" s="238">
        <v>680</v>
      </c>
      <c r="S38" s="239">
        <v>271</v>
      </c>
      <c r="T38" s="469"/>
      <c r="U38" s="470"/>
      <c r="V38" s="247">
        <f t="shared" si="1"/>
        <v>71.297192642787991</v>
      </c>
    </row>
    <row r="39" spans="2:22" ht="20.25" customHeight="1" x14ac:dyDescent="0.15">
      <c r="B39" s="15">
        <v>2012</v>
      </c>
      <c r="C39" s="33">
        <f t="shared" si="0"/>
        <v>2401</v>
      </c>
      <c r="D39" s="424">
        <v>805</v>
      </c>
      <c r="E39" s="425"/>
      <c r="F39" s="427">
        <v>76</v>
      </c>
      <c r="G39" s="428"/>
      <c r="H39" s="16">
        <v>66</v>
      </c>
      <c r="I39" s="142"/>
      <c r="J39" s="429"/>
      <c r="K39" s="425"/>
      <c r="L39" s="17">
        <v>427</v>
      </c>
      <c r="M39" s="347">
        <v>-10</v>
      </c>
      <c r="N39" s="427">
        <v>44</v>
      </c>
      <c r="O39" s="425"/>
      <c r="P39" s="427">
        <v>11</v>
      </c>
      <c r="Q39" s="425"/>
      <c r="R39" s="236">
        <v>787</v>
      </c>
      <c r="S39" s="237">
        <v>185</v>
      </c>
      <c r="T39" s="430"/>
      <c r="U39" s="431"/>
      <c r="V39" s="245">
        <f t="shared" si="1"/>
        <v>71.526001705029842</v>
      </c>
    </row>
    <row r="40" spans="2:22" ht="20.25" customHeight="1" x14ac:dyDescent="0.15">
      <c r="B40" s="11">
        <v>2013</v>
      </c>
      <c r="C40" s="12">
        <f t="shared" si="0"/>
        <v>2433</v>
      </c>
      <c r="D40" s="438">
        <v>916</v>
      </c>
      <c r="E40" s="439"/>
      <c r="F40" s="440">
        <v>54</v>
      </c>
      <c r="G40" s="441"/>
      <c r="H40" s="14">
        <v>57</v>
      </c>
      <c r="I40" s="146">
        <v>-2</v>
      </c>
      <c r="J40" s="444"/>
      <c r="K40" s="439"/>
      <c r="L40" s="13">
        <v>295</v>
      </c>
      <c r="M40" s="348">
        <v>-14</v>
      </c>
      <c r="N40" s="440">
        <v>20</v>
      </c>
      <c r="O40" s="439"/>
      <c r="P40" s="440">
        <v>2</v>
      </c>
      <c r="Q40" s="439"/>
      <c r="R40" s="230">
        <v>884</v>
      </c>
      <c r="S40" s="235">
        <v>205</v>
      </c>
      <c r="T40" s="411"/>
      <c r="U40" s="412"/>
      <c r="V40" s="244">
        <f t="shared" si="1"/>
        <v>77.561177934467025</v>
      </c>
    </row>
    <row r="41" spans="2:22" ht="20.25" customHeight="1" x14ac:dyDescent="0.15">
      <c r="B41" s="11">
        <v>2014</v>
      </c>
      <c r="C41" s="12">
        <f t="shared" si="0"/>
        <v>19048</v>
      </c>
      <c r="D41" s="438">
        <v>1156</v>
      </c>
      <c r="E41" s="439"/>
      <c r="F41" s="440">
        <v>133</v>
      </c>
      <c r="G41" s="441"/>
      <c r="H41" s="14">
        <v>122</v>
      </c>
      <c r="I41" s="146">
        <v>-3</v>
      </c>
      <c r="J41" s="444"/>
      <c r="K41" s="439"/>
      <c r="L41" s="13">
        <v>1105</v>
      </c>
      <c r="M41" s="348">
        <v>-16</v>
      </c>
      <c r="N41" s="440">
        <v>106</v>
      </c>
      <c r="O41" s="439"/>
      <c r="P41" s="440">
        <v>76</v>
      </c>
      <c r="Q41" s="439"/>
      <c r="R41" s="230">
        <v>15420</v>
      </c>
      <c r="S41" s="235">
        <v>930</v>
      </c>
      <c r="T41" s="411"/>
      <c r="U41" s="412"/>
      <c r="V41" s="244">
        <f t="shared" si="1"/>
        <v>88.667444079296089</v>
      </c>
    </row>
    <row r="42" spans="2:22" ht="20.25" customHeight="1" x14ac:dyDescent="0.15">
      <c r="B42" s="11">
        <v>2015</v>
      </c>
      <c r="C42" s="12">
        <f t="shared" si="0"/>
        <v>5227</v>
      </c>
      <c r="D42" s="438">
        <v>940</v>
      </c>
      <c r="E42" s="439"/>
      <c r="F42" s="440">
        <v>218</v>
      </c>
      <c r="G42" s="441"/>
      <c r="H42" s="14">
        <v>101</v>
      </c>
      <c r="I42" s="146">
        <v>-2</v>
      </c>
      <c r="J42" s="444"/>
      <c r="K42" s="439"/>
      <c r="L42" s="13">
        <v>710</v>
      </c>
      <c r="M42" s="348">
        <v>-4</v>
      </c>
      <c r="N42" s="440">
        <v>322</v>
      </c>
      <c r="O42" s="439"/>
      <c r="P42" s="440">
        <v>32</v>
      </c>
      <c r="Q42" s="439"/>
      <c r="R42" s="230">
        <v>2633</v>
      </c>
      <c r="S42" s="235">
        <v>271</v>
      </c>
      <c r="T42" s="411"/>
      <c r="U42" s="412"/>
      <c r="V42" s="244">
        <f t="shared" si="1"/>
        <v>77.919146316437519</v>
      </c>
    </row>
    <row r="43" spans="2:22" ht="20.25" customHeight="1" x14ac:dyDescent="0.15">
      <c r="B43" s="15">
        <v>2016</v>
      </c>
      <c r="C43" s="156">
        <f t="shared" si="0"/>
        <v>3170</v>
      </c>
      <c r="D43" s="424">
        <v>961</v>
      </c>
      <c r="E43" s="425"/>
      <c r="F43" s="427">
        <v>182</v>
      </c>
      <c r="G43" s="428"/>
      <c r="H43" s="19">
        <v>118</v>
      </c>
      <c r="I43" s="142">
        <v>-4</v>
      </c>
      <c r="J43" s="429"/>
      <c r="K43" s="425"/>
      <c r="L43" s="20">
        <v>416</v>
      </c>
      <c r="M43" s="347">
        <v>-5</v>
      </c>
      <c r="N43" s="427">
        <v>108</v>
      </c>
      <c r="O43" s="425"/>
      <c r="P43" s="427">
        <v>19</v>
      </c>
      <c r="Q43" s="425"/>
      <c r="R43" s="238">
        <v>1049</v>
      </c>
      <c r="S43" s="237">
        <v>317</v>
      </c>
      <c r="T43" s="430"/>
      <c r="U43" s="431"/>
      <c r="V43" s="245">
        <f t="shared" si="1"/>
        <v>72.329937561616831</v>
      </c>
    </row>
    <row r="44" spans="2:22" ht="20.25" customHeight="1" x14ac:dyDescent="0.15">
      <c r="B44" s="15">
        <v>2017</v>
      </c>
      <c r="C44" s="33">
        <f t="shared" si="0"/>
        <v>3230</v>
      </c>
      <c r="D44" s="438">
        <v>915</v>
      </c>
      <c r="E44" s="439"/>
      <c r="F44" s="440">
        <v>72</v>
      </c>
      <c r="G44" s="441"/>
      <c r="H44" s="16">
        <v>61</v>
      </c>
      <c r="I44" s="142"/>
      <c r="J44" s="444"/>
      <c r="K44" s="439"/>
      <c r="L44" s="17">
        <v>488</v>
      </c>
      <c r="M44" s="347">
        <v>-6</v>
      </c>
      <c r="N44" s="440">
        <v>122</v>
      </c>
      <c r="O44" s="439"/>
      <c r="P44" s="440">
        <v>86</v>
      </c>
      <c r="Q44" s="439"/>
      <c r="R44" s="236">
        <v>1234</v>
      </c>
      <c r="S44" s="237">
        <v>252</v>
      </c>
      <c r="T44" s="411"/>
      <c r="U44" s="412"/>
      <c r="V44" s="245">
        <f t="shared" si="1"/>
        <v>73.692918596955664</v>
      </c>
    </row>
    <row r="45" spans="2:22" ht="20.25" customHeight="1" x14ac:dyDescent="0.15">
      <c r="B45" s="15">
        <v>2018</v>
      </c>
      <c r="C45" s="33">
        <f t="shared" si="0"/>
        <v>3562</v>
      </c>
      <c r="D45" s="436">
        <v>1081</v>
      </c>
      <c r="E45" s="383"/>
      <c r="F45" s="382">
        <v>111</v>
      </c>
      <c r="G45" s="437"/>
      <c r="H45" s="250">
        <v>89</v>
      </c>
      <c r="I45" s="251">
        <v>-7</v>
      </c>
      <c r="J45" s="461"/>
      <c r="K45" s="383"/>
      <c r="L45" s="252">
        <v>645</v>
      </c>
      <c r="M45" s="349">
        <v>-8</v>
      </c>
      <c r="N45" s="382">
        <v>88</v>
      </c>
      <c r="O45" s="383"/>
      <c r="P45" s="382">
        <v>12</v>
      </c>
      <c r="Q45" s="383"/>
      <c r="R45" s="253">
        <v>1264</v>
      </c>
      <c r="S45" s="254">
        <v>272</v>
      </c>
      <c r="T45" s="459"/>
      <c r="U45" s="460"/>
      <c r="V45" s="245">
        <f t="shared" si="1"/>
        <v>71.374927787406122</v>
      </c>
    </row>
    <row r="46" spans="2:22" ht="20.25" customHeight="1" x14ac:dyDescent="0.15">
      <c r="B46" s="11">
        <v>2019</v>
      </c>
      <c r="C46" s="12">
        <f t="shared" si="0"/>
        <v>3544</v>
      </c>
      <c r="D46" s="374">
        <v>1129</v>
      </c>
      <c r="E46" s="375"/>
      <c r="F46" s="376">
        <v>121</v>
      </c>
      <c r="G46" s="377"/>
      <c r="H46" s="267">
        <v>100</v>
      </c>
      <c r="I46" s="268">
        <v>-6</v>
      </c>
      <c r="J46" s="378"/>
      <c r="K46" s="375"/>
      <c r="L46" s="269">
        <v>734</v>
      </c>
      <c r="M46" s="350">
        <v>-26</v>
      </c>
      <c r="N46" s="376">
        <v>279</v>
      </c>
      <c r="O46" s="375"/>
      <c r="P46" s="376">
        <v>65</v>
      </c>
      <c r="Q46" s="375"/>
      <c r="R46" s="270">
        <v>932</v>
      </c>
      <c r="S46" s="271">
        <v>184</v>
      </c>
      <c r="T46" s="401"/>
      <c r="U46" s="402"/>
      <c r="V46" s="244">
        <f t="shared" ref="V46:V49" si="2">100*(D46+F46-I46-M46+R46)/(C46-SUM(J46,N46,P46,T46))</f>
        <v>69.1875</v>
      </c>
    </row>
    <row r="47" spans="2:22" ht="20.25" customHeight="1" x14ac:dyDescent="0.15">
      <c r="B47" s="18">
        <v>2020</v>
      </c>
      <c r="C47" s="156">
        <f t="shared" si="0"/>
        <v>3924</v>
      </c>
      <c r="D47" s="436">
        <v>1245</v>
      </c>
      <c r="E47" s="383"/>
      <c r="F47" s="382">
        <v>166</v>
      </c>
      <c r="G47" s="437"/>
      <c r="H47" s="283">
        <v>99</v>
      </c>
      <c r="I47" s="284"/>
      <c r="J47" s="445"/>
      <c r="K47" s="446"/>
      <c r="L47" s="285">
        <v>891</v>
      </c>
      <c r="M47" s="351">
        <v>-11</v>
      </c>
      <c r="N47" s="382">
        <v>275</v>
      </c>
      <c r="O47" s="383"/>
      <c r="P47" s="382">
        <v>34</v>
      </c>
      <c r="Q47" s="383"/>
      <c r="R47" s="286">
        <v>1029</v>
      </c>
      <c r="S47" s="287">
        <v>185</v>
      </c>
      <c r="T47" s="384"/>
      <c r="U47" s="385"/>
      <c r="V47" s="247">
        <f t="shared" si="2"/>
        <v>67.800829875518673</v>
      </c>
    </row>
    <row r="48" spans="2:22" ht="20.25" customHeight="1" x14ac:dyDescent="0.15">
      <c r="B48" s="11">
        <v>2021</v>
      </c>
      <c r="C48" s="12">
        <f t="shared" si="0"/>
        <v>4278</v>
      </c>
      <c r="D48" s="374">
        <v>1221</v>
      </c>
      <c r="E48" s="375"/>
      <c r="F48" s="376">
        <v>146</v>
      </c>
      <c r="G48" s="377"/>
      <c r="H48" s="318">
        <v>73</v>
      </c>
      <c r="I48" s="319">
        <v>-4</v>
      </c>
      <c r="J48" s="378"/>
      <c r="K48" s="375"/>
      <c r="L48" s="320">
        <v>894</v>
      </c>
      <c r="M48" s="350">
        <v>-16</v>
      </c>
      <c r="N48" s="376">
        <v>596</v>
      </c>
      <c r="O48" s="375"/>
      <c r="P48" s="376">
        <v>132</v>
      </c>
      <c r="Q48" s="375"/>
      <c r="R48" s="321">
        <v>838</v>
      </c>
      <c r="S48" s="322">
        <v>378</v>
      </c>
      <c r="T48" s="401"/>
      <c r="U48" s="402"/>
      <c r="V48" s="244">
        <f t="shared" si="2"/>
        <v>62.676056338028168</v>
      </c>
    </row>
    <row r="49" spans="2:22" ht="20.25" customHeight="1" x14ac:dyDescent="0.15">
      <c r="B49" s="11">
        <v>2022</v>
      </c>
      <c r="C49" s="12">
        <f t="shared" si="0"/>
        <v>3175</v>
      </c>
      <c r="D49" s="374">
        <v>949</v>
      </c>
      <c r="E49" s="375"/>
      <c r="F49" s="376">
        <v>69</v>
      </c>
      <c r="G49" s="377"/>
      <c r="H49" s="318">
        <v>34</v>
      </c>
      <c r="I49" s="319"/>
      <c r="J49" s="378"/>
      <c r="K49" s="375"/>
      <c r="L49" s="320">
        <v>684</v>
      </c>
      <c r="M49" s="350">
        <v>-8</v>
      </c>
      <c r="N49" s="376">
        <v>450</v>
      </c>
      <c r="O49" s="375"/>
      <c r="P49" s="376">
        <v>193</v>
      </c>
      <c r="Q49" s="375"/>
      <c r="R49" s="321">
        <v>686</v>
      </c>
      <c r="S49" s="322">
        <v>110</v>
      </c>
      <c r="T49" s="401"/>
      <c r="U49" s="402"/>
      <c r="V49" s="244">
        <f t="shared" si="2"/>
        <v>67.61453396524486</v>
      </c>
    </row>
    <row r="50" spans="2:22" ht="20.25" customHeight="1" thickBot="1" x14ac:dyDescent="0.2">
      <c r="B50" s="288">
        <v>2023</v>
      </c>
      <c r="C50" s="197">
        <f t="shared" ref="C50" si="3">SUM(D50,F50,H50,J50,L50,N50,P50,R50,S50,T50)</f>
        <v>4085</v>
      </c>
      <c r="D50" s="447">
        <v>1599</v>
      </c>
      <c r="E50" s="387"/>
      <c r="F50" s="386">
        <v>61</v>
      </c>
      <c r="G50" s="442"/>
      <c r="H50" s="326">
        <v>34</v>
      </c>
      <c r="I50" s="327">
        <v>-3</v>
      </c>
      <c r="J50" s="443"/>
      <c r="K50" s="387"/>
      <c r="L50" s="328">
        <v>793</v>
      </c>
      <c r="M50" s="352">
        <v>-20</v>
      </c>
      <c r="N50" s="386">
        <v>145</v>
      </c>
      <c r="O50" s="387"/>
      <c r="P50" s="386">
        <v>113</v>
      </c>
      <c r="Q50" s="387"/>
      <c r="R50" s="329">
        <v>1152</v>
      </c>
      <c r="S50" s="330">
        <v>188</v>
      </c>
      <c r="T50" s="388"/>
      <c r="U50" s="389"/>
      <c r="V50" s="289">
        <f t="shared" si="1"/>
        <v>74.078912986673629</v>
      </c>
    </row>
    <row r="51" spans="2:22" ht="20.25" customHeight="1" x14ac:dyDescent="0.15">
      <c r="B51" s="21" t="s">
        <v>7</v>
      </c>
      <c r="C51" s="22">
        <f>SUM(C8:C50)</f>
        <v>76297</v>
      </c>
      <c r="D51" s="432">
        <f>SUM(D8:D50)</f>
        <v>18922</v>
      </c>
      <c r="E51" s="433">
        <f>SUM(E8:E45)</f>
        <v>0</v>
      </c>
      <c r="F51" s="434">
        <f>SUM(F8:F50)</f>
        <v>1898</v>
      </c>
      <c r="G51" s="391">
        <f>SUM(G8:G45)</f>
        <v>0</v>
      </c>
      <c r="H51" s="23">
        <f>SUM(H8:H50)</f>
        <v>1302</v>
      </c>
      <c r="I51" s="147">
        <f>SUM(I8:I50)</f>
        <v>-63</v>
      </c>
      <c r="J51" s="390">
        <f>SUM(J8:J50)</f>
        <v>0</v>
      </c>
      <c r="K51" s="391">
        <f>SUM(K8:K45)</f>
        <v>0</v>
      </c>
      <c r="L51" s="24">
        <f>SUM(L8:L50)</f>
        <v>11005</v>
      </c>
      <c r="M51" s="154">
        <f>SUM(M8:M50)</f>
        <v>-421</v>
      </c>
      <c r="N51" s="434">
        <f>SUM(N8:N50)</f>
        <v>3298</v>
      </c>
      <c r="O51" s="433">
        <f>SUM(O8:O45)</f>
        <v>0</v>
      </c>
      <c r="P51" s="434">
        <f>SUM(P8:P50)</f>
        <v>876</v>
      </c>
      <c r="Q51" s="433">
        <f>SUM(Q8:Q45)</f>
        <v>0</v>
      </c>
      <c r="R51" s="240">
        <f>SUM(R8:R50)</f>
        <v>32482</v>
      </c>
      <c r="S51" s="243">
        <f>SUM(S8:S50)</f>
        <v>6514</v>
      </c>
      <c r="T51" s="457">
        <f>SUM(T8:T50)</f>
        <v>0</v>
      </c>
      <c r="U51" s="458">
        <f>SUM(U8:U45)</f>
        <v>0</v>
      </c>
      <c r="V51" s="248">
        <f>100*(D51+F51-I51-M51+R51)/(C51-SUM(J51,N51,P51,T51))</f>
        <v>74.575378173398221</v>
      </c>
    </row>
    <row r="52" spans="2:22" s="7" customFormat="1" ht="22.5" customHeight="1" thickBot="1" x14ac:dyDescent="0.2">
      <c r="B52" s="25"/>
      <c r="C52" s="26">
        <v>1</v>
      </c>
      <c r="D52" s="416">
        <f>D51/C51</f>
        <v>0.24800450869627902</v>
      </c>
      <c r="E52" s="417"/>
      <c r="F52" s="392">
        <f>F51/C51</f>
        <v>2.4876469585960129E-2</v>
      </c>
      <c r="G52" s="395"/>
      <c r="H52" s="394">
        <f>H51/C51</f>
        <v>1.7064891149062216E-2</v>
      </c>
      <c r="I52" s="395"/>
      <c r="J52" s="394">
        <f>J51/C51</f>
        <v>0</v>
      </c>
      <c r="K52" s="395"/>
      <c r="L52" s="392">
        <f>L51/C51</f>
        <v>0.14423896090278779</v>
      </c>
      <c r="M52" s="393"/>
      <c r="N52" s="392">
        <f>N51/C51</f>
        <v>4.3225814907532405E-2</v>
      </c>
      <c r="O52" s="393"/>
      <c r="P52" s="392">
        <f>P51/C51</f>
        <v>1.1481447501212367E-2</v>
      </c>
      <c r="Q52" s="393"/>
      <c r="R52" s="241">
        <f>R51/C51</f>
        <v>0.42573102481093622</v>
      </c>
      <c r="S52" s="242">
        <f>S51/C51</f>
        <v>8.537688244622986E-2</v>
      </c>
      <c r="T52" s="392">
        <f>T51/C51</f>
        <v>0</v>
      </c>
      <c r="U52" s="456"/>
      <c r="V52" s="27"/>
    </row>
    <row r="53" spans="2:22" ht="19.5" customHeight="1" x14ac:dyDescent="0.15">
      <c r="B53" s="519" t="s">
        <v>67</v>
      </c>
      <c r="C53" s="520"/>
      <c r="D53" s="520"/>
      <c r="E53" s="520"/>
      <c r="F53" s="520"/>
      <c r="G53" s="520"/>
      <c r="H53" s="520"/>
      <c r="I53" s="520"/>
      <c r="J53" s="520"/>
      <c r="K53" s="520"/>
      <c r="L53" s="520"/>
      <c r="M53" s="520"/>
      <c r="N53" s="520"/>
      <c r="O53" s="520"/>
      <c r="P53" s="520"/>
      <c r="Q53" s="520"/>
      <c r="R53" s="520"/>
      <c r="S53" s="520"/>
      <c r="T53" s="520"/>
      <c r="U53" s="520"/>
      <c r="V53" s="520"/>
    </row>
    <row r="54" spans="2:22" ht="11.25" customHeight="1" x14ac:dyDescent="0.15">
      <c r="B54" s="462" t="s">
        <v>93</v>
      </c>
      <c r="C54" s="462"/>
      <c r="D54" s="462"/>
      <c r="E54" s="462"/>
      <c r="F54" s="462"/>
      <c r="G54" s="462"/>
      <c r="H54" s="462"/>
      <c r="I54" s="462"/>
      <c r="J54" s="462"/>
      <c r="K54" s="462"/>
      <c r="L54" s="462"/>
      <c r="M54" s="462"/>
      <c r="N54" s="462"/>
      <c r="O54" s="462"/>
      <c r="P54" s="462"/>
      <c r="Q54" s="462"/>
      <c r="R54" s="462"/>
      <c r="S54" s="462"/>
      <c r="T54" s="462"/>
      <c r="U54" s="462"/>
      <c r="V54" s="462"/>
    </row>
    <row r="55" spans="2:22" ht="11.25" customHeight="1" x14ac:dyDescent="0.15">
      <c r="B55" s="331"/>
      <c r="C55" s="331"/>
      <c r="D55" s="331"/>
      <c r="E55" s="331"/>
      <c r="F55" s="331"/>
      <c r="G55" s="331"/>
      <c r="H55" s="331"/>
      <c r="I55" s="331"/>
      <c r="J55" s="331"/>
      <c r="K55" s="331"/>
      <c r="L55" s="331"/>
      <c r="M55" s="331"/>
      <c r="N55" s="331"/>
      <c r="O55" s="331"/>
      <c r="P55" s="331"/>
      <c r="Q55" s="331"/>
      <c r="R55" s="331"/>
      <c r="S55" s="331"/>
      <c r="T55" s="331"/>
      <c r="U55" s="331"/>
      <c r="V55" s="331"/>
    </row>
    <row r="56" spans="2:22" ht="24" customHeight="1" thickBot="1" x14ac:dyDescent="0.3">
      <c r="B56" s="30" t="s">
        <v>28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R56" s="357"/>
      <c r="S56" s="358" t="str">
        <f>"(2005. 7. 28. ~ "&amp;MID(period,17,18)</f>
        <v>(2005. 7. 28. ~ 2023. 12. 31.)</v>
      </c>
      <c r="T56" s="357"/>
      <c r="U56" s="357"/>
      <c r="V56" s="357"/>
    </row>
    <row r="57" spans="2:22" ht="17.25" customHeight="1" x14ac:dyDescent="0.15">
      <c r="B57" s="89" t="s">
        <v>29</v>
      </c>
      <c r="C57" s="488" t="s">
        <v>68</v>
      </c>
      <c r="D57" s="353" t="s">
        <v>37</v>
      </c>
      <c r="E57" s="354"/>
      <c r="F57" s="354"/>
      <c r="G57" s="354"/>
      <c r="H57" s="354"/>
      <c r="I57" s="354"/>
      <c r="J57" s="354"/>
      <c r="K57" s="354"/>
      <c r="L57" s="354"/>
      <c r="M57" s="354"/>
      <c r="N57" s="354"/>
      <c r="O57" s="354"/>
      <c r="P57" s="354"/>
      <c r="Q57" s="354"/>
      <c r="R57" s="354"/>
      <c r="S57" s="355"/>
      <c r="T57" s="356"/>
      <c r="U57" s="356"/>
      <c r="V57" s="356"/>
    </row>
    <row r="58" spans="2:22" ht="20.100000000000001" customHeight="1" thickBot="1" x14ac:dyDescent="0.2">
      <c r="B58" s="90" t="s">
        <v>38</v>
      </c>
      <c r="C58" s="489"/>
      <c r="D58" s="477" t="s">
        <v>42</v>
      </c>
      <c r="E58" s="418"/>
      <c r="F58" s="418"/>
      <c r="G58" s="418"/>
      <c r="H58" s="396" t="s">
        <v>43</v>
      </c>
      <c r="I58" s="418"/>
      <c r="J58" s="418"/>
      <c r="K58" s="419"/>
      <c r="L58" s="396" t="s">
        <v>30</v>
      </c>
      <c r="M58" s="419"/>
      <c r="N58" s="396" t="s">
        <v>31</v>
      </c>
      <c r="O58" s="418"/>
      <c r="P58" s="418"/>
      <c r="Q58" s="419"/>
      <c r="R58" s="396" t="s">
        <v>32</v>
      </c>
      <c r="S58" s="397"/>
      <c r="T58" s="521"/>
      <c r="U58" s="521"/>
      <c r="V58" s="521"/>
    </row>
    <row r="59" spans="2:22" ht="20.100000000000001" customHeight="1" x14ac:dyDescent="0.15">
      <c r="B59" s="21">
        <v>2006</v>
      </c>
      <c r="C59" s="22">
        <f>SUM(D59)</f>
        <v>7</v>
      </c>
      <c r="D59" s="474">
        <v>7</v>
      </c>
      <c r="E59" s="475"/>
      <c r="F59" s="475"/>
      <c r="G59" s="476"/>
      <c r="H59" s="471"/>
      <c r="I59" s="473"/>
      <c r="J59" s="473"/>
      <c r="K59" s="472"/>
      <c r="L59" s="471"/>
      <c r="M59" s="472"/>
      <c r="N59" s="413"/>
      <c r="O59" s="414"/>
      <c r="P59" s="414"/>
      <c r="Q59" s="415"/>
      <c r="R59" s="526"/>
      <c r="S59" s="527"/>
      <c r="T59" s="426"/>
      <c r="U59" s="426"/>
      <c r="V59" s="426"/>
    </row>
    <row r="60" spans="2:22" ht="20.100000000000001" customHeight="1" x14ac:dyDescent="0.15">
      <c r="B60" s="15">
        <v>2007</v>
      </c>
      <c r="C60" s="33">
        <v>14</v>
      </c>
      <c r="D60" s="360">
        <v>14</v>
      </c>
      <c r="E60" s="361"/>
      <c r="F60" s="361"/>
      <c r="G60" s="362"/>
      <c r="H60" s="369"/>
      <c r="I60" s="361"/>
      <c r="J60" s="361"/>
      <c r="K60" s="362"/>
      <c r="L60" s="369"/>
      <c r="M60" s="362"/>
      <c r="N60" s="371"/>
      <c r="O60" s="372"/>
      <c r="P60" s="372"/>
      <c r="Q60" s="373"/>
      <c r="R60" s="369"/>
      <c r="S60" s="370"/>
      <c r="T60" s="365"/>
      <c r="U60" s="365"/>
      <c r="V60" s="365"/>
    </row>
    <row r="61" spans="2:22" ht="20.100000000000001" customHeight="1" x14ac:dyDescent="0.15">
      <c r="B61" s="15">
        <v>2008</v>
      </c>
      <c r="C61" s="33">
        <f>SUM(D61)</f>
        <v>10</v>
      </c>
      <c r="D61" s="360">
        <v>10</v>
      </c>
      <c r="E61" s="361"/>
      <c r="F61" s="361"/>
      <c r="G61" s="362"/>
      <c r="H61" s="369"/>
      <c r="I61" s="361"/>
      <c r="J61" s="361"/>
      <c r="K61" s="362"/>
      <c r="L61" s="369"/>
      <c r="M61" s="362"/>
      <c r="N61" s="371"/>
      <c r="O61" s="372"/>
      <c r="P61" s="372"/>
      <c r="Q61" s="373"/>
      <c r="R61" s="369"/>
      <c r="S61" s="370"/>
      <c r="T61" s="365"/>
      <c r="U61" s="365"/>
      <c r="V61" s="365"/>
    </row>
    <row r="62" spans="2:22" ht="20.100000000000001" customHeight="1" x14ac:dyDescent="0.15">
      <c r="B62" s="11">
        <v>2009</v>
      </c>
      <c r="C62" s="12">
        <f t="shared" ref="C62:C66" si="4">SUM(D62:V62)</f>
        <v>111</v>
      </c>
      <c r="D62" s="379">
        <v>65</v>
      </c>
      <c r="E62" s="380"/>
      <c r="F62" s="380"/>
      <c r="G62" s="381"/>
      <c r="H62" s="363">
        <v>46</v>
      </c>
      <c r="I62" s="380"/>
      <c r="J62" s="380"/>
      <c r="K62" s="381"/>
      <c r="L62" s="363"/>
      <c r="M62" s="381"/>
      <c r="N62" s="366"/>
      <c r="O62" s="367"/>
      <c r="P62" s="367"/>
      <c r="Q62" s="368"/>
      <c r="R62" s="363"/>
      <c r="S62" s="364"/>
      <c r="T62" s="365"/>
      <c r="U62" s="365"/>
      <c r="V62" s="365"/>
    </row>
    <row r="63" spans="2:22" ht="20.100000000000001" customHeight="1" x14ac:dyDescent="0.15">
      <c r="B63" s="11">
        <v>2010</v>
      </c>
      <c r="C63" s="12">
        <f t="shared" si="4"/>
        <v>77</v>
      </c>
      <c r="D63" s="379">
        <v>76</v>
      </c>
      <c r="E63" s="380"/>
      <c r="F63" s="380"/>
      <c r="G63" s="381"/>
      <c r="H63" s="363"/>
      <c r="I63" s="380"/>
      <c r="J63" s="380"/>
      <c r="K63" s="381"/>
      <c r="L63" s="363">
        <v>1</v>
      </c>
      <c r="M63" s="381"/>
      <c r="N63" s="366"/>
      <c r="O63" s="367"/>
      <c r="P63" s="367"/>
      <c r="Q63" s="368"/>
      <c r="R63" s="363"/>
      <c r="S63" s="364"/>
      <c r="T63" s="365"/>
      <c r="U63" s="365"/>
      <c r="V63" s="365"/>
    </row>
    <row r="64" spans="2:22" ht="20.100000000000001" customHeight="1" x14ac:dyDescent="0.15">
      <c r="B64" s="18">
        <v>2011</v>
      </c>
      <c r="C64" s="156">
        <f t="shared" si="4"/>
        <v>113</v>
      </c>
      <c r="D64" s="403">
        <v>107</v>
      </c>
      <c r="E64" s="399"/>
      <c r="F64" s="399"/>
      <c r="G64" s="400"/>
      <c r="H64" s="398"/>
      <c r="I64" s="399"/>
      <c r="J64" s="399"/>
      <c r="K64" s="400"/>
      <c r="L64" s="398"/>
      <c r="M64" s="400"/>
      <c r="N64" s="404"/>
      <c r="O64" s="405"/>
      <c r="P64" s="405"/>
      <c r="Q64" s="406"/>
      <c r="R64" s="398">
        <v>6</v>
      </c>
      <c r="S64" s="407"/>
      <c r="T64" s="365"/>
      <c r="U64" s="365"/>
      <c r="V64" s="365"/>
    </row>
    <row r="65" spans="2:22" ht="20.100000000000001" customHeight="1" x14ac:dyDescent="0.15">
      <c r="B65" s="15">
        <v>2012</v>
      </c>
      <c r="C65" s="33">
        <f t="shared" si="4"/>
        <v>59</v>
      </c>
      <c r="D65" s="360">
        <v>59</v>
      </c>
      <c r="E65" s="361"/>
      <c r="F65" s="361"/>
      <c r="G65" s="362"/>
      <c r="H65" s="369"/>
      <c r="I65" s="361"/>
      <c r="J65" s="361"/>
      <c r="K65" s="362"/>
      <c r="L65" s="369"/>
      <c r="M65" s="362"/>
      <c r="N65" s="371"/>
      <c r="O65" s="372"/>
      <c r="P65" s="372"/>
      <c r="Q65" s="373"/>
      <c r="R65" s="369"/>
      <c r="S65" s="370"/>
      <c r="T65" s="365"/>
      <c r="U65" s="365"/>
      <c r="V65" s="365"/>
    </row>
    <row r="66" spans="2:22" ht="20.100000000000001" customHeight="1" x14ac:dyDescent="0.15">
      <c r="B66" s="11">
        <v>2013</v>
      </c>
      <c r="C66" s="12">
        <f t="shared" si="4"/>
        <v>190</v>
      </c>
      <c r="D66" s="379">
        <v>188</v>
      </c>
      <c r="E66" s="380"/>
      <c r="F66" s="380"/>
      <c r="G66" s="381"/>
      <c r="H66" s="363">
        <v>2</v>
      </c>
      <c r="I66" s="380"/>
      <c r="J66" s="380"/>
      <c r="K66" s="381"/>
      <c r="L66" s="363"/>
      <c r="M66" s="381"/>
      <c r="N66" s="366"/>
      <c r="O66" s="367"/>
      <c r="P66" s="367"/>
      <c r="Q66" s="368"/>
      <c r="R66" s="363"/>
      <c r="S66" s="364"/>
      <c r="T66" s="365"/>
      <c r="U66" s="365"/>
      <c r="V66" s="365"/>
    </row>
    <row r="67" spans="2:22" ht="20.100000000000001" customHeight="1" x14ac:dyDescent="0.15">
      <c r="B67" s="11">
        <v>2014</v>
      </c>
      <c r="C67" s="12">
        <f t="shared" ref="C67" si="5">SUM(D67:V67)</f>
        <v>11</v>
      </c>
      <c r="D67" s="379">
        <v>8</v>
      </c>
      <c r="E67" s="380"/>
      <c r="F67" s="380"/>
      <c r="G67" s="381"/>
      <c r="H67" s="363"/>
      <c r="I67" s="380"/>
      <c r="J67" s="380"/>
      <c r="K67" s="381"/>
      <c r="L67" s="363"/>
      <c r="M67" s="381"/>
      <c r="N67" s="366"/>
      <c r="O67" s="367"/>
      <c r="P67" s="367"/>
      <c r="Q67" s="368"/>
      <c r="R67" s="363">
        <v>3</v>
      </c>
      <c r="S67" s="364"/>
      <c r="T67" s="365"/>
      <c r="U67" s="365"/>
      <c r="V67" s="365"/>
    </row>
    <row r="68" spans="2:22" ht="20.100000000000001" customHeight="1" x14ac:dyDescent="0.15">
      <c r="B68" s="11">
        <v>2015</v>
      </c>
      <c r="C68" s="12">
        <f t="shared" ref="C68" si="6">SUM(D68:V68)</f>
        <v>26</v>
      </c>
      <c r="D68" s="379">
        <v>26</v>
      </c>
      <c r="E68" s="380"/>
      <c r="F68" s="380"/>
      <c r="G68" s="381"/>
      <c r="H68" s="363"/>
      <c r="I68" s="380"/>
      <c r="J68" s="380"/>
      <c r="K68" s="381"/>
      <c r="L68" s="363"/>
      <c r="M68" s="381"/>
      <c r="N68" s="366"/>
      <c r="O68" s="367"/>
      <c r="P68" s="367"/>
      <c r="Q68" s="368"/>
      <c r="R68" s="363"/>
      <c r="S68" s="364"/>
      <c r="T68" s="365"/>
      <c r="U68" s="365"/>
      <c r="V68" s="365"/>
    </row>
    <row r="69" spans="2:22" ht="20.100000000000001" customHeight="1" x14ac:dyDescent="0.15">
      <c r="B69" s="18">
        <v>2016</v>
      </c>
      <c r="C69" s="33">
        <f>SUM(D69:V69)</f>
        <v>13</v>
      </c>
      <c r="D69" s="403">
        <v>13</v>
      </c>
      <c r="E69" s="399"/>
      <c r="F69" s="399"/>
      <c r="G69" s="400"/>
      <c r="H69" s="398"/>
      <c r="I69" s="399"/>
      <c r="J69" s="399"/>
      <c r="K69" s="400"/>
      <c r="L69" s="398"/>
      <c r="M69" s="400"/>
      <c r="N69" s="404"/>
      <c r="O69" s="405"/>
      <c r="P69" s="405"/>
      <c r="Q69" s="406"/>
      <c r="R69" s="398"/>
      <c r="S69" s="407"/>
      <c r="T69" s="365"/>
      <c r="U69" s="365"/>
      <c r="V69" s="365"/>
    </row>
    <row r="70" spans="2:22" ht="20.100000000000001" customHeight="1" x14ac:dyDescent="0.15">
      <c r="B70" s="15">
        <v>2017</v>
      </c>
      <c r="C70" s="33">
        <f>SUM(D70:V70)</f>
        <v>1</v>
      </c>
      <c r="D70" s="360"/>
      <c r="E70" s="361"/>
      <c r="F70" s="361"/>
      <c r="G70" s="362"/>
      <c r="H70" s="369">
        <v>1</v>
      </c>
      <c r="I70" s="361"/>
      <c r="J70" s="361"/>
      <c r="K70" s="362"/>
      <c r="L70" s="369"/>
      <c r="M70" s="362"/>
      <c r="N70" s="371"/>
      <c r="O70" s="372"/>
      <c r="P70" s="372"/>
      <c r="Q70" s="373"/>
      <c r="R70" s="369"/>
      <c r="S70" s="370"/>
      <c r="T70" s="365"/>
      <c r="U70" s="365"/>
      <c r="V70" s="365"/>
    </row>
    <row r="71" spans="2:22" ht="20.25" customHeight="1" thickBot="1" x14ac:dyDescent="0.2">
      <c r="B71" s="15">
        <v>2018</v>
      </c>
      <c r="C71" s="33">
        <f>SUM(D71:V71)</f>
        <v>2</v>
      </c>
      <c r="D71" s="360"/>
      <c r="E71" s="361"/>
      <c r="F71" s="361"/>
      <c r="G71" s="362"/>
      <c r="H71" s="369">
        <v>2</v>
      </c>
      <c r="I71" s="361"/>
      <c r="J71" s="361"/>
      <c r="K71" s="362"/>
      <c r="L71" s="369"/>
      <c r="M71" s="362"/>
      <c r="N71" s="371"/>
      <c r="O71" s="372"/>
      <c r="P71" s="372"/>
      <c r="Q71" s="373"/>
      <c r="R71" s="369"/>
      <c r="S71" s="370"/>
      <c r="T71" s="365"/>
      <c r="U71" s="365"/>
      <c r="V71" s="365"/>
    </row>
    <row r="72" spans="2:22" ht="20.25" hidden="1" customHeight="1" x14ac:dyDescent="0.2">
      <c r="B72" s="11">
        <v>2019</v>
      </c>
      <c r="C72" s="33"/>
      <c r="D72" s="379"/>
      <c r="E72" s="380"/>
      <c r="F72" s="380"/>
      <c r="G72" s="381"/>
      <c r="H72" s="363"/>
      <c r="I72" s="380"/>
      <c r="J72" s="380"/>
      <c r="K72" s="381"/>
      <c r="L72" s="363"/>
      <c r="M72" s="381"/>
      <c r="N72" s="366"/>
      <c r="O72" s="367"/>
      <c r="P72" s="367"/>
      <c r="Q72" s="368"/>
      <c r="R72" s="363"/>
      <c r="S72" s="364"/>
      <c r="T72" s="365"/>
      <c r="U72" s="365"/>
      <c r="V72" s="365"/>
    </row>
    <row r="73" spans="2:22" ht="20.25" hidden="1" customHeight="1" x14ac:dyDescent="0.2">
      <c r="B73" s="11">
        <v>2020</v>
      </c>
      <c r="C73" s="33"/>
      <c r="D73" s="379"/>
      <c r="E73" s="380"/>
      <c r="F73" s="380"/>
      <c r="G73" s="381"/>
      <c r="H73" s="363"/>
      <c r="I73" s="380"/>
      <c r="J73" s="380"/>
      <c r="K73" s="381"/>
      <c r="L73" s="363"/>
      <c r="M73" s="381"/>
      <c r="N73" s="366"/>
      <c r="O73" s="367"/>
      <c r="P73" s="367"/>
      <c r="Q73" s="368"/>
      <c r="R73" s="363"/>
      <c r="S73" s="364"/>
      <c r="T73" s="365"/>
      <c r="U73" s="365"/>
      <c r="V73" s="365"/>
    </row>
    <row r="74" spans="2:22" ht="20.25" hidden="1" customHeight="1" x14ac:dyDescent="0.2">
      <c r="B74" s="11">
        <v>2021</v>
      </c>
      <c r="C74" s="12">
        <f>SUM(D74:V74)</f>
        <v>0</v>
      </c>
      <c r="D74" s="379"/>
      <c r="E74" s="380"/>
      <c r="F74" s="380"/>
      <c r="G74" s="381"/>
      <c r="H74" s="363"/>
      <c r="I74" s="380"/>
      <c r="J74" s="380"/>
      <c r="K74" s="381"/>
      <c r="L74" s="363"/>
      <c r="M74" s="381"/>
      <c r="N74" s="366"/>
      <c r="O74" s="367"/>
      <c r="P74" s="367"/>
      <c r="Q74" s="368"/>
      <c r="R74" s="363"/>
      <c r="S74" s="364"/>
      <c r="T74" s="365"/>
      <c r="U74" s="365"/>
      <c r="V74" s="365"/>
    </row>
    <row r="75" spans="2:22" ht="20.25" hidden="1" customHeight="1" x14ac:dyDescent="0.2">
      <c r="B75" s="15">
        <v>2022</v>
      </c>
      <c r="C75" s="12">
        <f>SUM(D75:V75)</f>
        <v>0</v>
      </c>
      <c r="D75" s="379"/>
      <c r="E75" s="380"/>
      <c r="F75" s="380"/>
      <c r="G75" s="381"/>
      <c r="H75" s="363"/>
      <c r="I75" s="380"/>
      <c r="J75" s="380"/>
      <c r="K75" s="381"/>
      <c r="L75" s="363"/>
      <c r="M75" s="381"/>
      <c r="N75" s="366"/>
      <c r="O75" s="367"/>
      <c r="P75" s="367"/>
      <c r="Q75" s="368"/>
      <c r="R75" s="363"/>
      <c r="S75" s="364"/>
      <c r="T75" s="365"/>
      <c r="U75" s="365"/>
      <c r="V75" s="365"/>
    </row>
    <row r="76" spans="2:22" ht="20.25" hidden="1" customHeight="1" thickBot="1" x14ac:dyDescent="0.2">
      <c r="B76" s="288">
        <v>2023</v>
      </c>
      <c r="C76" s="197">
        <f>SUM(D76:V76)</f>
        <v>0</v>
      </c>
      <c r="D76" s="448"/>
      <c r="E76" s="449"/>
      <c r="F76" s="449"/>
      <c r="G76" s="450"/>
      <c r="H76" s="451"/>
      <c r="I76" s="449"/>
      <c r="J76" s="449"/>
      <c r="K76" s="450"/>
      <c r="L76" s="451"/>
      <c r="M76" s="450"/>
      <c r="N76" s="452"/>
      <c r="O76" s="453"/>
      <c r="P76" s="453"/>
      <c r="Q76" s="454"/>
      <c r="R76" s="451"/>
      <c r="S76" s="455"/>
      <c r="T76" s="550"/>
      <c r="U76" s="551"/>
      <c r="V76" s="551"/>
    </row>
    <row r="77" spans="2:22" x14ac:dyDescent="0.15">
      <c r="B77" s="21" t="s">
        <v>7</v>
      </c>
      <c r="C77" s="22">
        <f>SUM(C59:C76)</f>
        <v>634</v>
      </c>
      <c r="D77" s="432">
        <f>SUM(D59:G76)</f>
        <v>573</v>
      </c>
      <c r="E77" s="390"/>
      <c r="F77" s="390"/>
      <c r="G77" s="433"/>
      <c r="H77" s="434">
        <f>SUM(H59:K76)</f>
        <v>51</v>
      </c>
      <c r="I77" s="390"/>
      <c r="J77" s="390"/>
      <c r="K77" s="433"/>
      <c r="L77" s="434">
        <f>SUM(L59:M76)</f>
        <v>1</v>
      </c>
      <c r="M77" s="433"/>
      <c r="N77" s="434"/>
      <c r="O77" s="390"/>
      <c r="P77" s="390"/>
      <c r="Q77" s="433"/>
      <c r="R77" s="434">
        <f>SUM(R59:S76)</f>
        <v>9</v>
      </c>
      <c r="S77" s="466"/>
      <c r="T77" s="365"/>
      <c r="U77" s="365"/>
      <c r="V77" s="365"/>
    </row>
    <row r="78" spans="2:22" ht="15" thickBot="1" x14ac:dyDescent="0.2">
      <c r="B78" s="25"/>
      <c r="C78" s="26">
        <v>1</v>
      </c>
      <c r="D78" s="416">
        <f>D77/C77</f>
        <v>0.90378548895899058</v>
      </c>
      <c r="E78" s="468"/>
      <c r="F78" s="468"/>
      <c r="G78" s="417"/>
      <c r="H78" s="392">
        <f>H77/C77</f>
        <v>8.0441640378548895E-2</v>
      </c>
      <c r="I78" s="456"/>
      <c r="J78" s="456"/>
      <c r="K78" s="393"/>
      <c r="L78" s="392">
        <f>L77/C77</f>
        <v>1.5772870662460567E-3</v>
      </c>
      <c r="M78" s="393"/>
      <c r="N78" s="392">
        <f t="shared" ref="N78" si="7">IF(N77/$C$77&lt;0,"",N77/$C$77)</f>
        <v>0</v>
      </c>
      <c r="O78" s="456"/>
      <c r="P78" s="456"/>
      <c r="Q78" s="393"/>
      <c r="R78" s="392">
        <f>R77/C77</f>
        <v>1.4195583596214511E-2</v>
      </c>
      <c r="S78" s="464"/>
      <c r="T78" s="554"/>
      <c r="U78" s="467"/>
      <c r="V78" s="467"/>
    </row>
    <row r="79" spans="2:22" x14ac:dyDescent="0.15">
      <c r="B79" s="552" t="s">
        <v>97</v>
      </c>
    </row>
    <row r="83" spans="12:22" x14ac:dyDescent="0.15">
      <c r="L83" s="463"/>
      <c r="M83" s="465"/>
      <c r="N83" s="465"/>
      <c r="O83" s="465"/>
      <c r="P83" s="465"/>
      <c r="Q83" s="465"/>
    </row>
    <row r="84" spans="12:22" x14ac:dyDescent="0.15">
      <c r="L84" s="465"/>
      <c r="M84" s="465"/>
      <c r="N84" s="465"/>
      <c r="O84" s="465"/>
      <c r="P84" s="465"/>
      <c r="Q84" s="465"/>
      <c r="S84" s="463"/>
      <c r="T84" s="463"/>
      <c r="U84" s="463"/>
      <c r="V84" s="463"/>
    </row>
    <row r="85" spans="12:22" x14ac:dyDescent="0.15">
      <c r="L85" s="465"/>
      <c r="M85" s="465"/>
      <c r="N85" s="465"/>
      <c r="O85" s="465"/>
      <c r="P85" s="465"/>
      <c r="Q85" s="465"/>
      <c r="S85" s="463"/>
      <c r="T85" s="463"/>
      <c r="U85" s="463"/>
      <c r="V85" s="463"/>
    </row>
  </sheetData>
  <sheetProtection password="CC61" sheet="1" objects="1" scenarios="1"/>
  <mergeCells count="433">
    <mergeCell ref="D60:G60"/>
    <mergeCell ref="T63:V63"/>
    <mergeCell ref="R59:S59"/>
    <mergeCell ref="T61:V61"/>
    <mergeCell ref="R67:S67"/>
    <mergeCell ref="T67:V67"/>
    <mergeCell ref="R66:S66"/>
    <mergeCell ref="L58:M58"/>
    <mergeCell ref="N64:Q64"/>
    <mergeCell ref="R64:S64"/>
    <mergeCell ref="J35:K35"/>
    <mergeCell ref="P26:Q26"/>
    <mergeCell ref="P44:Q44"/>
    <mergeCell ref="N44:O44"/>
    <mergeCell ref="J25:K25"/>
    <mergeCell ref="N25:O25"/>
    <mergeCell ref="J24:K24"/>
    <mergeCell ref="P19:Q19"/>
    <mergeCell ref="P25:Q25"/>
    <mergeCell ref="D8:E8"/>
    <mergeCell ref="D9:E9"/>
    <mergeCell ref="P9:Q9"/>
    <mergeCell ref="H8:I8"/>
    <mergeCell ref="J8:K8"/>
    <mergeCell ref="H9:I9"/>
    <mergeCell ref="J9:K9"/>
    <mergeCell ref="F10:G10"/>
    <mergeCell ref="N15:O15"/>
    <mergeCell ref="P15:Q15"/>
    <mergeCell ref="F15:G15"/>
    <mergeCell ref="P10:Q10"/>
    <mergeCell ref="H11:I11"/>
    <mergeCell ref="F9:G9"/>
    <mergeCell ref="N13:O13"/>
    <mergeCell ref="P13:Q13"/>
    <mergeCell ref="N10:O10"/>
    <mergeCell ref="J10:K10"/>
    <mergeCell ref="H10:I10"/>
    <mergeCell ref="P12:Q12"/>
    <mergeCell ref="D13:E13"/>
    <mergeCell ref="F13:G13"/>
    <mergeCell ref="D14:E14"/>
    <mergeCell ref="F14:G14"/>
    <mergeCell ref="P20:Q20"/>
    <mergeCell ref="T22:U22"/>
    <mergeCell ref="F25:G25"/>
    <mergeCell ref="P17:Q17"/>
    <mergeCell ref="T17:U17"/>
    <mergeCell ref="H17:I17"/>
    <mergeCell ref="J17:K17"/>
    <mergeCell ref="J21:K21"/>
    <mergeCell ref="P18:Q18"/>
    <mergeCell ref="T21:U21"/>
    <mergeCell ref="P23:Q23"/>
    <mergeCell ref="N18:O18"/>
    <mergeCell ref="J18:K18"/>
    <mergeCell ref="T10:U10"/>
    <mergeCell ref="T11:U11"/>
    <mergeCell ref="H15:I15"/>
    <mergeCell ref="T13:U13"/>
    <mergeCell ref="J7:K7"/>
    <mergeCell ref="N9:O9"/>
    <mergeCell ref="T6:U7"/>
    <mergeCell ref="P8:Q8"/>
    <mergeCell ref="T8:U8"/>
    <mergeCell ref="T9:U9"/>
    <mergeCell ref="R6:S6"/>
    <mergeCell ref="L6:M7"/>
    <mergeCell ref="N14:O14"/>
    <mergeCell ref="P14:Q14"/>
    <mergeCell ref="T14:U14"/>
    <mergeCell ref="T15:U15"/>
    <mergeCell ref="H14:I14"/>
    <mergeCell ref="J14:K14"/>
    <mergeCell ref="J15:K15"/>
    <mergeCell ref="H13:I13"/>
    <mergeCell ref="J13:K13"/>
    <mergeCell ref="T16:U16"/>
    <mergeCell ref="B2:V2"/>
    <mergeCell ref="F12:G12"/>
    <mergeCell ref="H12:I12"/>
    <mergeCell ref="J12:K12"/>
    <mergeCell ref="D11:E11"/>
    <mergeCell ref="F11:G11"/>
    <mergeCell ref="N12:O12"/>
    <mergeCell ref="T12:U12"/>
    <mergeCell ref="D10:E10"/>
    <mergeCell ref="C5:C7"/>
    <mergeCell ref="D6:E7"/>
    <mergeCell ref="F6:K6"/>
    <mergeCell ref="N6:O7"/>
    <mergeCell ref="F8:G8"/>
    <mergeCell ref="H7:I7"/>
    <mergeCell ref="D12:E12"/>
    <mergeCell ref="J11:K11"/>
    <mergeCell ref="N11:O11"/>
    <mergeCell ref="P11:Q11"/>
    <mergeCell ref="F7:G7"/>
    <mergeCell ref="D5:U5"/>
    <mergeCell ref="P6:Q7"/>
    <mergeCell ref="N8:O8"/>
    <mergeCell ref="D16:E16"/>
    <mergeCell ref="D15:E15"/>
    <mergeCell ref="F16:G16"/>
    <mergeCell ref="D21:E21"/>
    <mergeCell ref="J20:K20"/>
    <mergeCell ref="H20:I20"/>
    <mergeCell ref="D23:E23"/>
    <mergeCell ref="D24:E24"/>
    <mergeCell ref="F24:G24"/>
    <mergeCell ref="D17:E17"/>
    <mergeCell ref="D18:E18"/>
    <mergeCell ref="F18:G18"/>
    <mergeCell ref="H18:I18"/>
    <mergeCell ref="J19:K19"/>
    <mergeCell ref="F19:G19"/>
    <mergeCell ref="F17:G17"/>
    <mergeCell ref="F20:G20"/>
    <mergeCell ref="F21:G21"/>
    <mergeCell ref="H21:I21"/>
    <mergeCell ref="N16:O16"/>
    <mergeCell ref="P16:Q16"/>
    <mergeCell ref="H16:I16"/>
    <mergeCell ref="J16:K16"/>
    <mergeCell ref="T18:U18"/>
    <mergeCell ref="P36:Q36"/>
    <mergeCell ref="T37:U37"/>
    <mergeCell ref="N36:O36"/>
    <mergeCell ref="P35:Q35"/>
    <mergeCell ref="T36:U36"/>
    <mergeCell ref="T26:U26"/>
    <mergeCell ref="T32:U32"/>
    <mergeCell ref="T34:U34"/>
    <mergeCell ref="P31:Q31"/>
    <mergeCell ref="P32:Q32"/>
    <mergeCell ref="T27:U27"/>
    <mergeCell ref="J27:K27"/>
    <mergeCell ref="P27:Q27"/>
    <mergeCell ref="T31:U31"/>
    <mergeCell ref="N17:O17"/>
    <mergeCell ref="T23:U23"/>
    <mergeCell ref="P24:Q24"/>
    <mergeCell ref="T24:U24"/>
    <mergeCell ref="N20:O20"/>
    <mergeCell ref="D27:E27"/>
    <mergeCell ref="F27:G27"/>
    <mergeCell ref="T35:U35"/>
    <mergeCell ref="N35:O35"/>
    <mergeCell ref="D35:E35"/>
    <mergeCell ref="F35:G35"/>
    <mergeCell ref="F34:G34"/>
    <mergeCell ref="J34:K34"/>
    <mergeCell ref="P34:Q34"/>
    <mergeCell ref="N34:O34"/>
    <mergeCell ref="P33:Q33"/>
    <mergeCell ref="T29:U29"/>
    <mergeCell ref="F28:G28"/>
    <mergeCell ref="D29:E29"/>
    <mergeCell ref="F29:G29"/>
    <mergeCell ref="F31:G31"/>
    <mergeCell ref="N32:O32"/>
    <mergeCell ref="D31:E31"/>
    <mergeCell ref="D33:E33"/>
    <mergeCell ref="D32:E32"/>
    <mergeCell ref="F32:G32"/>
    <mergeCell ref="D30:E30"/>
    <mergeCell ref="F30:G30"/>
    <mergeCell ref="D28:E28"/>
    <mergeCell ref="N29:O29"/>
    <mergeCell ref="T30:U30"/>
    <mergeCell ref="P29:Q29"/>
    <mergeCell ref="P28:Q28"/>
    <mergeCell ref="N27:O27"/>
    <mergeCell ref="T28:U28"/>
    <mergeCell ref="J28:K28"/>
    <mergeCell ref="N28:O28"/>
    <mergeCell ref="T33:U33"/>
    <mergeCell ref="N30:O30"/>
    <mergeCell ref="N31:O31"/>
    <mergeCell ref="J31:K31"/>
    <mergeCell ref="J29:K29"/>
    <mergeCell ref="J32:K32"/>
    <mergeCell ref="N33:O33"/>
    <mergeCell ref="J30:K30"/>
    <mergeCell ref="P30:Q30"/>
    <mergeCell ref="D26:E26"/>
    <mergeCell ref="F26:G26"/>
    <mergeCell ref="N26:O26"/>
    <mergeCell ref="J26:K26"/>
    <mergeCell ref="N24:O24"/>
    <mergeCell ref="N21:O21"/>
    <mergeCell ref="T19:U19"/>
    <mergeCell ref="N19:O19"/>
    <mergeCell ref="P22:Q22"/>
    <mergeCell ref="N22:O22"/>
    <mergeCell ref="T20:U20"/>
    <mergeCell ref="P21:Q21"/>
    <mergeCell ref="F23:G23"/>
    <mergeCell ref="J23:K23"/>
    <mergeCell ref="H22:I22"/>
    <mergeCell ref="T25:U25"/>
    <mergeCell ref="D25:E25"/>
    <mergeCell ref="J22:K22"/>
    <mergeCell ref="D19:E19"/>
    <mergeCell ref="D20:E20"/>
    <mergeCell ref="H19:I19"/>
    <mergeCell ref="D22:E22"/>
    <mergeCell ref="F22:G22"/>
    <mergeCell ref="N23:O23"/>
    <mergeCell ref="H77:K77"/>
    <mergeCell ref="H78:K78"/>
    <mergeCell ref="D61:G61"/>
    <mergeCell ref="H61:K61"/>
    <mergeCell ref="D77:G77"/>
    <mergeCell ref="H66:K66"/>
    <mergeCell ref="D63:G63"/>
    <mergeCell ref="D78:G78"/>
    <mergeCell ref="T38:U38"/>
    <mergeCell ref="T66:V66"/>
    <mergeCell ref="H65:K65"/>
    <mergeCell ref="H62:K62"/>
    <mergeCell ref="N58:Q58"/>
    <mergeCell ref="D67:G67"/>
    <mergeCell ref="H67:K67"/>
    <mergeCell ref="L67:M67"/>
    <mergeCell ref="N67:Q67"/>
    <mergeCell ref="L59:M59"/>
    <mergeCell ref="H59:K59"/>
    <mergeCell ref="L64:M64"/>
    <mergeCell ref="D59:G59"/>
    <mergeCell ref="D58:G58"/>
    <mergeCell ref="H60:K60"/>
    <mergeCell ref="D64:G64"/>
    <mergeCell ref="S84:V85"/>
    <mergeCell ref="L78:M78"/>
    <mergeCell ref="R78:S78"/>
    <mergeCell ref="L83:Q85"/>
    <mergeCell ref="N77:Q77"/>
    <mergeCell ref="R77:S77"/>
    <mergeCell ref="N78:Q78"/>
    <mergeCell ref="L77:M77"/>
    <mergeCell ref="T77:V77"/>
    <mergeCell ref="T78:V78"/>
    <mergeCell ref="D36:E36"/>
    <mergeCell ref="T44:U44"/>
    <mergeCell ref="P39:Q39"/>
    <mergeCell ref="T39:U39"/>
    <mergeCell ref="J36:K36"/>
    <mergeCell ref="T52:U52"/>
    <mergeCell ref="P51:Q51"/>
    <mergeCell ref="P52:Q52"/>
    <mergeCell ref="J38:K38"/>
    <mergeCell ref="N38:O38"/>
    <mergeCell ref="P38:Q38"/>
    <mergeCell ref="T51:U51"/>
    <mergeCell ref="T41:U41"/>
    <mergeCell ref="T45:U45"/>
    <mergeCell ref="P45:Q45"/>
    <mergeCell ref="N45:O45"/>
    <mergeCell ref="J45:K45"/>
    <mergeCell ref="J42:K42"/>
    <mergeCell ref="N42:O42"/>
    <mergeCell ref="P42:Q42"/>
    <mergeCell ref="T42:U42"/>
    <mergeCell ref="P40:Q40"/>
    <mergeCell ref="N39:O39"/>
    <mergeCell ref="F36:G36"/>
    <mergeCell ref="D40:E40"/>
    <mergeCell ref="F40:G40"/>
    <mergeCell ref="J40:K40"/>
    <mergeCell ref="N40:O40"/>
    <mergeCell ref="N41:O41"/>
    <mergeCell ref="P41:Q41"/>
    <mergeCell ref="J37:K37"/>
    <mergeCell ref="P37:Q37"/>
    <mergeCell ref="F52:G52"/>
    <mergeCell ref="F37:G37"/>
    <mergeCell ref="D37:E37"/>
    <mergeCell ref="N46:O46"/>
    <mergeCell ref="P46:Q46"/>
    <mergeCell ref="N37:O37"/>
    <mergeCell ref="D46:E46"/>
    <mergeCell ref="N50:O50"/>
    <mergeCell ref="N51:O51"/>
    <mergeCell ref="D76:G76"/>
    <mergeCell ref="H76:K76"/>
    <mergeCell ref="L76:M76"/>
    <mergeCell ref="N76:Q76"/>
    <mergeCell ref="R76:S76"/>
    <mergeCell ref="T76:V76"/>
    <mergeCell ref="D41:E41"/>
    <mergeCell ref="F41:G41"/>
    <mergeCell ref="L66:M66"/>
    <mergeCell ref="N61:Q61"/>
    <mergeCell ref="L60:M60"/>
    <mergeCell ref="J41:K41"/>
    <mergeCell ref="B54:V54"/>
    <mergeCell ref="C57:C58"/>
    <mergeCell ref="B53:V53"/>
    <mergeCell ref="T58:V58"/>
    <mergeCell ref="T46:U46"/>
    <mergeCell ref="D72:G72"/>
    <mergeCell ref="H72:K72"/>
    <mergeCell ref="L72:M72"/>
    <mergeCell ref="N72:Q72"/>
    <mergeCell ref="R72:S72"/>
    <mergeCell ref="T72:V72"/>
    <mergeCell ref="D62:G62"/>
    <mergeCell ref="F42:G42"/>
    <mergeCell ref="D44:E44"/>
    <mergeCell ref="F50:G50"/>
    <mergeCell ref="J50:K50"/>
    <mergeCell ref="F44:G44"/>
    <mergeCell ref="J44:K44"/>
    <mergeCell ref="F46:G46"/>
    <mergeCell ref="J46:K46"/>
    <mergeCell ref="D47:E47"/>
    <mergeCell ref="F47:G47"/>
    <mergeCell ref="J47:K47"/>
    <mergeCell ref="D48:E48"/>
    <mergeCell ref="F48:G48"/>
    <mergeCell ref="D50:E50"/>
    <mergeCell ref="H58:K58"/>
    <mergeCell ref="L63:M63"/>
    <mergeCell ref="F33:G33"/>
    <mergeCell ref="J33:K33"/>
    <mergeCell ref="D34:E34"/>
    <mergeCell ref="T59:V59"/>
    <mergeCell ref="D43:E43"/>
    <mergeCell ref="F43:G43"/>
    <mergeCell ref="J43:K43"/>
    <mergeCell ref="N43:O43"/>
    <mergeCell ref="P43:Q43"/>
    <mergeCell ref="T43:U43"/>
    <mergeCell ref="L62:M62"/>
    <mergeCell ref="N62:Q62"/>
    <mergeCell ref="D39:E39"/>
    <mergeCell ref="F39:G39"/>
    <mergeCell ref="J39:K39"/>
    <mergeCell ref="D51:E51"/>
    <mergeCell ref="F51:G51"/>
    <mergeCell ref="D38:E38"/>
    <mergeCell ref="F38:G38"/>
    <mergeCell ref="D45:E45"/>
    <mergeCell ref="F45:G45"/>
    <mergeCell ref="D42:E42"/>
    <mergeCell ref="D66:G66"/>
    <mergeCell ref="R71:S71"/>
    <mergeCell ref="T71:V71"/>
    <mergeCell ref="D69:G69"/>
    <mergeCell ref="H69:K69"/>
    <mergeCell ref="L69:M69"/>
    <mergeCell ref="N69:Q69"/>
    <mergeCell ref="R69:S69"/>
    <mergeCell ref="T69:V69"/>
    <mergeCell ref="D70:G70"/>
    <mergeCell ref="H70:K70"/>
    <mergeCell ref="L70:M70"/>
    <mergeCell ref="N70:Q70"/>
    <mergeCell ref="R70:S70"/>
    <mergeCell ref="T70:V70"/>
    <mergeCell ref="D68:G68"/>
    <mergeCell ref="H68:K68"/>
    <mergeCell ref="L68:M68"/>
    <mergeCell ref="N68:Q68"/>
    <mergeCell ref="N66:Q66"/>
    <mergeCell ref="R68:S68"/>
    <mergeCell ref="T68:V68"/>
    <mergeCell ref="D71:G71"/>
    <mergeCell ref="H71:K71"/>
    <mergeCell ref="L71:M71"/>
    <mergeCell ref="N71:Q71"/>
    <mergeCell ref="R74:S74"/>
    <mergeCell ref="N47:O47"/>
    <mergeCell ref="P47:Q47"/>
    <mergeCell ref="T47:U47"/>
    <mergeCell ref="P50:Q50"/>
    <mergeCell ref="T50:U50"/>
    <mergeCell ref="T60:V60"/>
    <mergeCell ref="J51:K51"/>
    <mergeCell ref="R65:S65"/>
    <mergeCell ref="T65:V65"/>
    <mergeCell ref="R61:S61"/>
    <mergeCell ref="L61:M61"/>
    <mergeCell ref="N52:O52"/>
    <mergeCell ref="J52:K52"/>
    <mergeCell ref="R58:S58"/>
    <mergeCell ref="H64:K64"/>
    <mergeCell ref="P49:Q49"/>
    <mergeCell ref="T49:U49"/>
    <mergeCell ref="L65:M65"/>
    <mergeCell ref="N65:Q65"/>
    <mergeCell ref="T74:V74"/>
    <mergeCell ref="D73:G73"/>
    <mergeCell ref="H73:K73"/>
    <mergeCell ref="L73:M73"/>
    <mergeCell ref="N73:Q73"/>
    <mergeCell ref="R73:S73"/>
    <mergeCell ref="T73:V73"/>
    <mergeCell ref="D75:G75"/>
    <mergeCell ref="H75:K75"/>
    <mergeCell ref="L75:M75"/>
    <mergeCell ref="N75:Q75"/>
    <mergeCell ref="R75:S75"/>
    <mergeCell ref="T75:V75"/>
    <mergeCell ref="D74:G74"/>
    <mergeCell ref="H74:K74"/>
    <mergeCell ref="L74:M74"/>
    <mergeCell ref="N74:Q74"/>
    <mergeCell ref="N4:V4"/>
    <mergeCell ref="D65:G65"/>
    <mergeCell ref="R62:S62"/>
    <mergeCell ref="T62:V62"/>
    <mergeCell ref="T64:V64"/>
    <mergeCell ref="N63:Q63"/>
    <mergeCell ref="R60:S60"/>
    <mergeCell ref="N60:Q60"/>
    <mergeCell ref="D49:E49"/>
    <mergeCell ref="F49:G49"/>
    <mergeCell ref="J49:K49"/>
    <mergeCell ref="N49:O49"/>
    <mergeCell ref="P48:Q48"/>
    <mergeCell ref="T48:U48"/>
    <mergeCell ref="J48:K48"/>
    <mergeCell ref="N48:O48"/>
    <mergeCell ref="V5:V7"/>
    <mergeCell ref="R63:S63"/>
    <mergeCell ref="T40:U40"/>
    <mergeCell ref="N59:Q59"/>
    <mergeCell ref="D52:E52"/>
    <mergeCell ref="H52:I52"/>
    <mergeCell ref="L52:M52"/>
    <mergeCell ref="H63:K63"/>
  </mergeCells>
  <phoneticPr fontId="21" type="noConversion"/>
  <printOptions horizontalCentered="1" gridLinesSet="0"/>
  <pageMargins left="0.43307086614173229" right="0.43307086614173229" top="0.43" bottom="0.59055118110236227" header="0.79" footer="0.55118110236220474"/>
  <pageSetup paperSize="9" scale="71" orientation="portrait" verticalDpi="1200" r:id="rId1"/>
  <headerFooter alignWithMargins="0"/>
  <rowBreaks count="1" manualBreakCount="1">
    <brk id="54" min="1" max="2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74"/>
  <sheetViews>
    <sheetView showZeros="0" view="pageBreakPreview" zoomScaleNormal="100" zoomScaleSheetLayoutView="100" workbookViewId="0">
      <pane xSplit="3" ySplit="5" topLeftCell="D6" activePane="bottomRight" state="frozen"/>
      <selection activeCell="V45" sqref="V45"/>
      <selection pane="topRight" activeCell="V45" sqref="V45"/>
      <selection pane="bottomLeft" activeCell="V45" sqref="V45"/>
      <selection pane="bottomRight" activeCell="B2" sqref="B2:L2"/>
    </sheetView>
  </sheetViews>
  <sheetFormatPr defaultRowHeight="14.25" x14ac:dyDescent="0.15"/>
  <cols>
    <col min="1" max="1" width="4.625" customWidth="1"/>
    <col min="2" max="2" width="7.75" customWidth="1"/>
    <col min="3" max="3" width="9.25" customWidth="1"/>
    <col min="4" max="6" width="8.5" customWidth="1"/>
    <col min="7" max="7" width="7.5" customWidth="1"/>
    <col min="8" max="8" width="8.75" customWidth="1"/>
    <col min="9" max="9" width="11.625" customWidth="1"/>
    <col min="10" max="10" width="10.5" customWidth="1"/>
    <col min="11" max="11" width="6.625" customWidth="1"/>
    <col min="12" max="12" width="5.875" customWidth="1"/>
  </cols>
  <sheetData>
    <row r="1" spans="2:22" ht="9.9499999999999993" customHeight="1" x14ac:dyDescent="0.15"/>
    <row r="2" spans="2:22" ht="27" customHeight="1" x14ac:dyDescent="0.55000000000000004">
      <c r="B2" s="486" t="s">
        <v>47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</row>
    <row r="3" spans="2:22" ht="15.75" customHeight="1" x14ac:dyDescent="0.55000000000000004">
      <c r="B3" s="258"/>
      <c r="C3" s="259"/>
      <c r="D3" s="259"/>
      <c r="E3" s="259"/>
      <c r="F3" s="259"/>
      <c r="G3" s="259"/>
      <c r="H3" s="259"/>
      <c r="I3" s="259"/>
      <c r="J3" s="259"/>
      <c r="K3" s="259"/>
      <c r="L3" s="259"/>
    </row>
    <row r="4" spans="2:22" ht="20.25" customHeight="1" thickBot="1" x14ac:dyDescent="0.3">
      <c r="B4" s="30" t="s">
        <v>24</v>
      </c>
      <c r="C4" s="30"/>
      <c r="D4" s="30"/>
      <c r="E4" s="30"/>
      <c r="F4" s="30"/>
      <c r="G4" s="30"/>
      <c r="H4" s="30"/>
      <c r="I4" s="528" t="str">
        <f>"(1981. 3. 31. ~ "&amp;MID(period,17,18)</f>
        <v>(1981. 3. 31. ~ 2023. 12. 31.)</v>
      </c>
      <c r="J4" s="528"/>
      <c r="K4" s="528"/>
      <c r="L4" s="528"/>
      <c r="M4" s="29"/>
      <c r="N4" s="29"/>
      <c r="O4" s="29"/>
      <c r="P4" s="29"/>
      <c r="Q4" s="29"/>
      <c r="R4" s="29"/>
      <c r="S4" s="29"/>
      <c r="T4" s="29"/>
      <c r="U4" s="29"/>
      <c r="V4" s="4"/>
    </row>
    <row r="5" spans="2:22" ht="27" customHeight="1" thickBot="1" x14ac:dyDescent="0.2">
      <c r="B5" s="93" t="s">
        <v>0</v>
      </c>
      <c r="C5" s="94" t="s">
        <v>74</v>
      </c>
      <c r="D5" s="95" t="s">
        <v>75</v>
      </c>
      <c r="E5" s="95" t="s">
        <v>76</v>
      </c>
      <c r="F5" s="95" t="s">
        <v>77</v>
      </c>
      <c r="G5" s="95" t="s">
        <v>66</v>
      </c>
      <c r="H5" s="95" t="s">
        <v>78</v>
      </c>
      <c r="I5" s="96" t="s">
        <v>79</v>
      </c>
      <c r="J5" s="99" t="s">
        <v>80</v>
      </c>
      <c r="K5" s="96" t="s">
        <v>81</v>
      </c>
      <c r="L5" s="97" t="s">
        <v>8</v>
      </c>
    </row>
    <row r="6" spans="2:22" ht="18.75" customHeight="1" x14ac:dyDescent="0.15">
      <c r="B6" s="61">
        <v>1981</v>
      </c>
      <c r="C6" s="36">
        <v>44</v>
      </c>
      <c r="D6" s="211">
        <v>34</v>
      </c>
      <c r="E6" s="211">
        <v>4</v>
      </c>
      <c r="F6" s="211">
        <v>2</v>
      </c>
      <c r="G6" s="212"/>
      <c r="H6" s="212">
        <v>4</v>
      </c>
      <c r="I6" s="213"/>
      <c r="J6" s="213"/>
      <c r="K6" s="213"/>
      <c r="L6" s="214"/>
    </row>
    <row r="7" spans="2:22" ht="18.75" customHeight="1" x14ac:dyDescent="0.15">
      <c r="B7" s="63">
        <v>1982</v>
      </c>
      <c r="C7" s="37">
        <v>50</v>
      </c>
      <c r="D7" s="102">
        <v>19</v>
      </c>
      <c r="E7" s="102">
        <v>12</v>
      </c>
      <c r="F7" s="102">
        <v>13</v>
      </c>
      <c r="G7" s="215">
        <v>4</v>
      </c>
      <c r="H7" s="215">
        <v>2</v>
      </c>
      <c r="I7" s="216"/>
      <c r="J7" s="216"/>
      <c r="K7" s="216"/>
      <c r="L7" s="101"/>
    </row>
    <row r="8" spans="2:22" ht="18.75" customHeight="1" x14ac:dyDescent="0.15">
      <c r="B8" s="63">
        <v>1983</v>
      </c>
      <c r="C8" s="37">
        <v>71</v>
      </c>
      <c r="D8" s="102">
        <v>47</v>
      </c>
      <c r="E8" s="102">
        <v>12</v>
      </c>
      <c r="F8" s="102">
        <v>4</v>
      </c>
      <c r="G8" s="215">
        <v>3</v>
      </c>
      <c r="H8" s="215">
        <v>5</v>
      </c>
      <c r="I8" s="216"/>
      <c r="J8" s="216"/>
      <c r="K8" s="216"/>
      <c r="L8" s="101"/>
    </row>
    <row r="9" spans="2:22" ht="18.75" customHeight="1" x14ac:dyDescent="0.15">
      <c r="B9" s="63">
        <v>1984</v>
      </c>
      <c r="C9" s="37">
        <v>54</v>
      </c>
      <c r="D9" s="102">
        <v>27</v>
      </c>
      <c r="E9" s="102">
        <v>10</v>
      </c>
      <c r="F9" s="102">
        <v>10</v>
      </c>
      <c r="G9" s="215">
        <v>6</v>
      </c>
      <c r="H9" s="215">
        <v>1</v>
      </c>
      <c r="I9" s="216"/>
      <c r="J9" s="216"/>
      <c r="K9" s="216"/>
      <c r="L9" s="101"/>
    </row>
    <row r="10" spans="2:22" ht="18.75" customHeight="1" x14ac:dyDescent="0.15">
      <c r="B10" s="63">
        <v>1985</v>
      </c>
      <c r="C10" s="37">
        <v>59</v>
      </c>
      <c r="D10" s="102">
        <v>41</v>
      </c>
      <c r="E10" s="102">
        <v>9</v>
      </c>
      <c r="F10" s="102">
        <v>1</v>
      </c>
      <c r="G10" s="215">
        <v>2</v>
      </c>
      <c r="H10" s="215">
        <v>6</v>
      </c>
      <c r="I10" s="216"/>
      <c r="J10" s="216"/>
      <c r="K10" s="216"/>
      <c r="L10" s="101"/>
    </row>
    <row r="11" spans="2:22" ht="18.75" customHeight="1" x14ac:dyDescent="0.15">
      <c r="B11" s="63">
        <v>1986</v>
      </c>
      <c r="C11" s="37">
        <v>49</v>
      </c>
      <c r="D11" s="102">
        <v>21</v>
      </c>
      <c r="E11" s="102">
        <v>13</v>
      </c>
      <c r="F11" s="102">
        <v>5</v>
      </c>
      <c r="G11" s="215">
        <v>10</v>
      </c>
      <c r="H11" s="215"/>
      <c r="I11" s="216"/>
      <c r="J11" s="216"/>
      <c r="K11" s="216"/>
      <c r="L11" s="101"/>
    </row>
    <row r="12" spans="2:22" ht="18.75" customHeight="1" x14ac:dyDescent="0.15">
      <c r="B12" s="63">
        <v>1987</v>
      </c>
      <c r="C12" s="37">
        <v>47</v>
      </c>
      <c r="D12" s="102">
        <v>20</v>
      </c>
      <c r="E12" s="102">
        <v>11</v>
      </c>
      <c r="F12" s="102">
        <v>5</v>
      </c>
      <c r="G12" s="215">
        <v>7</v>
      </c>
      <c r="H12" s="215">
        <v>3</v>
      </c>
      <c r="I12" s="216"/>
      <c r="J12" s="216"/>
      <c r="K12" s="216"/>
      <c r="L12" s="101">
        <v>1</v>
      </c>
    </row>
    <row r="13" spans="2:22" ht="18.75" customHeight="1" x14ac:dyDescent="0.15">
      <c r="B13" s="63">
        <v>1988</v>
      </c>
      <c r="C13" s="37">
        <v>55</v>
      </c>
      <c r="D13" s="102">
        <v>38</v>
      </c>
      <c r="E13" s="102">
        <v>6</v>
      </c>
      <c r="F13" s="102">
        <v>4</v>
      </c>
      <c r="G13" s="215">
        <v>6</v>
      </c>
      <c r="H13" s="215">
        <v>1</v>
      </c>
      <c r="I13" s="216"/>
      <c r="J13" s="216"/>
      <c r="K13" s="216"/>
      <c r="L13" s="101"/>
    </row>
    <row r="14" spans="2:22" ht="18.75" customHeight="1" x14ac:dyDescent="0.15">
      <c r="B14" s="63">
        <v>1989</v>
      </c>
      <c r="C14" s="37">
        <v>121</v>
      </c>
      <c r="D14" s="102">
        <v>81</v>
      </c>
      <c r="E14" s="102">
        <v>12</v>
      </c>
      <c r="F14" s="102">
        <v>18</v>
      </c>
      <c r="G14" s="215">
        <v>6</v>
      </c>
      <c r="H14" s="215">
        <v>4</v>
      </c>
      <c r="I14" s="216"/>
      <c r="J14" s="216"/>
      <c r="K14" s="216"/>
      <c r="L14" s="101"/>
    </row>
    <row r="15" spans="2:22" ht="18.75" customHeight="1" x14ac:dyDescent="0.15">
      <c r="B15" s="63">
        <v>1990</v>
      </c>
      <c r="C15" s="37">
        <v>159</v>
      </c>
      <c r="D15" s="102">
        <v>107</v>
      </c>
      <c r="E15" s="102">
        <v>24</v>
      </c>
      <c r="F15" s="102">
        <v>13</v>
      </c>
      <c r="G15" s="215">
        <v>13</v>
      </c>
      <c r="H15" s="215">
        <v>2</v>
      </c>
      <c r="I15" s="216"/>
      <c r="J15" s="216"/>
      <c r="K15" s="216"/>
      <c r="L15" s="101"/>
    </row>
    <row r="16" spans="2:22" ht="18.75" customHeight="1" x14ac:dyDescent="0.15">
      <c r="B16" s="63">
        <v>1991</v>
      </c>
      <c r="C16" s="37">
        <v>220</v>
      </c>
      <c r="D16" s="102">
        <v>152</v>
      </c>
      <c r="E16" s="102">
        <v>34</v>
      </c>
      <c r="F16" s="102">
        <v>15</v>
      </c>
      <c r="G16" s="215">
        <v>17</v>
      </c>
      <c r="H16" s="215">
        <v>1</v>
      </c>
      <c r="I16" s="216"/>
      <c r="J16" s="216"/>
      <c r="K16" s="216"/>
      <c r="L16" s="101">
        <v>1</v>
      </c>
    </row>
    <row r="17" spans="2:12" ht="18.75" customHeight="1" x14ac:dyDescent="0.15">
      <c r="B17" s="63">
        <v>1992</v>
      </c>
      <c r="C17" s="37">
        <v>381</v>
      </c>
      <c r="D17" s="102">
        <v>287</v>
      </c>
      <c r="E17" s="102">
        <v>45</v>
      </c>
      <c r="F17" s="102">
        <v>31</v>
      </c>
      <c r="G17" s="215">
        <v>16</v>
      </c>
      <c r="H17" s="215">
        <v>2</v>
      </c>
      <c r="I17" s="216"/>
      <c r="J17" s="216"/>
      <c r="K17" s="216"/>
      <c r="L17" s="101"/>
    </row>
    <row r="18" spans="2:12" ht="18.75" customHeight="1" x14ac:dyDescent="0.15">
      <c r="B18" s="63">
        <v>1993</v>
      </c>
      <c r="C18" s="37">
        <v>423</v>
      </c>
      <c r="D18" s="102">
        <v>276</v>
      </c>
      <c r="E18" s="102">
        <v>63</v>
      </c>
      <c r="F18" s="102">
        <v>58</v>
      </c>
      <c r="G18" s="215">
        <v>23</v>
      </c>
      <c r="H18" s="215">
        <v>1</v>
      </c>
      <c r="I18" s="216"/>
      <c r="J18" s="216"/>
      <c r="K18" s="216"/>
      <c r="L18" s="101">
        <v>2</v>
      </c>
    </row>
    <row r="19" spans="2:12" ht="18.75" customHeight="1" x14ac:dyDescent="0.15">
      <c r="B19" s="63">
        <v>1994</v>
      </c>
      <c r="C19" s="37">
        <v>541</v>
      </c>
      <c r="D19" s="102">
        <v>342</v>
      </c>
      <c r="E19" s="102">
        <v>81</v>
      </c>
      <c r="F19" s="102">
        <v>89</v>
      </c>
      <c r="G19" s="215">
        <v>23</v>
      </c>
      <c r="H19" s="215">
        <v>6</v>
      </c>
      <c r="I19" s="216"/>
      <c r="J19" s="216"/>
      <c r="K19" s="216"/>
      <c r="L19" s="101"/>
    </row>
    <row r="20" spans="2:12" ht="18.75" customHeight="1" x14ac:dyDescent="0.15">
      <c r="B20" s="63">
        <v>1995</v>
      </c>
      <c r="C20" s="37">
        <v>528</v>
      </c>
      <c r="D20" s="102">
        <v>341</v>
      </c>
      <c r="E20" s="102">
        <v>82</v>
      </c>
      <c r="F20" s="102">
        <v>74</v>
      </c>
      <c r="G20" s="215">
        <v>28</v>
      </c>
      <c r="H20" s="215">
        <v>2</v>
      </c>
      <c r="I20" s="216"/>
      <c r="J20" s="216"/>
      <c r="K20" s="216"/>
      <c r="L20" s="101">
        <v>1</v>
      </c>
    </row>
    <row r="21" spans="2:12" ht="18.75" customHeight="1" x14ac:dyDescent="0.15">
      <c r="B21" s="63">
        <v>1996</v>
      </c>
      <c r="C21" s="37">
        <v>556</v>
      </c>
      <c r="D21" s="102">
        <v>364</v>
      </c>
      <c r="E21" s="102">
        <v>100</v>
      </c>
      <c r="F21" s="102">
        <v>72</v>
      </c>
      <c r="G21" s="215">
        <v>13</v>
      </c>
      <c r="H21" s="215">
        <v>6</v>
      </c>
      <c r="I21" s="216"/>
      <c r="J21" s="216"/>
      <c r="K21" s="216"/>
      <c r="L21" s="101">
        <v>1</v>
      </c>
    </row>
    <row r="22" spans="2:12" ht="18.75" customHeight="1" x14ac:dyDescent="0.15">
      <c r="B22" s="63">
        <v>1997</v>
      </c>
      <c r="C22" s="37">
        <f t="shared" ref="C22:C48" si="0">SUM(D22:L22)</f>
        <v>490</v>
      </c>
      <c r="D22" s="102">
        <v>280</v>
      </c>
      <c r="E22" s="102">
        <v>98</v>
      </c>
      <c r="F22" s="102">
        <v>88</v>
      </c>
      <c r="G22" s="215">
        <v>22</v>
      </c>
      <c r="H22" s="215">
        <v>2</v>
      </c>
      <c r="I22" s="216"/>
      <c r="J22" s="216"/>
      <c r="K22" s="216"/>
      <c r="L22" s="101"/>
    </row>
    <row r="23" spans="2:12" ht="18.75" customHeight="1" x14ac:dyDescent="0.15">
      <c r="B23" s="63">
        <v>1998</v>
      </c>
      <c r="C23" s="37">
        <f t="shared" si="0"/>
        <v>602</v>
      </c>
      <c r="D23" s="102">
        <v>300</v>
      </c>
      <c r="E23" s="102">
        <v>129</v>
      </c>
      <c r="F23" s="102">
        <v>146</v>
      </c>
      <c r="G23" s="215">
        <v>21</v>
      </c>
      <c r="H23" s="215">
        <v>5</v>
      </c>
      <c r="I23" s="216"/>
      <c r="J23" s="216"/>
      <c r="K23" s="216"/>
      <c r="L23" s="101">
        <v>1</v>
      </c>
    </row>
    <row r="24" spans="2:12" ht="18.75" customHeight="1" x14ac:dyDescent="0.15">
      <c r="B24" s="192">
        <v>1999</v>
      </c>
      <c r="C24" s="38">
        <f t="shared" si="0"/>
        <v>641</v>
      </c>
      <c r="D24" s="168">
        <v>335</v>
      </c>
      <c r="E24" s="168">
        <v>106</v>
      </c>
      <c r="F24" s="168">
        <v>171</v>
      </c>
      <c r="G24" s="217">
        <v>16</v>
      </c>
      <c r="H24" s="217">
        <v>10</v>
      </c>
      <c r="I24" s="218"/>
      <c r="J24" s="218"/>
      <c r="K24" s="218"/>
      <c r="L24" s="86">
        <v>3</v>
      </c>
    </row>
    <row r="25" spans="2:12" ht="18.75" customHeight="1" x14ac:dyDescent="0.15">
      <c r="B25" s="192">
        <v>2000</v>
      </c>
      <c r="C25" s="38">
        <f t="shared" si="0"/>
        <v>607</v>
      </c>
      <c r="D25" s="168">
        <v>329</v>
      </c>
      <c r="E25" s="168">
        <v>120</v>
      </c>
      <c r="F25" s="168">
        <v>125</v>
      </c>
      <c r="G25" s="168">
        <v>16</v>
      </c>
      <c r="H25" s="168">
        <v>17</v>
      </c>
      <c r="I25" s="219"/>
      <c r="J25" s="217"/>
      <c r="K25" s="219"/>
      <c r="L25" s="86"/>
    </row>
    <row r="26" spans="2:12" ht="18.75" customHeight="1" x14ac:dyDescent="0.15">
      <c r="B26" s="192">
        <v>2001</v>
      </c>
      <c r="C26" s="70">
        <f t="shared" si="0"/>
        <v>659</v>
      </c>
      <c r="D26" s="168">
        <v>416</v>
      </c>
      <c r="E26" s="168">
        <v>103</v>
      </c>
      <c r="F26" s="168">
        <v>114</v>
      </c>
      <c r="G26" s="168">
        <v>16</v>
      </c>
      <c r="H26" s="168">
        <v>8</v>
      </c>
      <c r="I26" s="219"/>
      <c r="J26" s="217"/>
      <c r="K26" s="219"/>
      <c r="L26" s="86">
        <v>2</v>
      </c>
    </row>
    <row r="27" spans="2:12" ht="18.75" customHeight="1" x14ac:dyDescent="0.15">
      <c r="B27" s="192">
        <v>2002</v>
      </c>
      <c r="C27" s="70">
        <f t="shared" si="0"/>
        <v>511</v>
      </c>
      <c r="D27" s="168">
        <v>303</v>
      </c>
      <c r="E27" s="168">
        <v>99</v>
      </c>
      <c r="F27" s="168">
        <v>90</v>
      </c>
      <c r="G27" s="168">
        <v>14</v>
      </c>
      <c r="H27" s="168">
        <v>4</v>
      </c>
      <c r="I27" s="219"/>
      <c r="J27" s="217"/>
      <c r="K27" s="219"/>
      <c r="L27" s="86">
        <v>1</v>
      </c>
    </row>
    <row r="28" spans="2:12" ht="18.75" customHeight="1" x14ac:dyDescent="0.15">
      <c r="B28" s="192">
        <v>2003</v>
      </c>
      <c r="C28" s="70">
        <f t="shared" si="0"/>
        <v>724</v>
      </c>
      <c r="D28" s="168">
        <v>485</v>
      </c>
      <c r="E28" s="168">
        <v>70</v>
      </c>
      <c r="F28" s="168">
        <v>133</v>
      </c>
      <c r="G28" s="168">
        <v>22</v>
      </c>
      <c r="H28" s="168">
        <v>13</v>
      </c>
      <c r="I28" s="219"/>
      <c r="J28" s="217"/>
      <c r="K28" s="219"/>
      <c r="L28" s="86">
        <v>1</v>
      </c>
    </row>
    <row r="29" spans="2:12" ht="18.75" customHeight="1" x14ac:dyDescent="0.15">
      <c r="B29" s="192">
        <v>2004</v>
      </c>
      <c r="C29" s="70">
        <f t="shared" si="0"/>
        <v>759</v>
      </c>
      <c r="D29" s="168">
        <v>449</v>
      </c>
      <c r="E29" s="168">
        <v>103</v>
      </c>
      <c r="F29" s="168">
        <v>176</v>
      </c>
      <c r="G29" s="168">
        <v>18</v>
      </c>
      <c r="H29" s="168">
        <v>10</v>
      </c>
      <c r="I29" s="219"/>
      <c r="J29" s="217"/>
      <c r="K29" s="219"/>
      <c r="L29" s="86">
        <v>3</v>
      </c>
    </row>
    <row r="30" spans="2:12" ht="18.75" customHeight="1" x14ac:dyDescent="0.15">
      <c r="B30" s="63">
        <v>2005</v>
      </c>
      <c r="C30" s="257">
        <f t="shared" si="0"/>
        <v>883</v>
      </c>
      <c r="D30" s="188">
        <v>495</v>
      </c>
      <c r="E30" s="102">
        <v>114</v>
      </c>
      <c r="F30" s="102">
        <v>174</v>
      </c>
      <c r="G30" s="102">
        <v>33</v>
      </c>
      <c r="H30" s="102">
        <v>18</v>
      </c>
      <c r="I30" s="220">
        <v>48</v>
      </c>
      <c r="J30" s="215"/>
      <c r="K30" s="220"/>
      <c r="L30" s="101">
        <v>1</v>
      </c>
    </row>
    <row r="31" spans="2:12" ht="18.75" customHeight="1" x14ac:dyDescent="0.15">
      <c r="B31" s="192">
        <v>2006</v>
      </c>
      <c r="C31" s="71">
        <f t="shared" si="0"/>
        <v>1087</v>
      </c>
      <c r="D31" s="168">
        <v>598</v>
      </c>
      <c r="E31" s="168">
        <v>154</v>
      </c>
      <c r="F31" s="168">
        <v>216</v>
      </c>
      <c r="G31" s="168">
        <v>25</v>
      </c>
      <c r="H31" s="168">
        <v>17</v>
      </c>
      <c r="I31" s="219">
        <v>77</v>
      </c>
      <c r="J31" s="217"/>
      <c r="K31" s="219"/>
      <c r="L31" s="86"/>
    </row>
    <row r="32" spans="2:12" ht="18.75" customHeight="1" x14ac:dyDescent="0.15">
      <c r="B32" s="192">
        <v>2007</v>
      </c>
      <c r="C32" s="71">
        <f t="shared" si="0"/>
        <v>1043</v>
      </c>
      <c r="D32" s="168">
        <v>504</v>
      </c>
      <c r="E32" s="168">
        <v>130</v>
      </c>
      <c r="F32" s="168">
        <v>250</v>
      </c>
      <c r="G32" s="168">
        <v>10</v>
      </c>
      <c r="H32" s="168">
        <v>30</v>
      </c>
      <c r="I32" s="219">
        <v>113</v>
      </c>
      <c r="J32" s="217"/>
      <c r="K32" s="219"/>
      <c r="L32" s="86">
        <v>6</v>
      </c>
    </row>
    <row r="33" spans="2:12" ht="18.75" customHeight="1" x14ac:dyDescent="0.15">
      <c r="B33" s="192">
        <v>2008</v>
      </c>
      <c r="C33" s="71">
        <f t="shared" si="0"/>
        <v>954</v>
      </c>
      <c r="D33" s="168">
        <v>424</v>
      </c>
      <c r="E33" s="168">
        <v>130</v>
      </c>
      <c r="F33" s="168">
        <v>189</v>
      </c>
      <c r="G33" s="168">
        <v>12</v>
      </c>
      <c r="H33" s="168">
        <v>33</v>
      </c>
      <c r="I33" s="219">
        <v>157</v>
      </c>
      <c r="J33" s="217"/>
      <c r="K33" s="219"/>
      <c r="L33" s="86">
        <v>9</v>
      </c>
    </row>
    <row r="34" spans="2:12" ht="18.75" customHeight="1" x14ac:dyDescent="0.15">
      <c r="B34" s="63">
        <v>2009</v>
      </c>
      <c r="C34" s="100">
        <f t="shared" si="0"/>
        <v>1573</v>
      </c>
      <c r="D34" s="102">
        <v>485</v>
      </c>
      <c r="E34" s="102">
        <v>147</v>
      </c>
      <c r="F34" s="102">
        <v>459</v>
      </c>
      <c r="G34" s="102">
        <v>27</v>
      </c>
      <c r="H34" s="102">
        <v>38</v>
      </c>
      <c r="I34" s="220">
        <v>233</v>
      </c>
      <c r="J34" s="215">
        <v>181</v>
      </c>
      <c r="K34" s="220"/>
      <c r="L34" s="101">
        <v>3</v>
      </c>
    </row>
    <row r="35" spans="2:12" ht="18.75" customHeight="1" x14ac:dyDescent="0.15">
      <c r="B35" s="63">
        <v>2010</v>
      </c>
      <c r="C35" s="100">
        <f t="shared" si="0"/>
        <v>2205</v>
      </c>
      <c r="D35" s="102">
        <v>356</v>
      </c>
      <c r="E35" s="102">
        <v>184</v>
      </c>
      <c r="F35" s="102">
        <v>189</v>
      </c>
      <c r="G35" s="102">
        <v>24</v>
      </c>
      <c r="H35" s="102">
        <v>42</v>
      </c>
      <c r="I35" s="220">
        <v>567</v>
      </c>
      <c r="J35" s="215">
        <v>841</v>
      </c>
      <c r="K35" s="220"/>
      <c r="L35" s="101">
        <v>2</v>
      </c>
    </row>
    <row r="36" spans="2:12" ht="18.75" customHeight="1" x14ac:dyDescent="0.15">
      <c r="B36" s="118">
        <v>2011</v>
      </c>
      <c r="C36" s="193">
        <f t="shared" si="0"/>
        <v>2124</v>
      </c>
      <c r="D36" s="221">
        <v>405</v>
      </c>
      <c r="E36" s="221">
        <v>181</v>
      </c>
      <c r="F36" s="221">
        <v>250</v>
      </c>
      <c r="G36" s="221">
        <v>9</v>
      </c>
      <c r="H36" s="221">
        <v>62</v>
      </c>
      <c r="I36" s="222">
        <v>705</v>
      </c>
      <c r="J36" s="223">
        <v>510</v>
      </c>
      <c r="K36" s="222"/>
      <c r="L36" s="224">
        <v>2</v>
      </c>
    </row>
    <row r="37" spans="2:12" ht="18.75" customHeight="1" x14ac:dyDescent="0.15">
      <c r="B37" s="192">
        <v>2012</v>
      </c>
      <c r="C37" s="86">
        <f t="shared" si="0"/>
        <v>2401</v>
      </c>
      <c r="D37" s="168">
        <v>495</v>
      </c>
      <c r="E37" s="168">
        <v>169</v>
      </c>
      <c r="F37" s="168">
        <v>243</v>
      </c>
      <c r="G37" s="168">
        <v>11</v>
      </c>
      <c r="H37" s="168">
        <v>83</v>
      </c>
      <c r="I37" s="219">
        <v>946</v>
      </c>
      <c r="J37" s="217">
        <v>454</v>
      </c>
      <c r="K37" s="219"/>
      <c r="L37" s="86"/>
    </row>
    <row r="38" spans="2:12" ht="18.75" customHeight="1" x14ac:dyDescent="0.15">
      <c r="B38" s="63">
        <v>2013</v>
      </c>
      <c r="C38" s="101">
        <f t="shared" si="0"/>
        <v>2433</v>
      </c>
      <c r="D38" s="102">
        <v>380</v>
      </c>
      <c r="E38" s="102">
        <v>142</v>
      </c>
      <c r="F38" s="102">
        <v>288</v>
      </c>
      <c r="G38" s="102">
        <v>10</v>
      </c>
      <c r="H38" s="102">
        <v>112</v>
      </c>
      <c r="I38" s="220">
        <v>1130</v>
      </c>
      <c r="J38" s="215">
        <v>369</v>
      </c>
      <c r="K38" s="220"/>
      <c r="L38" s="101">
        <v>2</v>
      </c>
    </row>
    <row r="39" spans="2:12" ht="18.75" customHeight="1" x14ac:dyDescent="0.15">
      <c r="B39" s="63">
        <v>2014</v>
      </c>
      <c r="C39" s="101">
        <f t="shared" si="0"/>
        <v>19048</v>
      </c>
      <c r="D39" s="102">
        <v>1378</v>
      </c>
      <c r="E39" s="102">
        <v>139</v>
      </c>
      <c r="F39" s="102">
        <v>3776</v>
      </c>
      <c r="G39" s="102">
        <v>25</v>
      </c>
      <c r="H39" s="102">
        <v>1117</v>
      </c>
      <c r="I39" s="220">
        <v>8436</v>
      </c>
      <c r="J39" s="215">
        <v>4177</v>
      </c>
      <c r="K39" s="220"/>
      <c r="L39" s="101"/>
    </row>
    <row r="40" spans="2:12" ht="18.75" customHeight="1" x14ac:dyDescent="0.15">
      <c r="B40" s="63">
        <v>2015</v>
      </c>
      <c r="C40" s="101">
        <f t="shared" si="0"/>
        <v>5227</v>
      </c>
      <c r="D40" s="102">
        <v>619</v>
      </c>
      <c r="E40" s="102">
        <v>138</v>
      </c>
      <c r="F40" s="102">
        <v>892</v>
      </c>
      <c r="G40" s="102">
        <v>18</v>
      </c>
      <c r="H40" s="102">
        <v>264</v>
      </c>
      <c r="I40" s="220">
        <v>2490</v>
      </c>
      <c r="J40" s="215">
        <v>799</v>
      </c>
      <c r="K40" s="220"/>
      <c r="L40" s="101">
        <v>7</v>
      </c>
    </row>
    <row r="41" spans="2:12" ht="18.75" customHeight="1" x14ac:dyDescent="0.15">
      <c r="B41" s="77">
        <v>2016</v>
      </c>
      <c r="C41" s="86">
        <f t="shared" si="0"/>
        <v>3170</v>
      </c>
      <c r="D41" s="221">
        <v>405</v>
      </c>
      <c r="E41" s="221">
        <v>168</v>
      </c>
      <c r="F41" s="221">
        <v>423</v>
      </c>
      <c r="G41" s="221">
        <v>16</v>
      </c>
      <c r="H41" s="221">
        <v>165</v>
      </c>
      <c r="I41" s="222">
        <v>1661</v>
      </c>
      <c r="J41" s="223">
        <v>330</v>
      </c>
      <c r="K41" s="222"/>
      <c r="L41" s="224">
        <v>2</v>
      </c>
    </row>
    <row r="42" spans="2:12" ht="18.75" customHeight="1" x14ac:dyDescent="0.15">
      <c r="B42" s="192">
        <v>2017</v>
      </c>
      <c r="C42" s="86">
        <f t="shared" si="0"/>
        <v>3230</v>
      </c>
      <c r="D42" s="226">
        <v>261</v>
      </c>
      <c r="E42" s="226">
        <v>119</v>
      </c>
      <c r="F42" s="226">
        <v>361</v>
      </c>
      <c r="G42" s="226">
        <v>23</v>
      </c>
      <c r="H42" s="226">
        <v>206</v>
      </c>
      <c r="I42" s="227">
        <v>1842</v>
      </c>
      <c r="J42" s="228">
        <v>416</v>
      </c>
      <c r="K42" s="227"/>
      <c r="L42" s="229">
        <v>2</v>
      </c>
    </row>
    <row r="43" spans="2:12" ht="18.75" customHeight="1" x14ac:dyDescent="0.15">
      <c r="B43" s="63">
        <v>2018</v>
      </c>
      <c r="C43" s="101">
        <f t="shared" si="0"/>
        <v>3562</v>
      </c>
      <c r="D43" s="261">
        <v>306</v>
      </c>
      <c r="E43" s="261">
        <v>145</v>
      </c>
      <c r="F43" s="261">
        <v>331</v>
      </c>
      <c r="G43" s="261">
        <v>19</v>
      </c>
      <c r="H43" s="261">
        <v>192</v>
      </c>
      <c r="I43" s="262">
        <v>2141</v>
      </c>
      <c r="J43" s="263">
        <v>421</v>
      </c>
      <c r="K43" s="262">
        <v>2</v>
      </c>
      <c r="L43" s="264">
        <v>5</v>
      </c>
    </row>
    <row r="44" spans="2:12" ht="18.75" customHeight="1" x14ac:dyDescent="0.15">
      <c r="B44" s="63">
        <v>2019</v>
      </c>
      <c r="C44" s="101">
        <f t="shared" si="0"/>
        <v>3544</v>
      </c>
      <c r="D44" s="272">
        <v>357</v>
      </c>
      <c r="E44" s="272">
        <v>105</v>
      </c>
      <c r="F44" s="272">
        <v>436</v>
      </c>
      <c r="G44" s="272">
        <v>12</v>
      </c>
      <c r="H44" s="272">
        <v>187</v>
      </c>
      <c r="I44" s="273">
        <v>2055</v>
      </c>
      <c r="J44" s="274">
        <v>388</v>
      </c>
      <c r="K44" s="273"/>
      <c r="L44" s="275">
        <v>4</v>
      </c>
    </row>
    <row r="45" spans="2:12" ht="18.75" customHeight="1" x14ac:dyDescent="0.15">
      <c r="B45" s="63">
        <v>2020</v>
      </c>
      <c r="C45" s="101">
        <v>3924</v>
      </c>
      <c r="D45" s="272">
        <v>384</v>
      </c>
      <c r="E45" s="272">
        <v>122</v>
      </c>
      <c r="F45" s="272">
        <v>465</v>
      </c>
      <c r="G45" s="272">
        <v>4</v>
      </c>
      <c r="H45" s="272">
        <v>247</v>
      </c>
      <c r="I45" s="273">
        <v>2102</v>
      </c>
      <c r="J45" s="274">
        <v>596</v>
      </c>
      <c r="K45" s="273"/>
      <c r="L45" s="275">
        <v>4</v>
      </c>
    </row>
    <row r="46" spans="2:12" ht="18.75" customHeight="1" x14ac:dyDescent="0.15">
      <c r="B46" s="63">
        <v>2021</v>
      </c>
      <c r="C46" s="101">
        <f t="shared" ref="C46" si="1">SUM(D46:L46)</f>
        <v>4278</v>
      </c>
      <c r="D46" s="308">
        <v>322</v>
      </c>
      <c r="E46" s="308">
        <v>131</v>
      </c>
      <c r="F46" s="308">
        <v>495</v>
      </c>
      <c r="G46" s="308">
        <v>8</v>
      </c>
      <c r="H46" s="308">
        <v>216</v>
      </c>
      <c r="I46" s="309">
        <v>2476</v>
      </c>
      <c r="J46" s="310">
        <v>610</v>
      </c>
      <c r="K46" s="309"/>
      <c r="L46" s="311">
        <v>20</v>
      </c>
    </row>
    <row r="47" spans="2:12" ht="18.75" customHeight="1" x14ac:dyDescent="0.15">
      <c r="B47" s="63">
        <v>2022</v>
      </c>
      <c r="C47" s="101">
        <f t="shared" ref="C47" si="2">SUM(D47:L47)</f>
        <v>3175</v>
      </c>
      <c r="D47" s="272">
        <v>234</v>
      </c>
      <c r="E47" s="272">
        <v>75</v>
      </c>
      <c r="F47" s="272">
        <v>387</v>
      </c>
      <c r="G47" s="272">
        <v>6</v>
      </c>
      <c r="H47" s="272">
        <v>149</v>
      </c>
      <c r="I47" s="273">
        <v>1857</v>
      </c>
      <c r="J47" s="274">
        <v>450</v>
      </c>
      <c r="K47" s="273"/>
      <c r="L47" s="275">
        <v>17</v>
      </c>
    </row>
    <row r="48" spans="2:12" ht="18.75" customHeight="1" thickBot="1" x14ac:dyDescent="0.2">
      <c r="B48" s="157">
        <v>2023</v>
      </c>
      <c r="C48" s="198">
        <f t="shared" si="0"/>
        <v>4085</v>
      </c>
      <c r="D48" s="293">
        <v>388</v>
      </c>
      <c r="E48" s="293">
        <v>99</v>
      </c>
      <c r="F48" s="293">
        <v>345</v>
      </c>
      <c r="G48" s="293">
        <v>8</v>
      </c>
      <c r="H48" s="293">
        <v>218</v>
      </c>
      <c r="I48" s="294">
        <v>2491</v>
      </c>
      <c r="J48" s="295">
        <v>498</v>
      </c>
      <c r="K48" s="294"/>
      <c r="L48" s="296">
        <v>38</v>
      </c>
    </row>
    <row r="49" spans="2:22" ht="23.25" customHeight="1" x14ac:dyDescent="0.15">
      <c r="B49" s="48" t="s">
        <v>7</v>
      </c>
      <c r="C49" s="55">
        <f>SUM(C6:C48)</f>
        <v>76297</v>
      </c>
      <c r="D49" s="56">
        <f t="shared" ref="D49:L49" si="3">SUM(D6:D48)</f>
        <v>13890</v>
      </c>
      <c r="E49" s="260">
        <f t="shared" si="3"/>
        <v>3938</v>
      </c>
      <c r="F49" s="260">
        <f t="shared" si="3"/>
        <v>11626</v>
      </c>
      <c r="G49" s="57">
        <f t="shared" si="3"/>
        <v>622</v>
      </c>
      <c r="H49" s="57">
        <f t="shared" si="3"/>
        <v>3511</v>
      </c>
      <c r="I49" s="57">
        <f t="shared" si="3"/>
        <v>31527</v>
      </c>
      <c r="J49" s="57">
        <f t="shared" si="3"/>
        <v>11040</v>
      </c>
      <c r="K49" s="57">
        <f t="shared" si="3"/>
        <v>2</v>
      </c>
      <c r="L49" s="58">
        <f t="shared" si="3"/>
        <v>141</v>
      </c>
      <c r="N49" s="255"/>
    </row>
    <row r="50" spans="2:22" ht="24.75" customHeight="1" thickBot="1" x14ac:dyDescent="0.2">
      <c r="B50" s="59"/>
      <c r="C50" s="26">
        <v>1</v>
      </c>
      <c r="D50" s="60">
        <f>D49/C49</f>
        <v>0.18205171894045638</v>
      </c>
      <c r="E50" s="60">
        <f t="shared" ref="E50:F50" si="4">E49/$C$49</f>
        <v>5.1614087054536878E-2</v>
      </c>
      <c r="F50" s="60">
        <f t="shared" si="4"/>
        <v>0.15237820622042805</v>
      </c>
      <c r="G50" s="60">
        <f>G49/C49</f>
        <v>8.1523519928699689E-3</v>
      </c>
      <c r="H50" s="60">
        <f>H49/C49</f>
        <v>4.601753673145733E-2</v>
      </c>
      <c r="I50" s="60">
        <f>I49/C49</f>
        <v>0.41321414996657796</v>
      </c>
      <c r="J50" s="60">
        <f>J49/$C$49</f>
        <v>0.14469769453582709</v>
      </c>
      <c r="K50" s="60">
        <f>K49/$C$49</f>
        <v>2.6213350459388968E-5</v>
      </c>
      <c r="L50" s="26">
        <f>L49/C49</f>
        <v>1.8480412073869222E-3</v>
      </c>
    </row>
    <row r="51" spans="2:22" ht="15" customHeight="1" x14ac:dyDescent="0.15">
      <c r="B51" s="98"/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2" spans="2:22" ht="30" customHeight="1" thickBot="1" x14ac:dyDescent="0.3">
      <c r="B52" s="29" t="s">
        <v>82</v>
      </c>
      <c r="C52" s="29"/>
      <c r="D52" s="29"/>
      <c r="E52" s="29"/>
      <c r="F52" s="29"/>
      <c r="G52" s="29"/>
      <c r="H52" s="29"/>
      <c r="I52" s="528" t="str">
        <f>"(2005. 7. 28. ~ "&amp;MID(period,17,18)</f>
        <v>(2005. 7. 28. ~ 2023. 12. 31.)</v>
      </c>
      <c r="J52" s="528"/>
      <c r="K52" s="528"/>
      <c r="L52" s="528"/>
      <c r="M52" s="29"/>
      <c r="N52" s="29"/>
      <c r="O52" s="29"/>
      <c r="P52" s="29"/>
      <c r="Q52" s="29"/>
      <c r="R52" s="29"/>
      <c r="S52" s="29"/>
      <c r="T52" s="29"/>
      <c r="U52" s="29"/>
      <c r="V52" s="4"/>
    </row>
    <row r="53" spans="2:22" ht="27" customHeight="1" thickBot="1" x14ac:dyDescent="0.2">
      <c r="B53" s="93" t="s">
        <v>0</v>
      </c>
      <c r="C53" s="94" t="s">
        <v>83</v>
      </c>
      <c r="D53" s="95" t="s">
        <v>84</v>
      </c>
      <c r="E53" s="95" t="s">
        <v>85</v>
      </c>
      <c r="F53" s="95" t="s">
        <v>86</v>
      </c>
      <c r="G53" s="95" t="s">
        <v>87</v>
      </c>
      <c r="H53" s="95" t="s">
        <v>88</v>
      </c>
      <c r="I53" s="96" t="s">
        <v>89</v>
      </c>
      <c r="J53" s="99" t="s">
        <v>90</v>
      </c>
      <c r="K53" s="96" t="s">
        <v>91</v>
      </c>
      <c r="L53" s="97" t="s">
        <v>8</v>
      </c>
    </row>
    <row r="54" spans="2:22" ht="18.75" customHeight="1" x14ac:dyDescent="0.15">
      <c r="B54" s="48">
        <v>2006</v>
      </c>
      <c r="C54" s="49">
        <f t="shared" ref="C54:C71" si="5">SUM(D54:L54)</f>
        <v>7</v>
      </c>
      <c r="D54" s="50">
        <v>1</v>
      </c>
      <c r="E54" s="50">
        <v>4</v>
      </c>
      <c r="F54" s="50">
        <v>2</v>
      </c>
      <c r="G54" s="51"/>
      <c r="H54" s="51"/>
      <c r="I54" s="52"/>
      <c r="J54" s="52"/>
      <c r="K54" s="52"/>
      <c r="L54" s="49"/>
      <c r="N54" t="s">
        <v>92</v>
      </c>
    </row>
    <row r="55" spans="2:22" ht="18.75" customHeight="1" x14ac:dyDescent="0.15">
      <c r="B55" s="192">
        <v>2007</v>
      </c>
      <c r="C55" s="38">
        <f t="shared" si="5"/>
        <v>14</v>
      </c>
      <c r="D55" s="67">
        <v>1</v>
      </c>
      <c r="E55" s="67">
        <v>2</v>
      </c>
      <c r="F55" s="67">
        <v>9</v>
      </c>
      <c r="G55" s="68"/>
      <c r="H55" s="68">
        <v>2</v>
      </c>
      <c r="I55" s="69"/>
      <c r="J55" s="69"/>
      <c r="K55" s="69"/>
      <c r="L55" s="38"/>
    </row>
    <row r="56" spans="2:22" ht="18.75" customHeight="1" x14ac:dyDescent="0.15">
      <c r="B56" s="192">
        <v>2008</v>
      </c>
      <c r="C56" s="38">
        <f t="shared" si="5"/>
        <v>10</v>
      </c>
      <c r="D56" s="67">
        <v>2</v>
      </c>
      <c r="E56" s="67">
        <v>0</v>
      </c>
      <c r="F56" s="67">
        <v>5</v>
      </c>
      <c r="G56" s="68"/>
      <c r="H56" s="68"/>
      <c r="I56" s="69">
        <v>3</v>
      </c>
      <c r="J56" s="69"/>
      <c r="K56" s="69"/>
      <c r="L56" s="38"/>
    </row>
    <row r="57" spans="2:22" ht="18.75" customHeight="1" x14ac:dyDescent="0.15">
      <c r="B57" s="63">
        <v>2009</v>
      </c>
      <c r="C57" s="37">
        <f t="shared" si="5"/>
        <v>111</v>
      </c>
      <c r="D57" s="64">
        <v>47</v>
      </c>
      <c r="E57" s="64">
        <v>10</v>
      </c>
      <c r="F57" s="64">
        <v>10</v>
      </c>
      <c r="G57" s="65">
        <v>6</v>
      </c>
      <c r="H57" s="65">
        <v>7</v>
      </c>
      <c r="I57" s="256">
        <v>15</v>
      </c>
      <c r="J57" s="256">
        <v>16</v>
      </c>
      <c r="K57" s="256"/>
      <c r="L57" s="37"/>
    </row>
    <row r="58" spans="2:22" ht="18.75" customHeight="1" x14ac:dyDescent="0.15">
      <c r="B58" s="63">
        <v>2010</v>
      </c>
      <c r="C58" s="37">
        <f t="shared" si="5"/>
        <v>77</v>
      </c>
      <c r="D58" s="64">
        <v>5</v>
      </c>
      <c r="E58" s="64">
        <v>2</v>
      </c>
      <c r="F58" s="64">
        <v>1</v>
      </c>
      <c r="G58" s="65"/>
      <c r="H58" s="65">
        <v>3</v>
      </c>
      <c r="I58" s="256">
        <v>12</v>
      </c>
      <c r="J58" s="256">
        <v>54</v>
      </c>
      <c r="K58" s="256"/>
      <c r="L58" s="37"/>
    </row>
    <row r="59" spans="2:22" ht="18.75" customHeight="1" x14ac:dyDescent="0.15">
      <c r="B59" s="77">
        <v>2011</v>
      </c>
      <c r="C59" s="76">
        <f t="shared" si="5"/>
        <v>113</v>
      </c>
      <c r="D59" s="88">
        <v>3</v>
      </c>
      <c r="E59" s="88">
        <v>0</v>
      </c>
      <c r="F59" s="88">
        <v>1</v>
      </c>
      <c r="G59" s="74"/>
      <c r="H59" s="74">
        <v>2</v>
      </c>
      <c r="I59" s="75">
        <v>8</v>
      </c>
      <c r="J59" s="75">
        <v>99</v>
      </c>
      <c r="K59" s="75"/>
      <c r="L59" s="76"/>
    </row>
    <row r="60" spans="2:22" ht="18.75" customHeight="1" x14ac:dyDescent="0.15">
      <c r="B60" s="192">
        <v>2012</v>
      </c>
      <c r="C60" s="38">
        <f t="shared" si="5"/>
        <v>59</v>
      </c>
      <c r="D60" s="67"/>
      <c r="E60" s="67">
        <v>0</v>
      </c>
      <c r="F60" s="67">
        <v>2</v>
      </c>
      <c r="G60" s="68">
        <v>1</v>
      </c>
      <c r="H60" s="68">
        <v>1</v>
      </c>
      <c r="I60" s="69">
        <v>4</v>
      </c>
      <c r="J60" s="69">
        <v>51</v>
      </c>
      <c r="K60" s="69"/>
      <c r="L60" s="38"/>
    </row>
    <row r="61" spans="2:22" ht="18.75" customHeight="1" x14ac:dyDescent="0.15">
      <c r="B61" s="63">
        <v>2013</v>
      </c>
      <c r="C61" s="37">
        <f t="shared" si="5"/>
        <v>190</v>
      </c>
      <c r="D61" s="64">
        <v>2</v>
      </c>
      <c r="E61" s="64">
        <v>0</v>
      </c>
      <c r="F61" s="64">
        <v>4</v>
      </c>
      <c r="G61" s="65"/>
      <c r="H61" s="65">
        <v>8</v>
      </c>
      <c r="I61" s="256">
        <v>104</v>
      </c>
      <c r="J61" s="256">
        <v>72</v>
      </c>
      <c r="K61" s="256"/>
      <c r="L61" s="37"/>
    </row>
    <row r="62" spans="2:22" ht="18.75" customHeight="1" x14ac:dyDescent="0.15">
      <c r="B62" s="63">
        <v>2014</v>
      </c>
      <c r="C62" s="37">
        <f t="shared" si="5"/>
        <v>11</v>
      </c>
      <c r="D62" s="64"/>
      <c r="E62" s="64">
        <v>0</v>
      </c>
      <c r="F62" s="64">
        <v>0</v>
      </c>
      <c r="G62" s="65"/>
      <c r="H62" s="65"/>
      <c r="I62" s="256">
        <v>1</v>
      </c>
      <c r="J62" s="256">
        <v>10</v>
      </c>
      <c r="K62" s="256"/>
      <c r="L62" s="37"/>
    </row>
    <row r="63" spans="2:22" ht="18.75" customHeight="1" x14ac:dyDescent="0.15">
      <c r="B63" s="63">
        <v>2015</v>
      </c>
      <c r="C63" s="37">
        <f t="shared" si="5"/>
        <v>26</v>
      </c>
      <c r="D63" s="64">
        <v>3</v>
      </c>
      <c r="E63" s="64">
        <v>2</v>
      </c>
      <c r="F63" s="64">
        <v>4</v>
      </c>
      <c r="G63" s="65"/>
      <c r="H63" s="65">
        <v>1</v>
      </c>
      <c r="I63" s="256">
        <v>15</v>
      </c>
      <c r="J63" s="256">
        <v>1</v>
      </c>
      <c r="K63" s="256"/>
      <c r="L63" s="37"/>
    </row>
    <row r="64" spans="2:22" ht="18.75" customHeight="1" x14ac:dyDescent="0.15">
      <c r="B64" s="77">
        <v>2016</v>
      </c>
      <c r="C64" s="38">
        <f t="shared" si="5"/>
        <v>13</v>
      </c>
      <c r="D64" s="88"/>
      <c r="E64" s="88">
        <v>4</v>
      </c>
      <c r="F64" s="88">
        <v>0</v>
      </c>
      <c r="G64" s="74"/>
      <c r="H64" s="74"/>
      <c r="I64" s="75">
        <v>9</v>
      </c>
      <c r="J64" s="75"/>
      <c r="K64" s="75"/>
      <c r="L64" s="76"/>
    </row>
    <row r="65" spans="2:12" ht="18.75" customHeight="1" x14ac:dyDescent="0.15">
      <c r="B65" s="192">
        <v>2017</v>
      </c>
      <c r="C65" s="38">
        <f t="shared" si="5"/>
        <v>1</v>
      </c>
      <c r="D65" s="67">
        <v>1</v>
      </c>
      <c r="E65" s="67">
        <v>0</v>
      </c>
      <c r="F65" s="67">
        <v>0</v>
      </c>
      <c r="G65" s="68"/>
      <c r="H65" s="68"/>
      <c r="I65" s="69"/>
      <c r="J65" s="69"/>
      <c r="K65" s="69"/>
      <c r="L65" s="38"/>
    </row>
    <row r="66" spans="2:12" ht="18.75" customHeight="1" thickBot="1" x14ac:dyDescent="0.2">
      <c r="B66" s="192">
        <v>2018</v>
      </c>
      <c r="C66" s="38">
        <f t="shared" si="5"/>
        <v>2</v>
      </c>
      <c r="D66" s="67"/>
      <c r="E66" s="67">
        <v>0</v>
      </c>
      <c r="F66" s="67">
        <v>0</v>
      </c>
      <c r="G66" s="68"/>
      <c r="H66" s="68"/>
      <c r="I66" s="69">
        <v>2</v>
      </c>
      <c r="J66" s="69"/>
      <c r="K66" s="69"/>
      <c r="L66" s="38"/>
    </row>
    <row r="67" spans="2:12" ht="18.75" hidden="1" customHeight="1" x14ac:dyDescent="0.15">
      <c r="B67" s="192">
        <v>2019</v>
      </c>
      <c r="C67" s="70"/>
      <c r="D67" s="67"/>
      <c r="E67" s="67"/>
      <c r="F67" s="67"/>
      <c r="G67" s="68"/>
      <c r="H67" s="68"/>
      <c r="I67" s="69"/>
      <c r="J67" s="69"/>
      <c r="K67" s="69"/>
      <c r="L67" s="38"/>
    </row>
    <row r="68" spans="2:12" ht="18.75" hidden="1" customHeight="1" x14ac:dyDescent="0.15">
      <c r="B68" s="192">
        <v>2020</v>
      </c>
      <c r="C68" s="70"/>
      <c r="D68" s="67"/>
      <c r="E68" s="67"/>
      <c r="F68" s="67"/>
      <c r="G68" s="68"/>
      <c r="H68" s="68"/>
      <c r="I68" s="69"/>
      <c r="J68" s="69"/>
      <c r="K68" s="69"/>
      <c r="L68" s="38"/>
    </row>
    <row r="69" spans="2:12" ht="18.75" hidden="1" customHeight="1" x14ac:dyDescent="0.15">
      <c r="B69" s="63">
        <v>2021</v>
      </c>
      <c r="C69" s="292">
        <f t="shared" ref="C69:C70" si="6">SUM(D69:L69)</f>
        <v>0</v>
      </c>
      <c r="D69" s="64"/>
      <c r="E69" s="64"/>
      <c r="F69" s="64"/>
      <c r="G69" s="65"/>
      <c r="H69" s="65"/>
      <c r="I69" s="291"/>
      <c r="J69" s="291"/>
      <c r="K69" s="291"/>
      <c r="L69" s="37"/>
    </row>
    <row r="70" spans="2:12" ht="18.75" hidden="1" customHeight="1" x14ac:dyDescent="0.15">
      <c r="B70" s="192">
        <v>2022</v>
      </c>
      <c r="C70" s="332">
        <f t="shared" si="6"/>
        <v>0</v>
      </c>
      <c r="D70" s="67"/>
      <c r="E70" s="67"/>
      <c r="F70" s="67"/>
      <c r="G70" s="68"/>
      <c r="H70" s="68"/>
      <c r="I70" s="69"/>
      <c r="J70" s="69"/>
      <c r="K70" s="69"/>
      <c r="L70" s="38"/>
    </row>
    <row r="71" spans="2:12" ht="18.75" hidden="1" customHeight="1" thickBot="1" x14ac:dyDescent="0.2">
      <c r="B71" s="157">
        <v>2023</v>
      </c>
      <c r="C71" s="209">
        <f t="shared" si="5"/>
        <v>0</v>
      </c>
      <c r="D71" s="54"/>
      <c r="E71" s="54"/>
      <c r="F71" s="54"/>
      <c r="G71" s="199"/>
      <c r="H71" s="199"/>
      <c r="I71" s="200"/>
      <c r="J71" s="200"/>
      <c r="K71" s="200"/>
      <c r="L71" s="53"/>
    </row>
    <row r="72" spans="2:12" ht="21.75" customHeight="1" x14ac:dyDescent="0.15">
      <c r="B72" s="48" t="s">
        <v>7</v>
      </c>
      <c r="C72" s="55">
        <f t="shared" ref="C72:L72" si="7">SUM(C54:C71)</f>
        <v>634</v>
      </c>
      <c r="D72" s="56">
        <f t="shared" si="7"/>
        <v>65</v>
      </c>
      <c r="E72" s="260">
        <f t="shared" si="7"/>
        <v>24</v>
      </c>
      <c r="F72" s="260">
        <f t="shared" si="7"/>
        <v>38</v>
      </c>
      <c r="G72" s="57">
        <f t="shared" si="7"/>
        <v>7</v>
      </c>
      <c r="H72" s="57">
        <f t="shared" si="7"/>
        <v>24</v>
      </c>
      <c r="I72" s="57">
        <f t="shared" si="7"/>
        <v>173</v>
      </c>
      <c r="J72" s="57">
        <f t="shared" si="7"/>
        <v>303</v>
      </c>
      <c r="K72" s="57">
        <f t="shared" si="7"/>
        <v>0</v>
      </c>
      <c r="L72" s="58">
        <f t="shared" si="7"/>
        <v>0</v>
      </c>
    </row>
    <row r="73" spans="2:12" ht="24.75" customHeight="1" thickBot="1" x14ac:dyDescent="0.2">
      <c r="B73" s="59"/>
      <c r="C73" s="26">
        <v>1</v>
      </c>
      <c r="D73" s="60">
        <f>D72/C72</f>
        <v>0.10252365930599369</v>
      </c>
      <c r="E73" s="60">
        <f t="shared" ref="E73:F73" si="8">E72/$C$72</f>
        <v>3.7854889589905363E-2</v>
      </c>
      <c r="F73" s="60">
        <f t="shared" si="8"/>
        <v>5.993690851735016E-2</v>
      </c>
      <c r="G73" s="60">
        <f>G72/C72</f>
        <v>1.1041009463722398E-2</v>
      </c>
      <c r="H73" s="60">
        <f>H72/C72</f>
        <v>3.7854889589905363E-2</v>
      </c>
      <c r="I73" s="60">
        <f>I72/C72</f>
        <v>0.27287066246056785</v>
      </c>
      <c r="J73" s="60">
        <f>J72/C72</f>
        <v>0.47791798107255523</v>
      </c>
      <c r="K73" s="60"/>
      <c r="L73" s="26"/>
    </row>
    <row r="74" spans="2:12" ht="14.25" customHeight="1" x14ac:dyDescent="0.15">
      <c r="B74" s="552" t="s">
        <v>98</v>
      </c>
    </row>
  </sheetData>
  <sheetProtection password="CC61" sheet="1" objects="1" scenarios="1"/>
  <mergeCells count="3">
    <mergeCell ref="B2:L2"/>
    <mergeCell ref="I4:L4"/>
    <mergeCell ref="I52:L52"/>
  </mergeCells>
  <phoneticPr fontId="27" type="noConversion"/>
  <printOptions horizontalCentered="1"/>
  <pageMargins left="0.39370078740157483" right="0.39370078740157483" top="0.59055118110236227" bottom="0.55118110236220474" header="0.51181102362204722" footer="0.51181102362204722"/>
  <pageSetup paperSize="9" scale="95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74"/>
  <sheetViews>
    <sheetView showZeros="0" view="pageBreakPreview" zoomScaleNormal="100" zoomScaleSheetLayoutView="100" workbookViewId="0">
      <pane xSplit="3" ySplit="5" topLeftCell="D6" activePane="bottomRight" state="frozen"/>
      <selection activeCell="V45" sqref="V45"/>
      <selection pane="topRight" activeCell="V45" sqref="V45"/>
      <selection pane="bottomLeft" activeCell="V45" sqref="V45"/>
      <selection pane="bottomRight" activeCell="B2" sqref="B2:K2"/>
    </sheetView>
  </sheetViews>
  <sheetFormatPr defaultRowHeight="14.25" x14ac:dyDescent="0.15"/>
  <cols>
    <col min="1" max="1" width="4.625" style="106" customWidth="1"/>
    <col min="2" max="2" width="10" style="106" customWidth="1"/>
    <col min="3" max="3" width="9.125" style="106" customWidth="1"/>
    <col min="4" max="4" width="10.625" style="106" customWidth="1"/>
    <col min="5" max="5" width="10.625" style="106" hidden="1" customWidth="1"/>
    <col min="6" max="11" width="10.625" style="106" customWidth="1"/>
    <col min="12" max="12" width="0.125" style="106" customWidth="1"/>
    <col min="13" max="16384" width="9" style="106"/>
  </cols>
  <sheetData>
    <row r="1" spans="2:26" ht="9.9499999999999993" customHeight="1" x14ac:dyDescent="0.15"/>
    <row r="2" spans="2:26" ht="27.75" customHeight="1" x14ac:dyDescent="0.55000000000000004">
      <c r="B2" s="529" t="s">
        <v>51</v>
      </c>
      <c r="C2" s="529"/>
      <c r="D2" s="529"/>
      <c r="E2" s="529"/>
      <c r="F2" s="529"/>
      <c r="G2" s="529"/>
      <c r="H2" s="529"/>
      <c r="I2" s="529"/>
      <c r="J2" s="529"/>
      <c r="K2" s="529"/>
    </row>
    <row r="3" spans="2:26" ht="12.75" customHeight="1" x14ac:dyDescent="0.25">
      <c r="B3" s="107"/>
      <c r="C3" s="108"/>
      <c r="D3" s="108"/>
      <c r="E3" s="108"/>
      <c r="F3" s="108"/>
      <c r="G3" s="108"/>
      <c r="H3" s="108"/>
      <c r="I3" s="108"/>
      <c r="J3" s="108"/>
    </row>
    <row r="4" spans="2:26" ht="20.25" customHeight="1" thickBot="1" x14ac:dyDescent="0.3">
      <c r="B4" s="167" t="s">
        <v>52</v>
      </c>
      <c r="C4" s="167"/>
      <c r="D4" s="167"/>
      <c r="E4" s="167"/>
      <c r="F4" s="167"/>
      <c r="G4" s="167"/>
      <c r="H4" s="530" t="str">
        <f>"(1981. 3. 31. ~ "&amp;MID(period,17,18)</f>
        <v>(1981. 3. 31. ~ 2023. 12. 31.)</v>
      </c>
      <c r="I4" s="530"/>
      <c r="J4" s="530"/>
      <c r="K4" s="530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10"/>
    </row>
    <row r="5" spans="2:26" ht="27" customHeight="1" thickBot="1" x14ac:dyDescent="0.2">
      <c r="B5" s="93" t="s">
        <v>62</v>
      </c>
      <c r="C5" s="97" t="s">
        <v>53</v>
      </c>
      <c r="D5" s="140" t="s">
        <v>55</v>
      </c>
      <c r="E5" s="140" t="s">
        <v>94</v>
      </c>
      <c r="F5" s="95" t="s">
        <v>56</v>
      </c>
      <c r="G5" s="95" t="s">
        <v>58</v>
      </c>
      <c r="H5" s="95" t="s">
        <v>57</v>
      </c>
      <c r="I5" s="95" t="s">
        <v>59</v>
      </c>
      <c r="J5" s="95" t="s">
        <v>60</v>
      </c>
      <c r="K5" s="97" t="s">
        <v>61</v>
      </c>
    </row>
    <row r="6" spans="2:26" ht="18.75" customHeight="1" x14ac:dyDescent="0.15">
      <c r="B6" s="111">
        <v>1981</v>
      </c>
      <c r="C6" s="112">
        <f t="shared" ref="C6:C43" si="0">SUM(D6:K6)</f>
        <v>44</v>
      </c>
      <c r="D6" s="113">
        <v>23</v>
      </c>
      <c r="E6" s="113">
        <v>15</v>
      </c>
      <c r="F6" s="43"/>
      <c r="G6" s="43"/>
      <c r="H6" s="43"/>
      <c r="I6" s="43"/>
      <c r="J6" s="113"/>
      <c r="K6" s="44">
        <v>6</v>
      </c>
    </row>
    <row r="7" spans="2:26" ht="18.75" customHeight="1" x14ac:dyDescent="0.15">
      <c r="B7" s="111">
        <v>1982</v>
      </c>
      <c r="C7" s="112">
        <f t="shared" si="0"/>
        <v>50</v>
      </c>
      <c r="D7" s="113">
        <v>41</v>
      </c>
      <c r="E7" s="113">
        <v>9</v>
      </c>
      <c r="F7" s="43"/>
      <c r="G7" s="43"/>
      <c r="H7" s="43"/>
      <c r="I7" s="43"/>
      <c r="J7" s="113"/>
      <c r="K7" s="44"/>
    </row>
    <row r="8" spans="2:26" ht="18.75" customHeight="1" x14ac:dyDescent="0.15">
      <c r="B8" s="111">
        <v>1983</v>
      </c>
      <c r="C8" s="112">
        <f t="shared" si="0"/>
        <v>71</v>
      </c>
      <c r="D8" s="113">
        <v>58</v>
      </c>
      <c r="E8" s="113">
        <v>13</v>
      </c>
      <c r="F8" s="43"/>
      <c r="G8" s="43"/>
      <c r="H8" s="43"/>
      <c r="I8" s="43"/>
      <c r="J8" s="113"/>
      <c r="K8" s="44"/>
    </row>
    <row r="9" spans="2:26" ht="18.75" customHeight="1" x14ac:dyDescent="0.15">
      <c r="B9" s="111">
        <v>1984</v>
      </c>
      <c r="C9" s="112">
        <f t="shared" si="0"/>
        <v>54</v>
      </c>
      <c r="D9" s="113">
        <v>39</v>
      </c>
      <c r="E9" s="113">
        <v>12</v>
      </c>
      <c r="F9" s="43"/>
      <c r="G9" s="43"/>
      <c r="H9" s="43"/>
      <c r="I9" s="43"/>
      <c r="J9" s="113"/>
      <c r="K9" s="44">
        <v>3</v>
      </c>
    </row>
    <row r="10" spans="2:26" ht="18.75" customHeight="1" x14ac:dyDescent="0.15">
      <c r="B10" s="111">
        <v>1985</v>
      </c>
      <c r="C10" s="112">
        <f t="shared" si="0"/>
        <v>59</v>
      </c>
      <c r="D10" s="113">
        <v>44</v>
      </c>
      <c r="E10" s="113">
        <v>15</v>
      </c>
      <c r="F10" s="43"/>
      <c r="G10" s="43"/>
      <c r="H10" s="43"/>
      <c r="I10" s="43"/>
      <c r="J10" s="113"/>
      <c r="K10" s="44"/>
    </row>
    <row r="11" spans="2:26" ht="18.75" customHeight="1" x14ac:dyDescent="0.15">
      <c r="B11" s="111">
        <v>1986</v>
      </c>
      <c r="C11" s="112">
        <f t="shared" si="0"/>
        <v>49</v>
      </c>
      <c r="D11" s="113">
        <v>25</v>
      </c>
      <c r="E11" s="113">
        <v>24</v>
      </c>
      <c r="F11" s="43"/>
      <c r="G11" s="43"/>
      <c r="H11" s="43"/>
      <c r="I11" s="43"/>
      <c r="J11" s="113"/>
      <c r="K11" s="44"/>
    </row>
    <row r="12" spans="2:26" ht="18.75" customHeight="1" x14ac:dyDescent="0.15">
      <c r="B12" s="111">
        <v>1987</v>
      </c>
      <c r="C12" s="112">
        <f t="shared" si="0"/>
        <v>47</v>
      </c>
      <c r="D12" s="113">
        <v>39</v>
      </c>
      <c r="E12" s="113">
        <v>8</v>
      </c>
      <c r="F12" s="43"/>
      <c r="G12" s="43"/>
      <c r="H12" s="43"/>
      <c r="I12" s="43"/>
      <c r="J12" s="113"/>
      <c r="K12" s="44"/>
    </row>
    <row r="13" spans="2:26" ht="18.75" customHeight="1" x14ac:dyDescent="0.15">
      <c r="B13" s="111">
        <v>1988</v>
      </c>
      <c r="C13" s="112">
        <f t="shared" si="0"/>
        <v>55</v>
      </c>
      <c r="D13" s="113">
        <v>36</v>
      </c>
      <c r="E13" s="113">
        <v>19</v>
      </c>
      <c r="F13" s="43"/>
      <c r="G13" s="43"/>
      <c r="H13" s="43"/>
      <c r="I13" s="43"/>
      <c r="J13" s="113"/>
      <c r="K13" s="44"/>
    </row>
    <row r="14" spans="2:26" ht="18.75" customHeight="1" x14ac:dyDescent="0.15">
      <c r="B14" s="111">
        <v>1989</v>
      </c>
      <c r="C14" s="112">
        <f t="shared" si="0"/>
        <v>121</v>
      </c>
      <c r="D14" s="113">
        <v>87</v>
      </c>
      <c r="E14" s="113">
        <v>34</v>
      </c>
      <c r="F14" s="43"/>
      <c r="G14" s="43"/>
      <c r="H14" s="43"/>
      <c r="I14" s="43"/>
      <c r="J14" s="113"/>
      <c r="K14" s="44"/>
    </row>
    <row r="15" spans="2:26" ht="18.75" customHeight="1" x14ac:dyDescent="0.15">
      <c r="B15" s="111">
        <v>1990</v>
      </c>
      <c r="C15" s="112">
        <f t="shared" si="0"/>
        <v>159</v>
      </c>
      <c r="D15" s="113">
        <v>136</v>
      </c>
      <c r="E15" s="113">
        <v>23</v>
      </c>
      <c r="F15" s="43"/>
      <c r="G15" s="43"/>
      <c r="H15" s="43"/>
      <c r="I15" s="43"/>
      <c r="J15" s="113"/>
      <c r="K15" s="44"/>
    </row>
    <row r="16" spans="2:26" ht="18.75" customHeight="1" x14ac:dyDescent="0.15">
      <c r="B16" s="111">
        <v>1991</v>
      </c>
      <c r="C16" s="112">
        <f t="shared" si="0"/>
        <v>220</v>
      </c>
      <c r="D16" s="113">
        <v>192</v>
      </c>
      <c r="E16" s="113">
        <v>28</v>
      </c>
      <c r="F16" s="43"/>
      <c r="G16" s="43"/>
      <c r="H16" s="43"/>
      <c r="I16" s="43"/>
      <c r="J16" s="113"/>
      <c r="K16" s="44"/>
    </row>
    <row r="17" spans="2:11" ht="18.75" customHeight="1" x14ac:dyDescent="0.15">
      <c r="B17" s="111">
        <v>1992</v>
      </c>
      <c r="C17" s="112">
        <f t="shared" si="0"/>
        <v>381</v>
      </c>
      <c r="D17" s="113">
        <v>313</v>
      </c>
      <c r="E17" s="113">
        <v>68</v>
      </c>
      <c r="F17" s="43"/>
      <c r="G17" s="43"/>
      <c r="H17" s="43"/>
      <c r="I17" s="43"/>
      <c r="J17" s="113"/>
      <c r="K17" s="44"/>
    </row>
    <row r="18" spans="2:11" ht="18.75" customHeight="1" x14ac:dyDescent="0.15">
      <c r="B18" s="111">
        <v>1993</v>
      </c>
      <c r="C18" s="112">
        <f t="shared" si="0"/>
        <v>423</v>
      </c>
      <c r="D18" s="113">
        <v>307</v>
      </c>
      <c r="E18" s="113">
        <v>114</v>
      </c>
      <c r="F18" s="43"/>
      <c r="G18" s="43"/>
      <c r="H18" s="43"/>
      <c r="I18" s="43"/>
      <c r="J18" s="113"/>
      <c r="K18" s="44">
        <v>2</v>
      </c>
    </row>
    <row r="19" spans="2:11" ht="18.75" customHeight="1" x14ac:dyDescent="0.15">
      <c r="B19" s="111">
        <v>1994</v>
      </c>
      <c r="C19" s="112">
        <f t="shared" si="0"/>
        <v>541</v>
      </c>
      <c r="D19" s="113">
        <v>421</v>
      </c>
      <c r="E19" s="113">
        <v>118</v>
      </c>
      <c r="F19" s="43"/>
      <c r="G19" s="43"/>
      <c r="H19" s="43"/>
      <c r="I19" s="43"/>
      <c r="J19" s="113"/>
      <c r="K19" s="44">
        <v>2</v>
      </c>
    </row>
    <row r="20" spans="2:11" ht="18.75" customHeight="1" x14ac:dyDescent="0.15">
      <c r="B20" s="111">
        <v>1995</v>
      </c>
      <c r="C20" s="112">
        <f t="shared" si="0"/>
        <v>528</v>
      </c>
      <c r="D20" s="113">
        <v>443</v>
      </c>
      <c r="E20" s="113">
        <v>73</v>
      </c>
      <c r="F20" s="43"/>
      <c r="G20" s="43"/>
      <c r="H20" s="43"/>
      <c r="I20" s="43"/>
      <c r="J20" s="113"/>
      <c r="K20" s="44">
        <v>12</v>
      </c>
    </row>
    <row r="21" spans="2:11" ht="18.75" customHeight="1" x14ac:dyDescent="0.15">
      <c r="B21" s="111">
        <v>1996</v>
      </c>
      <c r="C21" s="112">
        <f t="shared" si="0"/>
        <v>556</v>
      </c>
      <c r="D21" s="113">
        <v>428</v>
      </c>
      <c r="E21" s="113">
        <v>105</v>
      </c>
      <c r="F21" s="43"/>
      <c r="G21" s="43"/>
      <c r="H21" s="43"/>
      <c r="I21" s="43"/>
      <c r="J21" s="113"/>
      <c r="K21" s="44">
        <v>23</v>
      </c>
    </row>
    <row r="22" spans="2:11" ht="18.75" customHeight="1" x14ac:dyDescent="0.15">
      <c r="B22" s="111">
        <v>1997</v>
      </c>
      <c r="C22" s="112">
        <f t="shared" si="0"/>
        <v>490</v>
      </c>
      <c r="D22" s="113">
        <v>466</v>
      </c>
      <c r="E22" s="113">
        <v>17</v>
      </c>
      <c r="F22" s="43"/>
      <c r="G22" s="43"/>
      <c r="H22" s="43"/>
      <c r="I22" s="43"/>
      <c r="J22" s="113"/>
      <c r="K22" s="44">
        <v>7</v>
      </c>
    </row>
    <row r="23" spans="2:11" ht="18.75" customHeight="1" x14ac:dyDescent="0.15">
      <c r="B23" s="111">
        <v>1998</v>
      </c>
      <c r="C23" s="114">
        <f t="shared" si="0"/>
        <v>602</v>
      </c>
      <c r="D23" s="115">
        <v>577</v>
      </c>
      <c r="E23" s="115">
        <v>19</v>
      </c>
      <c r="F23" s="116"/>
      <c r="G23" s="116"/>
      <c r="H23" s="116"/>
      <c r="I23" s="116"/>
      <c r="J23" s="115"/>
      <c r="K23" s="117">
        <v>6</v>
      </c>
    </row>
    <row r="24" spans="2:11" ht="18.75" customHeight="1" x14ac:dyDescent="0.15">
      <c r="B24" s="118">
        <v>1999</v>
      </c>
      <c r="C24" s="114">
        <f t="shared" si="0"/>
        <v>641</v>
      </c>
      <c r="D24" s="119">
        <v>619</v>
      </c>
      <c r="E24" s="119">
        <v>9</v>
      </c>
      <c r="F24" s="120"/>
      <c r="G24" s="120"/>
      <c r="H24" s="120"/>
      <c r="I24" s="120"/>
      <c r="J24" s="119"/>
      <c r="K24" s="121">
        <v>13</v>
      </c>
    </row>
    <row r="25" spans="2:11" ht="18.75" customHeight="1" x14ac:dyDescent="0.15">
      <c r="B25" s="122">
        <v>2000</v>
      </c>
      <c r="C25" s="114">
        <f t="shared" si="0"/>
        <v>607</v>
      </c>
      <c r="D25" s="119">
        <v>581</v>
      </c>
      <c r="E25" s="119">
        <v>12</v>
      </c>
      <c r="F25" s="120"/>
      <c r="G25" s="120"/>
      <c r="H25" s="120"/>
      <c r="I25" s="120"/>
      <c r="J25" s="119"/>
      <c r="K25" s="121">
        <v>14</v>
      </c>
    </row>
    <row r="26" spans="2:11" ht="18.75" customHeight="1" x14ac:dyDescent="0.15">
      <c r="B26" s="122">
        <v>2001</v>
      </c>
      <c r="C26" s="114">
        <f t="shared" si="0"/>
        <v>659</v>
      </c>
      <c r="D26" s="119">
        <v>643</v>
      </c>
      <c r="E26" s="119">
        <v>9</v>
      </c>
      <c r="F26" s="120"/>
      <c r="G26" s="120"/>
      <c r="H26" s="120"/>
      <c r="I26" s="120"/>
      <c r="J26" s="119"/>
      <c r="K26" s="121">
        <v>7</v>
      </c>
    </row>
    <row r="27" spans="2:11" ht="18.75" customHeight="1" x14ac:dyDescent="0.15">
      <c r="B27" s="122">
        <v>2002</v>
      </c>
      <c r="C27" s="114">
        <f t="shared" si="0"/>
        <v>511</v>
      </c>
      <c r="D27" s="119">
        <v>493</v>
      </c>
      <c r="E27" s="119">
        <v>10</v>
      </c>
      <c r="F27" s="120"/>
      <c r="G27" s="120"/>
      <c r="H27" s="120"/>
      <c r="I27" s="120"/>
      <c r="J27" s="119"/>
      <c r="K27" s="121">
        <v>8</v>
      </c>
    </row>
    <row r="28" spans="2:11" ht="18.75" customHeight="1" x14ac:dyDescent="0.15">
      <c r="B28" s="122">
        <v>2003</v>
      </c>
      <c r="C28" s="114">
        <f t="shared" si="0"/>
        <v>724</v>
      </c>
      <c r="D28" s="119">
        <v>698</v>
      </c>
      <c r="E28" s="119">
        <v>10</v>
      </c>
      <c r="F28" s="120"/>
      <c r="G28" s="120"/>
      <c r="H28" s="120"/>
      <c r="I28" s="120"/>
      <c r="J28" s="119"/>
      <c r="K28" s="121">
        <v>16</v>
      </c>
    </row>
    <row r="29" spans="2:11" ht="18.75" customHeight="1" x14ac:dyDescent="0.15">
      <c r="B29" s="122">
        <v>2004</v>
      </c>
      <c r="C29" s="114">
        <f t="shared" si="0"/>
        <v>759</v>
      </c>
      <c r="D29" s="119">
        <v>718</v>
      </c>
      <c r="E29" s="119">
        <v>39</v>
      </c>
      <c r="F29" s="120"/>
      <c r="G29" s="120"/>
      <c r="H29" s="120"/>
      <c r="I29" s="120"/>
      <c r="J29" s="119"/>
      <c r="K29" s="121">
        <v>2</v>
      </c>
    </row>
    <row r="30" spans="2:11" ht="18.75" customHeight="1" x14ac:dyDescent="0.15">
      <c r="B30" s="111">
        <v>2005</v>
      </c>
      <c r="C30" s="112">
        <f t="shared" si="0"/>
        <v>883</v>
      </c>
      <c r="D30" s="113">
        <v>827</v>
      </c>
      <c r="E30" s="113">
        <v>23</v>
      </c>
      <c r="F30" s="43">
        <v>15</v>
      </c>
      <c r="G30" s="43">
        <v>2</v>
      </c>
      <c r="H30" s="43">
        <v>14</v>
      </c>
      <c r="I30" s="43"/>
      <c r="J30" s="113"/>
      <c r="K30" s="44">
        <v>2</v>
      </c>
    </row>
    <row r="31" spans="2:11" ht="18.75" customHeight="1" x14ac:dyDescent="0.15">
      <c r="B31" s="122">
        <v>2006</v>
      </c>
      <c r="C31" s="123">
        <f t="shared" si="0"/>
        <v>1087</v>
      </c>
      <c r="D31" s="119">
        <v>1004</v>
      </c>
      <c r="E31" s="119">
        <v>17</v>
      </c>
      <c r="F31" s="120">
        <v>48</v>
      </c>
      <c r="G31" s="120">
        <v>7</v>
      </c>
      <c r="H31" s="120">
        <v>1</v>
      </c>
      <c r="I31" s="120">
        <v>4</v>
      </c>
      <c r="J31" s="119"/>
      <c r="K31" s="121">
        <v>6</v>
      </c>
    </row>
    <row r="32" spans="2:11" ht="18.75" customHeight="1" x14ac:dyDescent="0.15">
      <c r="B32" s="122">
        <v>2007</v>
      </c>
      <c r="C32" s="123">
        <f t="shared" si="0"/>
        <v>1043</v>
      </c>
      <c r="D32" s="119">
        <v>953</v>
      </c>
      <c r="E32" s="119">
        <v>2</v>
      </c>
      <c r="F32" s="120">
        <v>53</v>
      </c>
      <c r="G32" s="120">
        <v>12</v>
      </c>
      <c r="H32" s="120">
        <v>3</v>
      </c>
      <c r="I32" s="120">
        <v>11</v>
      </c>
      <c r="J32" s="119"/>
      <c r="K32" s="121">
        <v>9</v>
      </c>
    </row>
    <row r="33" spans="2:13" ht="18.75" customHeight="1" x14ac:dyDescent="0.15">
      <c r="B33" s="122">
        <v>2008</v>
      </c>
      <c r="C33" s="123">
        <f t="shared" si="0"/>
        <v>954</v>
      </c>
      <c r="D33" s="119">
        <v>899</v>
      </c>
      <c r="E33" s="119">
        <v>6</v>
      </c>
      <c r="F33" s="120">
        <v>29</v>
      </c>
      <c r="G33" s="120">
        <v>10</v>
      </c>
      <c r="H33" s="120">
        <v>4</v>
      </c>
      <c r="I33" s="120">
        <v>3</v>
      </c>
      <c r="J33" s="119"/>
      <c r="K33" s="121">
        <v>3</v>
      </c>
    </row>
    <row r="34" spans="2:13" ht="18.75" customHeight="1" x14ac:dyDescent="0.15">
      <c r="B34" s="111">
        <v>2009</v>
      </c>
      <c r="C34" s="124">
        <f t="shared" si="0"/>
        <v>1573</v>
      </c>
      <c r="D34" s="125">
        <v>1457</v>
      </c>
      <c r="E34" s="113">
        <v>6</v>
      </c>
      <c r="F34" s="43">
        <v>56</v>
      </c>
      <c r="G34" s="43">
        <v>5</v>
      </c>
      <c r="H34" s="43">
        <v>1</v>
      </c>
      <c r="I34" s="43">
        <v>18</v>
      </c>
      <c r="J34" s="113"/>
      <c r="K34" s="44">
        <v>30</v>
      </c>
    </row>
    <row r="35" spans="2:13" ht="18.75" customHeight="1" x14ac:dyDescent="0.15">
      <c r="B35" s="111">
        <v>2010</v>
      </c>
      <c r="C35" s="124">
        <f t="shared" si="0"/>
        <v>2205</v>
      </c>
      <c r="D35" s="125">
        <v>1995</v>
      </c>
      <c r="E35" s="113">
        <v>20</v>
      </c>
      <c r="F35" s="43">
        <v>109</v>
      </c>
      <c r="G35" s="43">
        <v>3</v>
      </c>
      <c r="H35" s="43">
        <v>4</v>
      </c>
      <c r="I35" s="43">
        <v>20</v>
      </c>
      <c r="J35" s="113"/>
      <c r="K35" s="44">
        <v>54</v>
      </c>
    </row>
    <row r="36" spans="2:13" ht="18.75" customHeight="1" x14ac:dyDescent="0.15">
      <c r="B36" s="158">
        <v>2011</v>
      </c>
      <c r="C36" s="159">
        <f t="shared" si="0"/>
        <v>2124</v>
      </c>
      <c r="D36" s="160">
        <v>2030</v>
      </c>
      <c r="E36" s="334"/>
      <c r="F36" s="161">
        <v>39</v>
      </c>
      <c r="G36" s="161"/>
      <c r="H36" s="161">
        <v>22</v>
      </c>
      <c r="I36" s="161">
        <v>24</v>
      </c>
      <c r="J36" s="161">
        <v>8</v>
      </c>
      <c r="K36" s="162">
        <v>1</v>
      </c>
    </row>
    <row r="37" spans="2:13" ht="18.75" customHeight="1" x14ac:dyDescent="0.15">
      <c r="B37" s="171">
        <v>2012</v>
      </c>
      <c r="C37" s="172">
        <f t="shared" si="0"/>
        <v>2401</v>
      </c>
      <c r="D37" s="173">
        <v>2110</v>
      </c>
      <c r="E37" s="335"/>
      <c r="F37" s="174">
        <v>128</v>
      </c>
      <c r="G37" s="174">
        <v>8</v>
      </c>
      <c r="H37" s="174">
        <v>43</v>
      </c>
      <c r="I37" s="174">
        <v>101</v>
      </c>
      <c r="J37" s="174">
        <v>10</v>
      </c>
      <c r="K37" s="175">
        <v>1</v>
      </c>
    </row>
    <row r="38" spans="2:13" ht="18.75" customHeight="1" x14ac:dyDescent="0.15">
      <c r="B38" s="179">
        <v>2013</v>
      </c>
      <c r="C38" s="180">
        <f t="shared" si="0"/>
        <v>2433</v>
      </c>
      <c r="D38" s="181">
        <v>2252</v>
      </c>
      <c r="E38" s="336"/>
      <c r="F38" s="182">
        <v>82</v>
      </c>
      <c r="G38" s="182">
        <v>5</v>
      </c>
      <c r="H38" s="182">
        <v>23</v>
      </c>
      <c r="I38" s="182">
        <v>45</v>
      </c>
      <c r="J38" s="182">
        <v>26</v>
      </c>
      <c r="K38" s="183"/>
      <c r="M38" s="187"/>
    </row>
    <row r="39" spans="2:13" ht="18.75" customHeight="1" x14ac:dyDescent="0.15">
      <c r="B39" s="179">
        <v>2014</v>
      </c>
      <c r="C39" s="180">
        <f t="shared" si="0"/>
        <v>19048</v>
      </c>
      <c r="D39" s="181">
        <v>18793</v>
      </c>
      <c r="E39" s="336"/>
      <c r="F39" s="182">
        <v>208</v>
      </c>
      <c r="G39" s="182">
        <v>5</v>
      </c>
      <c r="H39" s="182">
        <v>8</v>
      </c>
      <c r="I39" s="182">
        <v>14</v>
      </c>
      <c r="J39" s="182">
        <v>17</v>
      </c>
      <c r="K39" s="183">
        <v>3</v>
      </c>
      <c r="M39" s="187"/>
    </row>
    <row r="40" spans="2:13" ht="18.75" customHeight="1" x14ac:dyDescent="0.15">
      <c r="B40" s="179">
        <v>2015</v>
      </c>
      <c r="C40" s="180">
        <f t="shared" si="0"/>
        <v>5227</v>
      </c>
      <c r="D40" s="181">
        <v>4891</v>
      </c>
      <c r="E40" s="336"/>
      <c r="F40" s="182">
        <v>205</v>
      </c>
      <c r="G40" s="182">
        <v>14</v>
      </c>
      <c r="H40" s="182">
        <v>10</v>
      </c>
      <c r="I40" s="182">
        <v>56</v>
      </c>
      <c r="J40" s="182">
        <v>51</v>
      </c>
      <c r="K40" s="183"/>
      <c r="M40" s="187"/>
    </row>
    <row r="41" spans="2:13" ht="18.75" customHeight="1" x14ac:dyDescent="0.15">
      <c r="B41" s="158">
        <v>2016</v>
      </c>
      <c r="C41" s="172">
        <f t="shared" si="0"/>
        <v>3170</v>
      </c>
      <c r="D41" s="160">
        <v>2972</v>
      </c>
      <c r="E41" s="334"/>
      <c r="F41" s="161">
        <v>81</v>
      </c>
      <c r="G41" s="161"/>
      <c r="H41" s="161">
        <v>19</v>
      </c>
      <c r="I41" s="161">
        <v>51</v>
      </c>
      <c r="J41" s="161">
        <v>33</v>
      </c>
      <c r="K41" s="162">
        <v>14</v>
      </c>
    </row>
    <row r="42" spans="2:13" ht="18.75" customHeight="1" x14ac:dyDescent="0.15">
      <c r="B42" s="171">
        <v>2017</v>
      </c>
      <c r="C42" s="172">
        <f t="shared" si="0"/>
        <v>3230</v>
      </c>
      <c r="D42" s="173">
        <v>3060</v>
      </c>
      <c r="E42" s="335"/>
      <c r="F42" s="174">
        <v>105</v>
      </c>
      <c r="G42" s="174">
        <v>4</v>
      </c>
      <c r="H42" s="174">
        <v>18</v>
      </c>
      <c r="I42" s="174">
        <v>8</v>
      </c>
      <c r="J42" s="174">
        <v>8</v>
      </c>
      <c r="K42" s="175">
        <v>27</v>
      </c>
    </row>
    <row r="43" spans="2:13" ht="18.75" customHeight="1" x14ac:dyDescent="0.15">
      <c r="B43" s="171">
        <v>2018</v>
      </c>
      <c r="C43" s="172">
        <f t="shared" si="0"/>
        <v>3562</v>
      </c>
      <c r="D43" s="173">
        <v>3451</v>
      </c>
      <c r="E43" s="335"/>
      <c r="F43" s="174">
        <v>59</v>
      </c>
      <c r="G43" s="174">
        <v>2</v>
      </c>
      <c r="H43" s="174">
        <v>19</v>
      </c>
      <c r="I43" s="174">
        <v>6</v>
      </c>
      <c r="J43" s="174">
        <v>18</v>
      </c>
      <c r="K43" s="175">
        <v>7</v>
      </c>
    </row>
    <row r="44" spans="2:13" ht="18.75" customHeight="1" x14ac:dyDescent="0.15">
      <c r="B44" s="171">
        <v>2019</v>
      </c>
      <c r="C44" s="172">
        <v>3544</v>
      </c>
      <c r="D44" s="173">
        <v>3478</v>
      </c>
      <c r="E44" s="335"/>
      <c r="F44" s="174">
        <v>28</v>
      </c>
      <c r="G44" s="174">
        <v>5</v>
      </c>
      <c r="H44" s="174">
        <v>7</v>
      </c>
      <c r="I44" s="174">
        <v>5</v>
      </c>
      <c r="J44" s="174">
        <v>15</v>
      </c>
      <c r="K44" s="175">
        <v>6</v>
      </c>
    </row>
    <row r="45" spans="2:13" ht="18.75" customHeight="1" x14ac:dyDescent="0.15">
      <c r="B45" s="171">
        <v>2020</v>
      </c>
      <c r="C45" s="172">
        <v>3924</v>
      </c>
      <c r="D45" s="276">
        <v>3778</v>
      </c>
      <c r="E45" s="337"/>
      <c r="F45" s="277">
        <v>45</v>
      </c>
      <c r="G45" s="277">
        <v>6</v>
      </c>
      <c r="H45" s="277">
        <v>12</v>
      </c>
      <c r="I45" s="277">
        <v>7</v>
      </c>
      <c r="J45" s="277">
        <v>68</v>
      </c>
      <c r="K45" s="278">
        <v>8</v>
      </c>
    </row>
    <row r="46" spans="2:13" ht="18.75" customHeight="1" x14ac:dyDescent="0.15">
      <c r="B46" s="111">
        <v>2021</v>
      </c>
      <c r="C46" s="124">
        <f>SUM(D46:K46)</f>
        <v>4278</v>
      </c>
      <c r="D46" s="305">
        <v>4123</v>
      </c>
      <c r="E46" s="338"/>
      <c r="F46" s="315">
        <v>66</v>
      </c>
      <c r="G46" s="315">
        <v>13</v>
      </c>
      <c r="H46" s="315">
        <v>7</v>
      </c>
      <c r="I46" s="315">
        <v>12</v>
      </c>
      <c r="J46" s="315">
        <v>47</v>
      </c>
      <c r="K46" s="316">
        <v>10</v>
      </c>
    </row>
    <row r="47" spans="2:13" ht="18.75" customHeight="1" x14ac:dyDescent="0.15">
      <c r="B47" s="111">
        <v>2022</v>
      </c>
      <c r="C47" s="124">
        <f>SUM(D47:K47)</f>
        <v>3175</v>
      </c>
      <c r="D47" s="305">
        <v>3093</v>
      </c>
      <c r="E47" s="338"/>
      <c r="F47" s="333">
        <v>41</v>
      </c>
      <c r="G47" s="333">
        <v>2</v>
      </c>
      <c r="H47" s="333">
        <v>2</v>
      </c>
      <c r="I47" s="333">
        <v>15</v>
      </c>
      <c r="J47" s="333">
        <v>19</v>
      </c>
      <c r="K47" s="316">
        <v>3</v>
      </c>
    </row>
    <row r="48" spans="2:13" ht="18.75" customHeight="1" thickBot="1" x14ac:dyDescent="0.2">
      <c r="B48" s="290">
        <v>2023</v>
      </c>
      <c r="C48" s="297">
        <f>SUM(D48:K48)</f>
        <v>4085</v>
      </c>
      <c r="D48" s="307">
        <v>4042</v>
      </c>
      <c r="E48" s="339"/>
      <c r="F48" s="298">
        <v>21</v>
      </c>
      <c r="G48" s="298">
        <v>1</v>
      </c>
      <c r="H48" s="298">
        <v>3</v>
      </c>
      <c r="I48" s="298">
        <v>3</v>
      </c>
      <c r="J48" s="298">
        <v>4</v>
      </c>
      <c r="K48" s="299">
        <v>11</v>
      </c>
    </row>
    <row r="49" spans="2:26" ht="18.75" customHeight="1" x14ac:dyDescent="0.15">
      <c r="B49" s="126" t="s">
        <v>7</v>
      </c>
      <c r="C49" s="127">
        <f>SUM(C6:C48)</f>
        <v>76297</v>
      </c>
      <c r="D49" s="128">
        <f>SUM(D6:D48)</f>
        <v>72635</v>
      </c>
      <c r="E49" s="340">
        <f>SUM(E6:E48)</f>
        <v>877</v>
      </c>
      <c r="F49" s="129">
        <f t="shared" ref="F49:I49" si="1">SUM(F6:F48)</f>
        <v>1418</v>
      </c>
      <c r="G49" s="129">
        <f t="shared" si="1"/>
        <v>104</v>
      </c>
      <c r="H49" s="129">
        <f t="shared" si="1"/>
        <v>220</v>
      </c>
      <c r="I49" s="129">
        <f t="shared" si="1"/>
        <v>403</v>
      </c>
      <c r="J49" s="129">
        <f>SUM(J6:J48)</f>
        <v>324</v>
      </c>
      <c r="K49" s="130">
        <f>SUM(K6:L48)</f>
        <v>316</v>
      </c>
    </row>
    <row r="50" spans="2:26" ht="23.25" customHeight="1" thickBot="1" x14ac:dyDescent="0.2">
      <c r="B50" s="131"/>
      <c r="C50" s="132">
        <v>1</v>
      </c>
      <c r="D50" s="133">
        <f>D49/C49</f>
        <v>0.95200335530885882</v>
      </c>
      <c r="E50" s="134">
        <f>E49/C49</f>
        <v>1.1494554176442061E-2</v>
      </c>
      <c r="F50" s="134">
        <f>F49/C49</f>
        <v>1.8585265475706776E-2</v>
      </c>
      <c r="G50" s="134">
        <f>G49/C49</f>
        <v>1.3630942238882263E-3</v>
      </c>
      <c r="H50" s="134">
        <f>H49/C49</f>
        <v>2.8834685505327862E-3</v>
      </c>
      <c r="I50" s="134">
        <f>I49/C49</f>
        <v>5.2819901175668767E-3</v>
      </c>
      <c r="J50" s="134">
        <f>J49/C49</f>
        <v>4.2465627744210123E-3</v>
      </c>
      <c r="K50" s="135">
        <f>K49/C49</f>
        <v>4.1417093725834566E-3</v>
      </c>
    </row>
    <row r="51" spans="2:26" x14ac:dyDescent="0.15">
      <c r="F51" s="136"/>
      <c r="G51" s="136"/>
      <c r="H51" s="136"/>
      <c r="I51" s="136"/>
      <c r="J51" s="136"/>
      <c r="L51" s="106">
        <v>208</v>
      </c>
    </row>
    <row r="52" spans="2:26" ht="23.25" customHeight="1" thickBot="1" x14ac:dyDescent="0.3">
      <c r="B52" s="167" t="s">
        <v>54</v>
      </c>
      <c r="C52" s="167"/>
      <c r="D52" s="167"/>
      <c r="E52" s="167"/>
      <c r="F52" s="167"/>
      <c r="G52" s="167"/>
      <c r="H52" s="530" t="str">
        <f>"(2005. 7. 28. ~ "&amp;MID(period,17,18)</f>
        <v>(2005. 7. 28. ~ 2023. 12. 31.)</v>
      </c>
      <c r="I52" s="530"/>
      <c r="J52" s="530"/>
      <c r="K52" s="530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10"/>
    </row>
    <row r="53" spans="2:26" ht="27" customHeight="1" thickBot="1" x14ac:dyDescent="0.2">
      <c r="B53" s="93" t="s">
        <v>62</v>
      </c>
      <c r="C53" s="97" t="s">
        <v>53</v>
      </c>
      <c r="D53" s="140" t="s">
        <v>55</v>
      </c>
      <c r="E53" s="140" t="s">
        <v>95</v>
      </c>
      <c r="F53" s="95" t="s">
        <v>56</v>
      </c>
      <c r="G53" s="95" t="s">
        <v>58</v>
      </c>
      <c r="H53" s="95" t="s">
        <v>57</v>
      </c>
      <c r="I53" s="95" t="s">
        <v>59</v>
      </c>
      <c r="J53" s="95" t="s">
        <v>60</v>
      </c>
      <c r="K53" s="97" t="s">
        <v>61</v>
      </c>
    </row>
    <row r="54" spans="2:26" ht="18.75" customHeight="1" x14ac:dyDescent="0.15">
      <c r="B54" s="122">
        <v>2006</v>
      </c>
      <c r="C54" s="114">
        <f t="shared" ref="C54:C66" si="2">SUM(D54:K54)</f>
        <v>7</v>
      </c>
      <c r="D54" s="119">
        <v>3</v>
      </c>
      <c r="E54" s="120"/>
      <c r="F54" s="120">
        <v>3</v>
      </c>
      <c r="G54" s="120"/>
      <c r="H54" s="120">
        <v>1</v>
      </c>
      <c r="I54" s="120"/>
      <c r="J54" s="120"/>
      <c r="K54" s="121"/>
    </row>
    <row r="55" spans="2:26" ht="18.75" customHeight="1" x14ac:dyDescent="0.15">
      <c r="B55" s="122">
        <v>2007</v>
      </c>
      <c r="C55" s="114">
        <f t="shared" si="2"/>
        <v>14</v>
      </c>
      <c r="D55" s="119"/>
      <c r="E55" s="120"/>
      <c r="F55" s="120">
        <v>12</v>
      </c>
      <c r="G55" s="120"/>
      <c r="H55" s="120"/>
      <c r="I55" s="120">
        <v>2</v>
      </c>
      <c r="J55" s="120"/>
      <c r="K55" s="121"/>
    </row>
    <row r="56" spans="2:26" ht="18.75" customHeight="1" x14ac:dyDescent="0.15">
      <c r="B56" s="122">
        <v>2008</v>
      </c>
      <c r="C56" s="114">
        <f t="shared" si="2"/>
        <v>10</v>
      </c>
      <c r="D56" s="119">
        <v>4</v>
      </c>
      <c r="E56" s="120"/>
      <c r="F56" s="120">
        <v>5</v>
      </c>
      <c r="G56" s="120">
        <v>1</v>
      </c>
      <c r="H56" s="120"/>
      <c r="I56" s="120"/>
      <c r="J56" s="120"/>
      <c r="K56" s="121"/>
    </row>
    <row r="57" spans="2:26" ht="18.75" customHeight="1" x14ac:dyDescent="0.15">
      <c r="B57" s="122">
        <v>2009</v>
      </c>
      <c r="C57" s="114">
        <f t="shared" si="2"/>
        <v>111</v>
      </c>
      <c r="D57" s="137">
        <v>99</v>
      </c>
      <c r="E57" s="341"/>
      <c r="F57" s="120">
        <v>10</v>
      </c>
      <c r="G57" s="120">
        <v>2</v>
      </c>
      <c r="H57" s="120"/>
      <c r="I57" s="120"/>
      <c r="J57" s="120"/>
      <c r="K57" s="121"/>
    </row>
    <row r="58" spans="2:26" ht="18.75" customHeight="1" x14ac:dyDescent="0.15">
      <c r="B58" s="111">
        <v>2010</v>
      </c>
      <c r="C58" s="112">
        <f t="shared" si="2"/>
        <v>77</v>
      </c>
      <c r="D58" s="138">
        <v>76</v>
      </c>
      <c r="E58" s="42"/>
      <c r="F58" s="43"/>
      <c r="G58" s="43"/>
      <c r="H58" s="43"/>
      <c r="I58" s="43"/>
      <c r="J58" s="43"/>
      <c r="K58" s="44">
        <v>1</v>
      </c>
    </row>
    <row r="59" spans="2:26" ht="18.75" customHeight="1" x14ac:dyDescent="0.15">
      <c r="B59" s="158">
        <v>2011</v>
      </c>
      <c r="C59" s="163">
        <f t="shared" si="2"/>
        <v>113</v>
      </c>
      <c r="D59" s="164">
        <v>112</v>
      </c>
      <c r="E59" s="342"/>
      <c r="F59" s="161">
        <v>1</v>
      </c>
      <c r="G59" s="161"/>
      <c r="H59" s="161"/>
      <c r="I59" s="161"/>
      <c r="J59" s="161"/>
      <c r="K59" s="162"/>
    </row>
    <row r="60" spans="2:26" ht="18.75" customHeight="1" x14ac:dyDescent="0.15">
      <c r="B60" s="171">
        <v>2012</v>
      </c>
      <c r="C60" s="176">
        <f t="shared" si="2"/>
        <v>59</v>
      </c>
      <c r="D60" s="177">
        <v>56</v>
      </c>
      <c r="E60" s="343"/>
      <c r="F60" s="174">
        <v>3</v>
      </c>
      <c r="G60" s="174"/>
      <c r="H60" s="174"/>
      <c r="I60" s="174"/>
      <c r="J60" s="174"/>
      <c r="K60" s="175"/>
    </row>
    <row r="61" spans="2:26" ht="18.75" customHeight="1" x14ac:dyDescent="0.15">
      <c r="B61" s="179">
        <v>2013</v>
      </c>
      <c r="C61" s="184">
        <f t="shared" si="2"/>
        <v>190</v>
      </c>
      <c r="D61" s="185">
        <v>188</v>
      </c>
      <c r="E61" s="344"/>
      <c r="F61" s="182"/>
      <c r="G61" s="182"/>
      <c r="H61" s="182"/>
      <c r="I61" s="182">
        <v>2</v>
      </c>
      <c r="J61" s="182"/>
      <c r="K61" s="183"/>
    </row>
    <row r="62" spans="2:26" ht="18.75" customHeight="1" x14ac:dyDescent="0.15">
      <c r="B62" s="179">
        <v>2014</v>
      </c>
      <c r="C62" s="184">
        <f t="shared" si="2"/>
        <v>11</v>
      </c>
      <c r="D62" s="185">
        <v>11</v>
      </c>
      <c r="E62" s="344"/>
      <c r="F62" s="182"/>
      <c r="G62" s="182"/>
      <c r="H62" s="182"/>
      <c r="I62" s="182"/>
      <c r="J62" s="182"/>
      <c r="K62" s="183"/>
    </row>
    <row r="63" spans="2:26" ht="18.75" customHeight="1" x14ac:dyDescent="0.15">
      <c r="B63" s="179">
        <v>2015</v>
      </c>
      <c r="C63" s="184">
        <f t="shared" si="2"/>
        <v>26</v>
      </c>
      <c r="D63" s="185">
        <v>26</v>
      </c>
      <c r="E63" s="344"/>
      <c r="F63" s="182"/>
      <c r="G63" s="182"/>
      <c r="H63" s="182"/>
      <c r="I63" s="182"/>
      <c r="J63" s="182"/>
      <c r="K63" s="183"/>
    </row>
    <row r="64" spans="2:26" ht="18.75" customHeight="1" x14ac:dyDescent="0.15">
      <c r="B64" s="158">
        <v>2016</v>
      </c>
      <c r="C64" s="176">
        <f t="shared" si="2"/>
        <v>13</v>
      </c>
      <c r="D64" s="164">
        <v>9</v>
      </c>
      <c r="E64" s="342"/>
      <c r="F64" s="161"/>
      <c r="G64" s="161"/>
      <c r="H64" s="161"/>
      <c r="I64" s="161"/>
      <c r="J64" s="161">
        <v>4</v>
      </c>
      <c r="K64" s="162"/>
    </row>
    <row r="65" spans="2:11" ht="18.75" customHeight="1" x14ac:dyDescent="0.15">
      <c r="B65" s="171">
        <v>2017</v>
      </c>
      <c r="C65" s="176">
        <f t="shared" si="2"/>
        <v>1</v>
      </c>
      <c r="D65" s="177">
        <v>1</v>
      </c>
      <c r="E65" s="343"/>
      <c r="F65" s="174"/>
      <c r="G65" s="174"/>
      <c r="H65" s="174"/>
      <c r="I65" s="174"/>
      <c r="J65" s="174"/>
      <c r="K65" s="175"/>
    </row>
    <row r="66" spans="2:11" ht="18.75" customHeight="1" x14ac:dyDescent="0.15">
      <c r="B66" s="171">
        <v>2018</v>
      </c>
      <c r="C66" s="176">
        <f t="shared" si="2"/>
        <v>2</v>
      </c>
      <c r="D66" s="177">
        <v>2</v>
      </c>
      <c r="E66" s="343"/>
      <c r="F66" s="174"/>
      <c r="G66" s="174"/>
      <c r="H66" s="174"/>
      <c r="I66" s="174"/>
      <c r="J66" s="174"/>
      <c r="K66" s="175"/>
    </row>
    <row r="67" spans="2:11" ht="18.75" customHeight="1" x14ac:dyDescent="0.15">
      <c r="B67" s="171">
        <v>2019</v>
      </c>
      <c r="C67" s="176"/>
      <c r="D67" s="177"/>
      <c r="E67" s="343"/>
      <c r="F67" s="174"/>
      <c r="G67" s="174"/>
      <c r="H67" s="174"/>
      <c r="I67" s="174"/>
      <c r="J67" s="174"/>
      <c r="K67" s="175"/>
    </row>
    <row r="68" spans="2:11" ht="18.75" customHeight="1" x14ac:dyDescent="0.15">
      <c r="B68" s="171">
        <v>2020</v>
      </c>
      <c r="C68" s="176"/>
      <c r="D68" s="177"/>
      <c r="E68" s="343"/>
      <c r="F68" s="174"/>
      <c r="G68" s="174"/>
      <c r="H68" s="174"/>
      <c r="I68" s="174"/>
      <c r="J68" s="174"/>
      <c r="K68" s="175"/>
    </row>
    <row r="69" spans="2:11" ht="18.75" customHeight="1" x14ac:dyDescent="0.15">
      <c r="B69" s="179">
        <v>2021</v>
      </c>
      <c r="C69" s="184">
        <f>SUM(D69:K69)</f>
        <v>0</v>
      </c>
      <c r="D69" s="185"/>
      <c r="E69" s="344"/>
      <c r="F69" s="182"/>
      <c r="G69" s="182"/>
      <c r="H69" s="182"/>
      <c r="I69" s="182"/>
      <c r="J69" s="182"/>
      <c r="K69" s="183"/>
    </row>
    <row r="70" spans="2:11" ht="18.75" customHeight="1" x14ac:dyDescent="0.15">
      <c r="B70" s="171">
        <v>2022</v>
      </c>
      <c r="C70" s="184">
        <f>SUM(D70:K70)</f>
        <v>0</v>
      </c>
      <c r="D70" s="177"/>
      <c r="E70" s="343"/>
      <c r="F70" s="174"/>
      <c r="G70" s="174"/>
      <c r="H70" s="174"/>
      <c r="I70" s="174"/>
      <c r="J70" s="174"/>
      <c r="K70" s="175"/>
    </row>
    <row r="71" spans="2:11" ht="18.75" customHeight="1" thickBot="1" x14ac:dyDescent="0.2">
      <c r="B71" s="201">
        <v>2023</v>
      </c>
      <c r="C71" s="204">
        <f>SUM(D71:K71)</f>
        <v>0</v>
      </c>
      <c r="D71" s="205"/>
      <c r="E71" s="345"/>
      <c r="F71" s="202"/>
      <c r="G71" s="202"/>
      <c r="H71" s="202"/>
      <c r="I71" s="202"/>
      <c r="J71" s="202"/>
      <c r="K71" s="203"/>
    </row>
    <row r="72" spans="2:11" ht="18.75" customHeight="1" x14ac:dyDescent="0.15">
      <c r="B72" s="126" t="s">
        <v>7</v>
      </c>
      <c r="C72" s="127">
        <f>SUM(C54:C71)</f>
        <v>634</v>
      </c>
      <c r="D72" s="128">
        <f>SUM(D54:D71)</f>
        <v>587</v>
      </c>
      <c r="E72" s="346">
        <f>SUM(E54:E71)</f>
        <v>0</v>
      </c>
      <c r="F72" s="139">
        <f t="shared" ref="F72:K72" si="3">SUM(F54:F71)</f>
        <v>34</v>
      </c>
      <c r="G72" s="139">
        <f>SUM(G54:G71)</f>
        <v>3</v>
      </c>
      <c r="H72" s="139">
        <f t="shared" si="3"/>
        <v>1</v>
      </c>
      <c r="I72" s="139">
        <f t="shared" si="3"/>
        <v>4</v>
      </c>
      <c r="J72" s="139">
        <f t="shared" si="3"/>
        <v>4</v>
      </c>
      <c r="K72" s="130">
        <f t="shared" si="3"/>
        <v>1</v>
      </c>
    </row>
    <row r="73" spans="2:11" ht="23.25" customHeight="1" thickBot="1" x14ac:dyDescent="0.2">
      <c r="B73" s="131"/>
      <c r="C73" s="132">
        <v>1</v>
      </c>
      <c r="D73" s="133">
        <f>D72/C72</f>
        <v>0.92586750788643535</v>
      </c>
      <c r="E73" s="134">
        <f>E72/C72</f>
        <v>0</v>
      </c>
      <c r="F73" s="134">
        <f>F72/C72</f>
        <v>5.362776025236593E-2</v>
      </c>
      <c r="G73" s="134">
        <f>G72/C72</f>
        <v>4.7318611987381704E-3</v>
      </c>
      <c r="H73" s="134">
        <f>H72/C72</f>
        <v>1.5772870662460567E-3</v>
      </c>
      <c r="I73" s="134">
        <f>I72/C72</f>
        <v>6.3091482649842269E-3</v>
      </c>
      <c r="J73" s="134">
        <f>J72/C72</f>
        <v>6.3091482649842269E-3</v>
      </c>
      <c r="K73" s="135">
        <f>K72/C72</f>
        <v>1.5772870662460567E-3</v>
      </c>
    </row>
    <row r="74" spans="2:11" x14ac:dyDescent="0.15">
      <c r="B74" s="553" t="s">
        <v>98</v>
      </c>
    </row>
  </sheetData>
  <sheetProtection password="CC61" sheet="1" objects="1" scenarios="1"/>
  <mergeCells count="3">
    <mergeCell ref="B2:K2"/>
    <mergeCell ref="H4:K4"/>
    <mergeCell ref="H52:K52"/>
  </mergeCells>
  <phoneticPr fontId="27" type="noConversion"/>
  <printOptions horizontalCentered="1"/>
  <pageMargins left="0.74803149606299213" right="0.74803149606299213" top="0.62" bottom="0.46" header="0.51181102362204722" footer="0.51181102362204722"/>
  <pageSetup paperSize="9" scale="86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2">
    <pageSetUpPr fitToPage="1"/>
  </sheetPr>
  <dimension ref="B1:U76"/>
  <sheetViews>
    <sheetView showZeros="0" view="pageBreakPreview" zoomScaleNormal="100" workbookViewId="0">
      <pane xSplit="3" ySplit="6" topLeftCell="D7" activePane="bottomRight" state="frozen"/>
      <selection activeCell="V45" sqref="V45"/>
      <selection pane="topRight" activeCell="V45" sqref="V45"/>
      <selection pane="bottomLeft" activeCell="V45" sqref="V45"/>
      <selection pane="bottomRight" activeCell="B2" sqref="B2:K2"/>
    </sheetView>
  </sheetViews>
  <sheetFormatPr defaultRowHeight="14.25" x14ac:dyDescent="0.15"/>
  <cols>
    <col min="1" max="1" width="4.625" customWidth="1"/>
    <col min="2" max="2" width="10.125" customWidth="1"/>
    <col min="3" max="3" width="10.75" style="4" customWidth="1"/>
    <col min="4" max="4" width="9.25" customWidth="1"/>
    <col min="6" max="6" width="9.5" customWidth="1"/>
    <col min="7" max="7" width="9.75" customWidth="1"/>
    <col min="8" max="9" width="10.5" customWidth="1"/>
    <col min="10" max="10" width="11.625" customWidth="1"/>
  </cols>
  <sheetData>
    <row r="1" spans="2:21" ht="9.9499999999999993" customHeight="1" x14ac:dyDescent="0.15"/>
    <row r="2" spans="2:21" ht="30" customHeight="1" x14ac:dyDescent="0.15">
      <c r="B2" s="539" t="s">
        <v>48</v>
      </c>
      <c r="C2" s="539"/>
      <c r="D2" s="539"/>
      <c r="E2" s="539"/>
      <c r="F2" s="539"/>
      <c r="G2" s="539"/>
      <c r="H2" s="539"/>
      <c r="I2" s="539"/>
      <c r="J2" s="539"/>
      <c r="K2" s="539"/>
    </row>
    <row r="3" spans="2:21" ht="15.75" customHeight="1" x14ac:dyDescent="0.25">
      <c r="B3" s="5"/>
      <c r="C3" s="31"/>
      <c r="D3" s="3"/>
      <c r="E3" s="3"/>
      <c r="F3" s="3"/>
      <c r="G3" s="3"/>
    </row>
    <row r="4" spans="2:21" ht="20.25" customHeight="1" thickBot="1" x14ac:dyDescent="0.3">
      <c r="B4" s="548" t="s">
        <v>24</v>
      </c>
      <c r="C4" s="548"/>
      <c r="D4" s="548"/>
      <c r="E4" s="548"/>
      <c r="F4" s="548"/>
      <c r="G4" s="548"/>
      <c r="H4" s="528" t="str">
        <f>"(1981. 3. 31. ~ "&amp;MID(period,17,18)</f>
        <v>(1981. 3. 31. ~ 2023. 12. 31.)</v>
      </c>
      <c r="I4" s="528"/>
      <c r="J4" s="528"/>
      <c r="K4" s="528"/>
      <c r="L4" s="29"/>
      <c r="M4" s="29"/>
      <c r="N4" s="29"/>
      <c r="O4" s="29"/>
      <c r="P4" s="29"/>
      <c r="Q4" s="29"/>
      <c r="R4" s="29"/>
      <c r="S4" s="29"/>
      <c r="T4" s="29"/>
      <c r="U4" s="4"/>
    </row>
    <row r="5" spans="2:21" ht="18" customHeight="1" x14ac:dyDescent="0.15">
      <c r="B5" s="531" t="s">
        <v>0</v>
      </c>
      <c r="C5" s="537" t="s">
        <v>33</v>
      </c>
      <c r="D5" s="535" t="s">
        <v>20</v>
      </c>
      <c r="E5" s="533" t="s">
        <v>21</v>
      </c>
      <c r="F5" s="533" t="s">
        <v>22</v>
      </c>
      <c r="G5" s="533" t="s">
        <v>34</v>
      </c>
      <c r="H5" s="533" t="s">
        <v>23</v>
      </c>
      <c r="I5" s="546" t="s">
        <v>35</v>
      </c>
      <c r="J5" s="540" t="s">
        <v>65</v>
      </c>
      <c r="K5" s="542" t="s">
        <v>63</v>
      </c>
    </row>
    <row r="6" spans="2:21" ht="15.75" customHeight="1" thickBot="1" x14ac:dyDescent="0.2">
      <c r="B6" s="532"/>
      <c r="C6" s="538"/>
      <c r="D6" s="536"/>
      <c r="E6" s="534"/>
      <c r="F6" s="534"/>
      <c r="G6" s="534"/>
      <c r="H6" s="534"/>
      <c r="I6" s="547"/>
      <c r="J6" s="541"/>
      <c r="K6" s="543"/>
    </row>
    <row r="7" spans="2:21" ht="18.75" customHeight="1" x14ac:dyDescent="0.15">
      <c r="B7" s="82">
        <v>1981</v>
      </c>
      <c r="C7" s="36">
        <f t="shared" ref="C7:C31" si="0">SUM(D7:J7)</f>
        <v>44</v>
      </c>
      <c r="D7" s="62">
        <v>25</v>
      </c>
      <c r="E7" s="62">
        <v>11</v>
      </c>
      <c r="F7" s="62"/>
      <c r="G7" s="62">
        <v>1</v>
      </c>
      <c r="H7" s="62"/>
      <c r="I7" s="47"/>
      <c r="J7" s="170">
        <v>7</v>
      </c>
      <c r="K7" s="40"/>
    </row>
    <row r="8" spans="2:21" ht="18.75" customHeight="1" x14ac:dyDescent="0.15">
      <c r="B8" s="83">
        <v>1982</v>
      </c>
      <c r="C8" s="37">
        <f t="shared" si="0"/>
        <v>50</v>
      </c>
      <c r="D8" s="65">
        <v>32</v>
      </c>
      <c r="E8" s="65">
        <v>6</v>
      </c>
      <c r="F8" s="65">
        <v>8</v>
      </c>
      <c r="G8" s="65">
        <v>1</v>
      </c>
      <c r="H8" s="65">
        <v>2</v>
      </c>
      <c r="I8" s="45"/>
      <c r="J8" s="113">
        <v>1</v>
      </c>
      <c r="K8" s="44"/>
    </row>
    <row r="9" spans="2:21" ht="18.75" customHeight="1" x14ac:dyDescent="0.15">
      <c r="B9" s="83">
        <v>1983</v>
      </c>
      <c r="C9" s="37">
        <f t="shared" si="0"/>
        <v>71</v>
      </c>
      <c r="D9" s="65">
        <v>42</v>
      </c>
      <c r="E9" s="65">
        <v>11</v>
      </c>
      <c r="F9" s="65">
        <v>9</v>
      </c>
      <c r="G9" s="65">
        <v>1</v>
      </c>
      <c r="H9" s="65">
        <v>7</v>
      </c>
      <c r="I9" s="45"/>
      <c r="J9" s="113">
        <v>1</v>
      </c>
      <c r="K9" s="44"/>
    </row>
    <row r="10" spans="2:21" ht="18.75" customHeight="1" x14ac:dyDescent="0.15">
      <c r="B10" s="83">
        <v>1984</v>
      </c>
      <c r="C10" s="37">
        <f t="shared" si="0"/>
        <v>54</v>
      </c>
      <c r="D10" s="65">
        <v>36</v>
      </c>
      <c r="E10" s="65">
        <v>3</v>
      </c>
      <c r="F10" s="65">
        <v>5</v>
      </c>
      <c r="G10" s="65">
        <v>1</v>
      </c>
      <c r="H10" s="65">
        <v>7</v>
      </c>
      <c r="I10" s="45"/>
      <c r="J10" s="113">
        <v>2</v>
      </c>
      <c r="K10" s="44"/>
    </row>
    <row r="11" spans="2:21" ht="18.75" customHeight="1" x14ac:dyDescent="0.15">
      <c r="B11" s="83">
        <v>1985</v>
      </c>
      <c r="C11" s="37">
        <f t="shared" si="0"/>
        <v>59</v>
      </c>
      <c r="D11" s="65">
        <v>33</v>
      </c>
      <c r="E11" s="65">
        <v>9</v>
      </c>
      <c r="F11" s="65">
        <v>13</v>
      </c>
      <c r="G11" s="65">
        <v>3</v>
      </c>
      <c r="H11" s="65">
        <v>1</v>
      </c>
      <c r="I11" s="45"/>
      <c r="J11" s="113"/>
      <c r="K11" s="44"/>
    </row>
    <row r="12" spans="2:21" ht="18.75" customHeight="1" x14ac:dyDescent="0.15">
      <c r="B12" s="83">
        <v>1986</v>
      </c>
      <c r="C12" s="37">
        <f t="shared" si="0"/>
        <v>49</v>
      </c>
      <c r="D12" s="65">
        <v>22</v>
      </c>
      <c r="E12" s="65">
        <v>5</v>
      </c>
      <c r="F12" s="65">
        <v>22</v>
      </c>
      <c r="G12" s="65"/>
      <c r="H12" s="65"/>
      <c r="I12" s="45"/>
      <c r="J12" s="113"/>
      <c r="K12" s="44"/>
    </row>
    <row r="13" spans="2:21" ht="18.75" customHeight="1" x14ac:dyDescent="0.15">
      <c r="B13" s="83">
        <v>1987</v>
      </c>
      <c r="C13" s="37">
        <f t="shared" si="0"/>
        <v>47</v>
      </c>
      <c r="D13" s="65">
        <v>30</v>
      </c>
      <c r="E13" s="65">
        <v>4</v>
      </c>
      <c r="F13" s="65">
        <v>11</v>
      </c>
      <c r="G13" s="65"/>
      <c r="H13" s="65"/>
      <c r="I13" s="45"/>
      <c r="J13" s="113">
        <v>2</v>
      </c>
      <c r="K13" s="44"/>
    </row>
    <row r="14" spans="2:21" ht="18.75" customHeight="1" x14ac:dyDescent="0.15">
      <c r="B14" s="83">
        <v>1988</v>
      </c>
      <c r="C14" s="37">
        <f t="shared" si="0"/>
        <v>55</v>
      </c>
      <c r="D14" s="65">
        <v>23</v>
      </c>
      <c r="E14" s="65">
        <v>4</v>
      </c>
      <c r="F14" s="65">
        <v>22</v>
      </c>
      <c r="G14" s="65"/>
      <c r="H14" s="65">
        <v>2</v>
      </c>
      <c r="I14" s="45">
        <v>1</v>
      </c>
      <c r="J14" s="113">
        <v>3</v>
      </c>
      <c r="K14" s="44"/>
    </row>
    <row r="15" spans="2:21" ht="18.75" customHeight="1" x14ac:dyDescent="0.15">
      <c r="B15" s="83">
        <v>1989</v>
      </c>
      <c r="C15" s="37">
        <f t="shared" si="0"/>
        <v>121</v>
      </c>
      <c r="D15" s="65">
        <v>57</v>
      </c>
      <c r="E15" s="65">
        <v>28</v>
      </c>
      <c r="F15" s="65">
        <v>28</v>
      </c>
      <c r="G15" s="65">
        <v>3</v>
      </c>
      <c r="H15" s="65">
        <v>1</v>
      </c>
      <c r="I15" s="45"/>
      <c r="J15" s="113">
        <v>4</v>
      </c>
      <c r="K15" s="44"/>
    </row>
    <row r="16" spans="2:21" ht="18.75" customHeight="1" x14ac:dyDescent="0.15">
      <c r="B16" s="83">
        <v>1990</v>
      </c>
      <c r="C16" s="37">
        <f t="shared" si="0"/>
        <v>159</v>
      </c>
      <c r="D16" s="65">
        <v>98</v>
      </c>
      <c r="E16" s="65">
        <v>13</v>
      </c>
      <c r="F16" s="65">
        <v>25</v>
      </c>
      <c r="G16" s="65">
        <v>5</v>
      </c>
      <c r="H16" s="65">
        <v>6</v>
      </c>
      <c r="I16" s="45">
        <v>2</v>
      </c>
      <c r="J16" s="113">
        <v>10</v>
      </c>
      <c r="K16" s="44"/>
    </row>
    <row r="17" spans="2:11" ht="18.75" customHeight="1" x14ac:dyDescent="0.15">
      <c r="B17" s="83">
        <v>1991</v>
      </c>
      <c r="C17" s="37">
        <f t="shared" si="0"/>
        <v>220</v>
      </c>
      <c r="D17" s="65">
        <v>128</v>
      </c>
      <c r="E17" s="65">
        <v>17</v>
      </c>
      <c r="F17" s="65">
        <v>47</v>
      </c>
      <c r="G17" s="65">
        <v>7</v>
      </c>
      <c r="H17" s="65">
        <v>6</v>
      </c>
      <c r="I17" s="45">
        <v>2</v>
      </c>
      <c r="J17" s="113">
        <v>13</v>
      </c>
      <c r="K17" s="44"/>
    </row>
    <row r="18" spans="2:11" ht="18.75" customHeight="1" x14ac:dyDescent="0.15">
      <c r="B18" s="83">
        <v>1992</v>
      </c>
      <c r="C18" s="37">
        <f t="shared" si="0"/>
        <v>381</v>
      </c>
      <c r="D18" s="65">
        <v>209</v>
      </c>
      <c r="E18" s="65">
        <v>52</v>
      </c>
      <c r="F18" s="65">
        <v>78</v>
      </c>
      <c r="G18" s="65">
        <v>18</v>
      </c>
      <c r="H18" s="65">
        <v>3</v>
      </c>
      <c r="I18" s="45">
        <v>2</v>
      </c>
      <c r="J18" s="113">
        <v>19</v>
      </c>
      <c r="K18" s="44"/>
    </row>
    <row r="19" spans="2:11" ht="18.75" customHeight="1" x14ac:dyDescent="0.15">
      <c r="B19" s="83">
        <v>1993</v>
      </c>
      <c r="C19" s="37">
        <f t="shared" si="0"/>
        <v>423</v>
      </c>
      <c r="D19" s="65">
        <v>281</v>
      </c>
      <c r="E19" s="65">
        <v>35</v>
      </c>
      <c r="F19" s="65">
        <v>79</v>
      </c>
      <c r="G19" s="65">
        <v>6</v>
      </c>
      <c r="H19" s="65">
        <v>3</v>
      </c>
      <c r="I19" s="45">
        <v>2</v>
      </c>
      <c r="J19" s="113">
        <v>17</v>
      </c>
      <c r="K19" s="44"/>
    </row>
    <row r="20" spans="2:11" ht="18.75" customHeight="1" x14ac:dyDescent="0.15">
      <c r="B20" s="83">
        <v>1994</v>
      </c>
      <c r="C20" s="37">
        <f t="shared" si="0"/>
        <v>541</v>
      </c>
      <c r="D20" s="65">
        <v>362</v>
      </c>
      <c r="E20" s="65">
        <v>74</v>
      </c>
      <c r="F20" s="65">
        <v>73</v>
      </c>
      <c r="G20" s="65">
        <v>4</v>
      </c>
      <c r="H20" s="65">
        <v>18</v>
      </c>
      <c r="I20" s="45">
        <v>2</v>
      </c>
      <c r="J20" s="113">
        <v>8</v>
      </c>
      <c r="K20" s="44"/>
    </row>
    <row r="21" spans="2:11" ht="18.75" customHeight="1" x14ac:dyDescent="0.15">
      <c r="B21" s="83">
        <v>1995</v>
      </c>
      <c r="C21" s="37">
        <f t="shared" si="0"/>
        <v>528</v>
      </c>
      <c r="D21" s="65">
        <v>338</v>
      </c>
      <c r="E21" s="65">
        <v>93</v>
      </c>
      <c r="F21" s="65">
        <v>67</v>
      </c>
      <c r="G21" s="65">
        <v>6</v>
      </c>
      <c r="H21" s="65">
        <v>6</v>
      </c>
      <c r="I21" s="45">
        <v>3</v>
      </c>
      <c r="J21" s="113">
        <v>15</v>
      </c>
      <c r="K21" s="44"/>
    </row>
    <row r="22" spans="2:11" ht="18.75" customHeight="1" x14ac:dyDescent="0.15">
      <c r="B22" s="83">
        <v>1996</v>
      </c>
      <c r="C22" s="37">
        <f t="shared" si="0"/>
        <v>556</v>
      </c>
      <c r="D22" s="65">
        <v>290</v>
      </c>
      <c r="E22" s="65">
        <v>76</v>
      </c>
      <c r="F22" s="65">
        <v>117</v>
      </c>
      <c r="G22" s="65">
        <v>13</v>
      </c>
      <c r="H22" s="65">
        <v>10</v>
      </c>
      <c r="I22" s="45">
        <v>13</v>
      </c>
      <c r="J22" s="65">
        <v>37</v>
      </c>
      <c r="K22" s="37"/>
    </row>
    <row r="23" spans="2:11" ht="18.75" customHeight="1" x14ac:dyDescent="0.15">
      <c r="B23" s="83">
        <v>1997</v>
      </c>
      <c r="C23" s="37">
        <f t="shared" si="0"/>
        <v>490</v>
      </c>
      <c r="D23" s="65">
        <v>284</v>
      </c>
      <c r="E23" s="65">
        <v>63</v>
      </c>
      <c r="F23" s="65">
        <v>95</v>
      </c>
      <c r="G23" s="65">
        <v>10</v>
      </c>
      <c r="H23" s="65">
        <v>12</v>
      </c>
      <c r="I23" s="45">
        <v>4</v>
      </c>
      <c r="J23" s="65">
        <v>22</v>
      </c>
      <c r="K23" s="37"/>
    </row>
    <row r="24" spans="2:11" ht="18.75" customHeight="1" x14ac:dyDescent="0.15">
      <c r="B24" s="84">
        <v>1998</v>
      </c>
      <c r="C24" s="37">
        <f t="shared" si="0"/>
        <v>602</v>
      </c>
      <c r="D24" s="74">
        <v>357</v>
      </c>
      <c r="E24" s="74">
        <v>86</v>
      </c>
      <c r="F24" s="74">
        <v>89</v>
      </c>
      <c r="G24" s="74">
        <v>9</v>
      </c>
      <c r="H24" s="74">
        <v>9</v>
      </c>
      <c r="I24" s="75">
        <v>18</v>
      </c>
      <c r="J24" s="74">
        <v>34</v>
      </c>
      <c r="K24" s="76"/>
    </row>
    <row r="25" spans="2:11" ht="18.75" customHeight="1" x14ac:dyDescent="0.15">
      <c r="B25" s="85">
        <v>1999</v>
      </c>
      <c r="C25" s="37">
        <f t="shared" si="0"/>
        <v>641</v>
      </c>
      <c r="D25" s="68">
        <v>350</v>
      </c>
      <c r="E25" s="68">
        <v>116</v>
      </c>
      <c r="F25" s="68">
        <v>91</v>
      </c>
      <c r="G25" s="68">
        <v>6</v>
      </c>
      <c r="H25" s="68">
        <v>37</v>
      </c>
      <c r="I25" s="69">
        <v>12</v>
      </c>
      <c r="J25" s="68">
        <v>29</v>
      </c>
      <c r="K25" s="38"/>
    </row>
    <row r="26" spans="2:11" ht="18.75" customHeight="1" x14ac:dyDescent="0.15">
      <c r="B26" s="85">
        <v>2000</v>
      </c>
      <c r="C26" s="37">
        <f t="shared" si="0"/>
        <v>607</v>
      </c>
      <c r="D26" s="68">
        <v>340</v>
      </c>
      <c r="E26" s="68">
        <v>100</v>
      </c>
      <c r="F26" s="68">
        <v>82</v>
      </c>
      <c r="G26" s="68">
        <v>11</v>
      </c>
      <c r="H26" s="68">
        <v>13</v>
      </c>
      <c r="I26" s="69">
        <v>17</v>
      </c>
      <c r="J26" s="68">
        <v>44</v>
      </c>
      <c r="K26" s="38"/>
    </row>
    <row r="27" spans="2:11" ht="18.75" customHeight="1" x14ac:dyDescent="0.15">
      <c r="B27" s="85">
        <v>2001</v>
      </c>
      <c r="C27" s="37">
        <f t="shared" si="0"/>
        <v>659</v>
      </c>
      <c r="D27" s="68">
        <v>307</v>
      </c>
      <c r="E27" s="68">
        <v>162</v>
      </c>
      <c r="F27" s="68">
        <v>88</v>
      </c>
      <c r="G27" s="68">
        <v>10</v>
      </c>
      <c r="H27" s="68">
        <v>7</v>
      </c>
      <c r="I27" s="69">
        <v>48</v>
      </c>
      <c r="J27" s="68">
        <v>37</v>
      </c>
      <c r="K27" s="38"/>
    </row>
    <row r="28" spans="2:11" ht="18.75" customHeight="1" x14ac:dyDescent="0.15">
      <c r="B28" s="85">
        <v>2002</v>
      </c>
      <c r="C28" s="37">
        <f t="shared" si="0"/>
        <v>511</v>
      </c>
      <c r="D28" s="68">
        <v>216</v>
      </c>
      <c r="E28" s="68">
        <v>98</v>
      </c>
      <c r="F28" s="68">
        <v>113</v>
      </c>
      <c r="G28" s="68">
        <v>7</v>
      </c>
      <c r="H28" s="68">
        <v>12</v>
      </c>
      <c r="I28" s="69">
        <v>22</v>
      </c>
      <c r="J28" s="68">
        <v>43</v>
      </c>
      <c r="K28" s="38"/>
    </row>
    <row r="29" spans="2:11" ht="18.75" customHeight="1" x14ac:dyDescent="0.15">
      <c r="B29" s="85">
        <v>2003</v>
      </c>
      <c r="C29" s="37">
        <f t="shared" si="0"/>
        <v>724</v>
      </c>
      <c r="D29" s="68">
        <v>247</v>
      </c>
      <c r="E29" s="68">
        <v>141</v>
      </c>
      <c r="F29" s="68">
        <v>82</v>
      </c>
      <c r="G29" s="68">
        <v>14</v>
      </c>
      <c r="H29" s="68">
        <v>16</v>
      </c>
      <c r="I29" s="69">
        <v>164</v>
      </c>
      <c r="J29" s="68">
        <v>60</v>
      </c>
      <c r="K29" s="38"/>
    </row>
    <row r="30" spans="2:11" ht="18.75" customHeight="1" x14ac:dyDescent="0.15">
      <c r="B30" s="85">
        <v>2004</v>
      </c>
      <c r="C30" s="37">
        <f t="shared" si="0"/>
        <v>759</v>
      </c>
      <c r="D30" s="68">
        <v>265</v>
      </c>
      <c r="E30" s="68">
        <v>108</v>
      </c>
      <c r="F30" s="68">
        <v>114</v>
      </c>
      <c r="G30" s="68">
        <v>8</v>
      </c>
      <c r="H30" s="68">
        <v>11</v>
      </c>
      <c r="I30" s="69">
        <v>190</v>
      </c>
      <c r="J30" s="68">
        <v>63</v>
      </c>
      <c r="K30" s="38"/>
    </row>
    <row r="31" spans="2:11" ht="18.75" customHeight="1" x14ac:dyDescent="0.15">
      <c r="B31" s="83">
        <v>2005</v>
      </c>
      <c r="C31" s="37">
        <f t="shared" si="0"/>
        <v>883</v>
      </c>
      <c r="D31" s="65">
        <v>385</v>
      </c>
      <c r="E31" s="65">
        <v>152</v>
      </c>
      <c r="F31" s="65">
        <v>116</v>
      </c>
      <c r="G31" s="65">
        <v>12</v>
      </c>
      <c r="H31" s="65">
        <v>19</v>
      </c>
      <c r="I31" s="45">
        <v>146</v>
      </c>
      <c r="J31" s="65">
        <v>53</v>
      </c>
      <c r="K31" s="37"/>
    </row>
    <row r="32" spans="2:11" ht="18.75" customHeight="1" x14ac:dyDescent="0.15">
      <c r="B32" s="85">
        <v>2006</v>
      </c>
      <c r="C32" s="86">
        <f t="shared" ref="C32:C37" si="1">SUM(D32:J32)</f>
        <v>1087</v>
      </c>
      <c r="D32" s="68">
        <v>529</v>
      </c>
      <c r="E32" s="68">
        <v>172</v>
      </c>
      <c r="F32" s="68">
        <v>145</v>
      </c>
      <c r="G32" s="68">
        <v>35</v>
      </c>
      <c r="H32" s="68">
        <v>9</v>
      </c>
      <c r="I32" s="69">
        <v>151</v>
      </c>
      <c r="J32" s="68">
        <v>46</v>
      </c>
      <c r="K32" s="38"/>
    </row>
    <row r="33" spans="2:11" ht="18.75" customHeight="1" x14ac:dyDescent="0.15">
      <c r="B33" s="85">
        <v>2007</v>
      </c>
      <c r="C33" s="86">
        <f t="shared" si="1"/>
        <v>1043</v>
      </c>
      <c r="D33" s="68">
        <v>525</v>
      </c>
      <c r="E33" s="68">
        <v>145</v>
      </c>
      <c r="F33" s="68">
        <v>176</v>
      </c>
      <c r="G33" s="68">
        <v>24</v>
      </c>
      <c r="H33" s="68">
        <v>10</v>
      </c>
      <c r="I33" s="69">
        <v>101</v>
      </c>
      <c r="J33" s="68">
        <v>62</v>
      </c>
      <c r="K33" s="38"/>
    </row>
    <row r="34" spans="2:11" ht="18.75" customHeight="1" x14ac:dyDescent="0.15">
      <c r="B34" s="85">
        <v>2008</v>
      </c>
      <c r="C34" s="86">
        <f t="shared" si="1"/>
        <v>954</v>
      </c>
      <c r="D34" s="68">
        <v>523</v>
      </c>
      <c r="E34" s="68">
        <v>180</v>
      </c>
      <c r="F34" s="68">
        <v>142</v>
      </c>
      <c r="G34" s="68">
        <v>14</v>
      </c>
      <c r="H34" s="68">
        <v>11</v>
      </c>
      <c r="I34" s="69">
        <v>32</v>
      </c>
      <c r="J34" s="68">
        <v>52</v>
      </c>
      <c r="K34" s="38"/>
    </row>
    <row r="35" spans="2:11" ht="18.75" customHeight="1" x14ac:dyDescent="0.15">
      <c r="B35" s="83">
        <v>2009</v>
      </c>
      <c r="C35" s="101">
        <f t="shared" si="1"/>
        <v>1573</v>
      </c>
      <c r="D35" s="64">
        <v>847</v>
      </c>
      <c r="E35" s="65">
        <v>341</v>
      </c>
      <c r="F35" s="65">
        <v>212</v>
      </c>
      <c r="G35" s="65">
        <v>31</v>
      </c>
      <c r="H35" s="65">
        <v>4</v>
      </c>
      <c r="I35" s="45">
        <v>74</v>
      </c>
      <c r="J35" s="65">
        <v>64</v>
      </c>
      <c r="K35" s="37"/>
    </row>
    <row r="36" spans="2:11" ht="18.75" customHeight="1" x14ac:dyDescent="0.15">
      <c r="B36" s="83">
        <v>2010</v>
      </c>
      <c r="C36" s="101">
        <f t="shared" si="1"/>
        <v>2205</v>
      </c>
      <c r="D36" s="102">
        <v>1284</v>
      </c>
      <c r="E36" s="65">
        <v>293</v>
      </c>
      <c r="F36" s="65">
        <v>416</v>
      </c>
      <c r="G36" s="65">
        <v>20</v>
      </c>
      <c r="H36" s="65">
        <v>2</v>
      </c>
      <c r="I36" s="45">
        <v>66</v>
      </c>
      <c r="J36" s="65">
        <v>124</v>
      </c>
      <c r="K36" s="37"/>
    </row>
    <row r="37" spans="2:11" ht="18.75" customHeight="1" x14ac:dyDescent="0.15">
      <c r="B37" s="84">
        <v>2011</v>
      </c>
      <c r="C37" s="165">
        <f t="shared" si="1"/>
        <v>2124</v>
      </c>
      <c r="D37" s="166">
        <v>1283</v>
      </c>
      <c r="E37" s="74">
        <v>252</v>
      </c>
      <c r="F37" s="74">
        <v>336</v>
      </c>
      <c r="G37" s="74">
        <v>30</v>
      </c>
      <c r="H37" s="74">
        <v>19</v>
      </c>
      <c r="I37" s="75">
        <v>78</v>
      </c>
      <c r="J37" s="74">
        <v>126</v>
      </c>
      <c r="K37" s="76"/>
    </row>
    <row r="38" spans="2:11" ht="18.75" customHeight="1" x14ac:dyDescent="0.15">
      <c r="B38" s="85">
        <v>2012</v>
      </c>
      <c r="C38" s="86">
        <f t="shared" ref="C38:C49" si="2">SUM(D38:K38)</f>
        <v>2401</v>
      </c>
      <c r="D38" s="168">
        <v>1393</v>
      </c>
      <c r="E38" s="68">
        <v>310</v>
      </c>
      <c r="F38" s="68">
        <v>391</v>
      </c>
      <c r="G38" s="68">
        <v>27</v>
      </c>
      <c r="H38" s="68">
        <v>16</v>
      </c>
      <c r="I38" s="69">
        <v>96</v>
      </c>
      <c r="J38" s="68">
        <v>168</v>
      </c>
      <c r="K38" s="38"/>
    </row>
    <row r="39" spans="2:11" ht="18.75" customHeight="1" x14ac:dyDescent="0.15">
      <c r="B39" s="63">
        <v>2013</v>
      </c>
      <c r="C39" s="101">
        <f t="shared" si="2"/>
        <v>2433</v>
      </c>
      <c r="D39" s="102">
        <v>1395</v>
      </c>
      <c r="E39" s="65">
        <v>255</v>
      </c>
      <c r="F39" s="65">
        <v>447</v>
      </c>
      <c r="G39" s="65">
        <v>81</v>
      </c>
      <c r="H39" s="65">
        <v>31</v>
      </c>
      <c r="I39" s="45">
        <v>36</v>
      </c>
      <c r="J39" s="65">
        <v>188</v>
      </c>
      <c r="K39" s="37"/>
    </row>
    <row r="40" spans="2:11" ht="18.75" customHeight="1" x14ac:dyDescent="0.15">
      <c r="B40" s="83">
        <v>2014</v>
      </c>
      <c r="C40" s="101">
        <f t="shared" si="2"/>
        <v>19048</v>
      </c>
      <c r="D40" s="102">
        <v>13021</v>
      </c>
      <c r="E40" s="65">
        <v>315</v>
      </c>
      <c r="F40" s="65">
        <v>421</v>
      </c>
      <c r="G40" s="65">
        <v>82</v>
      </c>
      <c r="H40" s="34">
        <v>4954</v>
      </c>
      <c r="I40" s="190">
        <v>71</v>
      </c>
      <c r="J40" s="65">
        <v>184</v>
      </c>
      <c r="K40" s="37"/>
    </row>
    <row r="41" spans="2:11" ht="18.75" customHeight="1" x14ac:dyDescent="0.15">
      <c r="B41" s="83">
        <v>2015</v>
      </c>
      <c r="C41" s="101">
        <f t="shared" si="2"/>
        <v>5227</v>
      </c>
      <c r="D41" s="102">
        <v>3123</v>
      </c>
      <c r="E41" s="65">
        <v>570</v>
      </c>
      <c r="F41" s="65">
        <v>466</v>
      </c>
      <c r="G41" s="65">
        <v>84</v>
      </c>
      <c r="H41" s="34">
        <v>728</v>
      </c>
      <c r="I41" s="194">
        <v>85</v>
      </c>
      <c r="J41" s="65">
        <v>171</v>
      </c>
      <c r="K41" s="37"/>
    </row>
    <row r="42" spans="2:11" ht="18.75" customHeight="1" x14ac:dyDescent="0.15">
      <c r="B42" s="84">
        <v>2016</v>
      </c>
      <c r="C42" s="86">
        <f t="shared" si="2"/>
        <v>3170</v>
      </c>
      <c r="D42" s="166">
        <v>1919</v>
      </c>
      <c r="E42" s="74">
        <v>373</v>
      </c>
      <c r="F42" s="74">
        <v>464</v>
      </c>
      <c r="G42" s="74">
        <v>83</v>
      </c>
      <c r="H42" s="206">
        <v>110</v>
      </c>
      <c r="I42" s="75">
        <v>64</v>
      </c>
      <c r="J42" s="74">
        <v>157</v>
      </c>
      <c r="K42" s="76"/>
    </row>
    <row r="43" spans="2:11" ht="18.75" customHeight="1" x14ac:dyDescent="0.15">
      <c r="B43" s="85">
        <v>2017</v>
      </c>
      <c r="C43" s="86">
        <f t="shared" ref="C43:C44" si="3">SUM(D43:K43)</f>
        <v>3230</v>
      </c>
      <c r="D43" s="168">
        <v>2077</v>
      </c>
      <c r="E43" s="68">
        <v>246</v>
      </c>
      <c r="F43" s="68">
        <v>495</v>
      </c>
      <c r="G43" s="68">
        <v>93</v>
      </c>
      <c r="H43" s="35">
        <v>57</v>
      </c>
      <c r="I43" s="69">
        <v>64</v>
      </c>
      <c r="J43" s="68">
        <v>198</v>
      </c>
      <c r="K43" s="38"/>
    </row>
    <row r="44" spans="2:11" ht="18.75" customHeight="1" x14ac:dyDescent="0.15">
      <c r="B44" s="85">
        <v>2018</v>
      </c>
      <c r="C44" s="86">
        <f t="shared" si="3"/>
        <v>3562</v>
      </c>
      <c r="D44" s="168">
        <v>2091</v>
      </c>
      <c r="E44" s="68">
        <v>499</v>
      </c>
      <c r="F44" s="68">
        <v>503</v>
      </c>
      <c r="G44" s="68">
        <v>75</v>
      </c>
      <c r="H44" s="35">
        <v>86</v>
      </c>
      <c r="I44" s="69">
        <v>68</v>
      </c>
      <c r="J44" s="68">
        <v>240</v>
      </c>
      <c r="K44" s="38"/>
    </row>
    <row r="45" spans="2:11" ht="18.75" customHeight="1" x14ac:dyDescent="0.15">
      <c r="B45" s="85">
        <v>2019</v>
      </c>
      <c r="C45" s="86">
        <v>3544</v>
      </c>
      <c r="D45" s="168">
        <v>1934</v>
      </c>
      <c r="E45" s="68">
        <v>532</v>
      </c>
      <c r="F45" s="68">
        <v>652</v>
      </c>
      <c r="G45" s="68">
        <v>74</v>
      </c>
      <c r="H45" s="35">
        <v>45</v>
      </c>
      <c r="I45" s="69">
        <v>66</v>
      </c>
      <c r="J45" s="68">
        <v>241</v>
      </c>
      <c r="K45" s="38"/>
    </row>
    <row r="46" spans="2:11" ht="18.75" customHeight="1" x14ac:dyDescent="0.15">
      <c r="B46" s="85">
        <v>2020</v>
      </c>
      <c r="C46" s="86">
        <v>3924</v>
      </c>
      <c r="D46" s="265">
        <v>2187</v>
      </c>
      <c r="E46" s="279">
        <v>375</v>
      </c>
      <c r="F46" s="279">
        <v>739</v>
      </c>
      <c r="G46" s="279">
        <v>125</v>
      </c>
      <c r="H46" s="280">
        <v>98</v>
      </c>
      <c r="I46" s="281">
        <v>108</v>
      </c>
      <c r="J46" s="279">
        <v>292</v>
      </c>
      <c r="K46" s="37"/>
    </row>
    <row r="47" spans="2:11" ht="18.75" customHeight="1" x14ac:dyDescent="0.15">
      <c r="B47" s="83">
        <v>2021</v>
      </c>
      <c r="C47" s="101">
        <f t="shared" ref="C47:C48" si="4">SUM(D47:K47)</f>
        <v>4278</v>
      </c>
      <c r="D47" s="317">
        <v>2569</v>
      </c>
      <c r="E47" s="323">
        <v>499</v>
      </c>
      <c r="F47" s="323">
        <v>752</v>
      </c>
      <c r="G47" s="323">
        <v>60</v>
      </c>
      <c r="H47" s="324">
        <v>48</v>
      </c>
      <c r="I47" s="325">
        <v>87</v>
      </c>
      <c r="J47" s="323">
        <v>263</v>
      </c>
      <c r="K47" s="300"/>
    </row>
    <row r="48" spans="2:11" ht="18.75" customHeight="1" x14ac:dyDescent="0.15">
      <c r="B48" s="83">
        <v>2022</v>
      </c>
      <c r="C48" s="101">
        <f t="shared" si="4"/>
        <v>3175</v>
      </c>
      <c r="D48" s="317">
        <v>1699</v>
      </c>
      <c r="E48" s="323">
        <v>710</v>
      </c>
      <c r="F48" s="323">
        <v>480</v>
      </c>
      <c r="G48" s="323">
        <v>37</v>
      </c>
      <c r="H48" s="324">
        <v>28</v>
      </c>
      <c r="I48" s="325">
        <v>32</v>
      </c>
      <c r="J48" s="323">
        <v>185</v>
      </c>
      <c r="K48" s="300">
        <v>4</v>
      </c>
    </row>
    <row r="49" spans="2:13" ht="18.75" customHeight="1" thickBot="1" x14ac:dyDescent="0.2">
      <c r="B49" s="207">
        <v>2023</v>
      </c>
      <c r="C49" s="198">
        <f t="shared" si="2"/>
        <v>4085</v>
      </c>
      <c r="D49" s="306">
        <v>2225</v>
      </c>
      <c r="E49" s="301">
        <v>536</v>
      </c>
      <c r="F49" s="301">
        <v>898</v>
      </c>
      <c r="G49" s="301">
        <v>48</v>
      </c>
      <c r="H49" s="302">
        <v>46</v>
      </c>
      <c r="I49" s="303">
        <v>77</v>
      </c>
      <c r="J49" s="301">
        <v>255</v>
      </c>
      <c r="K49" s="304"/>
    </row>
    <row r="50" spans="2:13" ht="18.75" customHeight="1" x14ac:dyDescent="0.15">
      <c r="B50" s="80" t="s">
        <v>7</v>
      </c>
      <c r="C50" s="58">
        <f t="shared" ref="C50:K50" si="5">SUM(C7:C49)</f>
        <v>76297</v>
      </c>
      <c r="D50" s="56">
        <f t="shared" si="5"/>
        <v>45381</v>
      </c>
      <c r="E50" s="57">
        <f t="shared" si="5"/>
        <v>8070</v>
      </c>
      <c r="F50" s="57">
        <f t="shared" si="5"/>
        <v>9609</v>
      </c>
      <c r="G50" s="57">
        <f t="shared" si="5"/>
        <v>1179</v>
      </c>
      <c r="H50" s="57">
        <f t="shared" si="5"/>
        <v>6510</v>
      </c>
      <c r="I50" s="57">
        <f t="shared" si="5"/>
        <v>2004</v>
      </c>
      <c r="J50" s="57">
        <f t="shared" si="5"/>
        <v>3540</v>
      </c>
      <c r="K50" s="57">
        <f t="shared" si="5"/>
        <v>4</v>
      </c>
    </row>
    <row r="51" spans="2:13" ht="27" customHeight="1" thickBot="1" x14ac:dyDescent="0.2">
      <c r="B51" s="81"/>
      <c r="C51" s="26">
        <v>1</v>
      </c>
      <c r="D51" s="60">
        <f>D50/C50</f>
        <v>0.5947940285987654</v>
      </c>
      <c r="E51" s="60">
        <f>E50/C50</f>
        <v>0.10577086910363448</v>
      </c>
      <c r="F51" s="60">
        <f>F50/C50</f>
        <v>0.12594204228213429</v>
      </c>
      <c r="G51" s="60">
        <f>G50/C50</f>
        <v>1.5452770095809795E-2</v>
      </c>
      <c r="H51" s="60">
        <f>H50/C50</f>
        <v>8.5324455745311084E-2</v>
      </c>
      <c r="I51" s="60">
        <f>I50/C50</f>
        <v>2.6265777160307743E-2</v>
      </c>
      <c r="J51" s="60">
        <f>J50/C50</f>
        <v>4.6397630313118471E-2</v>
      </c>
      <c r="K51" s="60">
        <f t="shared" ref="K51" si="6">K50/J50</f>
        <v>1.1299435028248588E-3</v>
      </c>
    </row>
    <row r="53" spans="2:13" ht="20.25" customHeight="1" thickBot="1" x14ac:dyDescent="0.3">
      <c r="B53" s="28" t="s">
        <v>25</v>
      </c>
      <c r="C53" s="28"/>
      <c r="D53" s="28"/>
      <c r="E53" s="28"/>
      <c r="F53" s="28"/>
      <c r="G53" s="28"/>
      <c r="H53" s="528" t="str">
        <f>"(2005. 7. 28. ~ "&amp;MID(period,17,18)</f>
        <v>(2005. 7. 28. ~ 2023. 12. 31.)</v>
      </c>
      <c r="I53" s="528"/>
      <c r="J53" s="528"/>
      <c r="K53" s="528"/>
      <c r="L53" s="29"/>
      <c r="M53" s="29"/>
    </row>
    <row r="54" spans="2:13" ht="19.5" customHeight="1" x14ac:dyDescent="0.15">
      <c r="B54" s="531" t="s">
        <v>0</v>
      </c>
      <c r="C54" s="537" t="s">
        <v>33</v>
      </c>
      <c r="D54" s="535" t="s">
        <v>20</v>
      </c>
      <c r="E54" s="533" t="s">
        <v>21</v>
      </c>
      <c r="F54" s="533" t="s">
        <v>22</v>
      </c>
      <c r="G54" s="533" t="s">
        <v>34</v>
      </c>
      <c r="H54" s="533" t="s">
        <v>23</v>
      </c>
      <c r="I54" s="546" t="s">
        <v>35</v>
      </c>
      <c r="J54" s="540" t="s">
        <v>65</v>
      </c>
      <c r="K54" s="544" t="s">
        <v>63</v>
      </c>
    </row>
    <row r="55" spans="2:13" ht="17.25" customHeight="1" thickBot="1" x14ac:dyDescent="0.2">
      <c r="B55" s="532"/>
      <c r="C55" s="538"/>
      <c r="D55" s="536"/>
      <c r="E55" s="534"/>
      <c r="F55" s="534"/>
      <c r="G55" s="534"/>
      <c r="H55" s="534"/>
      <c r="I55" s="547"/>
      <c r="J55" s="541"/>
      <c r="K55" s="545"/>
    </row>
    <row r="56" spans="2:13" ht="18.75" customHeight="1" x14ac:dyDescent="0.15">
      <c r="B56" s="79">
        <v>2006</v>
      </c>
      <c r="C56" s="49">
        <f t="shared" ref="C56:C62" si="7">SUM(D56:J56)</f>
        <v>7</v>
      </c>
      <c r="D56" s="51">
        <v>5</v>
      </c>
      <c r="E56" s="51"/>
      <c r="F56" s="51"/>
      <c r="G56" s="51">
        <v>2</v>
      </c>
      <c r="H56" s="51"/>
      <c r="I56" s="52"/>
      <c r="J56" s="51"/>
      <c r="K56" s="178"/>
    </row>
    <row r="57" spans="2:13" ht="18.75" customHeight="1" x14ac:dyDescent="0.15">
      <c r="B57" s="85">
        <v>2007</v>
      </c>
      <c r="C57" s="38">
        <f t="shared" si="7"/>
        <v>14</v>
      </c>
      <c r="D57" s="68">
        <v>14</v>
      </c>
      <c r="E57" s="68"/>
      <c r="F57" s="68"/>
      <c r="G57" s="68"/>
      <c r="H57" s="68"/>
      <c r="I57" s="69"/>
      <c r="J57" s="68"/>
      <c r="K57" s="46"/>
    </row>
    <row r="58" spans="2:13" ht="18.75" customHeight="1" x14ac:dyDescent="0.15">
      <c r="B58" s="85">
        <v>2008</v>
      </c>
      <c r="C58" s="38">
        <f t="shared" si="7"/>
        <v>10</v>
      </c>
      <c r="D58" s="68">
        <v>7</v>
      </c>
      <c r="E58" s="68"/>
      <c r="F58" s="68">
        <v>3</v>
      </c>
      <c r="G58" s="68"/>
      <c r="H58" s="68"/>
      <c r="I58" s="69" t="s">
        <v>45</v>
      </c>
      <c r="J58" s="68"/>
      <c r="K58" s="46"/>
    </row>
    <row r="59" spans="2:13" ht="18.75" customHeight="1" x14ac:dyDescent="0.15">
      <c r="B59" s="83">
        <v>2009</v>
      </c>
      <c r="C59" s="37">
        <f t="shared" si="7"/>
        <v>111</v>
      </c>
      <c r="D59" s="64">
        <v>56</v>
      </c>
      <c r="E59" s="65">
        <v>17</v>
      </c>
      <c r="F59" s="65">
        <v>21</v>
      </c>
      <c r="G59" s="65">
        <v>4</v>
      </c>
      <c r="H59" s="65"/>
      <c r="I59" s="45">
        <v>9</v>
      </c>
      <c r="J59" s="65">
        <v>4</v>
      </c>
      <c r="K59" s="46"/>
    </row>
    <row r="60" spans="2:13" ht="18.75" customHeight="1" x14ac:dyDescent="0.15">
      <c r="B60" s="83">
        <v>2010</v>
      </c>
      <c r="C60" s="37">
        <f t="shared" si="7"/>
        <v>77</v>
      </c>
      <c r="D60" s="64">
        <v>27</v>
      </c>
      <c r="E60" s="65">
        <v>15</v>
      </c>
      <c r="F60" s="65">
        <v>26</v>
      </c>
      <c r="G60" s="65"/>
      <c r="H60" s="65"/>
      <c r="I60" s="45">
        <v>9</v>
      </c>
      <c r="J60" s="65"/>
      <c r="K60" s="46"/>
    </row>
    <row r="61" spans="2:13" ht="18.75" customHeight="1" x14ac:dyDescent="0.15">
      <c r="B61" s="85">
        <v>2011</v>
      </c>
      <c r="C61" s="38">
        <f t="shared" si="7"/>
        <v>113</v>
      </c>
      <c r="D61" s="67">
        <v>71</v>
      </c>
      <c r="E61" s="68">
        <v>7</v>
      </c>
      <c r="F61" s="68">
        <v>10</v>
      </c>
      <c r="G61" s="68"/>
      <c r="H61" s="68">
        <v>8</v>
      </c>
      <c r="I61" s="69">
        <v>6</v>
      </c>
      <c r="J61" s="68">
        <v>11</v>
      </c>
      <c r="K61" s="46"/>
    </row>
    <row r="62" spans="2:13" ht="18.75" customHeight="1" x14ac:dyDescent="0.15">
      <c r="B62" s="85">
        <v>2012</v>
      </c>
      <c r="C62" s="38">
        <f t="shared" si="7"/>
        <v>59</v>
      </c>
      <c r="D62" s="67">
        <v>15</v>
      </c>
      <c r="E62" s="68">
        <v>14</v>
      </c>
      <c r="F62" s="68">
        <v>11</v>
      </c>
      <c r="G62" s="68"/>
      <c r="H62" s="68"/>
      <c r="I62" s="69">
        <v>4</v>
      </c>
      <c r="J62" s="68">
        <v>15</v>
      </c>
      <c r="K62" s="70"/>
    </row>
    <row r="63" spans="2:13" ht="18.75" customHeight="1" x14ac:dyDescent="0.15">
      <c r="B63" s="83">
        <v>2013</v>
      </c>
      <c r="C63" s="37">
        <f>SUM(D63:K63)</f>
        <v>190</v>
      </c>
      <c r="D63" s="138">
        <v>132</v>
      </c>
      <c r="E63" s="113">
        <v>8</v>
      </c>
      <c r="F63" s="113">
        <v>38</v>
      </c>
      <c r="G63" s="113">
        <v>6</v>
      </c>
      <c r="H63" s="113">
        <v>2</v>
      </c>
      <c r="I63" s="43"/>
      <c r="J63" s="113">
        <v>4</v>
      </c>
      <c r="K63" s="41"/>
    </row>
    <row r="64" spans="2:13" ht="18.75" customHeight="1" x14ac:dyDescent="0.15">
      <c r="B64" s="83">
        <v>2014</v>
      </c>
      <c r="C64" s="37">
        <f t="shared" ref="C64:C73" si="8">SUM(D64:K64)</f>
        <v>11</v>
      </c>
      <c r="D64" s="138">
        <v>10</v>
      </c>
      <c r="E64" s="113"/>
      <c r="F64" s="113">
        <v>1</v>
      </c>
      <c r="G64" s="113"/>
      <c r="H64" s="113"/>
      <c r="I64" s="43"/>
      <c r="J64" s="113"/>
      <c r="K64" s="41"/>
    </row>
    <row r="65" spans="2:11" ht="18.75" customHeight="1" x14ac:dyDescent="0.15">
      <c r="B65" s="83">
        <v>2015</v>
      </c>
      <c r="C65" s="37">
        <f t="shared" ref="C65:C68" si="9">SUM(D65:K65)</f>
        <v>26</v>
      </c>
      <c r="D65" s="138">
        <v>18</v>
      </c>
      <c r="E65" s="113">
        <v>4</v>
      </c>
      <c r="F65" s="113"/>
      <c r="G65" s="113"/>
      <c r="H65" s="113">
        <v>4</v>
      </c>
      <c r="I65" s="43"/>
      <c r="J65" s="113"/>
      <c r="K65" s="41"/>
    </row>
    <row r="66" spans="2:11" ht="18.75" customHeight="1" x14ac:dyDescent="0.15">
      <c r="B66" s="84">
        <v>2016</v>
      </c>
      <c r="C66" s="38">
        <f t="shared" si="9"/>
        <v>13</v>
      </c>
      <c r="D66" s="88">
        <v>4</v>
      </c>
      <c r="E66" s="74">
        <v>5</v>
      </c>
      <c r="F66" s="74">
        <v>4</v>
      </c>
      <c r="G66" s="74"/>
      <c r="H66" s="74"/>
      <c r="I66" s="75"/>
      <c r="J66" s="74"/>
      <c r="K66" s="208"/>
    </row>
    <row r="67" spans="2:11" ht="18.75" customHeight="1" x14ac:dyDescent="0.15">
      <c r="B67" s="85">
        <v>2017</v>
      </c>
      <c r="C67" s="38">
        <f t="shared" si="9"/>
        <v>1</v>
      </c>
      <c r="D67" s="67">
        <v>1</v>
      </c>
      <c r="E67" s="68"/>
      <c r="F67" s="68"/>
      <c r="G67" s="68"/>
      <c r="H67" s="68"/>
      <c r="I67" s="69"/>
      <c r="J67" s="68"/>
      <c r="K67" s="70"/>
    </row>
    <row r="68" spans="2:11" ht="18.75" customHeight="1" thickBot="1" x14ac:dyDescent="0.2">
      <c r="B68" s="85">
        <v>2018</v>
      </c>
      <c r="C68" s="38">
        <f t="shared" si="9"/>
        <v>2</v>
      </c>
      <c r="D68" s="67">
        <v>2</v>
      </c>
      <c r="E68" s="68"/>
      <c r="F68" s="68"/>
      <c r="G68" s="68"/>
      <c r="H68" s="68"/>
      <c r="I68" s="69"/>
      <c r="J68" s="68"/>
      <c r="K68" s="70"/>
    </row>
    <row r="69" spans="2:11" ht="18.75" hidden="1" customHeight="1" x14ac:dyDescent="0.15">
      <c r="B69" s="85">
        <v>2019</v>
      </c>
      <c r="C69" s="38"/>
      <c r="D69" s="67"/>
      <c r="E69" s="68"/>
      <c r="F69" s="68"/>
      <c r="G69" s="68"/>
      <c r="H69" s="68"/>
      <c r="I69" s="69"/>
      <c r="J69" s="68"/>
      <c r="K69" s="70"/>
    </row>
    <row r="70" spans="2:11" ht="18.75" hidden="1" customHeight="1" x14ac:dyDescent="0.15">
      <c r="B70" s="85">
        <v>2020</v>
      </c>
      <c r="C70" s="38"/>
      <c r="D70" s="67"/>
      <c r="E70" s="68"/>
      <c r="F70" s="68"/>
      <c r="G70" s="68"/>
      <c r="H70" s="68"/>
      <c r="I70" s="69"/>
      <c r="J70" s="68"/>
      <c r="K70" s="70"/>
    </row>
    <row r="71" spans="2:11" ht="18.75" hidden="1" customHeight="1" x14ac:dyDescent="0.15">
      <c r="B71" s="83">
        <v>2021</v>
      </c>
      <c r="C71" s="37">
        <f t="shared" ref="C71:C72" si="10">SUM(D71:K71)</f>
        <v>0</v>
      </c>
      <c r="D71" s="64"/>
      <c r="E71" s="65"/>
      <c r="F71" s="65"/>
      <c r="G71" s="65"/>
      <c r="H71" s="65"/>
      <c r="I71" s="291"/>
      <c r="J71" s="65"/>
      <c r="K71" s="292"/>
    </row>
    <row r="72" spans="2:11" ht="18.75" hidden="1" customHeight="1" x14ac:dyDescent="0.15">
      <c r="B72" s="85">
        <v>2022</v>
      </c>
      <c r="C72" s="37">
        <f t="shared" si="10"/>
        <v>0</v>
      </c>
      <c r="D72" s="67"/>
      <c r="E72" s="68"/>
      <c r="F72" s="68"/>
      <c r="G72" s="68"/>
      <c r="H72" s="68"/>
      <c r="I72" s="69"/>
      <c r="J72" s="68"/>
      <c r="K72" s="70"/>
    </row>
    <row r="73" spans="2:11" ht="18.75" hidden="1" customHeight="1" thickBot="1" x14ac:dyDescent="0.2">
      <c r="B73" s="207">
        <v>2023</v>
      </c>
      <c r="C73" s="53">
        <f t="shared" si="8"/>
        <v>0</v>
      </c>
      <c r="D73" s="54"/>
      <c r="E73" s="199"/>
      <c r="F73" s="199"/>
      <c r="G73" s="199"/>
      <c r="H73" s="199"/>
      <c r="I73" s="200"/>
      <c r="J73" s="199"/>
      <c r="K73" s="209"/>
    </row>
    <row r="74" spans="2:11" ht="18.75" customHeight="1" x14ac:dyDescent="0.15">
      <c r="B74" s="80" t="s">
        <v>7</v>
      </c>
      <c r="C74" s="58">
        <f>SUM(C56:C73)</f>
        <v>634</v>
      </c>
      <c r="D74" s="56">
        <f>SUM(D56:D73)</f>
        <v>362</v>
      </c>
      <c r="E74" s="57">
        <f t="shared" ref="E74:K74" si="11">SUM(E56:E73)</f>
        <v>70</v>
      </c>
      <c r="F74" s="57">
        <f t="shared" si="11"/>
        <v>114</v>
      </c>
      <c r="G74" s="57">
        <f t="shared" si="11"/>
        <v>12</v>
      </c>
      <c r="H74" s="57">
        <f t="shared" si="11"/>
        <v>14</v>
      </c>
      <c r="I74" s="57">
        <f t="shared" si="11"/>
        <v>28</v>
      </c>
      <c r="J74" s="57">
        <f t="shared" si="11"/>
        <v>34</v>
      </c>
      <c r="K74" s="57">
        <f t="shared" si="11"/>
        <v>0</v>
      </c>
    </row>
    <row r="75" spans="2:11" ht="30.75" customHeight="1" thickBot="1" x14ac:dyDescent="0.2">
      <c r="B75" s="81"/>
      <c r="C75" s="26">
        <v>1</v>
      </c>
      <c r="D75" s="60">
        <f>D74/C74</f>
        <v>0.57097791798107256</v>
      </c>
      <c r="E75" s="60">
        <f>E74/C74</f>
        <v>0.11041009463722397</v>
      </c>
      <c r="F75" s="60">
        <f>F74/C74</f>
        <v>0.17981072555205047</v>
      </c>
      <c r="G75" s="60">
        <f>G74/C74</f>
        <v>1.8927444794952682E-2</v>
      </c>
      <c r="H75" s="60">
        <f>H74/C74</f>
        <v>2.2082018927444796E-2</v>
      </c>
      <c r="I75" s="60">
        <f>I74/C74</f>
        <v>4.4164037854889593E-2</v>
      </c>
      <c r="J75" s="60">
        <f>J74/C74</f>
        <v>5.362776025236593E-2</v>
      </c>
      <c r="K75" s="26">
        <f>K74/C74</f>
        <v>0</v>
      </c>
    </row>
    <row r="76" spans="2:11" x14ac:dyDescent="0.15">
      <c r="B76" s="552" t="s">
        <v>99</v>
      </c>
    </row>
  </sheetData>
  <sheetProtection password="CC61" sheet="1" objects="1" scenarios="1"/>
  <mergeCells count="24">
    <mergeCell ref="B2:K2"/>
    <mergeCell ref="J54:J55"/>
    <mergeCell ref="E5:E6"/>
    <mergeCell ref="D5:D6"/>
    <mergeCell ref="K5:K6"/>
    <mergeCell ref="H4:K4"/>
    <mergeCell ref="K54:K55"/>
    <mergeCell ref="H53:K53"/>
    <mergeCell ref="H54:H55"/>
    <mergeCell ref="I54:I55"/>
    <mergeCell ref="F54:F55"/>
    <mergeCell ref="I5:I6"/>
    <mergeCell ref="J5:J6"/>
    <mergeCell ref="H5:H6"/>
    <mergeCell ref="B4:G4"/>
    <mergeCell ref="B5:B6"/>
    <mergeCell ref="B54:B55"/>
    <mergeCell ref="F5:F6"/>
    <mergeCell ref="D54:D55"/>
    <mergeCell ref="C54:C55"/>
    <mergeCell ref="G54:G55"/>
    <mergeCell ref="G5:G6"/>
    <mergeCell ref="C5:C6"/>
    <mergeCell ref="E54:E55"/>
  </mergeCells>
  <phoneticPr fontId="17" type="noConversion"/>
  <printOptions horizontalCentered="1" gridLinesSet="0"/>
  <pageMargins left="0.28000000000000003" right="0.15748031496062992" top="0.63" bottom="0.51181102362204722" header="0.48" footer="0.51181102362204722"/>
  <pageSetup paperSize="9" scale="93" fitToHeight="0" orientation="portrait" verticalDpi="18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V75"/>
  <sheetViews>
    <sheetView showZeros="0" view="pageBreakPreview" zoomScaleNormal="100" zoomScaleSheetLayoutView="100" workbookViewId="0">
      <pane xSplit="3" ySplit="5" topLeftCell="D6" activePane="bottomRight" state="frozen"/>
      <selection activeCell="V45" sqref="V45"/>
      <selection pane="topRight" activeCell="V45" sqref="V45"/>
      <selection pane="bottomLeft" activeCell="V45" sqref="V45"/>
      <selection pane="bottomRight" activeCell="B2" sqref="B2:N2"/>
    </sheetView>
  </sheetViews>
  <sheetFormatPr defaultRowHeight="14.25" x14ac:dyDescent="0.15"/>
  <cols>
    <col min="1" max="1" width="4.625" customWidth="1"/>
    <col min="2" max="2" width="7.25" customWidth="1"/>
    <col min="3" max="3" width="8.625" customWidth="1"/>
    <col min="4" max="4" width="6.625" customWidth="1"/>
    <col min="5" max="6" width="6.75" customWidth="1"/>
    <col min="7" max="7" width="6.5" customWidth="1"/>
    <col min="8" max="8" width="6.875" customWidth="1"/>
    <col min="9" max="9" width="6.625" customWidth="1"/>
    <col min="10" max="10" width="7" customWidth="1"/>
    <col min="11" max="11" width="7.125" customWidth="1"/>
    <col min="12" max="12" width="6.875" customWidth="1"/>
    <col min="13" max="13" width="7.125" customWidth="1"/>
    <col min="14" max="14" width="7.25" customWidth="1"/>
  </cols>
  <sheetData>
    <row r="1" spans="1:22" ht="9.9499999999999993" customHeight="1" x14ac:dyDescent="0.15"/>
    <row r="2" spans="1:22" ht="27.75" customHeight="1" x14ac:dyDescent="0.15">
      <c r="B2" s="539" t="s">
        <v>49</v>
      </c>
      <c r="C2" s="549"/>
      <c r="D2" s="549"/>
      <c r="E2" s="549"/>
      <c r="F2" s="549"/>
      <c r="G2" s="549"/>
      <c r="H2" s="549"/>
      <c r="I2" s="549"/>
      <c r="J2" s="549"/>
      <c r="K2" s="549"/>
      <c r="L2" s="549"/>
      <c r="M2" s="549"/>
      <c r="N2" s="549"/>
    </row>
    <row r="3" spans="1:22" ht="12.75" customHeight="1" x14ac:dyDescent="0.3">
      <c r="B3" s="2"/>
      <c r="K3" s="155"/>
      <c r="L3" s="155"/>
      <c r="M3" s="155"/>
      <c r="N3" s="155"/>
    </row>
    <row r="4" spans="1:22" ht="20.25" customHeight="1" thickBot="1" x14ac:dyDescent="0.3">
      <c r="A4" s="29"/>
      <c r="B4" s="30" t="s">
        <v>39</v>
      </c>
      <c r="C4" s="30"/>
      <c r="D4" s="30"/>
      <c r="E4" s="30"/>
      <c r="F4" s="30"/>
      <c r="G4" s="30"/>
      <c r="H4" s="30"/>
      <c r="I4" s="30"/>
      <c r="J4" s="528" t="str">
        <f>"(1981. 3. 31. ~ "&amp;MID(period,17,18)</f>
        <v>(1981. 3. 31. ~ 2023. 12. 31.)</v>
      </c>
      <c r="K4" s="528"/>
      <c r="L4" s="528"/>
      <c r="M4" s="528"/>
      <c r="N4" s="528"/>
      <c r="O4" s="29"/>
      <c r="P4" s="29"/>
      <c r="Q4" s="29"/>
      <c r="R4" s="29"/>
      <c r="S4" s="29"/>
      <c r="T4" s="29"/>
      <c r="U4" s="29"/>
      <c r="V4" s="4"/>
    </row>
    <row r="5" spans="1:22" ht="23.25" customHeight="1" thickBot="1" x14ac:dyDescent="0.2">
      <c r="A5" s="32"/>
      <c r="B5" s="93" t="s">
        <v>0</v>
      </c>
      <c r="C5" s="94" t="s">
        <v>40</v>
      </c>
      <c r="D5" s="95" t="s">
        <v>9</v>
      </c>
      <c r="E5" s="95" t="s">
        <v>10</v>
      </c>
      <c r="F5" s="95" t="s">
        <v>11</v>
      </c>
      <c r="G5" s="95" t="s">
        <v>12</v>
      </c>
      <c r="H5" s="95" t="s">
        <v>13</v>
      </c>
      <c r="I5" s="95" t="s">
        <v>14</v>
      </c>
      <c r="J5" s="95" t="s">
        <v>15</v>
      </c>
      <c r="K5" s="95" t="s">
        <v>16</v>
      </c>
      <c r="L5" s="95" t="s">
        <v>17</v>
      </c>
      <c r="M5" s="95" t="s">
        <v>18</v>
      </c>
      <c r="N5" s="97" t="s">
        <v>19</v>
      </c>
    </row>
    <row r="6" spans="1:22" ht="19.5" customHeight="1" x14ac:dyDescent="0.15">
      <c r="B6" s="63">
        <v>1981</v>
      </c>
      <c r="C6" s="73">
        <f t="shared" ref="C6:C29" si="0">SUM(D6:N6)</f>
        <v>44</v>
      </c>
      <c r="D6" s="65">
        <v>37</v>
      </c>
      <c r="E6" s="65">
        <v>5</v>
      </c>
      <c r="F6" s="65">
        <v>1</v>
      </c>
      <c r="G6" s="65"/>
      <c r="H6" s="65"/>
      <c r="I6" s="65"/>
      <c r="J6" s="65"/>
      <c r="K6" s="65">
        <v>1</v>
      </c>
      <c r="L6" s="65"/>
      <c r="M6" s="65"/>
      <c r="N6" s="37"/>
    </row>
    <row r="7" spans="1:22" ht="19.5" customHeight="1" x14ac:dyDescent="0.15">
      <c r="B7" s="63">
        <v>1982</v>
      </c>
      <c r="C7" s="73">
        <f t="shared" si="0"/>
        <v>50</v>
      </c>
      <c r="D7" s="65">
        <v>44</v>
      </c>
      <c r="E7" s="65">
        <v>3</v>
      </c>
      <c r="F7" s="65"/>
      <c r="G7" s="65">
        <v>1</v>
      </c>
      <c r="H7" s="65"/>
      <c r="I7" s="65">
        <v>1</v>
      </c>
      <c r="J7" s="65">
        <v>1</v>
      </c>
      <c r="K7" s="65"/>
      <c r="L7" s="65"/>
      <c r="M7" s="65"/>
      <c r="N7" s="37"/>
    </row>
    <row r="8" spans="1:22" ht="19.5" customHeight="1" x14ac:dyDescent="0.15">
      <c r="B8" s="63">
        <v>1983</v>
      </c>
      <c r="C8" s="73">
        <f t="shared" si="0"/>
        <v>71</v>
      </c>
      <c r="D8" s="65">
        <v>61</v>
      </c>
      <c r="E8" s="65">
        <v>8</v>
      </c>
      <c r="F8" s="65"/>
      <c r="G8" s="65">
        <v>1</v>
      </c>
      <c r="H8" s="65"/>
      <c r="I8" s="65">
        <v>1</v>
      </c>
      <c r="J8" s="65"/>
      <c r="K8" s="65"/>
      <c r="L8" s="65"/>
      <c r="M8" s="65"/>
      <c r="N8" s="37"/>
    </row>
    <row r="9" spans="1:22" ht="19.5" customHeight="1" x14ac:dyDescent="0.15">
      <c r="B9" s="63">
        <v>1984</v>
      </c>
      <c r="C9" s="73">
        <f t="shared" si="0"/>
        <v>54</v>
      </c>
      <c r="D9" s="65">
        <v>46</v>
      </c>
      <c r="E9" s="65">
        <v>3</v>
      </c>
      <c r="F9" s="65"/>
      <c r="G9" s="65">
        <v>1</v>
      </c>
      <c r="H9" s="65">
        <v>2</v>
      </c>
      <c r="I9" s="65">
        <v>1</v>
      </c>
      <c r="J9" s="65">
        <v>1</v>
      </c>
      <c r="K9" s="65"/>
      <c r="L9" s="65"/>
      <c r="M9" s="65"/>
      <c r="N9" s="37"/>
    </row>
    <row r="10" spans="1:22" ht="19.5" customHeight="1" x14ac:dyDescent="0.15">
      <c r="B10" s="63">
        <v>1985</v>
      </c>
      <c r="C10" s="73">
        <f t="shared" si="0"/>
        <v>59</v>
      </c>
      <c r="D10" s="65">
        <v>48</v>
      </c>
      <c r="E10" s="65">
        <v>3</v>
      </c>
      <c r="F10" s="65">
        <v>2</v>
      </c>
      <c r="G10" s="65"/>
      <c r="H10" s="65">
        <v>1</v>
      </c>
      <c r="I10" s="65">
        <v>1</v>
      </c>
      <c r="J10" s="65">
        <v>1</v>
      </c>
      <c r="K10" s="65">
        <v>1</v>
      </c>
      <c r="L10" s="65"/>
      <c r="M10" s="65">
        <v>2</v>
      </c>
      <c r="N10" s="37"/>
    </row>
    <row r="11" spans="1:22" ht="19.5" customHeight="1" x14ac:dyDescent="0.15">
      <c r="B11" s="63">
        <v>1986</v>
      </c>
      <c r="C11" s="73">
        <f t="shared" si="0"/>
        <v>49</v>
      </c>
      <c r="D11" s="65">
        <v>38</v>
      </c>
      <c r="E11" s="65">
        <v>3</v>
      </c>
      <c r="F11" s="65"/>
      <c r="G11" s="65"/>
      <c r="H11" s="65"/>
      <c r="I11" s="65">
        <v>1</v>
      </c>
      <c r="J11" s="65">
        <v>3</v>
      </c>
      <c r="K11" s="65">
        <v>2</v>
      </c>
      <c r="L11" s="65"/>
      <c r="M11" s="65">
        <v>2</v>
      </c>
      <c r="N11" s="37"/>
    </row>
    <row r="12" spans="1:22" ht="19.5" customHeight="1" x14ac:dyDescent="0.15">
      <c r="B12" s="63">
        <v>1987</v>
      </c>
      <c r="C12" s="73">
        <f t="shared" si="0"/>
        <v>47</v>
      </c>
      <c r="D12" s="65">
        <v>42</v>
      </c>
      <c r="E12" s="65">
        <v>1</v>
      </c>
      <c r="F12" s="65">
        <v>1</v>
      </c>
      <c r="G12" s="65">
        <v>1</v>
      </c>
      <c r="H12" s="65"/>
      <c r="I12" s="65">
        <v>1</v>
      </c>
      <c r="J12" s="65"/>
      <c r="K12" s="65">
        <v>1</v>
      </c>
      <c r="L12" s="65"/>
      <c r="M12" s="65"/>
      <c r="N12" s="37"/>
    </row>
    <row r="13" spans="1:22" ht="19.5" customHeight="1" x14ac:dyDescent="0.15">
      <c r="B13" s="63">
        <v>1988</v>
      </c>
      <c r="C13" s="73">
        <f t="shared" si="0"/>
        <v>55</v>
      </c>
      <c r="D13" s="65">
        <v>41</v>
      </c>
      <c r="E13" s="65">
        <v>2</v>
      </c>
      <c r="F13" s="65">
        <v>1</v>
      </c>
      <c r="G13" s="65">
        <v>3</v>
      </c>
      <c r="H13" s="65">
        <v>1</v>
      </c>
      <c r="I13" s="65"/>
      <c r="J13" s="65">
        <v>2</v>
      </c>
      <c r="K13" s="65">
        <v>3</v>
      </c>
      <c r="L13" s="65">
        <v>1</v>
      </c>
      <c r="M13" s="65">
        <v>1</v>
      </c>
      <c r="N13" s="37"/>
    </row>
    <row r="14" spans="1:22" ht="19.5" customHeight="1" x14ac:dyDescent="0.15">
      <c r="B14" s="63">
        <v>1989</v>
      </c>
      <c r="C14" s="73">
        <f t="shared" si="0"/>
        <v>121</v>
      </c>
      <c r="D14" s="65">
        <v>78</v>
      </c>
      <c r="E14" s="65">
        <v>14</v>
      </c>
      <c r="F14" s="65">
        <v>2</v>
      </c>
      <c r="G14" s="65">
        <v>8</v>
      </c>
      <c r="H14" s="65">
        <v>1</v>
      </c>
      <c r="I14" s="65">
        <v>6</v>
      </c>
      <c r="J14" s="65"/>
      <c r="K14" s="65">
        <v>3</v>
      </c>
      <c r="L14" s="65">
        <v>2</v>
      </c>
      <c r="M14" s="65">
        <v>4</v>
      </c>
      <c r="N14" s="37">
        <v>3</v>
      </c>
    </row>
    <row r="15" spans="1:22" ht="19.5" customHeight="1" x14ac:dyDescent="0.15">
      <c r="B15" s="63">
        <v>1990</v>
      </c>
      <c r="C15" s="73">
        <f t="shared" si="0"/>
        <v>159</v>
      </c>
      <c r="D15" s="65">
        <v>110</v>
      </c>
      <c r="E15" s="65">
        <v>12</v>
      </c>
      <c r="F15" s="65">
        <v>3</v>
      </c>
      <c r="G15" s="65">
        <v>7</v>
      </c>
      <c r="H15" s="65">
        <v>3</v>
      </c>
      <c r="I15" s="65">
        <v>10</v>
      </c>
      <c r="J15" s="65">
        <v>1</v>
      </c>
      <c r="K15" s="65">
        <v>5</v>
      </c>
      <c r="L15" s="65">
        <v>2</v>
      </c>
      <c r="M15" s="65">
        <v>4</v>
      </c>
      <c r="N15" s="37">
        <v>2</v>
      </c>
    </row>
    <row r="16" spans="1:22" ht="19.5" customHeight="1" x14ac:dyDescent="0.15">
      <c r="B16" s="63">
        <v>1991</v>
      </c>
      <c r="C16" s="73">
        <f t="shared" si="0"/>
        <v>220</v>
      </c>
      <c r="D16" s="65">
        <v>137</v>
      </c>
      <c r="E16" s="65">
        <v>20</v>
      </c>
      <c r="F16" s="65">
        <v>7</v>
      </c>
      <c r="G16" s="65">
        <v>9</v>
      </c>
      <c r="H16" s="65">
        <v>5</v>
      </c>
      <c r="I16" s="65">
        <v>10</v>
      </c>
      <c r="J16" s="65">
        <v>3</v>
      </c>
      <c r="K16" s="65">
        <v>3</v>
      </c>
      <c r="L16" s="65">
        <v>10</v>
      </c>
      <c r="M16" s="65">
        <v>12</v>
      </c>
      <c r="N16" s="37">
        <v>4</v>
      </c>
    </row>
    <row r="17" spans="2:14" ht="19.5" customHeight="1" x14ac:dyDescent="0.15">
      <c r="B17" s="63">
        <v>1992</v>
      </c>
      <c r="C17" s="73">
        <f t="shared" si="0"/>
        <v>381</v>
      </c>
      <c r="D17" s="65">
        <v>233</v>
      </c>
      <c r="E17" s="65">
        <v>21</v>
      </c>
      <c r="F17" s="65">
        <v>7</v>
      </c>
      <c r="G17" s="65">
        <v>15</v>
      </c>
      <c r="H17" s="65">
        <v>11</v>
      </c>
      <c r="I17" s="65">
        <v>41</v>
      </c>
      <c r="J17" s="65">
        <v>6</v>
      </c>
      <c r="K17" s="65">
        <v>12</v>
      </c>
      <c r="L17" s="65">
        <v>14</v>
      </c>
      <c r="M17" s="65">
        <v>19</v>
      </c>
      <c r="N17" s="37">
        <v>2</v>
      </c>
    </row>
    <row r="18" spans="2:14" ht="19.5" customHeight="1" x14ac:dyDescent="0.15">
      <c r="B18" s="63">
        <v>1993</v>
      </c>
      <c r="C18" s="73">
        <f t="shared" si="0"/>
        <v>423</v>
      </c>
      <c r="D18" s="65">
        <v>236</v>
      </c>
      <c r="E18" s="65">
        <v>32</v>
      </c>
      <c r="F18" s="65">
        <v>25</v>
      </c>
      <c r="G18" s="65">
        <v>23</v>
      </c>
      <c r="H18" s="65">
        <v>15</v>
      </c>
      <c r="I18" s="65">
        <v>37</v>
      </c>
      <c r="J18" s="65">
        <v>9</v>
      </c>
      <c r="K18" s="65">
        <v>9</v>
      </c>
      <c r="L18" s="65">
        <v>16</v>
      </c>
      <c r="M18" s="65">
        <v>19</v>
      </c>
      <c r="N18" s="37">
        <v>2</v>
      </c>
    </row>
    <row r="19" spans="2:14" ht="19.5" customHeight="1" x14ac:dyDescent="0.15">
      <c r="B19" s="63">
        <v>1994</v>
      </c>
      <c r="C19" s="73">
        <f t="shared" si="0"/>
        <v>541</v>
      </c>
      <c r="D19" s="65">
        <v>348</v>
      </c>
      <c r="E19" s="65">
        <v>21</v>
      </c>
      <c r="F19" s="65">
        <v>19</v>
      </c>
      <c r="G19" s="65">
        <v>23</v>
      </c>
      <c r="H19" s="65">
        <v>21</v>
      </c>
      <c r="I19" s="65">
        <v>46</v>
      </c>
      <c r="J19" s="65">
        <v>5</v>
      </c>
      <c r="K19" s="65">
        <v>16</v>
      </c>
      <c r="L19" s="65">
        <v>17</v>
      </c>
      <c r="M19" s="65">
        <v>19</v>
      </c>
      <c r="N19" s="37">
        <v>6</v>
      </c>
    </row>
    <row r="20" spans="2:14" ht="19.5" customHeight="1" x14ac:dyDescent="0.15">
      <c r="B20" s="63">
        <v>1995</v>
      </c>
      <c r="C20" s="73">
        <f t="shared" si="0"/>
        <v>528</v>
      </c>
      <c r="D20" s="65">
        <v>323</v>
      </c>
      <c r="E20" s="65">
        <v>27</v>
      </c>
      <c r="F20" s="65">
        <v>9</v>
      </c>
      <c r="G20" s="65">
        <v>15</v>
      </c>
      <c r="H20" s="65">
        <v>23</v>
      </c>
      <c r="I20" s="65">
        <v>55</v>
      </c>
      <c r="J20" s="65">
        <v>14</v>
      </c>
      <c r="K20" s="65">
        <v>16</v>
      </c>
      <c r="L20" s="65">
        <v>25</v>
      </c>
      <c r="M20" s="65">
        <v>13</v>
      </c>
      <c r="N20" s="37">
        <v>8</v>
      </c>
    </row>
    <row r="21" spans="2:14" ht="19.5" customHeight="1" x14ac:dyDescent="0.15">
      <c r="B21" s="63">
        <v>1996</v>
      </c>
      <c r="C21" s="73">
        <f t="shared" si="0"/>
        <v>556</v>
      </c>
      <c r="D21" s="65">
        <v>328</v>
      </c>
      <c r="E21" s="65">
        <v>27</v>
      </c>
      <c r="F21" s="65">
        <v>13</v>
      </c>
      <c r="G21" s="65">
        <v>35</v>
      </c>
      <c r="H21" s="65">
        <v>23</v>
      </c>
      <c r="I21" s="65">
        <v>66</v>
      </c>
      <c r="J21" s="65">
        <v>8</v>
      </c>
      <c r="K21" s="65">
        <v>17</v>
      </c>
      <c r="L21" s="65">
        <v>18</v>
      </c>
      <c r="M21" s="65">
        <v>18</v>
      </c>
      <c r="N21" s="37">
        <v>3</v>
      </c>
    </row>
    <row r="22" spans="2:14" ht="19.5" customHeight="1" x14ac:dyDescent="0.15">
      <c r="B22" s="63">
        <v>1997</v>
      </c>
      <c r="C22" s="73">
        <f t="shared" si="0"/>
        <v>490</v>
      </c>
      <c r="D22" s="65">
        <v>283</v>
      </c>
      <c r="E22" s="65">
        <v>29</v>
      </c>
      <c r="F22" s="65">
        <v>24</v>
      </c>
      <c r="G22" s="65">
        <v>23</v>
      </c>
      <c r="H22" s="65">
        <v>15</v>
      </c>
      <c r="I22" s="65">
        <v>46</v>
      </c>
      <c r="J22" s="65">
        <v>14</v>
      </c>
      <c r="K22" s="65">
        <v>22</v>
      </c>
      <c r="L22" s="65">
        <v>11</v>
      </c>
      <c r="M22" s="65">
        <v>20</v>
      </c>
      <c r="N22" s="37">
        <v>3</v>
      </c>
    </row>
    <row r="23" spans="2:14" ht="19.5" customHeight="1" x14ac:dyDescent="0.15">
      <c r="B23" s="77">
        <v>1998</v>
      </c>
      <c r="C23" s="72">
        <f t="shared" si="0"/>
        <v>602</v>
      </c>
      <c r="D23" s="88">
        <v>335</v>
      </c>
      <c r="E23" s="88">
        <v>24</v>
      </c>
      <c r="F23" s="88">
        <v>22</v>
      </c>
      <c r="G23" s="88">
        <v>61</v>
      </c>
      <c r="H23" s="88">
        <v>18</v>
      </c>
      <c r="I23" s="88">
        <v>62</v>
      </c>
      <c r="J23" s="88">
        <v>14</v>
      </c>
      <c r="K23" s="88">
        <v>23</v>
      </c>
      <c r="L23" s="88">
        <v>19</v>
      </c>
      <c r="M23" s="88">
        <v>18</v>
      </c>
      <c r="N23" s="76">
        <v>6</v>
      </c>
    </row>
    <row r="24" spans="2:14" ht="19.5" customHeight="1" x14ac:dyDescent="0.15">
      <c r="B24" s="66">
        <v>1999</v>
      </c>
      <c r="C24" s="72">
        <f t="shared" si="0"/>
        <v>641</v>
      </c>
      <c r="D24" s="67">
        <v>402</v>
      </c>
      <c r="E24" s="67">
        <v>27</v>
      </c>
      <c r="F24" s="67">
        <v>18</v>
      </c>
      <c r="G24" s="67">
        <v>43</v>
      </c>
      <c r="H24" s="67">
        <v>13</v>
      </c>
      <c r="I24" s="67">
        <v>62</v>
      </c>
      <c r="J24" s="67">
        <v>10</v>
      </c>
      <c r="K24" s="67">
        <v>16</v>
      </c>
      <c r="L24" s="67">
        <v>28</v>
      </c>
      <c r="M24" s="67">
        <v>16</v>
      </c>
      <c r="N24" s="38">
        <v>6</v>
      </c>
    </row>
    <row r="25" spans="2:14" ht="19.5" customHeight="1" x14ac:dyDescent="0.15">
      <c r="B25" s="66">
        <v>2000</v>
      </c>
      <c r="C25" s="72">
        <f t="shared" si="0"/>
        <v>607</v>
      </c>
      <c r="D25" s="67">
        <v>378</v>
      </c>
      <c r="E25" s="67">
        <v>23</v>
      </c>
      <c r="F25" s="67">
        <v>29</v>
      </c>
      <c r="G25" s="67">
        <v>28</v>
      </c>
      <c r="H25" s="67">
        <v>27</v>
      </c>
      <c r="I25" s="67">
        <v>52</v>
      </c>
      <c r="J25" s="67">
        <v>14</v>
      </c>
      <c r="K25" s="67">
        <v>21</v>
      </c>
      <c r="L25" s="67">
        <v>18</v>
      </c>
      <c r="M25" s="67">
        <v>15</v>
      </c>
      <c r="N25" s="38">
        <v>2</v>
      </c>
    </row>
    <row r="26" spans="2:14" ht="19.5" customHeight="1" x14ac:dyDescent="0.15">
      <c r="B26" s="66">
        <v>2001</v>
      </c>
      <c r="C26" s="72">
        <f t="shared" si="0"/>
        <v>659</v>
      </c>
      <c r="D26" s="67">
        <v>428</v>
      </c>
      <c r="E26" s="67">
        <v>21</v>
      </c>
      <c r="F26" s="67">
        <v>18</v>
      </c>
      <c r="G26" s="67">
        <v>32</v>
      </c>
      <c r="H26" s="67">
        <v>19</v>
      </c>
      <c r="I26" s="67">
        <v>62</v>
      </c>
      <c r="J26" s="67">
        <v>9</v>
      </c>
      <c r="K26" s="67">
        <v>16</v>
      </c>
      <c r="L26" s="67">
        <v>36</v>
      </c>
      <c r="M26" s="67">
        <v>17</v>
      </c>
      <c r="N26" s="38">
        <v>1</v>
      </c>
    </row>
    <row r="27" spans="2:14" ht="19.5" customHeight="1" x14ac:dyDescent="0.15">
      <c r="B27" s="66">
        <v>2002</v>
      </c>
      <c r="C27" s="72">
        <f t="shared" si="0"/>
        <v>511</v>
      </c>
      <c r="D27" s="67">
        <v>307</v>
      </c>
      <c r="E27" s="67">
        <v>15</v>
      </c>
      <c r="F27" s="67">
        <v>14</v>
      </c>
      <c r="G27" s="67">
        <v>39</v>
      </c>
      <c r="H27" s="67">
        <v>16</v>
      </c>
      <c r="I27" s="67">
        <v>45</v>
      </c>
      <c r="J27" s="67">
        <v>7</v>
      </c>
      <c r="K27" s="67">
        <v>16</v>
      </c>
      <c r="L27" s="67">
        <v>25</v>
      </c>
      <c r="M27" s="67">
        <v>20</v>
      </c>
      <c r="N27" s="38">
        <v>7</v>
      </c>
    </row>
    <row r="28" spans="2:14" ht="19.5" customHeight="1" x14ac:dyDescent="0.15">
      <c r="B28" s="66">
        <v>2003</v>
      </c>
      <c r="C28" s="72">
        <f t="shared" si="0"/>
        <v>724</v>
      </c>
      <c r="D28" s="67">
        <v>496</v>
      </c>
      <c r="E28" s="67">
        <v>18</v>
      </c>
      <c r="F28" s="67">
        <v>20</v>
      </c>
      <c r="G28" s="67">
        <v>40</v>
      </c>
      <c r="H28" s="67">
        <v>20</v>
      </c>
      <c r="I28" s="67">
        <v>64</v>
      </c>
      <c r="J28" s="67">
        <v>10</v>
      </c>
      <c r="K28" s="67">
        <v>6</v>
      </c>
      <c r="L28" s="67">
        <v>25</v>
      </c>
      <c r="M28" s="67">
        <v>16</v>
      </c>
      <c r="N28" s="38">
        <v>9</v>
      </c>
    </row>
    <row r="29" spans="2:14" ht="19.5" customHeight="1" x14ac:dyDescent="0.15">
      <c r="B29" s="66">
        <v>2004</v>
      </c>
      <c r="C29" s="72">
        <f t="shared" si="0"/>
        <v>759</v>
      </c>
      <c r="D29" s="67">
        <v>558</v>
      </c>
      <c r="E29" s="67">
        <v>27</v>
      </c>
      <c r="F29" s="67">
        <v>17</v>
      </c>
      <c r="G29" s="67">
        <v>32</v>
      </c>
      <c r="H29" s="67">
        <v>15</v>
      </c>
      <c r="I29" s="67">
        <v>41</v>
      </c>
      <c r="J29" s="67">
        <v>13</v>
      </c>
      <c r="K29" s="67">
        <v>4</v>
      </c>
      <c r="L29" s="67">
        <v>27</v>
      </c>
      <c r="M29" s="67">
        <v>20</v>
      </c>
      <c r="N29" s="38">
        <v>5</v>
      </c>
    </row>
    <row r="30" spans="2:14" ht="19.5" customHeight="1" x14ac:dyDescent="0.15">
      <c r="B30" s="66">
        <v>2005</v>
      </c>
      <c r="C30" s="72">
        <v>883</v>
      </c>
      <c r="D30" s="67">
        <v>592</v>
      </c>
      <c r="E30" s="67">
        <v>35</v>
      </c>
      <c r="F30" s="67">
        <v>14</v>
      </c>
      <c r="G30" s="67">
        <v>44</v>
      </c>
      <c r="H30" s="67">
        <v>19</v>
      </c>
      <c r="I30" s="67">
        <v>87</v>
      </c>
      <c r="J30" s="67">
        <v>15</v>
      </c>
      <c r="K30" s="67">
        <v>10</v>
      </c>
      <c r="L30" s="67">
        <v>29</v>
      </c>
      <c r="M30" s="67">
        <v>25</v>
      </c>
      <c r="N30" s="38">
        <v>13</v>
      </c>
    </row>
    <row r="31" spans="2:14" ht="19.5" customHeight="1" x14ac:dyDescent="0.15">
      <c r="B31" s="66">
        <v>2006</v>
      </c>
      <c r="C31" s="78">
        <f t="shared" ref="C31:C37" si="1">SUM(D31:N31)</f>
        <v>1087</v>
      </c>
      <c r="D31" s="67">
        <v>709</v>
      </c>
      <c r="E31" s="67">
        <v>42</v>
      </c>
      <c r="F31" s="67">
        <v>31</v>
      </c>
      <c r="G31" s="67">
        <v>55</v>
      </c>
      <c r="H31" s="67">
        <v>29</v>
      </c>
      <c r="I31" s="67">
        <v>113</v>
      </c>
      <c r="J31" s="67">
        <v>14</v>
      </c>
      <c r="K31" s="67">
        <v>13</v>
      </c>
      <c r="L31" s="67">
        <v>50</v>
      </c>
      <c r="M31" s="67">
        <v>20</v>
      </c>
      <c r="N31" s="38">
        <v>11</v>
      </c>
    </row>
    <row r="32" spans="2:14" ht="19.5" customHeight="1" x14ac:dyDescent="0.15">
      <c r="B32" s="66">
        <v>2007</v>
      </c>
      <c r="C32" s="78">
        <f t="shared" si="1"/>
        <v>1043</v>
      </c>
      <c r="D32" s="67">
        <v>644</v>
      </c>
      <c r="E32" s="67">
        <v>25</v>
      </c>
      <c r="F32" s="67">
        <v>32</v>
      </c>
      <c r="G32" s="67">
        <v>63</v>
      </c>
      <c r="H32" s="67">
        <v>41</v>
      </c>
      <c r="I32" s="67">
        <v>84</v>
      </c>
      <c r="J32" s="67">
        <v>14</v>
      </c>
      <c r="K32" s="67">
        <v>23</v>
      </c>
      <c r="L32" s="67">
        <v>65</v>
      </c>
      <c r="M32" s="67">
        <v>37</v>
      </c>
      <c r="N32" s="38">
        <v>15</v>
      </c>
    </row>
    <row r="33" spans="2:14" ht="19.5" customHeight="1" x14ac:dyDescent="0.15">
      <c r="B33" s="66">
        <v>2008</v>
      </c>
      <c r="C33" s="78">
        <f t="shared" si="1"/>
        <v>954</v>
      </c>
      <c r="D33" s="67">
        <v>607</v>
      </c>
      <c r="E33" s="67">
        <v>24</v>
      </c>
      <c r="F33" s="67">
        <v>30</v>
      </c>
      <c r="G33" s="67">
        <v>46</v>
      </c>
      <c r="H33" s="67">
        <v>32</v>
      </c>
      <c r="I33" s="67">
        <v>108</v>
      </c>
      <c r="J33" s="67">
        <v>15</v>
      </c>
      <c r="K33" s="67">
        <v>19</v>
      </c>
      <c r="L33" s="67">
        <v>39</v>
      </c>
      <c r="M33" s="67">
        <v>27</v>
      </c>
      <c r="N33" s="38">
        <v>7</v>
      </c>
    </row>
    <row r="34" spans="2:14" ht="19.5" customHeight="1" x14ac:dyDescent="0.15">
      <c r="B34" s="192">
        <v>2009</v>
      </c>
      <c r="C34" s="78">
        <f t="shared" si="1"/>
        <v>1573</v>
      </c>
      <c r="D34" s="102">
        <v>1173</v>
      </c>
      <c r="E34" s="64">
        <v>15</v>
      </c>
      <c r="F34" s="64">
        <v>35</v>
      </c>
      <c r="G34" s="64">
        <v>72</v>
      </c>
      <c r="H34" s="64">
        <v>42</v>
      </c>
      <c r="I34" s="64">
        <v>103</v>
      </c>
      <c r="J34" s="64">
        <v>26</v>
      </c>
      <c r="K34" s="64">
        <v>36</v>
      </c>
      <c r="L34" s="64">
        <v>33</v>
      </c>
      <c r="M34" s="64">
        <v>26</v>
      </c>
      <c r="N34" s="37">
        <v>12</v>
      </c>
    </row>
    <row r="35" spans="2:14" ht="19.5" customHeight="1" x14ac:dyDescent="0.15">
      <c r="B35" s="192">
        <v>2010</v>
      </c>
      <c r="C35" s="78">
        <f t="shared" si="1"/>
        <v>2205</v>
      </c>
      <c r="D35" s="188">
        <v>1627</v>
      </c>
      <c r="E35" s="64">
        <v>59</v>
      </c>
      <c r="F35" s="64">
        <v>31</v>
      </c>
      <c r="G35" s="64">
        <v>77</v>
      </c>
      <c r="H35" s="64">
        <v>42</v>
      </c>
      <c r="I35" s="64">
        <v>120</v>
      </c>
      <c r="J35" s="64">
        <v>28</v>
      </c>
      <c r="K35" s="64">
        <v>35</v>
      </c>
      <c r="L35" s="64">
        <v>49</v>
      </c>
      <c r="M35" s="64">
        <v>89</v>
      </c>
      <c r="N35" s="37">
        <v>48</v>
      </c>
    </row>
    <row r="36" spans="2:14" ht="19.5" customHeight="1" x14ac:dyDescent="0.15">
      <c r="B36" s="192">
        <v>2011</v>
      </c>
      <c r="C36" s="78">
        <f t="shared" si="1"/>
        <v>2124</v>
      </c>
      <c r="D36" s="188">
        <v>1465</v>
      </c>
      <c r="E36" s="64">
        <v>36</v>
      </c>
      <c r="F36" s="64">
        <v>26</v>
      </c>
      <c r="G36" s="64">
        <v>49</v>
      </c>
      <c r="H36" s="64">
        <v>33</v>
      </c>
      <c r="I36" s="64">
        <v>118</v>
      </c>
      <c r="J36" s="64">
        <v>18</v>
      </c>
      <c r="K36" s="64">
        <v>47</v>
      </c>
      <c r="L36" s="64">
        <v>28</v>
      </c>
      <c r="M36" s="64">
        <v>174</v>
      </c>
      <c r="N36" s="37">
        <v>130</v>
      </c>
    </row>
    <row r="37" spans="2:14" ht="19.5" customHeight="1" x14ac:dyDescent="0.15">
      <c r="B37" s="192">
        <v>2012</v>
      </c>
      <c r="C37" s="78">
        <f t="shared" si="1"/>
        <v>2401</v>
      </c>
      <c r="D37" s="188">
        <v>1832</v>
      </c>
      <c r="E37" s="65">
        <v>50</v>
      </c>
      <c r="F37" s="65">
        <v>29</v>
      </c>
      <c r="G37" s="65">
        <v>92</v>
      </c>
      <c r="H37" s="65">
        <v>53</v>
      </c>
      <c r="I37" s="65">
        <v>119</v>
      </c>
      <c r="J37" s="65">
        <v>11</v>
      </c>
      <c r="K37" s="65">
        <v>55</v>
      </c>
      <c r="L37" s="65">
        <v>47</v>
      </c>
      <c r="M37" s="65">
        <v>80</v>
      </c>
      <c r="N37" s="37">
        <v>33</v>
      </c>
    </row>
    <row r="38" spans="2:14" ht="18" customHeight="1" x14ac:dyDescent="0.15">
      <c r="B38" s="192">
        <v>2013</v>
      </c>
      <c r="C38" s="78">
        <f t="shared" ref="C38:C48" si="2">SUM(D38:N38)</f>
        <v>2433</v>
      </c>
      <c r="D38" s="188">
        <v>1806</v>
      </c>
      <c r="E38" s="65">
        <v>69</v>
      </c>
      <c r="F38" s="65">
        <v>48</v>
      </c>
      <c r="G38" s="65">
        <v>78</v>
      </c>
      <c r="H38" s="65">
        <v>75</v>
      </c>
      <c r="I38" s="65">
        <v>195</v>
      </c>
      <c r="J38" s="65">
        <v>20</v>
      </c>
      <c r="K38" s="65">
        <v>37</v>
      </c>
      <c r="L38" s="65">
        <v>39</v>
      </c>
      <c r="M38" s="65">
        <v>63</v>
      </c>
      <c r="N38" s="37">
        <v>3</v>
      </c>
    </row>
    <row r="39" spans="2:14" ht="18" customHeight="1" x14ac:dyDescent="0.15">
      <c r="B39" s="192">
        <v>2014</v>
      </c>
      <c r="C39" s="78">
        <f t="shared" si="2"/>
        <v>19048</v>
      </c>
      <c r="D39" s="188">
        <v>17750</v>
      </c>
      <c r="E39" s="64">
        <v>138</v>
      </c>
      <c r="F39" s="64">
        <v>113</v>
      </c>
      <c r="G39" s="64">
        <v>83</v>
      </c>
      <c r="H39" s="64">
        <v>96</v>
      </c>
      <c r="I39" s="64">
        <v>548</v>
      </c>
      <c r="J39" s="64">
        <v>16</v>
      </c>
      <c r="K39" s="64">
        <v>71</v>
      </c>
      <c r="L39" s="64">
        <v>53</v>
      </c>
      <c r="M39" s="64">
        <v>150</v>
      </c>
      <c r="N39" s="186">
        <v>30</v>
      </c>
    </row>
    <row r="40" spans="2:14" ht="18" customHeight="1" x14ac:dyDescent="0.15">
      <c r="B40" s="192">
        <v>2015</v>
      </c>
      <c r="C40" s="78">
        <f t="shared" si="2"/>
        <v>5227</v>
      </c>
      <c r="D40" s="188">
        <v>4225</v>
      </c>
      <c r="E40" s="64">
        <v>78</v>
      </c>
      <c r="F40" s="64">
        <v>80</v>
      </c>
      <c r="G40" s="64">
        <v>214</v>
      </c>
      <c r="H40" s="64">
        <v>84</v>
      </c>
      <c r="I40" s="64">
        <v>259</v>
      </c>
      <c r="J40" s="64">
        <v>42</v>
      </c>
      <c r="K40" s="64">
        <v>71</v>
      </c>
      <c r="L40" s="64">
        <v>78</v>
      </c>
      <c r="M40" s="64">
        <v>62</v>
      </c>
      <c r="N40" s="195">
        <v>34</v>
      </c>
    </row>
    <row r="41" spans="2:14" ht="18" customHeight="1" x14ac:dyDescent="0.15">
      <c r="B41" s="192">
        <v>2016</v>
      </c>
      <c r="C41" s="78">
        <f t="shared" si="2"/>
        <v>3170</v>
      </c>
      <c r="D41" s="188">
        <v>2266</v>
      </c>
      <c r="E41" s="64">
        <v>110</v>
      </c>
      <c r="F41" s="64">
        <v>73</v>
      </c>
      <c r="G41" s="64">
        <v>163</v>
      </c>
      <c r="H41" s="64">
        <v>66</v>
      </c>
      <c r="I41" s="64">
        <v>183</v>
      </c>
      <c r="J41" s="64">
        <v>15</v>
      </c>
      <c r="K41" s="64">
        <v>50</v>
      </c>
      <c r="L41" s="64">
        <v>55</v>
      </c>
      <c r="M41" s="64">
        <v>145</v>
      </c>
      <c r="N41" s="196">
        <v>44</v>
      </c>
    </row>
    <row r="42" spans="2:14" ht="18" customHeight="1" x14ac:dyDescent="0.15">
      <c r="B42" s="192">
        <v>2017</v>
      </c>
      <c r="C42" s="78">
        <f t="shared" si="2"/>
        <v>3230</v>
      </c>
      <c r="D42" s="188">
        <v>2371</v>
      </c>
      <c r="E42" s="64">
        <v>54</v>
      </c>
      <c r="F42" s="64">
        <v>114</v>
      </c>
      <c r="G42" s="64">
        <v>82</v>
      </c>
      <c r="H42" s="64">
        <v>71</v>
      </c>
      <c r="I42" s="64">
        <v>343</v>
      </c>
      <c r="J42" s="64">
        <v>29</v>
      </c>
      <c r="K42" s="64">
        <v>42</v>
      </c>
      <c r="L42" s="64">
        <v>68</v>
      </c>
      <c r="M42" s="64">
        <v>41</v>
      </c>
      <c r="N42" s="225">
        <v>15</v>
      </c>
    </row>
    <row r="43" spans="2:14" ht="18" customHeight="1" x14ac:dyDescent="0.15">
      <c r="B43" s="192">
        <v>2018</v>
      </c>
      <c r="C43" s="78">
        <f t="shared" ref="C43" si="3">SUM(D43:N43)</f>
        <v>3562</v>
      </c>
      <c r="D43" s="188">
        <v>2580</v>
      </c>
      <c r="E43" s="64">
        <v>71</v>
      </c>
      <c r="F43" s="64">
        <v>118</v>
      </c>
      <c r="G43" s="64">
        <v>113</v>
      </c>
      <c r="H43" s="64">
        <v>78</v>
      </c>
      <c r="I43" s="64">
        <v>275</v>
      </c>
      <c r="J43" s="64">
        <v>19</v>
      </c>
      <c r="K43" s="64">
        <v>75</v>
      </c>
      <c r="L43" s="64">
        <v>94</v>
      </c>
      <c r="M43" s="64">
        <v>89</v>
      </c>
      <c r="N43" s="249">
        <v>50</v>
      </c>
    </row>
    <row r="44" spans="2:14" ht="18" customHeight="1" x14ac:dyDescent="0.15">
      <c r="B44" s="192">
        <v>2019</v>
      </c>
      <c r="C44" s="78">
        <v>3544</v>
      </c>
      <c r="D44" s="188">
        <v>2591</v>
      </c>
      <c r="E44" s="64">
        <v>75</v>
      </c>
      <c r="F44" s="64">
        <v>113</v>
      </c>
      <c r="G44" s="64">
        <v>85</v>
      </c>
      <c r="H44" s="64">
        <v>102</v>
      </c>
      <c r="I44" s="64">
        <v>281</v>
      </c>
      <c r="J44" s="64">
        <v>79</v>
      </c>
      <c r="K44" s="64">
        <v>46</v>
      </c>
      <c r="L44" s="64">
        <v>62</v>
      </c>
      <c r="M44" s="64">
        <v>93</v>
      </c>
      <c r="N44" s="282">
        <v>17</v>
      </c>
    </row>
    <row r="45" spans="2:14" ht="18" customHeight="1" x14ac:dyDescent="0.15">
      <c r="B45" s="192">
        <v>2020</v>
      </c>
      <c r="C45" s="78">
        <v>3924</v>
      </c>
      <c r="D45" s="188">
        <v>2850</v>
      </c>
      <c r="E45" s="64">
        <v>60</v>
      </c>
      <c r="F45" s="64">
        <v>117</v>
      </c>
      <c r="G45" s="64">
        <v>100</v>
      </c>
      <c r="H45" s="64">
        <v>56</v>
      </c>
      <c r="I45" s="64">
        <v>413</v>
      </c>
      <c r="J45" s="64">
        <v>45</v>
      </c>
      <c r="K45" s="64">
        <v>47</v>
      </c>
      <c r="L45" s="64">
        <v>103</v>
      </c>
      <c r="M45" s="64">
        <v>94</v>
      </c>
      <c r="N45" s="266">
        <v>39</v>
      </c>
    </row>
    <row r="46" spans="2:14" ht="18" customHeight="1" x14ac:dyDescent="0.15">
      <c r="B46" s="192">
        <v>2021</v>
      </c>
      <c r="C46" s="78">
        <f t="shared" ref="C46" si="4">SUM(D46:N46)</f>
        <v>4278</v>
      </c>
      <c r="D46" s="312">
        <v>2969</v>
      </c>
      <c r="E46" s="313">
        <v>108</v>
      </c>
      <c r="F46" s="313">
        <v>153</v>
      </c>
      <c r="G46" s="313">
        <v>131</v>
      </c>
      <c r="H46" s="313">
        <v>52</v>
      </c>
      <c r="I46" s="313">
        <v>390</v>
      </c>
      <c r="J46" s="313">
        <v>28</v>
      </c>
      <c r="K46" s="313">
        <v>61</v>
      </c>
      <c r="L46" s="313">
        <v>149</v>
      </c>
      <c r="M46" s="313">
        <v>174</v>
      </c>
      <c r="N46" s="314">
        <v>63</v>
      </c>
    </row>
    <row r="47" spans="2:14" ht="18" customHeight="1" x14ac:dyDescent="0.15">
      <c r="B47" s="192">
        <v>2022</v>
      </c>
      <c r="C47" s="78">
        <f t="shared" ref="C47" si="5">SUM(D47:N47)</f>
        <v>3175</v>
      </c>
      <c r="D47" s="317">
        <v>2377</v>
      </c>
      <c r="E47" s="313">
        <v>55</v>
      </c>
      <c r="F47" s="313">
        <v>114</v>
      </c>
      <c r="G47" s="313">
        <v>81</v>
      </c>
      <c r="H47" s="313">
        <v>60</v>
      </c>
      <c r="I47" s="313">
        <v>250</v>
      </c>
      <c r="J47" s="313">
        <v>25</v>
      </c>
      <c r="K47" s="313">
        <v>39</v>
      </c>
      <c r="L47" s="313">
        <v>50</v>
      </c>
      <c r="M47" s="313">
        <v>99</v>
      </c>
      <c r="N47" s="314">
        <v>25</v>
      </c>
    </row>
    <row r="48" spans="2:14" ht="18" customHeight="1" thickBot="1" x14ac:dyDescent="0.2">
      <c r="B48" s="192">
        <v>2023</v>
      </c>
      <c r="C48" s="78">
        <f t="shared" si="2"/>
        <v>4085</v>
      </c>
      <c r="D48" s="317">
        <v>3114</v>
      </c>
      <c r="E48" s="313">
        <v>23</v>
      </c>
      <c r="F48" s="313">
        <v>123</v>
      </c>
      <c r="G48" s="313">
        <v>117</v>
      </c>
      <c r="H48" s="313">
        <v>67</v>
      </c>
      <c r="I48" s="313">
        <v>357</v>
      </c>
      <c r="J48" s="313">
        <v>33</v>
      </c>
      <c r="K48" s="313">
        <v>82</v>
      </c>
      <c r="L48" s="313">
        <v>98</v>
      </c>
      <c r="M48" s="313">
        <v>58</v>
      </c>
      <c r="N48" s="314">
        <v>13</v>
      </c>
    </row>
    <row r="49" spans="1:22" ht="18" customHeight="1" x14ac:dyDescent="0.15">
      <c r="B49" s="80" t="s">
        <v>7</v>
      </c>
      <c r="C49" s="58">
        <f t="shared" ref="C49:N49" si="6">SUM(C6:C48)</f>
        <v>76297</v>
      </c>
      <c r="D49" s="56">
        <f t="shared" si="6"/>
        <v>58885</v>
      </c>
      <c r="E49" s="57">
        <f t="shared" si="6"/>
        <v>1513</v>
      </c>
      <c r="F49" s="57">
        <f t="shared" si="6"/>
        <v>1646</v>
      </c>
      <c r="G49" s="57">
        <f t="shared" si="6"/>
        <v>2185</v>
      </c>
      <c r="H49" s="57">
        <f t="shared" si="6"/>
        <v>1347</v>
      </c>
      <c r="I49" s="57">
        <f t="shared" si="6"/>
        <v>5057</v>
      </c>
      <c r="J49" s="57">
        <f t="shared" si="6"/>
        <v>637</v>
      </c>
      <c r="K49" s="57">
        <f t="shared" si="6"/>
        <v>1072</v>
      </c>
      <c r="L49" s="57">
        <f t="shared" si="6"/>
        <v>1483</v>
      </c>
      <c r="M49" s="57">
        <f t="shared" si="6"/>
        <v>1801</v>
      </c>
      <c r="N49" s="58">
        <f t="shared" si="6"/>
        <v>671</v>
      </c>
    </row>
    <row r="50" spans="1:22" ht="18" customHeight="1" thickBot="1" x14ac:dyDescent="0.2">
      <c r="B50" s="81"/>
      <c r="C50" s="26">
        <v>1</v>
      </c>
      <c r="D50" s="60">
        <f>D49/C49</f>
        <v>0.77178657090055969</v>
      </c>
      <c r="E50" s="60">
        <f>E49/C49</f>
        <v>1.9830399622527754E-2</v>
      </c>
      <c r="F50" s="60">
        <f>F49/C49</f>
        <v>2.1573587428077121E-2</v>
      </c>
      <c r="G50" s="60">
        <f>G49/C49</f>
        <v>2.8638085376882446E-2</v>
      </c>
      <c r="H50" s="60">
        <f>H49/C49</f>
        <v>1.765469153439847E-2</v>
      </c>
      <c r="I50" s="60">
        <f>I49/C49</f>
        <v>6.6280456636564997E-2</v>
      </c>
      <c r="J50" s="60">
        <f>J49/C49</f>
        <v>8.3489521213153863E-3</v>
      </c>
      <c r="K50" s="60">
        <f>K49/C49</f>
        <v>1.4050355846232486E-2</v>
      </c>
      <c r="L50" s="60">
        <f>L49/C49</f>
        <v>1.9437199365636919E-2</v>
      </c>
      <c r="M50" s="60">
        <f>M49/C49</f>
        <v>2.3605122088679764E-2</v>
      </c>
      <c r="N50" s="26">
        <f>N49/C49</f>
        <v>8.7945790791249985E-3</v>
      </c>
    </row>
    <row r="51" spans="1:22" ht="18" customHeight="1" x14ac:dyDescent="0.15">
      <c r="B51" s="4"/>
      <c r="C51" s="16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</row>
    <row r="52" spans="1:22" ht="20.25" customHeight="1" thickBot="1" x14ac:dyDescent="0.3">
      <c r="A52" s="29"/>
      <c r="B52" s="30" t="s">
        <v>41</v>
      </c>
      <c r="C52" s="30"/>
      <c r="D52" s="30"/>
      <c r="E52" s="30"/>
      <c r="F52" s="30"/>
      <c r="G52" s="30"/>
      <c r="H52" s="30"/>
      <c r="I52" s="30"/>
      <c r="J52" s="528" t="str">
        <f>"(2005. 7. 28. ~ "&amp;MID(period,17,18)</f>
        <v>(2005. 7. 28. ~ 2023. 12. 31.)</v>
      </c>
      <c r="K52" s="528"/>
      <c r="L52" s="528"/>
      <c r="M52" s="528"/>
      <c r="N52" s="528"/>
      <c r="O52" s="29"/>
      <c r="P52" s="29"/>
      <c r="Q52" s="29"/>
      <c r="R52" s="29"/>
      <c r="S52" s="29"/>
      <c r="T52" s="29"/>
      <c r="U52" s="29"/>
      <c r="V52" s="4"/>
    </row>
    <row r="53" spans="1:22" ht="23.25" customHeight="1" thickBot="1" x14ac:dyDescent="0.2">
      <c r="B53" s="93" t="s">
        <v>0</v>
      </c>
      <c r="C53" s="94" t="s">
        <v>40</v>
      </c>
      <c r="D53" s="95" t="s">
        <v>9</v>
      </c>
      <c r="E53" s="95" t="s">
        <v>10</v>
      </c>
      <c r="F53" s="95" t="s">
        <v>11</v>
      </c>
      <c r="G53" s="95" t="s">
        <v>12</v>
      </c>
      <c r="H53" s="95" t="s">
        <v>13</v>
      </c>
      <c r="I53" s="95" t="s">
        <v>14</v>
      </c>
      <c r="J53" s="95" t="s">
        <v>15</v>
      </c>
      <c r="K53" s="95" t="s">
        <v>16</v>
      </c>
      <c r="L53" s="95" t="s">
        <v>17</v>
      </c>
      <c r="M53" s="95" t="s">
        <v>18</v>
      </c>
      <c r="N53" s="97" t="s">
        <v>19</v>
      </c>
    </row>
    <row r="54" spans="1:22" ht="19.5" customHeight="1" x14ac:dyDescent="0.15">
      <c r="B54" s="66">
        <v>2006</v>
      </c>
      <c r="C54" s="72">
        <f t="shared" ref="C54:C71" si="7">SUM(D54:N54)</f>
        <v>7</v>
      </c>
      <c r="D54" s="68">
        <v>7</v>
      </c>
      <c r="E54" s="68"/>
      <c r="F54" s="68"/>
      <c r="G54" s="68"/>
      <c r="H54" s="68"/>
      <c r="I54" s="68"/>
      <c r="J54" s="68"/>
      <c r="K54" s="68"/>
      <c r="L54" s="68"/>
      <c r="M54" s="68"/>
      <c r="N54" s="38"/>
    </row>
    <row r="55" spans="1:22" ht="19.5" customHeight="1" x14ac:dyDescent="0.15">
      <c r="B55" s="66">
        <v>2007</v>
      </c>
      <c r="C55" s="72">
        <f t="shared" si="7"/>
        <v>14</v>
      </c>
      <c r="D55" s="68">
        <v>14</v>
      </c>
      <c r="E55" s="68"/>
      <c r="F55" s="68"/>
      <c r="G55" s="68"/>
      <c r="H55" s="68"/>
      <c r="I55" s="68"/>
      <c r="J55" s="68"/>
      <c r="K55" s="68"/>
      <c r="L55" s="68"/>
      <c r="M55" s="68"/>
      <c r="N55" s="38"/>
    </row>
    <row r="56" spans="1:22" ht="19.5" customHeight="1" x14ac:dyDescent="0.15">
      <c r="B56" s="66">
        <v>2008</v>
      </c>
      <c r="C56" s="72">
        <f t="shared" si="7"/>
        <v>10</v>
      </c>
      <c r="D56" s="68">
        <v>10</v>
      </c>
      <c r="E56" s="68"/>
      <c r="F56" s="68"/>
      <c r="G56" s="68"/>
      <c r="H56" s="68"/>
      <c r="I56" s="68"/>
      <c r="J56" s="68"/>
      <c r="K56" s="68"/>
      <c r="L56" s="68"/>
      <c r="M56" s="68"/>
      <c r="N56" s="38"/>
    </row>
    <row r="57" spans="1:22" ht="19.5" customHeight="1" x14ac:dyDescent="0.15">
      <c r="B57" s="63">
        <v>2009</v>
      </c>
      <c r="C57" s="73">
        <f t="shared" si="7"/>
        <v>111</v>
      </c>
      <c r="D57" s="64">
        <v>101</v>
      </c>
      <c r="E57" s="64"/>
      <c r="F57" s="64"/>
      <c r="G57" s="64"/>
      <c r="H57" s="64">
        <v>6</v>
      </c>
      <c r="I57" s="64">
        <v>1</v>
      </c>
      <c r="J57" s="64"/>
      <c r="K57" s="64">
        <v>1</v>
      </c>
      <c r="L57" s="64"/>
      <c r="M57" s="64">
        <v>2</v>
      </c>
      <c r="N57" s="37"/>
    </row>
    <row r="58" spans="1:22" ht="19.5" customHeight="1" x14ac:dyDescent="0.15">
      <c r="B58" s="63">
        <v>2010</v>
      </c>
      <c r="C58" s="73">
        <f t="shared" si="7"/>
        <v>77</v>
      </c>
      <c r="D58" s="64">
        <v>75</v>
      </c>
      <c r="E58" s="64"/>
      <c r="F58" s="64"/>
      <c r="G58" s="64"/>
      <c r="H58" s="64"/>
      <c r="I58" s="64">
        <v>1</v>
      </c>
      <c r="J58" s="64"/>
      <c r="K58" s="64"/>
      <c r="L58" s="64"/>
      <c r="M58" s="64">
        <v>1</v>
      </c>
      <c r="N58" s="37"/>
    </row>
    <row r="59" spans="1:22" ht="19.5" customHeight="1" x14ac:dyDescent="0.15">
      <c r="B59" s="77">
        <v>2011</v>
      </c>
      <c r="C59" s="103">
        <f t="shared" si="7"/>
        <v>113</v>
      </c>
      <c r="D59" s="88">
        <v>113</v>
      </c>
      <c r="E59" s="88"/>
      <c r="F59" s="88"/>
      <c r="G59" s="88"/>
      <c r="H59" s="88"/>
      <c r="I59" s="88"/>
      <c r="J59" s="88"/>
      <c r="K59" s="88"/>
      <c r="L59" s="88"/>
      <c r="M59" s="88"/>
      <c r="N59" s="76"/>
    </row>
    <row r="60" spans="1:22" ht="19.5" customHeight="1" x14ac:dyDescent="0.15">
      <c r="B60" s="66">
        <v>2012</v>
      </c>
      <c r="C60" s="72">
        <f t="shared" si="7"/>
        <v>59</v>
      </c>
      <c r="D60" s="67">
        <v>57</v>
      </c>
      <c r="E60" s="67"/>
      <c r="F60" s="67"/>
      <c r="G60" s="67"/>
      <c r="H60" s="67"/>
      <c r="I60" s="67"/>
      <c r="J60" s="67"/>
      <c r="K60" s="67"/>
      <c r="L60" s="67"/>
      <c r="M60" s="67"/>
      <c r="N60" s="38">
        <v>2</v>
      </c>
    </row>
    <row r="61" spans="1:22" ht="19.5" customHeight="1" x14ac:dyDescent="0.15">
      <c r="B61" s="66">
        <v>2013</v>
      </c>
      <c r="C61" s="72">
        <f t="shared" si="7"/>
        <v>190</v>
      </c>
      <c r="D61" s="67">
        <v>190</v>
      </c>
      <c r="E61" s="67"/>
      <c r="F61" s="67"/>
      <c r="G61" s="67"/>
      <c r="H61" s="67"/>
      <c r="I61" s="67"/>
      <c r="J61" s="67"/>
      <c r="K61" s="67"/>
      <c r="L61" s="67"/>
      <c r="M61" s="67"/>
      <c r="N61" s="38"/>
    </row>
    <row r="62" spans="1:22" ht="19.5" customHeight="1" x14ac:dyDescent="0.15">
      <c r="B62" s="191">
        <v>2014</v>
      </c>
      <c r="C62" s="72">
        <f t="shared" si="7"/>
        <v>11</v>
      </c>
      <c r="D62" s="67">
        <v>11</v>
      </c>
      <c r="E62" s="67"/>
      <c r="F62" s="67"/>
      <c r="G62" s="67"/>
      <c r="H62" s="67"/>
      <c r="I62" s="67"/>
      <c r="J62" s="67"/>
      <c r="K62" s="67"/>
      <c r="L62" s="67"/>
      <c r="M62" s="67"/>
      <c r="N62" s="38"/>
    </row>
    <row r="63" spans="1:22" ht="19.5" customHeight="1" x14ac:dyDescent="0.15">
      <c r="B63" s="192">
        <v>2015</v>
      </c>
      <c r="C63" s="72">
        <f t="shared" ref="C63:C65" si="8">SUM(D63:N63)</f>
        <v>26</v>
      </c>
      <c r="D63" s="67">
        <v>6</v>
      </c>
      <c r="E63" s="67"/>
      <c r="F63" s="67"/>
      <c r="G63" s="67">
        <v>19</v>
      </c>
      <c r="H63" s="67"/>
      <c r="I63" s="67"/>
      <c r="J63" s="67"/>
      <c r="K63" s="67"/>
      <c r="L63" s="67">
        <v>1</v>
      </c>
      <c r="M63" s="67"/>
      <c r="N63" s="38"/>
    </row>
    <row r="64" spans="1:22" ht="19.5" customHeight="1" x14ac:dyDescent="0.15">
      <c r="B64" s="192">
        <v>2016</v>
      </c>
      <c r="C64" s="72">
        <f t="shared" si="8"/>
        <v>13</v>
      </c>
      <c r="D64" s="67"/>
      <c r="E64" s="67"/>
      <c r="F64" s="67"/>
      <c r="G64" s="67">
        <v>13</v>
      </c>
      <c r="H64" s="67"/>
      <c r="I64" s="67"/>
      <c r="J64" s="67"/>
      <c r="K64" s="67"/>
      <c r="L64" s="67"/>
      <c r="M64" s="67"/>
      <c r="N64" s="38"/>
    </row>
    <row r="65" spans="2:14" ht="19.5" customHeight="1" x14ac:dyDescent="0.15">
      <c r="B65" s="192">
        <v>2017</v>
      </c>
      <c r="C65" s="72">
        <f t="shared" si="8"/>
        <v>1</v>
      </c>
      <c r="D65" s="67">
        <v>1</v>
      </c>
      <c r="E65" s="67"/>
      <c r="F65" s="67"/>
      <c r="G65" s="67"/>
      <c r="H65" s="67"/>
      <c r="I65" s="67"/>
      <c r="J65" s="67"/>
      <c r="K65" s="67"/>
      <c r="L65" s="67"/>
      <c r="M65" s="67"/>
      <c r="N65" s="38"/>
    </row>
    <row r="66" spans="2:14" ht="19.5" customHeight="1" thickBot="1" x14ac:dyDescent="0.2">
      <c r="B66" s="192">
        <v>2018</v>
      </c>
      <c r="C66" s="72">
        <f t="shared" ref="C66" si="9">SUM(D66:N66)</f>
        <v>2</v>
      </c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38">
        <v>2</v>
      </c>
    </row>
    <row r="67" spans="2:14" ht="19.5" hidden="1" customHeight="1" x14ac:dyDescent="0.15">
      <c r="B67" s="192">
        <v>2019</v>
      </c>
      <c r="C67" s="72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38"/>
    </row>
    <row r="68" spans="2:14" ht="19.5" hidden="1" customHeight="1" x14ac:dyDescent="0.15">
      <c r="B68" s="192">
        <v>2020</v>
      </c>
      <c r="C68" s="72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38"/>
    </row>
    <row r="69" spans="2:14" ht="19.5" hidden="1" customHeight="1" x14ac:dyDescent="0.15">
      <c r="B69" s="63">
        <v>2021</v>
      </c>
      <c r="C69" s="73">
        <f t="shared" ref="C69:C70" si="10">SUM(D69:N69)</f>
        <v>0</v>
      </c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37"/>
    </row>
    <row r="70" spans="2:14" ht="19.5" hidden="1" customHeight="1" x14ac:dyDescent="0.15">
      <c r="B70" s="192">
        <v>2022</v>
      </c>
      <c r="C70" s="73">
        <f t="shared" si="10"/>
        <v>0</v>
      </c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38"/>
    </row>
    <row r="71" spans="2:14" ht="19.5" hidden="1" customHeight="1" thickBot="1" x14ac:dyDescent="0.2">
      <c r="B71" s="157">
        <v>2023</v>
      </c>
      <c r="C71" s="210">
        <f t="shared" si="7"/>
        <v>0</v>
      </c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3"/>
    </row>
    <row r="72" spans="2:14" ht="19.5" customHeight="1" x14ac:dyDescent="0.15">
      <c r="B72" s="48" t="s">
        <v>7</v>
      </c>
      <c r="C72" s="55">
        <f t="shared" ref="C72:N72" si="11">SUM(C54:C71)</f>
        <v>634</v>
      </c>
      <c r="D72" s="87">
        <f t="shared" si="11"/>
        <v>585</v>
      </c>
      <c r="E72" s="87">
        <f t="shared" si="11"/>
        <v>0</v>
      </c>
      <c r="F72" s="87">
        <f t="shared" si="11"/>
        <v>0</v>
      </c>
      <c r="G72" s="87">
        <f t="shared" si="11"/>
        <v>32</v>
      </c>
      <c r="H72" s="87">
        <f t="shared" si="11"/>
        <v>6</v>
      </c>
      <c r="I72" s="87">
        <f t="shared" si="11"/>
        <v>2</v>
      </c>
      <c r="J72" s="87">
        <f t="shared" si="11"/>
        <v>0</v>
      </c>
      <c r="K72" s="87">
        <f t="shared" si="11"/>
        <v>1</v>
      </c>
      <c r="L72" s="87">
        <f t="shared" si="11"/>
        <v>1</v>
      </c>
      <c r="M72" s="87">
        <f t="shared" si="11"/>
        <v>3</v>
      </c>
      <c r="N72" s="87">
        <f t="shared" si="11"/>
        <v>4</v>
      </c>
    </row>
    <row r="73" spans="2:14" ht="19.5" customHeight="1" thickBot="1" x14ac:dyDescent="0.2">
      <c r="B73" s="59"/>
      <c r="C73" s="26">
        <v>1</v>
      </c>
      <c r="D73" s="60">
        <f>D72/C72</f>
        <v>0.92271293375394325</v>
      </c>
      <c r="E73" s="60"/>
      <c r="F73" s="60"/>
      <c r="G73" s="60">
        <f>G72/C72</f>
        <v>5.0473186119873815E-2</v>
      </c>
      <c r="H73" s="60">
        <f>H72/C72</f>
        <v>9.4637223974763408E-3</v>
      </c>
      <c r="I73" s="60">
        <f>I72/C72</f>
        <v>3.1545741324921135E-3</v>
      </c>
      <c r="J73" s="60"/>
      <c r="K73" s="60">
        <f>K72/C72</f>
        <v>1.5772870662460567E-3</v>
      </c>
      <c r="L73" s="60">
        <f>L72/C72</f>
        <v>1.5772870662460567E-3</v>
      </c>
      <c r="M73" s="60">
        <f>M72/C72</f>
        <v>4.7318611987381704E-3</v>
      </c>
      <c r="N73" s="26">
        <f>N72/C72</f>
        <v>6.3091482649842269E-3</v>
      </c>
    </row>
    <row r="74" spans="2:14" ht="14.25" customHeight="1" x14ac:dyDescent="0.15">
      <c r="B74" s="552" t="s">
        <v>99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</row>
    <row r="75" spans="2:14" x14ac:dyDescent="0.1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</sheetData>
  <sheetProtection password="CC61" sheet="1" objects="1" scenarios="1"/>
  <mergeCells count="3">
    <mergeCell ref="B2:N2"/>
    <mergeCell ref="J4:N4"/>
    <mergeCell ref="J52:N52"/>
  </mergeCells>
  <phoneticPr fontId="21" type="noConversion"/>
  <printOptions horizontalCentered="1" gridLinesSet="0"/>
  <pageMargins left="0.62992125984251968" right="0.56999999999999995" top="0.39370078740157483" bottom="0.39370078740157483" header="0.39370078740157483" footer="0.35433070866141736"/>
  <pageSetup paperSize="9" scale="92" firstPageNumber="7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7</vt:i4>
      </vt:variant>
    </vt:vector>
  </HeadingPairs>
  <TitlesOfParts>
    <vt:vector size="12" baseType="lpstr">
      <vt:lpstr>처리현황</vt:lpstr>
      <vt:lpstr>매체유형</vt:lpstr>
      <vt:lpstr>침해유형</vt:lpstr>
      <vt:lpstr>신청인</vt:lpstr>
      <vt:lpstr>중재부별</vt:lpstr>
      <vt:lpstr>매체유형!period</vt:lpstr>
      <vt:lpstr>period</vt:lpstr>
      <vt:lpstr>매체유형!Print_Area</vt:lpstr>
      <vt:lpstr>신청인!Print_Area</vt:lpstr>
      <vt:lpstr>중재부별!Print_Area</vt:lpstr>
      <vt:lpstr>처리현황!Print_Area</vt:lpstr>
      <vt:lpstr>침해유형!Print_Area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언론중재신청 처리현황</dc:title>
  <dc:creator>홍지용</dc:creator>
  <cp:lastModifiedBy>성지원</cp:lastModifiedBy>
  <cp:lastPrinted>2024-02-23T00:34:42Z</cp:lastPrinted>
  <dcterms:created xsi:type="dcterms:W3CDTF">1997-11-05T07:02:00Z</dcterms:created>
  <dcterms:modified xsi:type="dcterms:W3CDTF">2024-02-23T00:41:20Z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5">
    <vt:lpwstr>eyJub2RlMSI6eyJkc2QiOiIwMTAwMDAwMDAwMDAzNTQ5IiwibG9nVGltZSI6IjIwMjQtMDItMTlUMDI6MTc6MjZaIiwicElEIjo0MTk0MzA0LCJ0cmFjZUlkIjoiMkYzNjE3MTAzMUVFNDAyMUI3RTQwMjBGNEZEQkRBMkQiLCJ1c2VyQ29kZSI6InNqdzcxMSJ9LCJub2RlMiI6eyJkc2QiOiIwMTAwMDAwMDAwMDAzNTQ5IiwibG9nVGltZSI6IjIwMjQtMDItMTlUMDQ6MTg6NTRaIiwicElEIjo0MTk0MzA0LCJ0cmFjZUlkIjoiQzM4QjEyOTk2QzNBNEU0NzlFQzM0QkJBQzdGMUIwRUMiLCJ1c2VyQ29kZSI6InNqdzcxMSJ9LCJub2RlMyI6eyJkc2QiOiIwMTAwMDAwMDAwMDAzNTQ5IiwibG9nVGltZSI6IjIwMjQtMDItMTlUMDc6Mjk6MTVaIiwicElEIjo0MTk0MzA0LCJ0cmFjZUlkIjoiMjQ5MTQwNzMzOEVBNDRCNTkwQzk2REY2RjYwQjU5REMiLCJ1c2VyQ29kZSI6InNqdzcxMSJ9LCJub2RlNCI6eyJkc2QiOiIwMTAwMDAwMDAwMDAzNTQ5IiwibG9nVGltZSI6IjIwMjQtMDItMjJUMjM6NDc6NTdaIiwicElEIjo0MTk0MzA0LCJ0cmFjZUlkIjoiQkEwNDQ4NTRGRTcwNDQzOThGRDFGNzU5OUJGOTU2ODgiLCJ1c2VyQ29kZSI6InNqdzcxMSJ9LCJub2RlNSI6eyJkc2QiOiIwMDAwMDAwMDAwMDAwMDAwIiwibG9nVGltZSI6IjIwMjQtMDItMjNUMDc6NTY6MDFaIiwicElEIjoyMDQ4LCJ0cmFjZUlkIjoiQTlDMjg2MTc0QkYzNDJGRkFBMjI2RUU0RjlDOUM4MDAiLCJ1c2VyQ29kZSI6InNqdzcxMSJ9LCJub2RlQ291bnQiOjE1fQ==</vt:lpwstr>
  </property>
  <property fmtid="{D5CDD505-2E9C-101B-9397-08002B2CF9AE}" name="FDRClass" pid="6">
    <vt:lpwstr>0</vt:lpwstr>
  </property>
  <property fmtid="{D5CDD505-2E9C-101B-9397-08002B2CF9AE}" name="FDRSet" pid="7">
    <vt:lpwstr>manual</vt:lpwstr>
  </property>
</Properties>
</file>