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johnm\Desktop\TSN\DATA ANALYST\LIVES\Datasets\DATA\"/>
    </mc:Choice>
  </mc:AlternateContent>
  <xr:revisionPtr revIDLastSave="0" documentId="13_ncr:1_{2BE5936A-3A82-43DC-A0A0-106B925CC5D2}" xr6:coauthVersionLast="47" xr6:coauthVersionMax="47" xr10:uidLastSave="{00000000-0000-0000-0000-000000000000}"/>
  <bookViews>
    <workbookView xWindow="32400" yWindow="1200" windowWidth="22755" windowHeight="12600" tabRatio="584" xr2:uid="{AE194D02-270C-43D1-B470-3291AFA9C561}"/>
  </bookViews>
  <sheets>
    <sheet name="DATA ANALYSIS" sheetId="4" r:id="rId1"/>
    <sheet name="STATISTICAL MODEL" sheetId="5" r:id="rId2"/>
    <sheet name="CRISP DM PROCESS MODEL"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4" l="1"/>
  <c r="L9" i="4"/>
  <c r="F3" i="4"/>
  <c r="F4" i="4"/>
  <c r="F5" i="4"/>
  <c r="F6" i="4"/>
  <c r="F7" i="4"/>
  <c r="F8" i="4"/>
  <c r="F9" i="4"/>
  <c r="F10" i="4"/>
  <c r="F11" i="4"/>
  <c r="F12" i="4"/>
  <c r="F13" i="4"/>
  <c r="F14" i="4"/>
  <c r="F15" i="4"/>
  <c r="F16" i="4"/>
  <c r="F17" i="4"/>
  <c r="F18" i="4"/>
  <c r="F19" i="4"/>
  <c r="F20" i="4"/>
  <c r="F21" i="4"/>
  <c r="F22" i="4"/>
  <c r="F23" i="4"/>
  <c r="F2" i="4"/>
  <c r="L7" i="4"/>
  <c r="L5" i="4"/>
  <c r="L4" i="4"/>
  <c r="G4" i="4" s="1"/>
  <c r="L3" i="4"/>
  <c r="G23" i="4" l="1"/>
  <c r="G15" i="4"/>
  <c r="G7" i="4"/>
  <c r="G22" i="4"/>
  <c r="G14" i="4"/>
  <c r="G6" i="4"/>
  <c r="G19" i="4"/>
  <c r="G11" i="4"/>
  <c r="G3" i="4"/>
  <c r="G18" i="4"/>
  <c r="G10" i="4"/>
  <c r="G21" i="4"/>
  <c r="G17" i="4"/>
  <c r="G13" i="4"/>
  <c r="G9" i="4"/>
  <c r="G5" i="4"/>
  <c r="G2" i="4"/>
  <c r="G20" i="4"/>
  <c r="G16" i="4"/>
  <c r="G12" i="4"/>
  <c r="G8" i="4"/>
  <c r="L6" i="4"/>
  <c r="L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420A7-5C6F-4163-96CB-0D06AE212BE4}" keepAlive="1" name="Query - Attendance" description="Connection to the 'Attendance' query in the workbook." type="5" refreshedVersion="8" background="1" saveData="1">
    <dbPr connection="Provider=Microsoft.Mashup.OleDb.1;Data Source=$Workbook$;Location=Attendance;Extended Properties=&quot;&quot;" command="SELECT * FROM [Attendance]"/>
  </connection>
</connections>
</file>

<file path=xl/sharedStrings.xml><?xml version="1.0" encoding="utf-8"?>
<sst xmlns="http://schemas.openxmlformats.org/spreadsheetml/2006/main" count="73" uniqueCount="50">
  <si>
    <t>Year</t>
  </si>
  <si>
    <t>Hosts</t>
  </si>
  <si>
    <t>Matches</t>
  </si>
  <si>
    <t>Uruguay</t>
  </si>
  <si>
    <t>Italy</t>
  </si>
  <si>
    <t>France</t>
  </si>
  <si>
    <t>Brazil</t>
  </si>
  <si>
    <t>Switzerland</t>
  </si>
  <si>
    <t>Sweden</t>
  </si>
  <si>
    <t>Chile</t>
  </si>
  <si>
    <t>England</t>
  </si>
  <si>
    <t>Mexico</t>
  </si>
  <si>
    <t>West Germany</t>
  </si>
  <si>
    <t>Argentina</t>
  </si>
  <si>
    <t>Spain</t>
  </si>
  <si>
    <t>United States</t>
  </si>
  <si>
    <t>South Korea_x000D_
Japan</t>
  </si>
  <si>
    <t>Germany</t>
  </si>
  <si>
    <t>South Africa</t>
  </si>
  <si>
    <t>Russia</t>
  </si>
  <si>
    <t>Qatar</t>
  </si>
  <si>
    <t>Total Attendance</t>
  </si>
  <si>
    <t>Total Matches</t>
  </si>
  <si>
    <t>Total FIFA Operation Years</t>
  </si>
  <si>
    <t>Average Attendance per Game</t>
  </si>
  <si>
    <t>Average Attendance per World Cup Event</t>
  </si>
  <si>
    <t>Total Word Cup Events</t>
  </si>
  <si>
    <t>Average Tickets Sold</t>
  </si>
  <si>
    <t>Percent of Total Attendance</t>
  </si>
  <si>
    <t>How Many Distinct Hosts</t>
  </si>
  <si>
    <t>Distinct Hosts</t>
  </si>
  <si>
    <t>Measures</t>
  </si>
  <si>
    <t>DESCRIPTIVE STATISTICAL ANALYSIS</t>
  </si>
  <si>
    <t>ANALYTICS</t>
  </si>
  <si>
    <t>Attendance based on Matches</t>
  </si>
  <si>
    <t>Variable</t>
  </si>
  <si>
    <t>Results</t>
  </si>
  <si>
    <t>BUSINESS UNDERSTANDING</t>
  </si>
  <si>
    <t>DATA UNDERSTANDING</t>
  </si>
  <si>
    <t>DATA PREPARATION</t>
  </si>
  <si>
    <t>MODELING</t>
  </si>
  <si>
    <t>EVALUATION</t>
  </si>
  <si>
    <t>DEPLOYMENT</t>
  </si>
  <si>
    <r>
      <rPr>
        <u/>
        <sz val="11"/>
        <color theme="1"/>
        <rFont val="Aptos Narrow"/>
        <family val="2"/>
        <scheme val="minor"/>
      </rPr>
      <t xml:space="preserve">Sourse of data:
</t>
    </r>
    <r>
      <rPr>
        <sz val="11"/>
        <color theme="1"/>
        <rFont val="Aptos Narrow"/>
        <family val="2"/>
        <scheme val="minor"/>
      </rPr>
      <t xml:space="preserve">Sport attendances figures based on data provided by Wikipedia. 
</t>
    </r>
    <r>
      <rPr>
        <u/>
        <sz val="11"/>
        <color theme="1"/>
        <rFont val="Aptos Narrow"/>
        <family val="2"/>
        <scheme val="minor"/>
      </rPr>
      <t>Link</t>
    </r>
    <r>
      <rPr>
        <sz val="11"/>
        <color theme="1"/>
        <rFont val="Aptos Narrow"/>
        <family val="2"/>
        <scheme val="minor"/>
      </rPr>
      <t xml:space="preserve">: https://en.wikipedia.org/wiki/FIFA_World_Cup
</t>
    </r>
    <r>
      <rPr>
        <u/>
        <sz val="11"/>
        <color theme="1"/>
        <rFont val="Aptos Narrow"/>
        <family val="2"/>
        <scheme val="minor"/>
      </rPr>
      <t xml:space="preserve">Clarification on data:
</t>
    </r>
    <r>
      <rPr>
        <sz val="11"/>
        <color theme="1"/>
        <rFont val="Aptos Narrow"/>
        <family val="2"/>
        <scheme val="minor"/>
      </rPr>
      <t>Venues/Cities provides two numbers. How many football stadiums used in how many different cities</t>
    </r>
  </si>
  <si>
    <t>What is the attendance prediction for 2024 FIFA World Cup?
What factors and assumptions are taken into consideration to create the prediction?
What other factors may skew the results of the prediction?</t>
  </si>
  <si>
    <t>Import data into Microsoft Excel using import facility using Web Importing. Data needs to be transformed using PowerQuery by setting the correct data types. Irrelevant data is deleted.</t>
  </si>
  <si>
    <r>
      <rPr>
        <u/>
        <sz val="11"/>
        <color theme="1"/>
        <rFont val="Aptos Narrow"/>
        <family val="2"/>
        <scheme val="minor"/>
      </rPr>
      <t xml:space="preserve">Statistical Model:
</t>
    </r>
    <r>
      <rPr>
        <sz val="11"/>
        <color theme="1"/>
        <rFont val="Aptos Narrow"/>
        <family val="2"/>
        <scheme val="minor"/>
      </rPr>
      <t xml:space="preserve">Oridinary Least Squars (OLS) regression analysis was performed to describe the statistical significance between number of matches and total attendance.
</t>
    </r>
    <r>
      <rPr>
        <u/>
        <sz val="11"/>
        <color theme="1"/>
        <rFont val="Aptos Narrow"/>
        <family val="2"/>
        <scheme val="minor"/>
      </rPr>
      <t xml:space="preserve">Statistical Tools used:
</t>
    </r>
    <r>
      <rPr>
        <sz val="11"/>
        <color theme="1"/>
        <rFont val="Aptos Narrow"/>
        <family val="2"/>
        <scheme val="minor"/>
      </rPr>
      <t xml:space="preserve">Microsoft Excel graph
Microsoft Excel Statistics
Jupytier Notebooks using Python 3 kerner
</t>
    </r>
    <r>
      <rPr>
        <b/>
        <sz val="11"/>
        <color theme="1"/>
        <rFont val="Aptos Narrow"/>
        <family val="2"/>
        <scheme val="minor"/>
      </rPr>
      <t>(See Results Table)</t>
    </r>
  </si>
  <si>
    <r>
      <rPr>
        <b/>
        <u/>
        <sz val="11"/>
        <color theme="1"/>
        <rFont val="Aptos Narrow"/>
        <family val="2"/>
        <scheme val="minor"/>
      </rPr>
      <t xml:space="preserve">Coefficients: </t>
    </r>
    <r>
      <rPr>
        <sz val="11"/>
        <color theme="1"/>
        <rFont val="Aptos Narrow"/>
        <family val="2"/>
        <scheme val="minor"/>
      </rPr>
      <t xml:space="preserve">The intercept (const const) is approximately -569,300. The coefficient for the number of matches (Matches Matches) is approximately 58,570.
</t>
    </r>
    <r>
      <rPr>
        <u/>
        <sz val="11"/>
        <color theme="1"/>
        <rFont val="Aptos Narrow"/>
        <family val="2"/>
        <scheme val="minor"/>
      </rPr>
      <t xml:space="preserve">
</t>
    </r>
    <r>
      <rPr>
        <b/>
        <u/>
        <sz val="11"/>
        <color theme="1"/>
        <rFont val="Aptos Narrow"/>
        <family val="2"/>
        <scheme val="minor"/>
      </rPr>
      <t xml:space="preserve">R-squared: </t>
    </r>
    <r>
      <rPr>
        <sz val="11"/>
        <color theme="1"/>
        <rFont val="Aptos Narrow"/>
        <family val="2"/>
        <scheme val="minor"/>
      </rPr>
      <t xml:space="preserve">The R-squared value is 0.885, indicating that the model explains about 88.5% of the variance in total attendance. This suggests a strong relationship between the number of matches and total attendance.
</t>
    </r>
    <r>
      <rPr>
        <u/>
        <sz val="11"/>
        <color theme="1"/>
        <rFont val="Aptos Narrow"/>
        <family val="2"/>
        <scheme val="minor"/>
      </rPr>
      <t xml:space="preserve">
</t>
    </r>
    <r>
      <rPr>
        <b/>
        <u/>
        <sz val="11"/>
        <color theme="1"/>
        <rFont val="Aptos Narrow"/>
        <family val="2"/>
        <scheme val="minor"/>
      </rPr>
      <t xml:space="preserve">P-values: </t>
    </r>
    <r>
      <rPr>
        <sz val="11"/>
        <color theme="1"/>
        <rFont val="Aptos Narrow"/>
        <family val="2"/>
        <scheme val="minor"/>
      </rPr>
      <t xml:space="preserve">The p-value for the intercept is 0.019, and for the Matches variable, it is very close to zero (0.000). The low p-values suggest that both coefficients are statistically significant.
</t>
    </r>
    <r>
      <rPr>
        <u/>
        <sz val="11"/>
        <color theme="1"/>
        <rFont val="Aptos Narrow"/>
        <family val="2"/>
        <scheme val="minor"/>
      </rPr>
      <t xml:space="preserve">
</t>
    </r>
    <r>
      <rPr>
        <b/>
        <u/>
        <sz val="11"/>
        <color theme="1"/>
        <rFont val="Aptos Narrow"/>
        <family val="2"/>
        <scheme val="minor"/>
      </rPr>
      <t xml:space="preserve">Interpretation: </t>
    </r>
    <r>
      <rPr>
        <sz val="11"/>
        <color theme="1"/>
        <rFont val="Aptos Narrow"/>
        <family val="2"/>
        <scheme val="minor"/>
      </rPr>
      <t xml:space="preserve">The intercept of approximately -569,300 suggests that when there are zero matches, the predicted total attendance is around -569,300. However, this might not have a meaningful interpretation in the context of your data. The coefficient for Matches (approximately 58,570) indicates that for each additional match, the predicted total attendance increases by about 58,570.
</t>
    </r>
    <r>
      <rPr>
        <b/>
        <u/>
        <sz val="11"/>
        <color theme="1"/>
        <rFont val="Aptos Narrow"/>
        <family val="2"/>
        <scheme val="minor"/>
      </rPr>
      <t>F-statistic:</t>
    </r>
    <r>
      <rPr>
        <sz val="11"/>
        <color theme="1"/>
        <rFont val="Aptos Narrow"/>
        <family val="2"/>
        <scheme val="minor"/>
      </rPr>
      <t xml:space="preserve"> The F-statistic is 153.9 with a low p-value (7.55e-11), indicating that the overall model is statistically significant.</t>
    </r>
  </si>
  <si>
    <t>Overall, based on this model, it appears that there is a strong positive relationship between the number of matches and total attendance. Keep in mind that these results are based on the assumptions of the linear regression model, and other factors not included in the model may also influence total attendance.</t>
  </si>
  <si>
    <t>PREDICTIVE STATISTICAL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</si>
</sst>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_-* #,##0_-;\-* #,##0_-;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b/>
      <u/>
      <sz val="11"/>
      <color theme="1"/>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FFFFD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0" fillId="0" borderId="1" xfId="0" applyBorder="1"/>
    <xf numFmtId="164" fontId="0" fillId="0" borderId="1" xfId="1" applyNumberFormat="1" applyFont="1" applyBorder="1"/>
    <xf numFmtId="165" fontId="0" fillId="0" borderId="1" xfId="1" applyNumberFormat="1" applyFont="1" applyBorder="1"/>
    <xf numFmtId="0" fontId="0" fillId="3" borderId="1" xfId="0" applyFill="1" applyBorder="1"/>
    <xf numFmtId="3" fontId="0" fillId="0" borderId="1" xfId="0" applyNumberFormat="1" applyBorder="1"/>
    <xf numFmtId="3" fontId="0" fillId="3" borderId="1" xfId="0" applyNumberFormat="1" applyFill="1" applyBorder="1"/>
    <xf numFmtId="10" fontId="0" fillId="0" borderId="1" xfId="1" applyNumberFormat="1" applyFont="1" applyBorder="1"/>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165" fontId="0" fillId="3" borderId="1" xfId="1" applyNumberFormat="1" applyFont="1" applyFill="1" applyBorder="1"/>
    <xf numFmtId="0" fontId="0" fillId="0" borderId="0" xfId="0" applyAlignment="1">
      <alignment vertical="top"/>
    </xf>
    <xf numFmtId="0" fontId="2" fillId="5" borderId="1" xfId="0" applyFont="1" applyFill="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2" fillId="2" borderId="1" xfId="0" applyFont="1" applyFill="1" applyBorder="1" applyAlignment="1">
      <alignment vertical="top" wrapText="1"/>
    </xf>
    <xf numFmtId="0" fontId="2" fillId="2" borderId="0" xfId="0" applyFont="1" applyFill="1" applyAlignment="1">
      <alignment vertical="top" wrapText="1"/>
    </xf>
    <xf numFmtId="0" fontId="2" fillId="0" borderId="0" xfId="0" applyFont="1"/>
    <xf numFmtId="0" fontId="2" fillId="2" borderId="0" xfId="0" applyFont="1" applyFill="1" applyAlignment="1">
      <alignment horizontal="center" vertical="center" wrapText="1"/>
    </xf>
    <xf numFmtId="0" fontId="0" fillId="0" borderId="1" xfId="0" applyBorder="1" applyAlignment="1">
      <alignment horizontal="left"/>
    </xf>
    <xf numFmtId="0" fontId="0" fillId="3" borderId="1" xfId="0" applyFill="1" applyBorder="1" applyAlignment="1">
      <alignment horizontal="left"/>
    </xf>
  </cellXfs>
  <cellStyles count="2">
    <cellStyle name="Comma" xfId="1" builtinId="3"/>
    <cellStyle name="Normal" xfId="0" builtinId="0"/>
  </cellStyles>
  <dxfs count="2">
    <dxf>
      <font>
        <color theme="0"/>
      </font>
      <fill>
        <patternFill>
          <bgColor theme="3" tint="0.499984740745262"/>
        </patternFill>
      </fill>
    </dxf>
    <dxf>
      <font>
        <color theme="0"/>
      </font>
      <fill>
        <patternFill>
          <bgColor theme="3" tint="0.499984740745262"/>
        </patternFill>
      </fill>
    </dxf>
  </dxfs>
  <tableStyles count="0" defaultTableStyle="TableStyleMedium2" defaultPivotStyle="PivotStyleLight16"/>
  <colors>
    <mruColors>
      <color rgb="FFFFFFDD"/>
      <color rgb="FFEBE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95166005911679E-2"/>
          <c:y val="8.6307557211540778E-2"/>
          <c:w val="0.81299155194845185"/>
          <c:h val="0.80920313796265297"/>
        </c:manualLayout>
      </c:layout>
      <c:scatterChart>
        <c:scatterStyle val="lineMarker"/>
        <c:varyColors val="0"/>
        <c:ser>
          <c:idx val="0"/>
          <c:order val="0"/>
          <c:tx>
            <c:strRef>
              <c:f>'DATA ANALYSIS'!$E$1</c:f>
              <c:strCache>
                <c:ptCount val="1"/>
                <c:pt idx="0">
                  <c:v>Matches</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1.3144381979880299E-2"/>
                  <c:y val="-0.18079096045197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BB-4688-A6C7-6D35958B1A33}"/>
                </c:ext>
              </c:extLst>
            </c:dLbl>
            <c:dLbl>
              <c:idx val="1"/>
              <c:layout>
                <c:manualLayout>
                  <c:x val="6.5722140992624748E-3"/>
                  <c:y val="7.19154283163772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BB-4688-A6C7-6D35958B1A33}"/>
                </c:ext>
              </c:extLst>
            </c:dLbl>
            <c:dLbl>
              <c:idx val="2"/>
              <c:layout>
                <c:manualLayout>
                  <c:x val="3.2860954949700746E-2"/>
                  <c:y val="1.80790960451977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BB-4688-A6C7-6D35958B1A33}"/>
                </c:ext>
              </c:extLst>
            </c:dLbl>
            <c:dLbl>
              <c:idx val="3"/>
              <c:layout>
                <c:manualLayout>
                  <c:x val="1.6430477474850373E-2"/>
                  <c:y val="-5.423728813559321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BB-4688-A6C7-6D35958B1A33}"/>
                </c:ext>
              </c:extLst>
            </c:dLbl>
            <c:dLbl>
              <c:idx val="4"/>
              <c:layout>
                <c:manualLayout>
                  <c:x val="1.1501334232395201E-2"/>
                  <c:y val="4.06779661016949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BB-4688-A6C7-6D35958B1A33}"/>
                </c:ext>
              </c:extLst>
            </c:dLbl>
            <c:dLbl>
              <c:idx val="5"/>
              <c:layout>
                <c:manualLayout>
                  <c:x val="1.9716572969820448E-2"/>
                  <c:y val="6.779661016949152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BB-4688-A6C7-6D35958B1A33}"/>
                </c:ext>
              </c:extLst>
            </c:dLbl>
            <c:dLbl>
              <c:idx val="6"/>
              <c:layout>
                <c:manualLayout>
                  <c:x val="6.4078862151916452E-2"/>
                  <c:y val="-2.7118644067796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FBB-4688-A6C7-6D35958B1A33}"/>
                </c:ext>
              </c:extLst>
            </c:dLbl>
            <c:dLbl>
              <c:idx val="7"/>
              <c:layout>
                <c:manualLayout>
                  <c:x val="-6.0244388126138874E-17"/>
                  <c:y val="-0.126553672316384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BB-4688-A6C7-6D35958B1A33}"/>
                </c:ext>
              </c:extLst>
            </c:dLbl>
            <c:dLbl>
              <c:idx val="8"/>
              <c:layout>
                <c:manualLayout>
                  <c:x val="-0.11665639007143765"/>
                  <c:y val="-0.1220338983050848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FBB-4688-A6C7-6D35958B1A33}"/>
                </c:ext>
              </c:extLst>
            </c:dLbl>
            <c:dLbl>
              <c:idx val="9"/>
              <c:layout>
                <c:manualLayout>
                  <c:x val="1.1501334232395201E-2"/>
                  <c:y val="-6.779661016949152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BB-4688-A6C7-6D35958B1A33}"/>
                </c:ext>
              </c:extLst>
            </c:dLbl>
            <c:dLbl>
              <c:idx val="10"/>
              <c:layout>
                <c:manualLayout>
                  <c:x val="4.929143242455112E-2"/>
                  <c:y val="4.067796610169499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FBB-4688-A6C7-6D35958B1A33}"/>
                </c:ext>
              </c:extLst>
            </c:dLbl>
            <c:dLbl>
              <c:idx val="11"/>
              <c:layout>
                <c:manualLayout>
                  <c:x val="1.6430477474850373E-3"/>
                  <c:y val="9.49152542372881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BB-4688-A6C7-6D35958B1A33}"/>
                </c:ext>
              </c:extLst>
            </c:dLbl>
            <c:dLbl>
              <c:idx val="13"/>
              <c:layout>
                <c:manualLayout>
                  <c:x val="0"/>
                  <c:y val="-9.03954802259887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BB-4688-A6C7-6D35958B1A33}"/>
                </c:ext>
              </c:extLst>
            </c:dLbl>
            <c:dLbl>
              <c:idx val="15"/>
              <c:layout>
                <c:manualLayout>
                  <c:x val="3.8339716382981795E-2"/>
                  <c:y val="1.19302739652922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BB-4688-A6C7-6D35958B1A33}"/>
                </c:ext>
              </c:extLst>
            </c:dLbl>
            <c:dLbl>
              <c:idx val="16"/>
              <c:layout>
                <c:manualLayout>
                  <c:x val="3.7838012402256864E-2"/>
                  <c:y val="4.3635534467618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FBB-4688-A6C7-6D35958B1A33}"/>
                </c:ext>
              </c:extLst>
            </c:dLbl>
            <c:dLbl>
              <c:idx val="17"/>
              <c:layout>
                <c:manualLayout>
                  <c:x val="3.6592336282610008E-2"/>
                  <c:y val="-2.71102895871842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FBB-4688-A6C7-6D35958B1A33}"/>
                </c:ext>
              </c:extLst>
            </c:dLbl>
            <c:dLbl>
              <c:idx val="18"/>
              <c:layout>
                <c:manualLayout>
                  <c:x val="3.9641697639494065E-2"/>
                  <c:y val="-3.675899107805609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FBB-4688-A6C7-6D35958B1A33}"/>
                </c:ext>
              </c:extLst>
            </c:dLbl>
            <c:dLbl>
              <c:idx val="19"/>
              <c:layout>
                <c:manualLayout>
                  <c:x val="3.8117016961052089E-2"/>
                  <c:y val="-5.959256941311171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FBB-4688-A6C7-6D35958B1A33}"/>
                </c:ext>
              </c:extLst>
            </c:dLbl>
            <c:dLbl>
              <c:idx val="20"/>
              <c:layout>
                <c:manualLayout>
                  <c:x val="4.079721350799851E-2"/>
                  <c:y val="1.403544519966427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FBB-4688-A6C7-6D35958B1A33}"/>
                </c:ext>
              </c:extLst>
            </c:dLbl>
            <c:dLbl>
              <c:idx val="21"/>
              <c:layout>
                <c:manualLayout>
                  <c:x val="-5.5655046639021523E-2"/>
                  <c:y val="-7.726219065500364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FBB-4688-A6C7-6D35958B1A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rgbClr val="C00000"/>
                </a:solidFill>
                <a:prstDash val="solid"/>
              </a:ln>
              <a:effectLst/>
            </c:spPr>
            <c:trendlineType val="linear"/>
            <c:dispRSqr val="1"/>
            <c:dispEq val="1"/>
            <c:trendlineLbl>
              <c:layout>
                <c:manualLayout>
                  <c:x val="-0.56850276237323394"/>
                  <c:y val="-0.10165659976421616"/>
                </c:manualLayout>
              </c:layout>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y = 58569x - 569267</a:t>
                    </a:r>
                  </a:p>
                  <a:p>
                    <a:pPr>
                      <a:defRPr sz="1200"/>
                    </a:pPr>
                    <a:r>
                      <a:rPr lang="en-US" sz="1200" baseline="0">
                        <a:solidFill>
                          <a:schemeClr val="tx1"/>
                        </a:solidFill>
                      </a:rPr>
                      <a:t>R² = 0.885</a:t>
                    </a:r>
                    <a:endParaRPr lang="en-US" sz="1200">
                      <a:solidFill>
                        <a:schemeClr val="tx1"/>
                      </a:solidFill>
                    </a:endParaRPr>
                  </a:p>
                </c:rich>
              </c:tx>
              <c:numFmt formatCode="General" sourceLinked="0"/>
              <c:spPr>
                <a:solidFill>
                  <a:srgbClr val="EBEECE"/>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xVal>
            <c:numRef>
              <c:f>'DATA ANALYSIS'!$E$2:$E$23</c:f>
              <c:numCache>
                <c:formatCode>General</c:formatCode>
                <c:ptCount val="22"/>
                <c:pt idx="0">
                  <c:v>18</c:v>
                </c:pt>
                <c:pt idx="1">
                  <c:v>17</c:v>
                </c:pt>
                <c:pt idx="2">
                  <c:v>18</c:v>
                </c:pt>
                <c:pt idx="3">
                  <c:v>22</c:v>
                </c:pt>
                <c:pt idx="4">
                  <c:v>26</c:v>
                </c:pt>
                <c:pt idx="5">
                  <c:v>35</c:v>
                </c:pt>
                <c:pt idx="6">
                  <c:v>32</c:v>
                </c:pt>
                <c:pt idx="7">
                  <c:v>32</c:v>
                </c:pt>
                <c:pt idx="8">
                  <c:v>32</c:v>
                </c:pt>
                <c:pt idx="9">
                  <c:v>38</c:v>
                </c:pt>
                <c:pt idx="10">
                  <c:v>38</c:v>
                </c:pt>
                <c:pt idx="11">
                  <c:v>52</c:v>
                </c:pt>
                <c:pt idx="12">
                  <c:v>52</c:v>
                </c:pt>
                <c:pt idx="13">
                  <c:v>52</c:v>
                </c:pt>
                <c:pt idx="14">
                  <c:v>52</c:v>
                </c:pt>
                <c:pt idx="15">
                  <c:v>64</c:v>
                </c:pt>
                <c:pt idx="16">
                  <c:v>64</c:v>
                </c:pt>
                <c:pt idx="17">
                  <c:v>64</c:v>
                </c:pt>
                <c:pt idx="18">
                  <c:v>64</c:v>
                </c:pt>
                <c:pt idx="19">
                  <c:v>64</c:v>
                </c:pt>
                <c:pt idx="20">
                  <c:v>64</c:v>
                </c:pt>
                <c:pt idx="21">
                  <c:v>64</c:v>
                </c:pt>
              </c:numCache>
            </c:numRef>
          </c:xVal>
          <c:yVal>
            <c:numRef>
              <c:f>'DATA ANALYSIS'!$D$2:$D$23</c:f>
              <c:numCache>
                <c:formatCode>#,##0_ ;\-#,##0\ </c:formatCode>
                <c:ptCount val="22"/>
                <c:pt idx="0">
                  <c:v>590549</c:v>
                </c:pt>
                <c:pt idx="1">
                  <c:v>363000</c:v>
                </c:pt>
                <c:pt idx="2">
                  <c:v>375700</c:v>
                </c:pt>
                <c:pt idx="3">
                  <c:v>1045246</c:v>
                </c:pt>
                <c:pt idx="4">
                  <c:v>768607</c:v>
                </c:pt>
                <c:pt idx="5">
                  <c:v>819810</c:v>
                </c:pt>
                <c:pt idx="6">
                  <c:v>893172</c:v>
                </c:pt>
                <c:pt idx="7">
                  <c:v>1563135</c:v>
                </c:pt>
                <c:pt idx="8">
                  <c:v>1603975</c:v>
                </c:pt>
                <c:pt idx="9">
                  <c:v>1865753</c:v>
                </c:pt>
                <c:pt idx="10">
                  <c:v>1545791</c:v>
                </c:pt>
                <c:pt idx="11">
                  <c:v>2109723</c:v>
                </c:pt>
                <c:pt idx="12">
                  <c:v>2394031</c:v>
                </c:pt>
                <c:pt idx="13">
                  <c:v>2516215</c:v>
                </c:pt>
                <c:pt idx="14">
                  <c:v>3587538</c:v>
                </c:pt>
                <c:pt idx="15">
                  <c:v>2785100</c:v>
                </c:pt>
                <c:pt idx="16">
                  <c:v>2705197</c:v>
                </c:pt>
                <c:pt idx="17">
                  <c:v>3359439</c:v>
                </c:pt>
                <c:pt idx="18">
                  <c:v>3178856</c:v>
                </c:pt>
                <c:pt idx="19">
                  <c:v>3429873</c:v>
                </c:pt>
                <c:pt idx="20">
                  <c:v>3031768</c:v>
                </c:pt>
                <c:pt idx="21">
                  <c:v>3404252</c:v>
                </c:pt>
              </c:numCache>
            </c:numRef>
          </c:yVal>
          <c:smooth val="0"/>
          <c:extLst>
            <c:ext xmlns:c16="http://schemas.microsoft.com/office/drawing/2014/chart" uri="{C3380CC4-5D6E-409C-BE32-E72D297353CC}">
              <c16:uniqueId val="{00000015-AFBB-4688-A6C7-6D35958B1A33}"/>
            </c:ext>
          </c:extLst>
        </c:ser>
        <c:dLbls>
          <c:showLegendKey val="0"/>
          <c:showVal val="0"/>
          <c:showCatName val="0"/>
          <c:showSerName val="0"/>
          <c:showPercent val="0"/>
          <c:showBubbleSize val="0"/>
        </c:dLbls>
        <c:axId val="663821456"/>
        <c:axId val="663824696"/>
      </c:scatterChart>
      <c:valAx>
        <c:axId val="663821456"/>
        <c:scaling>
          <c:orientation val="minMax"/>
          <c:max val="67"/>
          <c:min val="17"/>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24696"/>
        <c:crosses val="autoZero"/>
        <c:crossBetween val="midCat"/>
      </c:valAx>
      <c:valAx>
        <c:axId val="6638246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_ ;\-#,##0\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21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17860</xdr:colOff>
      <xdr:row>0</xdr:row>
      <xdr:rowOff>17860</xdr:rowOff>
    </xdr:from>
    <xdr:to>
      <xdr:col>0</xdr:col>
      <xdr:colOff>838200</xdr:colOff>
      <xdr:row>2</xdr:row>
      <xdr:rowOff>63033</xdr:rowOff>
    </xdr:to>
    <xdr:pic>
      <xdr:nvPicPr>
        <xdr:cNvPr id="3" name="Picture 2" descr="The Official FIFA App - Apps on Google Play">
          <a:extLst>
            <a:ext uri="{FF2B5EF4-FFF2-40B4-BE49-F238E27FC236}">
              <a16:creationId xmlns:a16="http://schemas.microsoft.com/office/drawing/2014/main" id="{A5288934-6C44-171C-668C-54A7996C7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860" y="17860"/>
          <a:ext cx="820340" cy="816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404813</xdr:colOff>
      <xdr:row>27</xdr:row>
      <xdr:rowOff>9525</xdr:rowOff>
    </xdr:to>
    <xdr:graphicFrame macro="">
      <xdr:nvGraphicFramePr>
        <xdr:cNvPr id="4" name="Chart 3">
          <a:extLst>
            <a:ext uri="{FF2B5EF4-FFF2-40B4-BE49-F238E27FC236}">
              <a16:creationId xmlns:a16="http://schemas.microsoft.com/office/drawing/2014/main" id="{56976416-5719-44F0-A3EC-EF1B6FE57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104775</xdr:colOff>
      <xdr:row>0</xdr:row>
      <xdr:rowOff>180975</xdr:rowOff>
    </xdr:from>
    <xdr:ext cx="6072560" cy="3881319"/>
    <xdr:sp macro="" textlink="">
      <xdr:nvSpPr>
        <xdr:cNvPr id="5" name="TextBox 4">
          <a:extLst>
            <a:ext uri="{FF2B5EF4-FFF2-40B4-BE49-F238E27FC236}">
              <a16:creationId xmlns:a16="http://schemas.microsoft.com/office/drawing/2014/main" id="{564024F8-CB32-A66D-5F14-6187E036065F}"/>
            </a:ext>
          </a:extLst>
        </xdr:cNvPr>
        <xdr:cNvSpPr txBox="1"/>
      </xdr:nvSpPr>
      <xdr:spPr>
        <a:xfrm>
          <a:off x="8639175" y="180975"/>
          <a:ext cx="6072560" cy="3881319"/>
        </a:xfrm>
        <a:prstGeom prst="rect">
          <a:avLst/>
        </a:prstGeom>
        <a:solidFill>
          <a:srgbClr val="FFFFDD"/>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import numpy as np</a:t>
          </a:r>
        </a:p>
        <a:p>
          <a:r>
            <a:rPr lang="en-GB" sz="1100"/>
            <a:t>import pandas as pd</a:t>
          </a:r>
        </a:p>
        <a:p>
          <a:r>
            <a:rPr lang="en-GB" sz="1100"/>
            <a:t>import statsmodels.api as sm</a:t>
          </a:r>
        </a:p>
        <a:p>
          <a:endParaRPr lang="en-GB" sz="1100"/>
        </a:p>
        <a:p>
          <a:r>
            <a:rPr lang="en-GB" sz="1100"/>
            <a:t># Your data</a:t>
          </a:r>
        </a:p>
        <a:p>
          <a:r>
            <a:rPr lang="en-GB" sz="1100"/>
            <a:t>data = {</a:t>
          </a:r>
        </a:p>
        <a:p>
          <a:r>
            <a:rPr lang="en-GB" sz="1100"/>
            <a:t>    'Total_Attendance': [590549, 363000, 375700, 1045246, 768607, 819810, 893172, 1563135, 1603975, </a:t>
          </a:r>
        </a:p>
        <a:p>
          <a:r>
            <a:rPr lang="en-GB" sz="1100"/>
            <a:t>                         1865753, 1545791, 2109723, 2394031, 2516215, 3587538, 2785100, 2705197, </a:t>
          </a:r>
        </a:p>
        <a:p>
          <a:r>
            <a:rPr lang="en-GB" sz="1100"/>
            <a:t>                         3359439, 3178856, 3429873, 3031768, 3404252],</a:t>
          </a:r>
        </a:p>
        <a:p>
          <a:r>
            <a:rPr lang="en-GB" sz="1100"/>
            <a:t>    'Matches': [18, 17, 18, 22, 26, 35, 32, 32, 32, 38, 38, 52, 52, 52, 52, 64, 64, 64, 64, 64, 64, 64]</a:t>
          </a:r>
        </a:p>
        <a:p>
          <a:r>
            <a:rPr lang="en-GB" sz="1100"/>
            <a:t>}</a:t>
          </a:r>
        </a:p>
        <a:p>
          <a:endParaRPr lang="en-GB" sz="1100"/>
        </a:p>
        <a:p>
          <a:r>
            <a:rPr lang="en-GB" sz="1100"/>
            <a:t>df = pd.DataFrame(data)</a:t>
          </a:r>
        </a:p>
        <a:p>
          <a:endParaRPr lang="en-GB" sz="1100"/>
        </a:p>
        <a:p>
          <a:r>
            <a:rPr lang="en-GB" sz="1100"/>
            <a:t># Add a constant term for the intercept</a:t>
          </a:r>
        </a:p>
        <a:p>
          <a:r>
            <a:rPr lang="en-GB" sz="1100"/>
            <a:t>X = sm.add_constant(df['Matches'])</a:t>
          </a:r>
        </a:p>
        <a:p>
          <a:endParaRPr lang="en-GB" sz="1100"/>
        </a:p>
        <a:p>
          <a:r>
            <a:rPr lang="en-GB" sz="1100"/>
            <a:t># Fit the regression model</a:t>
          </a:r>
        </a:p>
        <a:p>
          <a:r>
            <a:rPr lang="en-GB" sz="1100"/>
            <a:t>model = sm.OLS(df['Total_Attendance'], X).fit()</a:t>
          </a:r>
        </a:p>
        <a:p>
          <a:endParaRPr lang="en-GB" sz="1100"/>
        </a:p>
        <a:p>
          <a:r>
            <a:rPr lang="en-GB" sz="1100"/>
            <a:t># Print the regression results</a:t>
          </a:r>
        </a:p>
        <a:p>
          <a:r>
            <a:rPr lang="en-GB" sz="1100"/>
            <a:t>print(model.summary())</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254870</xdr:colOff>
      <xdr:row>3</xdr:row>
      <xdr:rowOff>533400</xdr:rowOff>
    </xdr:to>
    <xdr:pic>
      <xdr:nvPicPr>
        <xdr:cNvPr id="3" name="Picture 2" descr="CRISP DM">
          <a:extLst>
            <a:ext uri="{FF2B5EF4-FFF2-40B4-BE49-F238E27FC236}">
              <a16:creationId xmlns:a16="http://schemas.microsoft.com/office/drawing/2014/main" id="{E1E9C5DF-1828-0CDD-CFC5-CBC914136F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912470"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219075</xdr:colOff>
      <xdr:row>1</xdr:row>
      <xdr:rowOff>19050</xdr:rowOff>
    </xdr:from>
    <xdr:to>
      <xdr:col>18</xdr:col>
      <xdr:colOff>46884</xdr:colOff>
      <xdr:row>4</xdr:row>
      <xdr:rowOff>390074</xdr:rowOff>
    </xdr:to>
    <xdr:pic>
      <xdr:nvPicPr>
        <xdr:cNvPr id="4" name="Picture 3">
          <a:extLst>
            <a:ext uri="{FF2B5EF4-FFF2-40B4-BE49-F238E27FC236}">
              <a16:creationId xmlns:a16="http://schemas.microsoft.com/office/drawing/2014/main" id="{D2A1E01B-2166-F53E-FB9B-537EDBF95705}"/>
            </a:ext>
          </a:extLst>
        </xdr:cNvPr>
        <xdr:cNvPicPr>
          <a:picLocks noChangeAspect="1"/>
        </xdr:cNvPicPr>
      </xdr:nvPicPr>
      <xdr:blipFill>
        <a:blip xmlns:r="http://schemas.openxmlformats.org/officeDocument/2006/relationships" r:embed="rId2"/>
        <a:stretch>
          <a:fillRect/>
        </a:stretch>
      </xdr:blipFill>
      <xdr:spPr>
        <a:xfrm>
          <a:off x="8458200" y="209550"/>
          <a:ext cx="5923809" cy="360952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3A81-CE0C-42C0-9247-5B7DC3DD51C0}">
  <dimension ref="B1:L23"/>
  <sheetViews>
    <sheetView tabSelected="1" zoomScaleNormal="100" workbookViewId="0">
      <selection activeCell="J19" sqref="J19"/>
    </sheetView>
  </sheetViews>
  <sheetFormatPr defaultRowHeight="15" x14ac:dyDescent="0.25"/>
  <cols>
    <col min="1" max="1" width="12.7109375" customWidth="1"/>
    <col min="2" max="2" width="5.140625" bestFit="1" customWidth="1"/>
    <col min="3" max="3" width="18.140625" bestFit="1" customWidth="1"/>
    <col min="4" max="4" width="13.42578125" customWidth="1"/>
    <col min="5" max="5" width="8.42578125" bestFit="1" customWidth="1"/>
    <col min="6" max="6" width="11.85546875" customWidth="1"/>
    <col min="7" max="7" width="12.42578125" customWidth="1"/>
    <col min="8" max="8" width="16.85546875" hidden="1" customWidth="1"/>
    <col min="9" max="9" width="2.7109375" customWidth="1"/>
    <col min="10" max="10" width="37.28515625" bestFit="1" customWidth="1"/>
    <col min="11" max="11" width="11.28515625" customWidth="1"/>
    <col min="12" max="12" width="12.85546875" customWidth="1"/>
  </cols>
  <sheetData>
    <row r="1" spans="2:12" ht="45.75" customHeight="1" x14ac:dyDescent="0.25">
      <c r="B1" s="16" t="s">
        <v>0</v>
      </c>
      <c r="C1" s="16" t="s">
        <v>1</v>
      </c>
      <c r="D1" s="16" t="s">
        <v>21</v>
      </c>
      <c r="E1" s="16" t="s">
        <v>2</v>
      </c>
      <c r="F1" s="16" t="s">
        <v>27</v>
      </c>
      <c r="G1" s="16" t="s">
        <v>28</v>
      </c>
      <c r="H1" s="17" t="s">
        <v>30</v>
      </c>
      <c r="I1" s="18"/>
      <c r="J1" s="19" t="s">
        <v>33</v>
      </c>
      <c r="K1" s="19"/>
      <c r="L1" s="19"/>
    </row>
    <row r="2" spans="2:12" x14ac:dyDescent="0.25">
      <c r="B2" s="1">
        <v>1930</v>
      </c>
      <c r="C2" s="1" t="s">
        <v>3</v>
      </c>
      <c r="D2" s="2">
        <v>590549</v>
      </c>
      <c r="E2" s="1">
        <v>18</v>
      </c>
      <c r="F2" s="3">
        <f>D2/E2</f>
        <v>32808.277777777781</v>
      </c>
      <c r="G2" s="7">
        <f t="shared" ref="G2:G23" si="0">D2/L$4</f>
        <v>1.3440895578710569E-2</v>
      </c>
      <c r="H2" s="1" t="s">
        <v>3</v>
      </c>
      <c r="J2" s="8" t="s">
        <v>32</v>
      </c>
      <c r="K2" s="9"/>
      <c r="L2" s="10"/>
    </row>
    <row r="3" spans="2:12" x14ac:dyDescent="0.25">
      <c r="B3" s="1">
        <v>1934</v>
      </c>
      <c r="C3" s="1" t="s">
        <v>4</v>
      </c>
      <c r="D3" s="2">
        <v>363000</v>
      </c>
      <c r="E3" s="1">
        <v>17</v>
      </c>
      <c r="F3" s="3">
        <f t="shared" ref="F3:F23" si="1">D3/E3</f>
        <v>21352.941176470587</v>
      </c>
      <c r="G3" s="7">
        <f t="shared" si="0"/>
        <v>8.2618802081993806E-3</v>
      </c>
      <c r="H3" s="1" t="s">
        <v>4</v>
      </c>
      <c r="J3" s="20" t="s">
        <v>23</v>
      </c>
      <c r="K3" s="20"/>
      <c r="L3" s="5">
        <f>B23-B2</f>
        <v>92</v>
      </c>
    </row>
    <row r="4" spans="2:12" x14ac:dyDescent="0.25">
      <c r="B4" s="1">
        <v>1938</v>
      </c>
      <c r="C4" s="1" t="s">
        <v>5</v>
      </c>
      <c r="D4" s="2">
        <v>375700</v>
      </c>
      <c r="E4" s="1">
        <v>18</v>
      </c>
      <c r="F4" s="3">
        <f t="shared" si="1"/>
        <v>20872.222222222223</v>
      </c>
      <c r="G4" s="7">
        <f t="shared" si="0"/>
        <v>8.5509322154834911E-3</v>
      </c>
      <c r="H4" s="1" t="s">
        <v>5</v>
      </c>
      <c r="J4" s="21" t="s">
        <v>21</v>
      </c>
      <c r="K4" s="21"/>
      <c r="L4" s="6">
        <f>SUM(D2:D23)</f>
        <v>43936730</v>
      </c>
    </row>
    <row r="5" spans="2:12" x14ac:dyDescent="0.25">
      <c r="B5" s="1">
        <v>1950</v>
      </c>
      <c r="C5" s="1" t="s">
        <v>6</v>
      </c>
      <c r="D5" s="2">
        <v>1045246</v>
      </c>
      <c r="E5" s="1">
        <v>22</v>
      </c>
      <c r="F5" s="3">
        <f t="shared" si="1"/>
        <v>47511.181818181816</v>
      </c>
      <c r="G5" s="7">
        <f t="shared" si="0"/>
        <v>2.3789799559502948E-2</v>
      </c>
      <c r="H5" s="1" t="s">
        <v>6</v>
      </c>
      <c r="J5" s="20" t="s">
        <v>22</v>
      </c>
      <c r="K5" s="20"/>
      <c r="L5" s="5">
        <f>SUM(E2:E23)</f>
        <v>964</v>
      </c>
    </row>
    <row r="6" spans="2:12" x14ac:dyDescent="0.25">
      <c r="B6" s="1">
        <v>1954</v>
      </c>
      <c r="C6" s="1" t="s">
        <v>7</v>
      </c>
      <c r="D6" s="2">
        <v>768607</v>
      </c>
      <c r="E6" s="1">
        <v>26</v>
      </c>
      <c r="F6" s="3">
        <f t="shared" si="1"/>
        <v>29561.807692307691</v>
      </c>
      <c r="G6" s="7">
        <f t="shared" si="0"/>
        <v>1.7493495760836093E-2</v>
      </c>
      <c r="H6" s="1" t="s">
        <v>7</v>
      </c>
      <c r="J6" s="21" t="s">
        <v>24</v>
      </c>
      <c r="K6" s="21"/>
      <c r="L6" s="6">
        <f>L4/L5</f>
        <v>45577.520746887967</v>
      </c>
    </row>
    <row r="7" spans="2:12" x14ac:dyDescent="0.25">
      <c r="B7" s="1">
        <v>1958</v>
      </c>
      <c r="C7" s="1" t="s">
        <v>8</v>
      </c>
      <c r="D7" s="2">
        <v>819810</v>
      </c>
      <c r="E7" s="1">
        <v>35</v>
      </c>
      <c r="F7" s="3">
        <f t="shared" si="1"/>
        <v>23423.142857142859</v>
      </c>
      <c r="G7" s="7">
        <f t="shared" si="0"/>
        <v>1.8658876070203678E-2</v>
      </c>
      <c r="H7" s="1" t="s">
        <v>8</v>
      </c>
      <c r="J7" s="20" t="s">
        <v>26</v>
      </c>
      <c r="K7" s="20"/>
      <c r="L7" s="5">
        <f>COUNT(B2:B23)</f>
        <v>22</v>
      </c>
    </row>
    <row r="8" spans="2:12" x14ac:dyDescent="0.25">
      <c r="B8" s="1">
        <v>1962</v>
      </c>
      <c r="C8" s="1" t="s">
        <v>9</v>
      </c>
      <c r="D8" s="2">
        <v>893172</v>
      </c>
      <c r="E8" s="1">
        <v>32</v>
      </c>
      <c r="F8" s="3">
        <f t="shared" si="1"/>
        <v>27911.625</v>
      </c>
      <c r="G8" s="7">
        <f t="shared" si="0"/>
        <v>2.0328595232280599E-2</v>
      </c>
      <c r="H8" s="1" t="s">
        <v>9</v>
      </c>
      <c r="J8" s="21" t="s">
        <v>25</v>
      </c>
      <c r="K8" s="21"/>
      <c r="L8" s="6">
        <f>L4/L7</f>
        <v>1997124.0909090908</v>
      </c>
    </row>
    <row r="9" spans="2:12" x14ac:dyDescent="0.25">
      <c r="B9" s="1">
        <v>1966</v>
      </c>
      <c r="C9" s="1" t="s">
        <v>10</v>
      </c>
      <c r="D9" s="2">
        <v>1563135</v>
      </c>
      <c r="E9" s="1">
        <v>32</v>
      </c>
      <c r="F9" s="3">
        <f t="shared" si="1"/>
        <v>48847.96875</v>
      </c>
      <c r="G9" s="7">
        <f t="shared" si="0"/>
        <v>3.5576953496539228E-2</v>
      </c>
      <c r="H9" s="1" t="s">
        <v>10</v>
      </c>
      <c r="J9" s="20" t="s">
        <v>29</v>
      </c>
      <c r="K9" s="20"/>
      <c r="L9" s="1">
        <f>COUNTA(H2:H19)</f>
        <v>18</v>
      </c>
    </row>
    <row r="10" spans="2:12" x14ac:dyDescent="0.25">
      <c r="B10" s="1">
        <v>1970</v>
      </c>
      <c r="C10" s="1" t="s">
        <v>11</v>
      </c>
      <c r="D10" s="2">
        <v>1603975</v>
      </c>
      <c r="E10" s="1">
        <v>32</v>
      </c>
      <c r="F10" s="3">
        <f t="shared" si="1"/>
        <v>50124.21875</v>
      </c>
      <c r="G10" s="7">
        <f t="shared" si="0"/>
        <v>3.650647191996309E-2</v>
      </c>
      <c r="H10" s="1" t="s">
        <v>11</v>
      </c>
    </row>
    <row r="11" spans="2:12" x14ac:dyDescent="0.25">
      <c r="B11" s="1">
        <v>1974</v>
      </c>
      <c r="C11" s="1" t="s">
        <v>12</v>
      </c>
      <c r="D11" s="2">
        <v>1865753</v>
      </c>
      <c r="E11" s="1">
        <v>38</v>
      </c>
      <c r="F11" s="3">
        <f t="shared" si="1"/>
        <v>49098.76315789474</v>
      </c>
      <c r="G11" s="7">
        <f t="shared" si="0"/>
        <v>4.2464539350106391E-2</v>
      </c>
      <c r="H11" s="1" t="s">
        <v>12</v>
      </c>
    </row>
    <row r="12" spans="2:12" x14ac:dyDescent="0.25">
      <c r="B12" s="1">
        <v>1978</v>
      </c>
      <c r="C12" s="1" t="s">
        <v>13</v>
      </c>
      <c r="D12" s="2">
        <v>1545791</v>
      </c>
      <c r="E12" s="1">
        <v>38</v>
      </c>
      <c r="F12" s="3">
        <f t="shared" si="1"/>
        <v>40678.710526315786</v>
      </c>
      <c r="G12" s="7">
        <f t="shared" si="0"/>
        <v>3.5182204046591545E-2</v>
      </c>
      <c r="H12" s="1" t="s">
        <v>13</v>
      </c>
      <c r="J12" s="8" t="s">
        <v>49</v>
      </c>
      <c r="K12" s="9"/>
      <c r="L12" s="10"/>
    </row>
    <row r="13" spans="2:12" x14ac:dyDescent="0.25">
      <c r="B13" s="1">
        <v>1982</v>
      </c>
      <c r="C13" s="1" t="s">
        <v>14</v>
      </c>
      <c r="D13" s="2">
        <v>2109723</v>
      </c>
      <c r="E13" s="1">
        <v>52</v>
      </c>
      <c r="F13" s="3">
        <f t="shared" si="1"/>
        <v>40571.596153846156</v>
      </c>
      <c r="G13" s="7">
        <f t="shared" si="0"/>
        <v>4.8017296690035877E-2</v>
      </c>
      <c r="H13" s="1" t="s">
        <v>14</v>
      </c>
      <c r="J13" s="1" t="s">
        <v>31</v>
      </c>
      <c r="K13" s="1" t="s">
        <v>35</v>
      </c>
      <c r="L13" s="1" t="s">
        <v>36</v>
      </c>
    </row>
    <row r="14" spans="2:12" x14ac:dyDescent="0.25">
      <c r="B14" s="1">
        <v>1986</v>
      </c>
      <c r="C14" s="1" t="s">
        <v>11</v>
      </c>
      <c r="D14" s="2">
        <v>2394031</v>
      </c>
      <c r="E14" s="1">
        <v>52</v>
      </c>
      <c r="F14" s="3">
        <f t="shared" si="1"/>
        <v>46039.057692307695</v>
      </c>
      <c r="G14" s="7">
        <f t="shared" si="0"/>
        <v>5.4488146933101306E-2</v>
      </c>
      <c r="H14" s="1" t="s">
        <v>15</v>
      </c>
      <c r="J14" s="4" t="s">
        <v>34</v>
      </c>
      <c r="K14" s="4">
        <v>104</v>
      </c>
      <c r="L14" s="11">
        <f>58569*K14-569267</f>
        <v>5521909</v>
      </c>
    </row>
    <row r="15" spans="2:12" x14ac:dyDescent="0.25">
      <c r="B15" s="1">
        <v>1990</v>
      </c>
      <c r="C15" s="1" t="s">
        <v>4</v>
      </c>
      <c r="D15" s="2">
        <v>2516215</v>
      </c>
      <c r="E15" s="1">
        <v>52</v>
      </c>
      <c r="F15" s="3">
        <f t="shared" si="1"/>
        <v>48388.75</v>
      </c>
      <c r="G15" s="7">
        <f t="shared" si="0"/>
        <v>5.7269054843180185E-2</v>
      </c>
      <c r="H15" s="1" t="s">
        <v>16</v>
      </c>
    </row>
    <row r="16" spans="2:12" x14ac:dyDescent="0.25">
      <c r="B16" s="1">
        <v>1994</v>
      </c>
      <c r="C16" s="1" t="s">
        <v>15</v>
      </c>
      <c r="D16" s="2">
        <v>3587538</v>
      </c>
      <c r="E16" s="1">
        <v>52</v>
      </c>
      <c r="F16" s="3">
        <f t="shared" si="1"/>
        <v>68991.11538461539</v>
      </c>
      <c r="G16" s="7">
        <f t="shared" si="0"/>
        <v>8.165236693763965E-2</v>
      </c>
      <c r="H16" s="1" t="s">
        <v>17</v>
      </c>
    </row>
    <row r="17" spans="2:8" x14ac:dyDescent="0.25">
      <c r="B17" s="1">
        <v>1998</v>
      </c>
      <c r="C17" s="1" t="s">
        <v>5</v>
      </c>
      <c r="D17" s="2">
        <v>2785100</v>
      </c>
      <c r="E17" s="1">
        <v>64</v>
      </c>
      <c r="F17" s="3">
        <f t="shared" si="1"/>
        <v>43517.1875</v>
      </c>
      <c r="G17" s="7">
        <f t="shared" si="0"/>
        <v>6.3388877597399709E-2</v>
      </c>
      <c r="H17" s="1" t="s">
        <v>18</v>
      </c>
    </row>
    <row r="18" spans="2:8" x14ac:dyDescent="0.25">
      <c r="B18" s="1">
        <v>2002</v>
      </c>
      <c r="C18" s="1" t="s">
        <v>16</v>
      </c>
      <c r="D18" s="2">
        <v>2705197</v>
      </c>
      <c r="E18" s="1">
        <v>64</v>
      </c>
      <c r="F18" s="3">
        <f t="shared" si="1"/>
        <v>42268.703125</v>
      </c>
      <c r="G18" s="7">
        <f t="shared" si="0"/>
        <v>6.1570285271571192E-2</v>
      </c>
      <c r="H18" s="1" t="s">
        <v>19</v>
      </c>
    </row>
    <row r="19" spans="2:8" x14ac:dyDescent="0.25">
      <c r="B19" s="1">
        <v>2006</v>
      </c>
      <c r="C19" s="1" t="s">
        <v>17</v>
      </c>
      <c r="D19" s="2">
        <v>3359439</v>
      </c>
      <c r="E19" s="1">
        <v>64</v>
      </c>
      <c r="F19" s="3">
        <f t="shared" si="1"/>
        <v>52491.234375</v>
      </c>
      <c r="G19" s="7">
        <f t="shared" si="0"/>
        <v>7.6460833566813005E-2</v>
      </c>
      <c r="H19" s="1" t="s">
        <v>20</v>
      </c>
    </row>
    <row r="20" spans="2:8" x14ac:dyDescent="0.25">
      <c r="B20" s="1">
        <v>2010</v>
      </c>
      <c r="C20" s="1" t="s">
        <v>18</v>
      </c>
      <c r="D20" s="2">
        <v>3178856</v>
      </c>
      <c r="E20" s="1">
        <v>64</v>
      </c>
      <c r="F20" s="3">
        <f t="shared" si="1"/>
        <v>49669.625</v>
      </c>
      <c r="G20" s="7">
        <f t="shared" si="0"/>
        <v>7.2350764383239258E-2</v>
      </c>
    </row>
    <row r="21" spans="2:8" x14ac:dyDescent="0.25">
      <c r="B21" s="1">
        <v>2014</v>
      </c>
      <c r="C21" s="1" t="s">
        <v>6</v>
      </c>
      <c r="D21" s="2">
        <v>3429873</v>
      </c>
      <c r="E21" s="1">
        <v>64</v>
      </c>
      <c r="F21" s="3">
        <f t="shared" si="1"/>
        <v>53591.765625</v>
      </c>
      <c r="G21" s="7">
        <f t="shared" si="0"/>
        <v>7.8063911447210574E-2</v>
      </c>
    </row>
    <row r="22" spans="2:8" x14ac:dyDescent="0.25">
      <c r="B22" s="1">
        <v>2018</v>
      </c>
      <c r="C22" s="1" t="s">
        <v>19</v>
      </c>
      <c r="D22" s="2">
        <v>3031768</v>
      </c>
      <c r="E22" s="1">
        <v>64</v>
      </c>
      <c r="F22" s="3">
        <f t="shared" si="1"/>
        <v>47371.375</v>
      </c>
      <c r="G22" s="7">
        <f t="shared" si="0"/>
        <v>6.9003041418876643E-2</v>
      </c>
    </row>
    <row r="23" spans="2:8" x14ac:dyDescent="0.25">
      <c r="B23" s="1">
        <v>2022</v>
      </c>
      <c r="C23" s="1" t="s">
        <v>20</v>
      </c>
      <c r="D23" s="2">
        <v>3404252</v>
      </c>
      <c r="E23" s="1">
        <v>64</v>
      </c>
      <c r="F23" s="3">
        <f t="shared" si="1"/>
        <v>53191.4375</v>
      </c>
      <c r="G23" s="7">
        <f t="shared" si="0"/>
        <v>7.7480777472515597E-2</v>
      </c>
    </row>
  </sheetData>
  <mergeCells count="8">
    <mergeCell ref="J7:K7"/>
    <mergeCell ref="J8:K8"/>
    <mergeCell ref="J9:K9"/>
    <mergeCell ref="J1:L1"/>
    <mergeCell ref="J3:K3"/>
    <mergeCell ref="J4:K4"/>
    <mergeCell ref="J5:K5"/>
    <mergeCell ref="J6:K6"/>
  </mergeCells>
  <conditionalFormatting sqref="C2:C23">
    <cfRule type="duplicateValues" dxfId="1" priority="2"/>
  </conditionalFormatting>
  <conditionalFormatting sqref="H2:H19">
    <cfRule type="duplicateValues" dxfId="0" priority="1"/>
  </conditionalFormatting>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198F-200D-40D5-B73A-ED8EDE75F539}">
  <dimension ref="A1"/>
  <sheetViews>
    <sheetView zoomScaleNormal="100" workbookViewId="0">
      <selection activeCell="Q26" sqref="Q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E2E57-8B8D-45C9-8405-3EF4579E1C9D}">
  <dimension ref="G2:H7"/>
  <sheetViews>
    <sheetView workbookViewId="0">
      <selection activeCell="L5" sqref="L5"/>
    </sheetView>
  </sheetViews>
  <sheetFormatPr defaultRowHeight="15" x14ac:dyDescent="0.25"/>
  <cols>
    <col min="7" max="7" width="26.7109375" style="12" bestFit="1" customWidth="1"/>
    <col min="8" max="8" width="51.85546875" style="14" customWidth="1"/>
  </cols>
  <sheetData>
    <row r="2" spans="7:8" ht="90" x14ac:dyDescent="0.25">
      <c r="G2" s="13" t="s">
        <v>37</v>
      </c>
      <c r="H2" s="15" t="s">
        <v>44</v>
      </c>
    </row>
    <row r="3" spans="7:8" ht="105" x14ac:dyDescent="0.25">
      <c r="G3" s="13" t="s">
        <v>38</v>
      </c>
      <c r="H3" s="15" t="s">
        <v>43</v>
      </c>
    </row>
    <row r="4" spans="7:8" ht="60" x14ac:dyDescent="0.25">
      <c r="G4" s="13" t="s">
        <v>39</v>
      </c>
      <c r="H4" s="15" t="s">
        <v>45</v>
      </c>
    </row>
    <row r="5" spans="7:8" ht="150" x14ac:dyDescent="0.25">
      <c r="G5" s="13" t="s">
        <v>40</v>
      </c>
      <c r="H5" s="15" t="s">
        <v>46</v>
      </c>
    </row>
    <row r="6" spans="7:8" ht="375" x14ac:dyDescent="0.25">
      <c r="G6" s="13" t="s">
        <v>41</v>
      </c>
      <c r="H6" s="15" t="s">
        <v>47</v>
      </c>
    </row>
    <row r="7" spans="7:8" ht="90" x14ac:dyDescent="0.25">
      <c r="G7" s="13" t="s">
        <v>42</v>
      </c>
      <c r="H7" s="15" t="s">
        <v>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B 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p y / 6 0 A A A D 3 A A A A E g A A A E N v b m Z p Z y 9 Q Y W N r Y W d l L n h t b H q / e 7 + N f U V u j k J Z a l F x Z n 6 e r Z K h n o G S Q n F J Y l 5 K Y k 5 + X q q t U l 6 + k r 0 d L 5 d N Q G J y d m J 6 q g J Q d V 6 x V U V x i q 1 S R k l J g Z W + f n l 5 u V 6 5 s V 5 + U b q + k Y G B o X 6 E r 0 9 w c k Z q b q I S X H E m Y c W 6 m X k g a 5 N T l e x s w i C u s T P S M z Q y 0 T M z s t A z s N G H C d r 4 Z u Y h F B g B H Q y S R R K 0 c S 7 N K S k t S r V L z d N 1 d 7 L R h 3 F t 9 K F + s A M A A A D / / w M A U E s D B B Q A A g A I A A A A I Q B + H S W o H w E A A C k C A A A T A A A A R m 9 y b X V s Y X M v U 2 V j d G l v b j E u b Y y Q z 0 r E M B D G 7 4 V 9 h x A v L Z Q W 9 + j i o V R W P S j C F h e R Z Z l u x z b Y J i W Z + o d S 8 F H 0 1 X w S 0 1 Z w p X v Y X J J 8 8 / u + T M b g j o S S b D X u p w v H M Q V o z F h E h D I D u U N 2 z k q k m c P s W q l G D 8 o a 0 + A O c n T 7 Q 6 y k h c m 4 v C C q z V k Y o g x e x b O o M R M Q K J 2 H / S 1 c X i + j 7 V r p M t v G T c 0 9 z x 9 T L 4 B g b k P H 9 H b e P f b K 5 r d 6 w u M C Z G 5 7 S t 5 r 5 J Z L I C 0 x S D R I 8 6 R 0 F a u y q W R f N O 4 Q 5 b c t f 0 D Q 3 G d k V U b 4 R p 3 P W n 6 l D J m J e o + y Q R O y W J D A a T l R B C W D v 3 l 8 f 3 x O o B u g X X H A H L 2 g t m P a s 0 + b E r l 1 0 h 5 i 7 B N f 7 L a p U t R H 4 8 M v j q Y v o U L X e P / 4 z p s 5 Q h 4 c + u I H A A D / / w M A U E s B A i 0 A F A A G A A g A A A A h A C r d q k D S A A A A N w E A A B M A A A A A A A A A A A A A A A A A A A A A A F t D b 2 5 0 Z W 5 0 X 1 R 5 c G V z X S 5 4 b W x Q S w E C L Q A U A A I A C A A A A C E A n w p y / 6 0 A A A D 3 A A A A E g A A A A A A A A A A A A A A A A A L A w A A Q 2 9 u Z m l n L 1 B h Y 2 t h Z 2 U u e G 1 s U E s B A i 0 A F A A C A A g A A A A h A H 4 d J a g f A Q A A K Q I A A B M A A A A A A A A A A A A A A A A A 6 A M A A E Z v c m 1 1 b G F z L 1 N l Y 3 R p b 2 4 x L m 1 Q S w U G A A A A A A M A A w D C A A A A O 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O A A A A A A A A S Q 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B d H R l b m R h b m N 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S 0 x M F Q x M T o x N T o x M i 4 2 N j I 0 M j g 2 W i I v P j x F b n R y e S B U e X B l P S J G a W x s Q 2 9 s d W 1 u V H l w Z X M i I F Z h b H V l P S J z Q m d Z R 0 J n W U d C Z 1 l H I i 8 + P E V u d H J 5 I F R 5 c G U 9 I k Z p b G x D b 2 x 1 b W 5 O Y W 1 l c y I g V m F s d W U 9 I n N b J n F 1 b 3 Q 7 W W V h c i Z x d W 9 0 O y w m c X V v d D t I b 3 N 0 c y Z x d W 9 0 O y w m c X V v d D t W Z W 5 1 Z X M v I E N p d G l l c y Z x d W 9 0 O y w m c X V v d D t U b 3 R h b C B h d H R l b m R h b m N l I O K A o C Z x d W 9 0 O y w m c X V v d D t N Y X R j a G V z J n F 1 b 3 Q 7 L C Z x d W 9 0 O 0 F 2 Z X J h Z 2 U g Y X R 0 Z W 5 k Y W 5 j Z S Z x d W 9 0 O y w m c X V v d D t I a W d o Z X N 0 I G F 0 d G V u Z G F u Y 2 V z I O K A o S B O d W 1 i Z X I m c X V v d D s s J n F 1 b 3 Q 7 S G l n a G V z d C B h d H R l b m R h b m N l c y D i g K E g V m V u d W U m c X V v d D s s J n F 1 b 3 Q 7 S G l n a G V z d C B h d H R l b m R h b m N l c y D i g K E g R 2 F t Z S h z K 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j h k M z k 0 M D U t O T A z M C 0 0 Z j Y 1 L T l k Z W E t M D k 1 N 2 Q x Y W V i N D B k I i 8 + P E V u d H J 5 I F R 5 c G U 9 I l J l b G F 0 a W 9 u c 2 h p c E l u Z m 9 D b 2 5 0 Y W l u Z X I i I F Z h b H V l P S J z e y Z x d W 9 0 O 2 N v b H V t b k N v d W 5 0 J n F 1 b 3 Q 7 O j k s J n F 1 b 3 Q 7 a 2 V 5 Q 2 9 s d W 1 u T m F t Z X M m c X V v d D s 6 W 1 0 s J n F 1 b 3 Q 7 c X V l c n l S Z W x h d G l v b n N o a X B z J n F 1 b 3 Q 7 O l t d L C Z x d W 9 0 O 2 N v b H V t b k l k Z W 5 0 a X R p Z X M m c X V v d D s 6 W y Z x d W 9 0 O 1 N l Y 3 R p b 2 4 x L 0 F 0 d G V u Z G F u Y 2 U v Q X V 0 b 1 J l b W 9 2 Z W R D b 2 x 1 b W 5 z M S 5 7 W W V h c i w w f S Z x d W 9 0 O y w m c X V v d D t T Z W N 0 a W 9 u M S 9 B d H R l b m R h b m N l L 0 F 1 d G 9 S Z W 1 v d m V k Q 2 9 s d W 1 u c z E u e 0 h v c 3 R z L D F 9 J n F 1 b 3 Q 7 L C Z x d W 9 0 O 1 N l Y 3 R p b 2 4 x L 0 F 0 d G V u Z G F u Y 2 U v Q X V 0 b 1 J l b W 9 2 Z W R D b 2 x 1 b W 5 z M S 5 7 V m V u d W V z L y B D a X R p Z X M s M n 0 m c X V v d D s s J n F 1 b 3 Q 7 U 2 V j d G l v b j E v Q X R 0 Z W 5 k Y W 5 j Z S 9 B d X R v U m V t b 3 Z l Z E N v b H V t b n M x L n t U b 3 R h b C B h d H R l b m R h b m N l I O K A o C w z f S Z x d W 9 0 O y w m c X V v d D t T Z W N 0 a W 9 u M S 9 B d H R l b m R h b m N l L 0 F 1 d G 9 S Z W 1 v d m V k Q 2 9 s d W 1 u c z E u e 0 1 h d G N o Z X M s N H 0 m c X V v d D s s J n F 1 b 3 Q 7 U 2 V j d G l v b j E v Q X R 0 Z W 5 k Y W 5 j Z S 9 B d X R v U m V t b 3 Z l Z E N v b H V t b n M x L n t B d m V y Y W d l I G F 0 d G V u Z G F u Y 2 U s N X 0 m c X V v d D s s J n F 1 b 3 Q 7 U 2 V j d G l v b j E v Q X R 0 Z W 5 k Y W 5 j Z S 9 B d X R v U m V t b 3 Z l Z E N v b H V t b n M x L n t I a W d o Z X N 0 I G F 0 d G V u Z G F u Y 2 V z I O K A o S B O d W 1 i Z X I s N n 0 m c X V v d D s s J n F 1 b 3 Q 7 U 2 V j d G l v b j E v Q X R 0 Z W 5 k Y W 5 j Z S 9 B d X R v U m V t b 3 Z l Z E N v b H V t b n M x L n t I a W d o Z X N 0 I G F 0 d G V u Z G F u Y 2 V z I O K A o S B W Z W 5 1 Z S w 3 f S Z x d W 9 0 O y w m c X V v d D t T Z W N 0 a W 9 u M S 9 B d H R l b m R h b m N l L 0 F 1 d G 9 S Z W 1 v d m V k Q 2 9 s d W 1 u c z E u e 0 h p Z 2 h l c 3 Q g Y X R 0 Z W 5 k Y W 5 j Z X M g 4 o C h I E d h b W U o c y k s O H 0 m c X V v d D t d L C Z x d W 9 0 O 0 N v b H V t b k N v d W 5 0 J n F 1 b 3 Q 7 O j k s J n F 1 b 3 Q 7 S 2 V 5 Q 2 9 s d W 1 u T m F t Z X M m c X V v d D s 6 W 1 0 s J n F 1 b 3 Q 7 Q 2 9 s d W 1 u S W R l b n R p d G l l c y Z x d W 9 0 O z p b J n F 1 b 3 Q 7 U 2 V j d G l v b j E v Q X R 0 Z W 5 k Y W 5 j Z S 9 B d X R v U m V t b 3 Z l Z E N v b H V t b n M x L n t Z Z W F y L D B 9 J n F 1 b 3 Q 7 L C Z x d W 9 0 O 1 N l Y 3 R p b 2 4 x L 0 F 0 d G V u Z G F u Y 2 U v Q X V 0 b 1 J l b W 9 2 Z W R D b 2 x 1 b W 5 z M S 5 7 S G 9 z d H M s M X 0 m c X V v d D s s J n F 1 b 3 Q 7 U 2 V j d G l v b j E v Q X R 0 Z W 5 k Y W 5 j Z S 9 B d X R v U m V t b 3 Z l Z E N v b H V t b n M x L n t W Z W 5 1 Z X M v I E N p d G l l c y w y f S Z x d W 9 0 O y w m c X V v d D t T Z W N 0 a W 9 u M S 9 B d H R l b m R h b m N l L 0 F 1 d G 9 S Z W 1 v d m V k Q 2 9 s d W 1 u c z E u e 1 R v d G F s I G F 0 d G V u Z G F u Y 2 U g 4 o C g L D N 9 J n F 1 b 3 Q 7 L C Z x d W 9 0 O 1 N l Y 3 R p b 2 4 x L 0 F 0 d G V u Z G F u Y 2 U v Q X V 0 b 1 J l b W 9 2 Z W R D b 2 x 1 b W 5 z M S 5 7 T W F 0 Y 2 h l c y w 0 f S Z x d W 9 0 O y w m c X V v d D t T Z W N 0 a W 9 u M S 9 B d H R l b m R h b m N l L 0 F 1 d G 9 S Z W 1 v d m V k Q 2 9 s d W 1 u c z E u e 0 F 2 Z X J h Z 2 U g Y X R 0 Z W 5 k Y W 5 j Z S w 1 f S Z x d W 9 0 O y w m c X V v d D t T Z W N 0 a W 9 u M S 9 B d H R l b m R h b m N l L 0 F 1 d G 9 S Z W 1 v d m V k Q 2 9 s d W 1 u c z E u e 0 h p Z 2 h l c 3 Q g Y X R 0 Z W 5 k Y W 5 j Z X M g 4 o C h I E 5 1 b W J l c i w 2 f S Z x d W 9 0 O y w m c X V v d D t T Z W N 0 a W 9 u M S 9 B d H R l b m R h b m N l L 0 F 1 d G 9 S Z W 1 v d m V k Q 2 9 s d W 1 u c z E u e 0 h p Z 2 h l c 3 Q g Y X R 0 Z W 5 k Y W 5 j Z X M g 4 o C h I F Z l b n V l L D d 9 J n F 1 b 3 Q 7 L C Z x d W 9 0 O 1 N l Y 3 R p b 2 4 x L 0 F 0 d G V u Z G F u Y 2 U v Q X V 0 b 1 J l b W 9 2 Z W R D b 2 x 1 b W 5 z M S 5 7 S G l n a G V z d C B h d H R l b m R h b m N l c y D i g K E g R 2 F t Z S h z K S w 4 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Q X R 0 Z W 5 k Y W 5 j Z S 9 T b 3 V y Y 2 U 8 L 0 l 0 Z W 1 Q Y X R o P j w v S X R l b U x v Y 2 F 0 a W 9 u P j x T d G F i b G V F b n R y a W V z L z 4 8 L 0 l 0 Z W 0 + P E l 0 Z W 0 + P E l 0 Z W 1 M b 2 N h d G l v b j 4 8 S X R l b V R 5 c G U + R m 9 y b X V s Y T w v S X R l b V R 5 c G U + P E l 0 Z W 1 Q Y X R o P l N l Y 3 R p b 2 4 x L 0 F 0 d G V u Z G F u Y 2 U v R G F 0 Y T I 8 L 0 l 0 Z W 1 Q Y X R o P j w v S X R l b U x v Y 2 F 0 a W 9 u P j x T d G F i b G V F b n R y a W V z L z 4 8 L 0 l 0 Z W 0 + P E l 0 Z W 0 + P E l 0 Z W 1 M b 2 N h d G l v b j 4 8 S X R l b V R 5 c G U + R m 9 y b X V s Y T w v S X R l b V R 5 c G U + P E l 0 Z W 1 Q Y X R o P l N l Y 3 R p b 2 4 x L 0 F 0 d G V u Z G F u Y 2 U 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G q w C N A 9 H R O n t F y T z 2 p + j Q A A A A A A g A A A A A A E G Y A A A A B A A A g A A A A 5 x q q k 1 N Y 8 5 Z E H Y h 3 i 5 K U x n 9 t B h 1 S B G 3 O 3 f T 3 o J + u j I U A A A A A D o A A A A A C A A A g A A A A 5 C O K B 0 K G G 5 g B F 0 3 m e e O 2 D I i k u 8 M t X K z P 0 p i S B + W I X 7 F Q A A A A M Z O y e u 9 W b f T v W X P v Q j e U J C l Z 6 L X J n g 4 n A I Y b p C / z b 5 a v b e 2 k i H A + Q l B g s q Q 6 x B x w m w X W b j f Y V M N M o V Z d 6 M j K H H 7 D t m v T o 7 c D S 3 2 S T C G y G 5 h A A A A A p F 7 q 0 R g r b h y z J C I u b d / e H / 0 H J F 6 2 e I L 4 J K G 5 M T f c e r f G T + u b l c t C J S b r v T / R R / m M J 7 5 4 T O b Q K 1 y t p 7 U Q B k E V 7 g = = < / D a t a M a s h u p > 
</file>

<file path=customXml/itemProps1.xml><?xml version="1.0" encoding="utf-8"?>
<ds:datastoreItem xmlns:ds="http://schemas.openxmlformats.org/officeDocument/2006/customXml" ds:itemID="{C24BBDE9-7DFC-46AB-B157-3ECBE462A4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STATISTICAL MODEL</vt:lpstr>
      <vt:lpstr>CRISP DM PROCESS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Miaris</dc:creator>
  <cp:lastModifiedBy>John Miaris</cp:lastModifiedBy>
  <dcterms:created xsi:type="dcterms:W3CDTF">2024-01-10T10:59:49Z</dcterms:created>
  <dcterms:modified xsi:type="dcterms:W3CDTF">2024-01-11T09:37:59Z</dcterms:modified>
</cp:coreProperties>
</file>