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lsha Nirmani\OneDrive - Teknowledge Shared Services\Backup-Nirmani\Weekly lunch expenses\"/>
    </mc:Choice>
  </mc:AlternateContent>
  <bookViews>
    <workbookView xWindow="0" yWindow="0" windowWidth="20490" windowHeight="7755"/>
  </bookViews>
  <sheets>
    <sheet name="report" sheetId="1" r:id="rId1"/>
  </sheets>
  <definedNames>
    <definedName name="_xlnm.Print_Area" localSheetId="0">report!$A$1:$J$87</definedName>
  </definedNames>
  <calcPr calcId="152511"/>
</workbook>
</file>

<file path=xl/calcChain.xml><?xml version="1.0" encoding="utf-8"?>
<calcChain xmlns="http://schemas.openxmlformats.org/spreadsheetml/2006/main">
  <c r="J77" i="1" l="1"/>
  <c r="J81" i="1" l="1"/>
  <c r="J80" i="1"/>
  <c r="G10" i="1" l="1"/>
  <c r="G13" i="1" l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5" i="1" l="1"/>
  <c r="I70" i="1"/>
  <c r="I71" i="1"/>
  <c r="I72" i="1"/>
  <c r="I7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" i="1"/>
  <c r="G32" i="1" l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J7" i="1"/>
  <c r="J74" i="1" s="1"/>
  <c r="J76" i="1" s="1"/>
  <c r="J82" i="1" s="1"/>
  <c r="J84" i="1" s="1"/>
  <c r="G14" i="1"/>
  <c r="G12" i="1"/>
  <c r="G9" i="1"/>
  <c r="G8" i="1"/>
  <c r="G7" i="1"/>
  <c r="G74" i="1" l="1"/>
</calcChain>
</file>

<file path=xl/sharedStrings.xml><?xml version="1.0" encoding="utf-8"?>
<sst xmlns="http://schemas.openxmlformats.org/spreadsheetml/2006/main" count="90" uniqueCount="85">
  <si>
    <t>Quantity</t>
  </si>
  <si>
    <t>Amount</t>
  </si>
  <si>
    <t>Item No</t>
  </si>
  <si>
    <t>Item Description</t>
  </si>
  <si>
    <t>Used</t>
  </si>
  <si>
    <t>Balance</t>
  </si>
  <si>
    <t>Chicken</t>
  </si>
  <si>
    <t>Eggs</t>
  </si>
  <si>
    <t>H/O RAJAGIRIYA</t>
  </si>
  <si>
    <t>TROPICAL FISH INTERNATIONAL (PVT) LTD</t>
  </si>
  <si>
    <t>TOTAL COST FOR THE WEEK</t>
  </si>
  <si>
    <t>TOTAL</t>
  </si>
  <si>
    <t>Cost for a Week</t>
  </si>
  <si>
    <t>STAFF  LUNCH  EXPENSES</t>
  </si>
  <si>
    <t>UNIT</t>
  </si>
  <si>
    <t>Rate Per Unit</t>
  </si>
  <si>
    <t>Goraka</t>
  </si>
  <si>
    <t>Lunch sheets</t>
  </si>
  <si>
    <t>Tomato</t>
  </si>
  <si>
    <t xml:space="preserve"> From</t>
  </si>
  <si>
    <t>Lime</t>
  </si>
  <si>
    <t>Coconut oil</t>
  </si>
  <si>
    <t>Coconut</t>
  </si>
  <si>
    <t xml:space="preserve">Curry powder </t>
  </si>
  <si>
    <t>Karapincha</t>
  </si>
  <si>
    <t>Kno</t>
  </si>
  <si>
    <t>Rice Red</t>
  </si>
  <si>
    <t>Rice (samba)</t>
  </si>
  <si>
    <t>Soya</t>
  </si>
  <si>
    <t xml:space="preserve">Garlic </t>
  </si>
  <si>
    <t>Mas curry</t>
  </si>
  <si>
    <t>Cloves</t>
  </si>
  <si>
    <t xml:space="preserve">Chilly powder </t>
  </si>
  <si>
    <t>Chilly  pics</t>
  </si>
  <si>
    <t>Ginger</t>
  </si>
  <si>
    <t>Saman</t>
  </si>
  <si>
    <t>B/Powder</t>
  </si>
  <si>
    <t>Flour</t>
  </si>
  <si>
    <t>Dry fish Angulu</t>
  </si>
  <si>
    <t>Polos</t>
  </si>
  <si>
    <t>Sarana</t>
  </si>
  <si>
    <t>16/01/2017 to 20/01/2017</t>
  </si>
  <si>
    <t xml:space="preserve"> Fish Kelawalla</t>
  </si>
  <si>
    <t>Beet</t>
  </si>
  <si>
    <t>Been</t>
  </si>
  <si>
    <t xml:space="preserve">Kankun </t>
  </si>
  <si>
    <t>Mukunuwanna</t>
  </si>
  <si>
    <t>Leeks</t>
  </si>
  <si>
    <t>Corn flower pac</t>
  </si>
  <si>
    <t>Total no of Employees for the week</t>
  </si>
  <si>
    <t>No of Days for the week</t>
  </si>
  <si>
    <t>Add:</t>
  </si>
  <si>
    <t>TRAVELING CHARGES</t>
  </si>
  <si>
    <t>Expenses for the Gas cylinders</t>
  </si>
  <si>
    <t>Wages for the Kitchen staff</t>
  </si>
  <si>
    <t>COST PER PERSON(Rs)</t>
  </si>
  <si>
    <t>Bar soap</t>
  </si>
  <si>
    <t xml:space="preserve">Total </t>
  </si>
  <si>
    <t>Potato</t>
  </si>
  <si>
    <t>Cinnamon</t>
  </si>
  <si>
    <t>Salt 400g</t>
  </si>
  <si>
    <t>Papa dam</t>
  </si>
  <si>
    <t>Dhal</t>
  </si>
  <si>
    <t>B/Onions</t>
  </si>
  <si>
    <t>Mathis</t>
  </si>
  <si>
    <t>Konni</t>
  </si>
  <si>
    <t>Mustad sheets</t>
  </si>
  <si>
    <t>Turmeric powder</t>
  </si>
  <si>
    <t>Pepper</t>
  </si>
  <si>
    <t>Tamarind</t>
  </si>
  <si>
    <t>Kadala Dhal</t>
  </si>
  <si>
    <t>Dry chili</t>
  </si>
  <si>
    <t xml:space="preserve">Tomato Souse </t>
  </si>
  <si>
    <t>Card omens</t>
  </si>
  <si>
    <t>Salad cream mayonnaise</t>
  </si>
  <si>
    <t>Vinegar</t>
  </si>
  <si>
    <t>Mustad cream</t>
  </si>
  <si>
    <t>Green Chili</t>
  </si>
  <si>
    <t>Dates</t>
  </si>
  <si>
    <t>Cabbage</t>
  </si>
  <si>
    <t>Carrot</t>
  </si>
  <si>
    <t>Capsicum</t>
  </si>
  <si>
    <t>Moneta</t>
  </si>
  <si>
    <t>Chilly Powder roasted</t>
  </si>
  <si>
    <t>Curry powder roasted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</si>
</sst>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"/>
    <numFmt numFmtId="165" formatCode="#,##0.000_);\(#,##0.000\)"/>
    <numFmt numFmtId="166" formatCode="#,##0.00;[Red]#,##0.00"/>
    <numFmt numFmtId="167" formatCode="0.00;[Red]0.00"/>
    <numFmt numFmtId="168" formatCode="#,##0.000;[Red]#,##0.000"/>
    <numFmt numFmtId="169" formatCode="0.000;[Red]0.000"/>
    <numFmt numFmtId="170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ndalus"/>
      <family val="1"/>
    </font>
    <font>
      <sz val="12"/>
      <color theme="1"/>
      <name val="Andalus"/>
      <family val="1"/>
    </font>
    <font>
      <b/>
      <sz val="12"/>
      <color theme="1"/>
      <name val="Andalus"/>
      <family val="1"/>
    </font>
    <font>
      <sz val="14"/>
      <color theme="1"/>
      <name val="Andalus"/>
      <family val="1"/>
    </font>
    <font>
      <b/>
      <sz val="14"/>
      <color theme="1"/>
      <name val="Andalus"/>
      <family val="1"/>
    </font>
    <font>
      <b/>
      <sz val="11"/>
      <color theme="1"/>
      <name val="Andalus"/>
      <family val="1"/>
    </font>
    <font>
      <b/>
      <u/>
      <sz val="12"/>
      <color theme="1"/>
      <name val="Andalus"/>
      <family val="1"/>
    </font>
    <font>
      <sz val="11"/>
      <color theme="1"/>
      <name val="Consolas"/>
      <family val="3"/>
    </font>
    <font>
      <b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4" xfId="0" applyBorder="1"/>
    <xf numFmtId="0" fontId="2" fillId="0" borderId="0" xfId="0" applyFont="1"/>
    <xf numFmtId="0" fontId="2" fillId="0" borderId="6" xfId="0" applyFont="1" applyBorder="1"/>
    <xf numFmtId="0" fontId="2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4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3" fontId="9" fillId="0" borderId="8" xfId="1" applyFont="1" applyBorder="1" applyAlignment="1">
      <alignment horizontal="center"/>
    </xf>
    <xf numFmtId="43" fontId="2" fillId="0" borderId="0" xfId="0" applyNumberFormat="1" applyFont="1"/>
    <xf numFmtId="164" fontId="2" fillId="0" borderId="0" xfId="0" applyNumberFormat="1" applyFont="1"/>
    <xf numFmtId="0" fontId="9" fillId="0" borderId="9" xfId="0" applyFont="1" applyBorder="1" applyAlignment="1">
      <alignment horizontal="center"/>
    </xf>
    <xf numFmtId="0" fontId="7" fillId="0" borderId="10" xfId="0" applyFont="1" applyBorder="1"/>
    <xf numFmtId="0" fontId="9" fillId="3" borderId="9" xfId="0" applyFont="1" applyFill="1" applyBorder="1"/>
    <xf numFmtId="0" fontId="9" fillId="3" borderId="9" xfId="0" applyFont="1" applyFill="1" applyBorder="1" applyAlignment="1">
      <alignment horizontal="center"/>
    </xf>
    <xf numFmtId="0" fontId="0" fillId="3" borderId="12" xfId="0" applyFill="1" applyBorder="1"/>
    <xf numFmtId="169" fontId="0" fillId="3" borderId="12" xfId="0" applyNumberFormat="1" applyFill="1" applyBorder="1" applyAlignment="1">
      <alignment horizontal="center"/>
    </xf>
    <xf numFmtId="0" fontId="0" fillId="3" borderId="13" xfId="0" applyFill="1" applyBorder="1"/>
    <xf numFmtId="169" fontId="0" fillId="3" borderId="13" xfId="0" applyNumberFormat="1" applyFill="1" applyBorder="1" applyAlignment="1">
      <alignment horizontal="center"/>
    </xf>
    <xf numFmtId="0" fontId="0" fillId="3" borderId="14" xfId="0" applyFill="1" applyBorder="1"/>
    <xf numFmtId="169" fontId="0" fillId="3" borderId="14" xfId="0" applyNumberFormat="1" applyFill="1" applyBorder="1" applyAlignment="1">
      <alignment horizontal="center"/>
    </xf>
    <xf numFmtId="0" fontId="0" fillId="3" borderId="15" xfId="0" applyFill="1" applyBorder="1"/>
    <xf numFmtId="169" fontId="0" fillId="3" borderId="15" xfId="0" applyNumberFormat="1" applyFill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39" fontId="9" fillId="0" borderId="16" xfId="1" applyNumberFormat="1" applyFont="1" applyBorder="1" applyAlignment="1">
      <alignment horizontal="center"/>
    </xf>
    <xf numFmtId="43" fontId="9" fillId="0" borderId="16" xfId="1" applyFont="1" applyBorder="1" applyAlignment="1">
      <alignment horizontal="center"/>
    </xf>
    <xf numFmtId="43" fontId="9" fillId="3" borderId="16" xfId="1" applyFont="1" applyFill="1" applyBorder="1" applyAlignment="1">
      <alignment horizontal="center"/>
    </xf>
    <xf numFmtId="168" fontId="9" fillId="5" borderId="7" xfId="1" applyNumberFormat="1" applyFont="1" applyFill="1" applyBorder="1" applyAlignment="1">
      <alignment horizontal="center"/>
    </xf>
    <xf numFmtId="164" fontId="9" fillId="6" borderId="16" xfId="0" applyNumberFormat="1" applyFont="1" applyFill="1" applyBorder="1" applyAlignment="1">
      <alignment horizontal="center"/>
    </xf>
    <xf numFmtId="165" fontId="9" fillId="6" borderId="16" xfId="1" applyNumberFormat="1" applyFont="1" applyFill="1" applyBorder="1" applyAlignment="1">
      <alignment horizontal="center"/>
    </xf>
    <xf numFmtId="43" fontId="9" fillId="6" borderId="16" xfId="1" applyFont="1" applyFill="1" applyBorder="1" applyAlignment="1">
      <alignment horizontal="center"/>
    </xf>
    <xf numFmtId="169" fontId="0" fillId="4" borderId="12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169" fontId="0" fillId="4" borderId="14" xfId="0" applyNumberFormat="1" applyFill="1" applyBorder="1" applyAlignment="1">
      <alignment horizontal="center"/>
    </xf>
    <xf numFmtId="169" fontId="0" fillId="4" borderId="15" xfId="0" applyNumberFormat="1" applyFill="1" applyBorder="1" applyAlignment="1">
      <alignment horizontal="center"/>
    </xf>
    <xf numFmtId="164" fontId="9" fillId="4" borderId="8" xfId="0" applyNumberFormat="1" applyFont="1" applyFill="1" applyBorder="1" applyAlignment="1">
      <alignment horizontal="center"/>
    </xf>
    <xf numFmtId="166" fontId="9" fillId="7" borderId="7" xfId="1" applyNumberFormat="1" applyFont="1" applyFill="1" applyBorder="1" applyAlignment="1">
      <alignment horizontal="center"/>
    </xf>
    <xf numFmtId="43" fontId="9" fillId="8" borderId="17" xfId="1" applyFont="1" applyFill="1" applyBorder="1" applyAlignment="1">
      <alignment horizontal="center"/>
    </xf>
    <xf numFmtId="166" fontId="0" fillId="8" borderId="18" xfId="1" applyNumberFormat="1" applyFont="1" applyFill="1" applyBorder="1" applyAlignment="1">
      <alignment horizontal="center"/>
    </xf>
    <xf numFmtId="166" fontId="0" fillId="8" borderId="0" xfId="1" applyNumberFormat="1" applyFont="1" applyFill="1" applyBorder="1" applyAlignment="1">
      <alignment horizontal="center"/>
    </xf>
    <xf numFmtId="166" fontId="0" fillId="8" borderId="11" xfId="1" applyNumberFormat="1" applyFont="1" applyFill="1" applyBorder="1" applyAlignment="1">
      <alignment horizontal="center"/>
    </xf>
    <xf numFmtId="166" fontId="0" fillId="8" borderId="19" xfId="1" applyNumberFormat="1" applyFont="1" applyFill="1" applyBorder="1" applyAlignment="1">
      <alignment horizontal="center"/>
    </xf>
    <xf numFmtId="43" fontId="9" fillId="8" borderId="20" xfId="1" applyFont="1" applyFill="1" applyBorder="1" applyAlignment="1">
      <alignment horizontal="center"/>
    </xf>
    <xf numFmtId="169" fontId="0" fillId="9" borderId="13" xfId="0" applyNumberFormat="1" applyFill="1" applyBorder="1" applyAlignment="1">
      <alignment horizontal="center"/>
    </xf>
    <xf numFmtId="0" fontId="2" fillId="0" borderId="0" xfId="0" applyFont="1" applyBorder="1"/>
    <xf numFmtId="167" fontId="7" fillId="0" borderId="0" xfId="0" applyNumberFormat="1" applyFont="1" applyBorder="1"/>
    <xf numFmtId="170" fontId="7" fillId="0" borderId="14" xfId="1" applyNumberFormat="1" applyFont="1" applyFill="1" applyBorder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0" xfId="0" applyFont="1" applyBorder="1"/>
    <xf numFmtId="170" fontId="7" fillId="0" borderId="14" xfId="1" applyNumberFormat="1" applyFont="1" applyBorder="1"/>
    <xf numFmtId="0" fontId="10" fillId="0" borderId="4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4" xfId="0" applyFont="1" applyBorder="1" applyAlignment="1">
      <alignment horizontal="right"/>
    </xf>
    <xf numFmtId="170" fontId="2" fillId="0" borderId="14" xfId="1" applyNumberFormat="1" applyFont="1" applyFill="1" applyBorder="1"/>
    <xf numFmtId="170" fontId="7" fillId="0" borderId="22" xfId="1" applyNumberFormat="1" applyFont="1" applyBorder="1"/>
    <xf numFmtId="0" fontId="2" fillId="0" borderId="5" xfId="0" applyFont="1" applyBorder="1"/>
    <xf numFmtId="170" fontId="2" fillId="0" borderId="23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7" fillId="7" borderId="14" xfId="1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164" fontId="9" fillId="4" borderId="9" xfId="0" applyNumberFormat="1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6" xfId="0" applyFont="1" applyFill="1" applyBorder="1"/>
    <xf numFmtId="164" fontId="9" fillId="4" borderId="16" xfId="0" applyNumberFormat="1" applyFont="1" applyFill="1" applyBorder="1" applyAlignment="1">
      <alignment horizontal="center"/>
    </xf>
    <xf numFmtId="43" fontId="9" fillId="8" borderId="16" xfId="1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43" fontId="9" fillId="8" borderId="28" xfId="1" applyFont="1" applyFill="1" applyBorder="1" applyAlignment="1">
      <alignment horizontal="center"/>
    </xf>
    <xf numFmtId="43" fontId="9" fillId="3" borderId="28" xfId="1" applyFont="1" applyFill="1" applyBorder="1" applyAlignment="1">
      <alignment horizontal="center"/>
    </xf>
    <xf numFmtId="164" fontId="9" fillId="6" borderId="28" xfId="0" applyNumberFormat="1" applyFont="1" applyFill="1" applyBorder="1" applyAlignment="1">
      <alignment horizontal="center"/>
    </xf>
    <xf numFmtId="168" fontId="9" fillId="5" borderId="29" xfId="1" applyNumberFormat="1" applyFont="1" applyFill="1" applyBorder="1" applyAlignment="1">
      <alignment horizontal="center"/>
    </xf>
    <xf numFmtId="166" fontId="9" fillId="7" borderId="29" xfId="1" applyNumberFormat="1" applyFont="1" applyFill="1" applyBorder="1" applyAlignment="1">
      <alignment horizontal="center"/>
    </xf>
    <xf numFmtId="168" fontId="9" fillId="5" borderId="16" xfId="1" applyNumberFormat="1" applyFont="1" applyFill="1" applyBorder="1" applyAlignment="1">
      <alignment horizontal="center"/>
    </xf>
    <xf numFmtId="166" fontId="9" fillId="7" borderId="16" xfId="1" applyNumberFormat="1" applyFont="1" applyFill="1" applyBorder="1" applyAlignment="1">
      <alignment horizontal="center"/>
    </xf>
    <xf numFmtId="168" fontId="9" fillId="5" borderId="30" xfId="1" applyNumberFormat="1" applyFont="1" applyFill="1" applyBorder="1" applyAlignment="1">
      <alignment horizontal="center"/>
    </xf>
    <xf numFmtId="166" fontId="9" fillId="7" borderId="30" xfId="1" applyNumberFormat="1" applyFont="1" applyFill="1" applyBorder="1" applyAlignment="1">
      <alignment horizontal="center"/>
    </xf>
    <xf numFmtId="168" fontId="9" fillId="5" borderId="28" xfId="1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166" fontId="9" fillId="7" borderId="28" xfId="1" applyNumberFormat="1" applyFont="1" applyFill="1" applyBorder="1" applyAlignment="1">
      <alignment horizontal="center"/>
    </xf>
    <xf numFmtId="43" fontId="7" fillId="7" borderId="12" xfId="1" applyFont="1" applyFill="1" applyBorder="1" applyAlignment="1">
      <alignment horizontal="center"/>
    </xf>
    <xf numFmtId="170" fontId="7" fillId="0" borderId="22" xfId="1" applyNumberFormat="1" applyFont="1" applyFill="1" applyBorder="1"/>
    <xf numFmtId="43" fontId="7" fillId="0" borderId="31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26"/>
  <sheetViews>
    <sheetView tabSelected="1" view="pageBreakPreview" topLeftCell="A74" zoomScaleNormal="100" zoomScaleSheetLayoutView="100" workbookViewId="0">
      <selection activeCell="N82" sqref="N82"/>
    </sheetView>
  </sheetViews>
  <sheetFormatPr defaultRowHeight="15" x14ac:dyDescent="0.25"/>
  <cols>
    <col min="1" max="1" width="10.42578125" customWidth="1"/>
    <col min="2" max="2" width="10.28515625" hidden="1" customWidth="1"/>
    <col min="3" max="3" width="22.85546875" customWidth="1"/>
    <col min="4" max="4" width="8.140625" customWidth="1"/>
    <col min="5" max="5" width="12.7109375" customWidth="1"/>
    <col min="6" max="6" width="12.140625" customWidth="1"/>
    <col min="7" max="7" width="15.42578125" customWidth="1"/>
    <col min="8" max="8" width="13.7109375" customWidth="1"/>
    <col min="9" max="9" width="11.140625" customWidth="1"/>
    <col min="10" max="10" width="16.85546875" customWidth="1"/>
  </cols>
  <sheetData>
    <row r="1" spans="1:13" ht="25.5" x14ac:dyDescent="0.25">
      <c r="A1" s="100" t="s">
        <v>9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3" ht="22.5" x14ac:dyDescent="0.55000000000000004">
      <c r="A2" s="102" t="s">
        <v>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3" ht="21" x14ac:dyDescent="0.5">
      <c r="A3" s="9"/>
      <c r="B3" s="10"/>
      <c r="C3" s="10"/>
      <c r="D3" s="10"/>
      <c r="E3" s="10"/>
      <c r="F3" s="10"/>
      <c r="G3" s="10"/>
      <c r="H3" s="10"/>
      <c r="I3" s="10"/>
      <c r="J3" s="10"/>
    </row>
    <row r="4" spans="1:13" ht="22.5" x14ac:dyDescent="0.55000000000000004">
      <c r="A4" s="104" t="s">
        <v>13</v>
      </c>
      <c r="B4" s="104"/>
      <c r="C4" s="104"/>
      <c r="D4" s="104"/>
      <c r="E4" s="104"/>
      <c r="F4" s="104"/>
      <c r="G4" s="104"/>
      <c r="H4" s="104"/>
      <c r="I4" s="104"/>
      <c r="J4" s="104"/>
    </row>
    <row r="5" spans="1:13" s="2" customFormat="1" ht="21.75" thickBot="1" x14ac:dyDescent="0.55000000000000004">
      <c r="A5" s="5"/>
      <c r="B5" s="3"/>
      <c r="C5" s="3"/>
      <c r="D5" s="3"/>
      <c r="E5" s="3"/>
      <c r="F5" s="6" t="s">
        <v>19</v>
      </c>
      <c r="G5" s="21"/>
      <c r="H5" s="105" t="s">
        <v>41</v>
      </c>
      <c r="I5" s="105"/>
      <c r="J5" s="105"/>
    </row>
    <row r="6" spans="1:13" s="2" customFormat="1" ht="42.75" thickBot="1" x14ac:dyDescent="0.55000000000000004">
      <c r="A6" s="12" t="s">
        <v>2</v>
      </c>
      <c r="B6" s="11"/>
      <c r="C6" s="11" t="s">
        <v>3</v>
      </c>
      <c r="D6" s="13" t="s">
        <v>14</v>
      </c>
      <c r="E6" s="11" t="s">
        <v>0</v>
      </c>
      <c r="F6" s="11" t="s">
        <v>15</v>
      </c>
      <c r="G6" s="35" t="s">
        <v>1</v>
      </c>
      <c r="H6" s="36" t="s">
        <v>4</v>
      </c>
      <c r="I6" s="11" t="s">
        <v>5</v>
      </c>
      <c r="J6" s="11" t="s">
        <v>12</v>
      </c>
    </row>
    <row r="7" spans="1:13" s="2" customFormat="1" ht="19.5" customHeight="1" thickBot="1" x14ac:dyDescent="0.55000000000000004">
      <c r="A7" s="15">
        <v>1</v>
      </c>
      <c r="B7" s="15"/>
      <c r="C7" s="24" t="s">
        <v>6</v>
      </c>
      <c r="D7" s="25"/>
      <c r="E7" s="44">
        <v>6.85</v>
      </c>
      <c r="F7" s="50">
        <v>470</v>
      </c>
      <c r="G7" s="37">
        <f>E7*F7</f>
        <v>3219.5</v>
      </c>
      <c r="H7" s="41">
        <v>6.85</v>
      </c>
      <c r="I7" s="40">
        <f>E7-H7</f>
        <v>0</v>
      </c>
      <c r="J7" s="49">
        <f t="shared" ref="J7:J70" si="0">H7*F7</f>
        <v>3219.5</v>
      </c>
      <c r="M7" s="19"/>
    </row>
    <row r="8" spans="1:13" s="2" customFormat="1" ht="21.75" thickBot="1" x14ac:dyDescent="0.55000000000000004">
      <c r="A8" s="16">
        <v>2</v>
      </c>
      <c r="B8" s="16"/>
      <c r="C8" s="26" t="s">
        <v>6</v>
      </c>
      <c r="D8" s="27"/>
      <c r="E8" s="45">
        <v>6.7</v>
      </c>
      <c r="F8" s="51">
        <v>475</v>
      </c>
      <c r="G8" s="38">
        <f>E8:E73*F8:F73</f>
        <v>3182.5</v>
      </c>
      <c r="H8" s="41">
        <v>6.7</v>
      </c>
      <c r="I8" s="40">
        <f t="shared" ref="I8:I71" si="1">E8-H8</f>
        <v>0</v>
      </c>
      <c r="J8" s="49">
        <f t="shared" si="0"/>
        <v>3182.5</v>
      </c>
      <c r="K8" s="18"/>
    </row>
    <row r="9" spans="1:13" s="2" customFormat="1" ht="21.75" thickBot="1" x14ac:dyDescent="0.55000000000000004">
      <c r="A9" s="16">
        <v>3</v>
      </c>
      <c r="B9" s="16"/>
      <c r="C9" s="28" t="s">
        <v>42</v>
      </c>
      <c r="D9" s="29"/>
      <c r="E9" s="46">
        <v>6.1639999999999997</v>
      </c>
      <c r="F9" s="52">
        <v>730</v>
      </c>
      <c r="G9" s="38">
        <f t="shared" ref="G9:G72" si="2">E9*F9</f>
        <v>4499.7199999999993</v>
      </c>
      <c r="H9" s="42">
        <v>6.1639999999999997</v>
      </c>
      <c r="I9" s="40">
        <f t="shared" si="1"/>
        <v>0</v>
      </c>
      <c r="J9" s="49">
        <f t="shared" si="0"/>
        <v>4499.7199999999993</v>
      </c>
      <c r="K9" s="18"/>
      <c r="M9" s="19"/>
    </row>
    <row r="10" spans="1:13" s="2" customFormat="1" ht="21.75" thickBot="1" x14ac:dyDescent="0.55000000000000004">
      <c r="A10" s="16">
        <v>4</v>
      </c>
      <c r="B10" s="16"/>
      <c r="C10" s="26" t="s">
        <v>25</v>
      </c>
      <c r="D10" s="27"/>
      <c r="E10" s="45">
        <v>6</v>
      </c>
      <c r="F10" s="51">
        <v>19</v>
      </c>
      <c r="G10" s="38">
        <f>E10*F10</f>
        <v>114</v>
      </c>
      <c r="H10" s="41">
        <v>6</v>
      </c>
      <c r="I10" s="40">
        <f t="shared" si="1"/>
        <v>0</v>
      </c>
      <c r="J10" s="49">
        <f t="shared" si="0"/>
        <v>114</v>
      </c>
      <c r="K10" s="18"/>
    </row>
    <row r="11" spans="1:13" s="2" customFormat="1" ht="21.75" thickBot="1" x14ac:dyDescent="0.55000000000000004">
      <c r="A11" s="16">
        <v>5</v>
      </c>
      <c r="B11" s="16"/>
      <c r="C11" s="26" t="s">
        <v>38</v>
      </c>
      <c r="D11" s="27"/>
      <c r="E11" s="45">
        <v>0</v>
      </c>
      <c r="F11" s="51">
        <v>1200</v>
      </c>
      <c r="G11" s="38">
        <v>0</v>
      </c>
      <c r="H11" s="41">
        <v>0</v>
      </c>
      <c r="I11" s="40">
        <f t="shared" si="1"/>
        <v>0</v>
      </c>
      <c r="J11" s="49">
        <f t="shared" si="0"/>
        <v>0</v>
      </c>
      <c r="K11" s="18"/>
    </row>
    <row r="12" spans="1:13" s="2" customFormat="1" ht="21.75" thickBot="1" x14ac:dyDescent="0.55000000000000004">
      <c r="A12" s="16">
        <v>6</v>
      </c>
      <c r="B12" s="16"/>
      <c r="C12" s="28" t="s">
        <v>58</v>
      </c>
      <c r="D12" s="29"/>
      <c r="E12" s="46">
        <v>1</v>
      </c>
      <c r="F12" s="52">
        <v>120</v>
      </c>
      <c r="G12" s="38">
        <f t="shared" si="2"/>
        <v>120</v>
      </c>
      <c r="H12" s="41">
        <v>1</v>
      </c>
      <c r="I12" s="40">
        <f t="shared" si="1"/>
        <v>0</v>
      </c>
      <c r="J12" s="49">
        <f t="shared" si="0"/>
        <v>120</v>
      </c>
      <c r="K12" s="18"/>
    </row>
    <row r="13" spans="1:13" s="2" customFormat="1" ht="21.75" thickBot="1" x14ac:dyDescent="0.55000000000000004">
      <c r="A13" s="16">
        <v>7</v>
      </c>
      <c r="B13" s="16"/>
      <c r="C13" s="26" t="s">
        <v>7</v>
      </c>
      <c r="D13" s="27"/>
      <c r="E13" s="45">
        <v>73</v>
      </c>
      <c r="F13" s="51">
        <v>13</v>
      </c>
      <c r="G13" s="38">
        <f>E13*F13</f>
        <v>949</v>
      </c>
      <c r="H13" s="43">
        <v>60</v>
      </c>
      <c r="I13" s="40">
        <f t="shared" si="1"/>
        <v>13</v>
      </c>
      <c r="J13" s="49">
        <f t="shared" si="0"/>
        <v>780</v>
      </c>
      <c r="K13" s="18"/>
    </row>
    <row r="14" spans="1:13" s="2" customFormat="1" ht="21.75" thickBot="1" x14ac:dyDescent="0.55000000000000004">
      <c r="A14" s="16">
        <v>8</v>
      </c>
      <c r="B14" s="16"/>
      <c r="C14" s="28" t="s">
        <v>26</v>
      </c>
      <c r="D14" s="29"/>
      <c r="E14" s="46">
        <v>4.5</v>
      </c>
      <c r="F14" s="52">
        <v>84</v>
      </c>
      <c r="G14" s="38">
        <f t="shared" si="2"/>
        <v>378</v>
      </c>
      <c r="H14" s="41">
        <v>2</v>
      </c>
      <c r="I14" s="40">
        <f t="shared" si="1"/>
        <v>2.5</v>
      </c>
      <c r="J14" s="49">
        <f t="shared" si="0"/>
        <v>168</v>
      </c>
      <c r="K14" s="18"/>
      <c r="M14" s="19"/>
    </row>
    <row r="15" spans="1:13" s="2" customFormat="1" ht="21.75" thickBot="1" x14ac:dyDescent="0.55000000000000004">
      <c r="A15" s="16">
        <v>9</v>
      </c>
      <c r="B15" s="16"/>
      <c r="C15" s="26" t="s">
        <v>27</v>
      </c>
      <c r="D15" s="27"/>
      <c r="E15" s="45">
        <v>27.5</v>
      </c>
      <c r="F15" s="51">
        <v>103</v>
      </c>
      <c r="G15" s="38">
        <f>E15*F15</f>
        <v>2832.5</v>
      </c>
      <c r="H15" s="41">
        <v>25.8</v>
      </c>
      <c r="I15" s="40">
        <f t="shared" si="1"/>
        <v>1.6999999999999993</v>
      </c>
      <c r="J15" s="49">
        <f t="shared" si="0"/>
        <v>2657.4</v>
      </c>
      <c r="K15" s="18"/>
    </row>
    <row r="16" spans="1:13" s="2" customFormat="1" ht="21.75" thickBot="1" x14ac:dyDescent="0.55000000000000004">
      <c r="A16" s="16">
        <v>10</v>
      </c>
      <c r="B16" s="16"/>
      <c r="C16" s="26" t="s">
        <v>59</v>
      </c>
      <c r="D16" s="27"/>
      <c r="E16" s="45">
        <v>0.15</v>
      </c>
      <c r="F16" s="51">
        <v>2500</v>
      </c>
      <c r="G16" s="38">
        <f t="shared" si="2"/>
        <v>375</v>
      </c>
      <c r="H16" s="41">
        <v>0.05</v>
      </c>
      <c r="I16" s="40">
        <f t="shared" si="1"/>
        <v>9.9999999999999992E-2</v>
      </c>
      <c r="J16" s="49">
        <f t="shared" si="0"/>
        <v>125</v>
      </c>
      <c r="K16" s="18"/>
    </row>
    <row r="17" spans="1:11" s="2" customFormat="1" ht="21.75" thickBot="1" x14ac:dyDescent="0.55000000000000004">
      <c r="A17" s="16">
        <v>11</v>
      </c>
      <c r="B17" s="16"/>
      <c r="C17" s="28" t="s">
        <v>60</v>
      </c>
      <c r="D17" s="29"/>
      <c r="E17" s="46">
        <v>5</v>
      </c>
      <c r="F17" s="52">
        <v>55</v>
      </c>
      <c r="G17" s="38">
        <f t="shared" si="2"/>
        <v>275</v>
      </c>
      <c r="H17" s="41">
        <v>5</v>
      </c>
      <c r="I17" s="40">
        <f t="shared" si="1"/>
        <v>0</v>
      </c>
      <c r="J17" s="49">
        <f t="shared" si="0"/>
        <v>275</v>
      </c>
      <c r="K17" s="18"/>
    </row>
    <row r="18" spans="1:11" s="2" customFormat="1" ht="21.75" thickBot="1" x14ac:dyDescent="0.55000000000000004">
      <c r="A18" s="16">
        <v>12</v>
      </c>
      <c r="B18" s="16"/>
      <c r="C18" s="26" t="s">
        <v>61</v>
      </c>
      <c r="D18" s="27"/>
      <c r="E18" s="45">
        <v>1.45</v>
      </c>
      <c r="F18" s="51">
        <v>450</v>
      </c>
      <c r="G18" s="39">
        <f t="shared" si="2"/>
        <v>652.5</v>
      </c>
      <c r="H18" s="41">
        <v>1.45</v>
      </c>
      <c r="I18" s="40">
        <f t="shared" si="1"/>
        <v>0</v>
      </c>
      <c r="J18" s="49">
        <f t="shared" si="0"/>
        <v>652.5</v>
      </c>
      <c r="K18" s="18"/>
    </row>
    <row r="19" spans="1:11" s="2" customFormat="1" ht="21.75" thickBot="1" x14ac:dyDescent="0.55000000000000004">
      <c r="A19" s="16">
        <v>13</v>
      </c>
      <c r="B19" s="16"/>
      <c r="C19" s="28" t="s">
        <v>62</v>
      </c>
      <c r="D19" s="29"/>
      <c r="E19" s="46">
        <v>3.3</v>
      </c>
      <c r="F19" s="52">
        <v>180</v>
      </c>
      <c r="G19" s="39">
        <f t="shared" si="2"/>
        <v>594</v>
      </c>
      <c r="H19" s="42">
        <v>2.4500000000000002</v>
      </c>
      <c r="I19" s="40">
        <f t="shared" si="1"/>
        <v>0.84999999999999964</v>
      </c>
      <c r="J19" s="49">
        <f t="shared" si="0"/>
        <v>441.00000000000006</v>
      </c>
      <c r="K19" s="18"/>
    </row>
    <row r="20" spans="1:11" s="2" customFormat="1" ht="21.75" thickBot="1" x14ac:dyDescent="0.55000000000000004">
      <c r="A20" s="16">
        <v>14</v>
      </c>
      <c r="B20" s="16"/>
      <c r="C20" s="26" t="s">
        <v>17</v>
      </c>
      <c r="D20" s="27"/>
      <c r="E20" s="45">
        <v>650</v>
      </c>
      <c r="F20" s="51">
        <v>1.2</v>
      </c>
      <c r="G20" s="38">
        <f t="shared" si="2"/>
        <v>780</v>
      </c>
      <c r="H20" s="41">
        <v>300</v>
      </c>
      <c r="I20" s="40">
        <f t="shared" si="1"/>
        <v>350</v>
      </c>
      <c r="J20" s="49">
        <f t="shared" si="0"/>
        <v>360</v>
      </c>
      <c r="K20" s="18"/>
    </row>
    <row r="21" spans="1:11" s="2" customFormat="1" ht="21.75" thickBot="1" x14ac:dyDescent="0.55000000000000004">
      <c r="A21" s="16">
        <v>15</v>
      </c>
      <c r="B21" s="16"/>
      <c r="C21" s="26" t="s">
        <v>28</v>
      </c>
      <c r="D21" s="27"/>
      <c r="E21" s="45">
        <v>0.5</v>
      </c>
      <c r="F21" s="51">
        <v>300</v>
      </c>
      <c r="G21" s="38">
        <f t="shared" si="2"/>
        <v>150</v>
      </c>
      <c r="H21" s="42">
        <v>0.5</v>
      </c>
      <c r="I21" s="40">
        <f t="shared" si="1"/>
        <v>0</v>
      </c>
      <c r="J21" s="49">
        <f t="shared" si="0"/>
        <v>150</v>
      </c>
      <c r="K21" s="18"/>
    </row>
    <row r="22" spans="1:11" s="2" customFormat="1" ht="21.75" thickBot="1" x14ac:dyDescent="0.55000000000000004">
      <c r="A22" s="16">
        <v>16</v>
      </c>
      <c r="B22" s="16"/>
      <c r="C22" s="26" t="s">
        <v>29</v>
      </c>
      <c r="D22" s="27"/>
      <c r="E22" s="45">
        <v>0.5</v>
      </c>
      <c r="F22" s="51">
        <v>500</v>
      </c>
      <c r="G22" s="38">
        <f t="shared" si="2"/>
        <v>250</v>
      </c>
      <c r="H22" s="42">
        <v>0.5</v>
      </c>
      <c r="I22" s="40">
        <f t="shared" si="1"/>
        <v>0</v>
      </c>
      <c r="J22" s="49">
        <f t="shared" si="0"/>
        <v>250</v>
      </c>
      <c r="K22" s="18"/>
    </row>
    <row r="23" spans="1:11" s="2" customFormat="1" ht="21.75" thickBot="1" x14ac:dyDescent="0.55000000000000004">
      <c r="A23" s="16">
        <v>17</v>
      </c>
      <c r="B23" s="16"/>
      <c r="C23" s="28" t="s">
        <v>63</v>
      </c>
      <c r="D23" s="29"/>
      <c r="E23" s="46">
        <v>3</v>
      </c>
      <c r="F23" s="52">
        <v>100</v>
      </c>
      <c r="G23" s="38">
        <f t="shared" si="2"/>
        <v>300</v>
      </c>
      <c r="H23" s="42">
        <v>3</v>
      </c>
      <c r="I23" s="40">
        <f t="shared" si="1"/>
        <v>0</v>
      </c>
      <c r="J23" s="49">
        <f t="shared" si="0"/>
        <v>300</v>
      </c>
      <c r="K23" s="18"/>
    </row>
    <row r="24" spans="1:11" s="2" customFormat="1" ht="21.75" thickBot="1" x14ac:dyDescent="0.55000000000000004">
      <c r="A24" s="16">
        <v>18</v>
      </c>
      <c r="B24" s="16"/>
      <c r="C24" s="26" t="s">
        <v>21</v>
      </c>
      <c r="D24" s="27"/>
      <c r="E24" s="45">
        <v>6</v>
      </c>
      <c r="F24" s="51">
        <v>260</v>
      </c>
      <c r="G24" s="38">
        <f t="shared" si="2"/>
        <v>1560</v>
      </c>
      <c r="H24" s="41">
        <v>6</v>
      </c>
      <c r="I24" s="40">
        <f t="shared" si="1"/>
        <v>0</v>
      </c>
      <c r="J24" s="49">
        <f t="shared" si="0"/>
        <v>1560</v>
      </c>
      <c r="K24" s="18"/>
    </row>
    <row r="25" spans="1:11" s="2" customFormat="1" ht="21.6" customHeight="1" thickBot="1" x14ac:dyDescent="0.55000000000000004">
      <c r="A25" s="16">
        <v>19</v>
      </c>
      <c r="B25" s="16"/>
      <c r="C25" s="26" t="s">
        <v>22</v>
      </c>
      <c r="D25" s="27"/>
      <c r="E25" s="45">
        <v>15</v>
      </c>
      <c r="F25" s="51">
        <v>70</v>
      </c>
      <c r="G25" s="38">
        <f t="shared" si="2"/>
        <v>1050</v>
      </c>
      <c r="H25" s="41">
        <v>13</v>
      </c>
      <c r="I25" s="40">
        <f t="shared" si="1"/>
        <v>2</v>
      </c>
      <c r="J25" s="49">
        <f t="shared" si="0"/>
        <v>910</v>
      </c>
      <c r="K25" s="18"/>
    </row>
    <row r="26" spans="1:11" s="2" customFormat="1" ht="21.75" thickBot="1" x14ac:dyDescent="0.55000000000000004">
      <c r="A26" s="16">
        <v>20</v>
      </c>
      <c r="B26" s="16"/>
      <c r="C26" s="26" t="s">
        <v>64</v>
      </c>
      <c r="D26" s="27"/>
      <c r="E26" s="45">
        <v>0.01</v>
      </c>
      <c r="F26" s="51">
        <v>330</v>
      </c>
      <c r="G26" s="38">
        <f t="shared" si="2"/>
        <v>3.3000000000000003</v>
      </c>
      <c r="H26" s="41">
        <v>5.0000000000000001E-3</v>
      </c>
      <c r="I26" s="40">
        <f t="shared" si="1"/>
        <v>5.0000000000000001E-3</v>
      </c>
      <c r="J26" s="49">
        <f t="shared" si="0"/>
        <v>1.6500000000000001</v>
      </c>
      <c r="K26" s="18"/>
    </row>
    <row r="27" spans="1:11" s="2" customFormat="1" ht="21.75" thickBot="1" x14ac:dyDescent="0.55000000000000004">
      <c r="A27" s="16">
        <v>21</v>
      </c>
      <c r="B27" s="16"/>
      <c r="C27" s="26" t="s">
        <v>30</v>
      </c>
      <c r="D27" s="27"/>
      <c r="E27" s="45">
        <v>0.4</v>
      </c>
      <c r="F27" s="51">
        <v>1260</v>
      </c>
      <c r="G27" s="38">
        <f t="shared" si="2"/>
        <v>504</v>
      </c>
      <c r="H27" s="41">
        <v>0.2</v>
      </c>
      <c r="I27" s="40">
        <f t="shared" si="1"/>
        <v>0.2</v>
      </c>
      <c r="J27" s="49">
        <f t="shared" si="0"/>
        <v>252</v>
      </c>
      <c r="K27" s="18"/>
    </row>
    <row r="28" spans="1:11" s="2" customFormat="1" ht="21.75" thickBot="1" x14ac:dyDescent="0.55000000000000004">
      <c r="A28" s="16">
        <v>22</v>
      </c>
      <c r="B28" s="16"/>
      <c r="C28" s="28" t="s">
        <v>65</v>
      </c>
      <c r="D28" s="29"/>
      <c r="E28" s="46">
        <v>0</v>
      </c>
      <c r="F28" s="52">
        <v>0</v>
      </c>
      <c r="G28" s="38">
        <v>0</v>
      </c>
      <c r="H28" s="41"/>
      <c r="I28" s="40">
        <f t="shared" si="1"/>
        <v>0</v>
      </c>
      <c r="J28" s="49">
        <f t="shared" si="0"/>
        <v>0</v>
      </c>
      <c r="K28" s="18"/>
    </row>
    <row r="29" spans="1:11" s="2" customFormat="1" ht="21.75" thickBot="1" x14ac:dyDescent="0.55000000000000004">
      <c r="A29" s="16">
        <v>23</v>
      </c>
      <c r="B29" s="16"/>
      <c r="C29" s="26" t="s">
        <v>31</v>
      </c>
      <c r="D29" s="27"/>
      <c r="E29" s="45">
        <v>0.12</v>
      </c>
      <c r="F29" s="51">
        <v>2000</v>
      </c>
      <c r="G29" s="38">
        <f t="shared" si="2"/>
        <v>240</v>
      </c>
      <c r="H29" s="41">
        <v>0.01</v>
      </c>
      <c r="I29" s="40">
        <f t="shared" si="1"/>
        <v>0.11</v>
      </c>
      <c r="J29" s="49">
        <f t="shared" si="0"/>
        <v>20</v>
      </c>
      <c r="K29" s="18"/>
    </row>
    <row r="30" spans="1:11" s="2" customFormat="1" ht="21.75" thickBot="1" x14ac:dyDescent="0.55000000000000004">
      <c r="A30" s="16">
        <v>24</v>
      </c>
      <c r="B30" s="16"/>
      <c r="C30" s="28" t="s">
        <v>32</v>
      </c>
      <c r="D30" s="29"/>
      <c r="E30" s="46">
        <v>0.4</v>
      </c>
      <c r="F30" s="52">
        <v>480</v>
      </c>
      <c r="G30" s="38">
        <f t="shared" si="2"/>
        <v>192</v>
      </c>
      <c r="H30" s="42">
        <v>0.3</v>
      </c>
      <c r="I30" s="40">
        <f t="shared" si="1"/>
        <v>0.10000000000000003</v>
      </c>
      <c r="J30" s="49">
        <f t="shared" si="0"/>
        <v>144</v>
      </c>
      <c r="K30" s="18"/>
    </row>
    <row r="31" spans="1:11" s="2" customFormat="1" ht="21.75" thickBot="1" x14ac:dyDescent="0.55000000000000004">
      <c r="A31" s="16">
        <v>25</v>
      </c>
      <c r="B31" s="16"/>
      <c r="C31" s="26" t="s">
        <v>83</v>
      </c>
      <c r="D31" s="27"/>
      <c r="E31" s="45">
        <v>0</v>
      </c>
      <c r="F31" s="51">
        <v>0</v>
      </c>
      <c r="G31" s="38">
        <v>0</v>
      </c>
      <c r="H31" s="41"/>
      <c r="I31" s="40">
        <f t="shared" si="1"/>
        <v>0</v>
      </c>
      <c r="J31" s="49">
        <f t="shared" si="0"/>
        <v>0</v>
      </c>
      <c r="K31" s="18"/>
    </row>
    <row r="32" spans="1:11" s="2" customFormat="1" ht="21.75" thickBot="1" x14ac:dyDescent="0.55000000000000004">
      <c r="A32" s="16">
        <v>26</v>
      </c>
      <c r="B32" s="16"/>
      <c r="C32" s="28" t="s">
        <v>66</v>
      </c>
      <c r="D32" s="29"/>
      <c r="E32" s="46">
        <v>0.04</v>
      </c>
      <c r="F32" s="52">
        <v>300</v>
      </c>
      <c r="G32" s="39">
        <f t="shared" si="2"/>
        <v>12</v>
      </c>
      <c r="H32" s="41">
        <v>0.01</v>
      </c>
      <c r="I32" s="40">
        <f t="shared" si="1"/>
        <v>0.03</v>
      </c>
      <c r="J32" s="49">
        <f t="shared" si="0"/>
        <v>3</v>
      </c>
      <c r="K32" s="18"/>
    </row>
    <row r="33" spans="1:11" s="2" customFormat="1" ht="21.75" thickBot="1" x14ac:dyDescent="0.55000000000000004">
      <c r="A33" s="16">
        <v>27</v>
      </c>
      <c r="B33" s="16"/>
      <c r="C33" s="26" t="s">
        <v>23</v>
      </c>
      <c r="D33" s="27"/>
      <c r="E33" s="45">
        <v>0.15</v>
      </c>
      <c r="F33" s="51">
        <v>480</v>
      </c>
      <c r="G33" s="39">
        <f t="shared" si="2"/>
        <v>72</v>
      </c>
      <c r="H33" s="41">
        <v>0.15</v>
      </c>
      <c r="I33" s="40">
        <f t="shared" si="1"/>
        <v>0</v>
      </c>
      <c r="J33" s="49">
        <f t="shared" si="0"/>
        <v>72</v>
      </c>
      <c r="K33" s="18"/>
    </row>
    <row r="34" spans="1:11" s="2" customFormat="1" ht="21.75" thickBot="1" x14ac:dyDescent="0.55000000000000004">
      <c r="A34" s="16">
        <v>28</v>
      </c>
      <c r="B34" s="16"/>
      <c r="C34" s="28" t="s">
        <v>84</v>
      </c>
      <c r="D34" s="29"/>
      <c r="E34" s="46"/>
      <c r="F34" s="52"/>
      <c r="G34" s="39">
        <f t="shared" si="2"/>
        <v>0</v>
      </c>
      <c r="H34" s="41"/>
      <c r="I34" s="40">
        <f t="shared" si="1"/>
        <v>0</v>
      </c>
      <c r="J34" s="49">
        <f t="shared" si="0"/>
        <v>0</v>
      </c>
      <c r="K34" s="18"/>
    </row>
    <row r="35" spans="1:11" s="2" customFormat="1" ht="21.75" thickBot="1" x14ac:dyDescent="0.55000000000000004">
      <c r="A35" s="16">
        <v>29</v>
      </c>
      <c r="B35" s="16"/>
      <c r="C35" s="26" t="s">
        <v>67</v>
      </c>
      <c r="D35" s="27"/>
      <c r="E35" s="45">
        <v>0.1</v>
      </c>
      <c r="F35" s="51">
        <v>600</v>
      </c>
      <c r="G35" s="39">
        <f t="shared" si="2"/>
        <v>60</v>
      </c>
      <c r="H35" s="41">
        <v>0.05</v>
      </c>
      <c r="I35" s="40">
        <f t="shared" si="1"/>
        <v>0.05</v>
      </c>
      <c r="J35" s="49">
        <f t="shared" si="0"/>
        <v>30</v>
      </c>
      <c r="K35" s="18"/>
    </row>
    <row r="36" spans="1:11" s="2" customFormat="1" ht="21.75" thickBot="1" x14ac:dyDescent="0.55000000000000004">
      <c r="A36" s="16">
        <v>30</v>
      </c>
      <c r="B36" s="16"/>
      <c r="C36" s="30" t="s">
        <v>16</v>
      </c>
      <c r="D36" s="31"/>
      <c r="E36" s="47">
        <v>0.28999999999999998</v>
      </c>
      <c r="F36" s="53">
        <v>650</v>
      </c>
      <c r="G36" s="39">
        <f t="shared" si="2"/>
        <v>188.5</v>
      </c>
      <c r="H36" s="41">
        <v>0.04</v>
      </c>
      <c r="I36" s="40">
        <f t="shared" si="1"/>
        <v>0.24999999999999997</v>
      </c>
      <c r="J36" s="49">
        <f t="shared" si="0"/>
        <v>26</v>
      </c>
      <c r="K36" s="18"/>
    </row>
    <row r="37" spans="1:11" s="2" customFormat="1" ht="21.75" thickBot="1" x14ac:dyDescent="0.55000000000000004">
      <c r="A37" s="16">
        <v>31</v>
      </c>
      <c r="B37" s="16"/>
      <c r="C37" s="26" t="s">
        <v>33</v>
      </c>
      <c r="D37" s="27"/>
      <c r="E37" s="45">
        <v>1.05</v>
      </c>
      <c r="F37" s="51">
        <v>480</v>
      </c>
      <c r="G37" s="39">
        <f t="shared" si="2"/>
        <v>504</v>
      </c>
      <c r="H37" s="41">
        <v>1</v>
      </c>
      <c r="I37" s="40">
        <f t="shared" si="1"/>
        <v>5.0000000000000044E-2</v>
      </c>
      <c r="J37" s="49">
        <f t="shared" si="0"/>
        <v>480</v>
      </c>
      <c r="K37" s="18"/>
    </row>
    <row r="38" spans="1:11" s="2" customFormat="1" ht="21.75" thickBot="1" x14ac:dyDescent="0.55000000000000004">
      <c r="A38" s="16">
        <v>32</v>
      </c>
      <c r="B38" s="16"/>
      <c r="C38" s="26" t="s">
        <v>68</v>
      </c>
      <c r="D38" s="27"/>
      <c r="E38" s="45">
        <v>0.35</v>
      </c>
      <c r="F38" s="51">
        <v>1800</v>
      </c>
      <c r="G38" s="39">
        <f t="shared" si="2"/>
        <v>630</v>
      </c>
      <c r="H38" s="41">
        <v>0.35</v>
      </c>
      <c r="I38" s="40">
        <f t="shared" si="1"/>
        <v>0</v>
      </c>
      <c r="J38" s="49">
        <f t="shared" si="0"/>
        <v>630</v>
      </c>
      <c r="K38" s="18"/>
    </row>
    <row r="39" spans="1:11" s="2" customFormat="1" ht="21.75" thickBot="1" x14ac:dyDescent="0.55000000000000004">
      <c r="A39" s="16">
        <v>33</v>
      </c>
      <c r="B39" s="16"/>
      <c r="C39" s="28" t="s">
        <v>69</v>
      </c>
      <c r="D39" s="29"/>
      <c r="E39" s="46">
        <v>0.3</v>
      </c>
      <c r="F39" s="52">
        <v>500</v>
      </c>
      <c r="G39" s="39">
        <f t="shared" si="2"/>
        <v>150</v>
      </c>
      <c r="H39" s="42">
        <v>0.05</v>
      </c>
      <c r="I39" s="40">
        <f t="shared" si="1"/>
        <v>0.25</v>
      </c>
      <c r="J39" s="49">
        <f t="shared" si="0"/>
        <v>25</v>
      </c>
      <c r="K39" s="18"/>
    </row>
    <row r="40" spans="1:11" s="2" customFormat="1" ht="21.75" thickBot="1" x14ac:dyDescent="0.55000000000000004">
      <c r="A40" s="16">
        <v>34</v>
      </c>
      <c r="B40" s="16"/>
      <c r="C40" s="26" t="s">
        <v>70</v>
      </c>
      <c r="D40" s="27"/>
      <c r="E40" s="45">
        <v>1.5</v>
      </c>
      <c r="F40" s="51">
        <v>140</v>
      </c>
      <c r="G40" s="39">
        <f t="shared" si="2"/>
        <v>210</v>
      </c>
      <c r="H40" s="41">
        <v>1.5</v>
      </c>
      <c r="I40" s="40">
        <f t="shared" si="1"/>
        <v>0</v>
      </c>
      <c r="J40" s="49">
        <f t="shared" si="0"/>
        <v>210</v>
      </c>
      <c r="K40" s="18"/>
    </row>
    <row r="41" spans="1:11" s="2" customFormat="1" ht="21.75" thickBot="1" x14ac:dyDescent="0.55000000000000004">
      <c r="A41" s="16">
        <v>35</v>
      </c>
      <c r="B41" s="16"/>
      <c r="C41" s="28" t="s">
        <v>71</v>
      </c>
      <c r="D41" s="29"/>
      <c r="E41" s="46">
        <v>0.4</v>
      </c>
      <c r="F41" s="52">
        <v>400</v>
      </c>
      <c r="G41" s="39">
        <f t="shared" si="2"/>
        <v>160</v>
      </c>
      <c r="H41" s="41">
        <v>0.15</v>
      </c>
      <c r="I41" s="40">
        <f t="shared" si="1"/>
        <v>0.25</v>
      </c>
      <c r="J41" s="49">
        <f t="shared" si="0"/>
        <v>60</v>
      </c>
      <c r="K41" s="18"/>
    </row>
    <row r="42" spans="1:11" s="2" customFormat="1" ht="21.75" thickBot="1" x14ac:dyDescent="0.55000000000000004">
      <c r="A42" s="16">
        <v>36</v>
      </c>
      <c r="B42" s="16"/>
      <c r="C42" s="26" t="s">
        <v>72</v>
      </c>
      <c r="D42" s="27"/>
      <c r="E42" s="45">
        <v>1</v>
      </c>
      <c r="F42" s="51">
        <v>600</v>
      </c>
      <c r="G42" s="39">
        <f t="shared" si="2"/>
        <v>600</v>
      </c>
      <c r="H42" s="41">
        <v>0.5</v>
      </c>
      <c r="I42" s="40">
        <f t="shared" si="1"/>
        <v>0.5</v>
      </c>
      <c r="J42" s="49">
        <f t="shared" si="0"/>
        <v>300</v>
      </c>
      <c r="K42" s="18"/>
    </row>
    <row r="43" spans="1:11" s="2" customFormat="1" ht="21.75" thickBot="1" x14ac:dyDescent="0.55000000000000004">
      <c r="A43" s="16">
        <v>37</v>
      </c>
      <c r="B43" s="16"/>
      <c r="C43" s="28" t="s">
        <v>73</v>
      </c>
      <c r="D43" s="29"/>
      <c r="E43" s="46">
        <v>5.5E-2</v>
      </c>
      <c r="F43" s="52">
        <v>3000</v>
      </c>
      <c r="G43" s="39">
        <f t="shared" si="2"/>
        <v>165</v>
      </c>
      <c r="H43" s="41">
        <v>0.01</v>
      </c>
      <c r="I43" s="40">
        <f t="shared" si="1"/>
        <v>4.4999999999999998E-2</v>
      </c>
      <c r="J43" s="49">
        <f t="shared" si="0"/>
        <v>30</v>
      </c>
      <c r="K43" s="18"/>
    </row>
    <row r="44" spans="1:11" s="2" customFormat="1" ht="21.75" thickBot="1" x14ac:dyDescent="0.55000000000000004">
      <c r="A44" s="16">
        <v>38</v>
      </c>
      <c r="B44" s="16"/>
      <c r="C44" s="30" t="s">
        <v>74</v>
      </c>
      <c r="D44" s="27"/>
      <c r="E44" s="45">
        <v>0.5</v>
      </c>
      <c r="F44" s="51">
        <v>400</v>
      </c>
      <c r="G44" s="39">
        <f t="shared" si="2"/>
        <v>200</v>
      </c>
      <c r="H44" s="41">
        <v>0</v>
      </c>
      <c r="I44" s="40">
        <f t="shared" si="1"/>
        <v>0.5</v>
      </c>
      <c r="J44" s="49">
        <f t="shared" si="0"/>
        <v>0</v>
      </c>
      <c r="K44" s="18"/>
    </row>
    <row r="45" spans="1:11" s="2" customFormat="1" ht="21.75" thickBot="1" x14ac:dyDescent="0.55000000000000004">
      <c r="A45" s="16">
        <v>39</v>
      </c>
      <c r="B45" s="16"/>
      <c r="C45" s="26" t="s">
        <v>18</v>
      </c>
      <c r="D45" s="31"/>
      <c r="E45" s="47">
        <v>1.35</v>
      </c>
      <c r="F45" s="54">
        <v>250</v>
      </c>
      <c r="G45" s="39">
        <f t="shared" si="2"/>
        <v>337.5</v>
      </c>
      <c r="H45" s="41">
        <v>1.35</v>
      </c>
      <c r="I45" s="40">
        <f t="shared" si="1"/>
        <v>0</v>
      </c>
      <c r="J45" s="49">
        <f t="shared" si="0"/>
        <v>337.5</v>
      </c>
      <c r="K45" s="18"/>
    </row>
    <row r="46" spans="1:11" s="2" customFormat="1" ht="21.75" thickBot="1" x14ac:dyDescent="0.55000000000000004">
      <c r="A46" s="16">
        <v>40</v>
      </c>
      <c r="B46" s="16"/>
      <c r="C46" s="26" t="s">
        <v>75</v>
      </c>
      <c r="D46" s="31"/>
      <c r="E46" s="47">
        <v>0.5</v>
      </c>
      <c r="F46" s="53">
        <v>120</v>
      </c>
      <c r="G46" s="39">
        <f t="shared" si="2"/>
        <v>60</v>
      </c>
      <c r="H46" s="41">
        <v>0</v>
      </c>
      <c r="I46" s="40">
        <f t="shared" si="1"/>
        <v>0.5</v>
      </c>
      <c r="J46" s="49">
        <f t="shared" si="0"/>
        <v>0</v>
      </c>
      <c r="K46" s="18"/>
    </row>
    <row r="47" spans="1:11" s="2" customFormat="1" ht="21.75" thickBot="1" x14ac:dyDescent="0.55000000000000004">
      <c r="A47" s="16">
        <v>41</v>
      </c>
      <c r="B47" s="16"/>
      <c r="C47" s="26" t="s">
        <v>76</v>
      </c>
      <c r="D47" s="27"/>
      <c r="E47" s="45">
        <v>1</v>
      </c>
      <c r="F47" s="51">
        <v>320</v>
      </c>
      <c r="G47" s="39">
        <f t="shared" si="2"/>
        <v>320</v>
      </c>
      <c r="H47" s="41">
        <v>0.2</v>
      </c>
      <c r="I47" s="40">
        <f t="shared" si="1"/>
        <v>0.8</v>
      </c>
      <c r="J47" s="49">
        <f t="shared" si="0"/>
        <v>64</v>
      </c>
      <c r="K47" s="18"/>
    </row>
    <row r="48" spans="1:11" s="2" customFormat="1" ht="21.75" thickBot="1" x14ac:dyDescent="0.55000000000000004">
      <c r="A48" s="16">
        <v>42</v>
      </c>
      <c r="B48" s="16"/>
      <c r="C48" s="28" t="s">
        <v>77</v>
      </c>
      <c r="D48" s="27"/>
      <c r="E48" s="45">
        <v>0.5</v>
      </c>
      <c r="F48" s="51">
        <v>300</v>
      </c>
      <c r="G48" s="39">
        <f t="shared" si="2"/>
        <v>150</v>
      </c>
      <c r="H48" s="41">
        <v>0.4</v>
      </c>
      <c r="I48" s="40">
        <f t="shared" si="1"/>
        <v>9.9999999999999978E-2</v>
      </c>
      <c r="J48" s="49">
        <f t="shared" si="0"/>
        <v>120</v>
      </c>
      <c r="K48" s="18"/>
    </row>
    <row r="49" spans="1:11" s="2" customFormat="1" ht="21.75" thickBot="1" x14ac:dyDescent="0.55000000000000004">
      <c r="A49" s="16">
        <v>43</v>
      </c>
      <c r="B49" s="16"/>
      <c r="C49" s="26" t="s">
        <v>20</v>
      </c>
      <c r="D49" s="29"/>
      <c r="E49" s="46">
        <v>0.4</v>
      </c>
      <c r="F49" s="52">
        <v>500</v>
      </c>
      <c r="G49" s="39">
        <f t="shared" si="2"/>
        <v>200</v>
      </c>
      <c r="H49" s="41">
        <v>0.4</v>
      </c>
      <c r="I49" s="40">
        <f t="shared" si="1"/>
        <v>0</v>
      </c>
      <c r="J49" s="49">
        <f t="shared" si="0"/>
        <v>200</v>
      </c>
      <c r="K49" s="18"/>
    </row>
    <row r="50" spans="1:11" s="2" customFormat="1" ht="21.75" thickBot="1" x14ac:dyDescent="0.55000000000000004">
      <c r="A50" s="16">
        <v>44</v>
      </c>
      <c r="B50" s="16"/>
      <c r="C50" s="28" t="s">
        <v>34</v>
      </c>
      <c r="D50" s="27"/>
      <c r="E50" s="45">
        <v>0.5</v>
      </c>
      <c r="F50" s="51">
        <v>650</v>
      </c>
      <c r="G50" s="39">
        <f t="shared" si="2"/>
        <v>325</v>
      </c>
      <c r="H50" s="41">
        <v>0.5</v>
      </c>
      <c r="I50" s="40">
        <f t="shared" si="1"/>
        <v>0</v>
      </c>
      <c r="J50" s="49">
        <f t="shared" si="0"/>
        <v>325</v>
      </c>
      <c r="K50" s="18"/>
    </row>
    <row r="51" spans="1:11" s="2" customFormat="1" ht="21.75" thickBot="1" x14ac:dyDescent="0.55000000000000004">
      <c r="A51" s="16">
        <v>45</v>
      </c>
      <c r="B51" s="16"/>
      <c r="C51" s="26" t="s">
        <v>35</v>
      </c>
      <c r="D51" s="27"/>
      <c r="E51" s="56">
        <v>0</v>
      </c>
      <c r="F51" s="51">
        <v>180</v>
      </c>
      <c r="G51" s="39">
        <f t="shared" si="2"/>
        <v>0</v>
      </c>
      <c r="H51" s="41">
        <v>0</v>
      </c>
      <c r="I51" s="40">
        <f t="shared" si="1"/>
        <v>0</v>
      </c>
      <c r="J51" s="49">
        <f t="shared" si="0"/>
        <v>0</v>
      </c>
      <c r="K51" s="18"/>
    </row>
    <row r="52" spans="1:11" s="2" customFormat="1" ht="21.75" thickBot="1" x14ac:dyDescent="0.55000000000000004">
      <c r="A52" s="16">
        <v>46</v>
      </c>
      <c r="B52" s="16"/>
      <c r="C52" s="26" t="s">
        <v>36</v>
      </c>
      <c r="D52" s="27"/>
      <c r="E52" s="45">
        <v>0</v>
      </c>
      <c r="F52" s="51">
        <v>60</v>
      </c>
      <c r="G52" s="39">
        <f t="shared" si="2"/>
        <v>0</v>
      </c>
      <c r="H52" s="41">
        <v>0</v>
      </c>
      <c r="I52" s="40">
        <f t="shared" si="1"/>
        <v>0</v>
      </c>
      <c r="J52" s="49">
        <f t="shared" si="0"/>
        <v>0</v>
      </c>
      <c r="K52" s="18"/>
    </row>
    <row r="53" spans="1:11" s="2" customFormat="1" ht="21.75" thickBot="1" x14ac:dyDescent="0.55000000000000004">
      <c r="A53" s="16">
        <v>47</v>
      </c>
      <c r="B53" s="16"/>
      <c r="C53" s="30" t="s">
        <v>37</v>
      </c>
      <c r="D53" s="29"/>
      <c r="E53" s="46">
        <v>0</v>
      </c>
      <c r="F53" s="52">
        <v>85</v>
      </c>
      <c r="G53" s="39">
        <f t="shared" si="2"/>
        <v>0</v>
      </c>
      <c r="H53" s="41">
        <v>0</v>
      </c>
      <c r="I53" s="40">
        <f t="shared" si="1"/>
        <v>0</v>
      </c>
      <c r="J53" s="49">
        <f t="shared" si="0"/>
        <v>0</v>
      </c>
      <c r="K53" s="18"/>
    </row>
    <row r="54" spans="1:11" s="2" customFormat="1" ht="21.75" thickBot="1" x14ac:dyDescent="0.55000000000000004">
      <c r="A54" s="16">
        <v>48</v>
      </c>
      <c r="B54" s="16"/>
      <c r="C54" s="26" t="s">
        <v>78</v>
      </c>
      <c r="D54" s="27"/>
      <c r="E54" s="45">
        <v>0</v>
      </c>
      <c r="F54" s="51">
        <v>400</v>
      </c>
      <c r="G54" s="39">
        <v>0</v>
      </c>
      <c r="H54" s="41">
        <v>0</v>
      </c>
      <c r="I54" s="40">
        <f t="shared" si="1"/>
        <v>0</v>
      </c>
      <c r="J54" s="49">
        <f t="shared" si="0"/>
        <v>0</v>
      </c>
      <c r="K54" s="18"/>
    </row>
    <row r="55" spans="1:11" s="2" customFormat="1" ht="21.75" thickBot="1" x14ac:dyDescent="0.55000000000000004">
      <c r="A55" s="16">
        <v>49</v>
      </c>
      <c r="B55" s="16"/>
      <c r="C55" s="26" t="s">
        <v>43</v>
      </c>
      <c r="D55" s="27"/>
      <c r="E55" s="45">
        <v>3</v>
      </c>
      <c r="F55" s="51">
        <v>120</v>
      </c>
      <c r="G55" s="39">
        <f t="shared" si="2"/>
        <v>360</v>
      </c>
      <c r="H55" s="41">
        <v>3</v>
      </c>
      <c r="I55" s="40">
        <f t="shared" si="1"/>
        <v>0</v>
      </c>
      <c r="J55" s="49">
        <f t="shared" si="0"/>
        <v>360</v>
      </c>
      <c r="K55" s="18"/>
    </row>
    <row r="56" spans="1:11" s="2" customFormat="1" ht="21.75" thickBot="1" x14ac:dyDescent="0.55000000000000004">
      <c r="A56" s="16">
        <v>50</v>
      </c>
      <c r="B56" s="16"/>
      <c r="C56" s="28" t="s">
        <v>44</v>
      </c>
      <c r="D56" s="31"/>
      <c r="E56" s="47">
        <v>3</v>
      </c>
      <c r="F56" s="53">
        <v>110</v>
      </c>
      <c r="G56" s="39">
        <f t="shared" si="2"/>
        <v>330</v>
      </c>
      <c r="H56" s="41">
        <v>3</v>
      </c>
      <c r="I56" s="40">
        <f t="shared" si="1"/>
        <v>0</v>
      </c>
      <c r="J56" s="49">
        <f t="shared" si="0"/>
        <v>330</v>
      </c>
      <c r="K56" s="18"/>
    </row>
    <row r="57" spans="1:11" s="2" customFormat="1" ht="21.75" thickBot="1" x14ac:dyDescent="0.55000000000000004">
      <c r="A57" s="20">
        <v>51</v>
      </c>
      <c r="B57" s="20"/>
      <c r="C57" s="30" t="s">
        <v>79</v>
      </c>
      <c r="D57" s="31"/>
      <c r="E57" s="47">
        <v>1</v>
      </c>
      <c r="F57" s="53">
        <v>70</v>
      </c>
      <c r="G57" s="39">
        <f t="shared" si="2"/>
        <v>70</v>
      </c>
      <c r="H57" s="41">
        <v>1</v>
      </c>
      <c r="I57" s="40">
        <f t="shared" si="1"/>
        <v>0</v>
      </c>
      <c r="J57" s="49">
        <f t="shared" si="0"/>
        <v>70</v>
      </c>
      <c r="K57" s="18"/>
    </row>
    <row r="58" spans="1:11" s="2" customFormat="1" ht="21" customHeight="1" thickBot="1" x14ac:dyDescent="0.55000000000000004">
      <c r="A58" s="20">
        <v>52</v>
      </c>
      <c r="B58" s="20"/>
      <c r="C58" s="26" t="s">
        <v>80</v>
      </c>
      <c r="D58" s="32"/>
      <c r="E58" s="45">
        <v>1.5</v>
      </c>
      <c r="F58" s="51">
        <v>146</v>
      </c>
      <c r="G58" s="39">
        <f t="shared" si="2"/>
        <v>219</v>
      </c>
      <c r="H58" s="41">
        <v>1.5</v>
      </c>
      <c r="I58" s="40">
        <f t="shared" si="1"/>
        <v>0</v>
      </c>
      <c r="J58" s="49">
        <f t="shared" si="0"/>
        <v>219</v>
      </c>
    </row>
    <row r="59" spans="1:11" s="2" customFormat="1" ht="21.75" thickBot="1" x14ac:dyDescent="0.55000000000000004">
      <c r="A59" s="20">
        <v>53</v>
      </c>
      <c r="B59" s="20"/>
      <c r="C59" s="28" t="s">
        <v>39</v>
      </c>
      <c r="D59" s="32"/>
      <c r="E59" s="45">
        <v>8</v>
      </c>
      <c r="F59" s="51">
        <v>50</v>
      </c>
      <c r="G59" s="39">
        <f t="shared" si="2"/>
        <v>400</v>
      </c>
      <c r="H59" s="41">
        <v>8</v>
      </c>
      <c r="I59" s="40">
        <f t="shared" si="1"/>
        <v>0</v>
      </c>
      <c r="J59" s="49">
        <f t="shared" si="0"/>
        <v>400</v>
      </c>
    </row>
    <row r="60" spans="1:11" s="2" customFormat="1" ht="21.75" thickBot="1" x14ac:dyDescent="0.55000000000000004">
      <c r="A60" s="20">
        <v>54</v>
      </c>
      <c r="B60" s="20"/>
      <c r="C60" s="26" t="s">
        <v>45</v>
      </c>
      <c r="D60" s="33"/>
      <c r="E60" s="46">
        <v>7</v>
      </c>
      <c r="F60" s="52">
        <v>35</v>
      </c>
      <c r="G60" s="39">
        <f t="shared" si="2"/>
        <v>245</v>
      </c>
      <c r="H60" s="41">
        <v>7</v>
      </c>
      <c r="I60" s="40">
        <f t="shared" si="1"/>
        <v>0</v>
      </c>
      <c r="J60" s="49">
        <f t="shared" si="0"/>
        <v>245</v>
      </c>
    </row>
    <row r="61" spans="1:11" s="2" customFormat="1" ht="21.75" thickBot="1" x14ac:dyDescent="0.55000000000000004">
      <c r="A61" s="20">
        <v>55</v>
      </c>
      <c r="B61" s="20"/>
      <c r="C61" s="28" t="s">
        <v>40</v>
      </c>
      <c r="D61" s="32"/>
      <c r="E61" s="45">
        <v>2</v>
      </c>
      <c r="F61" s="51">
        <v>40</v>
      </c>
      <c r="G61" s="39">
        <f t="shared" si="2"/>
        <v>80</v>
      </c>
      <c r="H61" s="41">
        <v>2</v>
      </c>
      <c r="I61" s="40">
        <f t="shared" si="1"/>
        <v>0</v>
      </c>
      <c r="J61" s="49">
        <f t="shared" si="0"/>
        <v>80</v>
      </c>
    </row>
    <row r="62" spans="1:11" s="2" customFormat="1" ht="21" customHeight="1" thickBot="1" x14ac:dyDescent="0.55000000000000004">
      <c r="A62" s="20">
        <v>56</v>
      </c>
      <c r="B62" s="20"/>
      <c r="C62" s="30" t="s">
        <v>81</v>
      </c>
      <c r="D62" s="33"/>
      <c r="E62" s="46">
        <v>0.5</v>
      </c>
      <c r="F62" s="52">
        <v>320</v>
      </c>
      <c r="G62" s="39">
        <f t="shared" si="2"/>
        <v>160</v>
      </c>
      <c r="H62" s="41">
        <v>0.5</v>
      </c>
      <c r="I62" s="40">
        <f t="shared" si="1"/>
        <v>0</v>
      </c>
      <c r="J62" s="49">
        <f t="shared" si="0"/>
        <v>160</v>
      </c>
    </row>
    <row r="63" spans="1:11" s="2" customFormat="1" ht="21.75" customHeight="1" thickBot="1" x14ac:dyDescent="0.55000000000000004">
      <c r="A63" s="20">
        <v>57</v>
      </c>
      <c r="B63" s="20"/>
      <c r="C63" s="30" t="s">
        <v>24</v>
      </c>
      <c r="D63" s="34"/>
      <c r="E63" s="47">
        <v>2</v>
      </c>
      <c r="F63" s="53">
        <v>15</v>
      </c>
      <c r="G63" s="39">
        <f t="shared" si="2"/>
        <v>30</v>
      </c>
      <c r="H63" s="41">
        <v>2</v>
      </c>
      <c r="I63" s="40">
        <f t="shared" si="1"/>
        <v>0</v>
      </c>
      <c r="J63" s="49">
        <f t="shared" si="0"/>
        <v>30</v>
      </c>
    </row>
    <row r="64" spans="1:11" s="2" customFormat="1" ht="21.75" thickBot="1" x14ac:dyDescent="0.55000000000000004">
      <c r="A64" s="20">
        <v>58</v>
      </c>
      <c r="B64" s="20"/>
      <c r="C64" s="22" t="s">
        <v>46</v>
      </c>
      <c r="D64" s="23"/>
      <c r="E64" s="47">
        <v>5</v>
      </c>
      <c r="F64" s="53">
        <v>40</v>
      </c>
      <c r="G64" s="39">
        <f t="shared" si="2"/>
        <v>200</v>
      </c>
      <c r="H64" s="41">
        <v>5</v>
      </c>
      <c r="I64" s="40">
        <f t="shared" si="1"/>
        <v>0</v>
      </c>
      <c r="J64" s="49">
        <f t="shared" si="0"/>
        <v>200</v>
      </c>
    </row>
    <row r="65" spans="1:10" s="2" customFormat="1" ht="21.75" thickBot="1" x14ac:dyDescent="0.55000000000000004">
      <c r="A65" s="20">
        <v>59</v>
      </c>
      <c r="B65" s="20"/>
      <c r="C65" s="22" t="s">
        <v>21</v>
      </c>
      <c r="D65" s="23"/>
      <c r="E65" s="48">
        <v>1</v>
      </c>
      <c r="F65" s="53">
        <v>300</v>
      </c>
      <c r="G65" s="39">
        <f t="shared" si="2"/>
        <v>300</v>
      </c>
      <c r="H65" s="41">
        <v>1</v>
      </c>
      <c r="I65" s="40">
        <f t="shared" si="1"/>
        <v>0</v>
      </c>
      <c r="J65" s="49">
        <f t="shared" si="0"/>
        <v>300</v>
      </c>
    </row>
    <row r="66" spans="1:10" s="2" customFormat="1" ht="21.75" thickBot="1" x14ac:dyDescent="0.55000000000000004">
      <c r="A66" s="23">
        <v>60</v>
      </c>
      <c r="B66" s="23"/>
      <c r="C66" s="22" t="s">
        <v>16</v>
      </c>
      <c r="D66" s="23"/>
      <c r="E66" s="48">
        <v>3</v>
      </c>
      <c r="F66" s="55">
        <v>50</v>
      </c>
      <c r="G66" s="39">
        <f t="shared" si="2"/>
        <v>150</v>
      </c>
      <c r="H66" s="41">
        <v>3</v>
      </c>
      <c r="I66" s="40">
        <f t="shared" si="1"/>
        <v>0</v>
      </c>
      <c r="J66" s="49">
        <f t="shared" si="0"/>
        <v>150</v>
      </c>
    </row>
    <row r="67" spans="1:10" s="2" customFormat="1" ht="21.75" thickBot="1" x14ac:dyDescent="0.55000000000000004">
      <c r="A67" s="23">
        <v>61</v>
      </c>
      <c r="B67" s="23"/>
      <c r="C67" s="22" t="s">
        <v>25</v>
      </c>
      <c r="D67" s="23"/>
      <c r="E67" s="48">
        <v>3</v>
      </c>
      <c r="F67" s="55">
        <v>110</v>
      </c>
      <c r="G67" s="39">
        <f t="shared" si="2"/>
        <v>330</v>
      </c>
      <c r="H67" s="41">
        <v>3</v>
      </c>
      <c r="I67" s="40">
        <f t="shared" si="1"/>
        <v>0</v>
      </c>
      <c r="J67" s="49">
        <f t="shared" si="0"/>
        <v>330</v>
      </c>
    </row>
    <row r="68" spans="1:10" s="2" customFormat="1" ht="21.75" thickBot="1" x14ac:dyDescent="0.55000000000000004">
      <c r="A68" s="23">
        <v>62</v>
      </c>
      <c r="B68" s="23"/>
      <c r="C68" s="22" t="s">
        <v>25</v>
      </c>
      <c r="D68" s="23"/>
      <c r="E68" s="48">
        <v>1</v>
      </c>
      <c r="F68" s="55">
        <v>37</v>
      </c>
      <c r="G68" s="39">
        <f t="shared" si="2"/>
        <v>37</v>
      </c>
      <c r="H68" s="41">
        <v>1</v>
      </c>
      <c r="I68" s="40">
        <f t="shared" si="1"/>
        <v>0</v>
      </c>
      <c r="J68" s="49">
        <f t="shared" si="0"/>
        <v>37</v>
      </c>
    </row>
    <row r="69" spans="1:10" s="2" customFormat="1" ht="21" x14ac:dyDescent="0.5">
      <c r="A69" s="23">
        <v>63</v>
      </c>
      <c r="B69" s="23"/>
      <c r="C69" s="22" t="s">
        <v>47</v>
      </c>
      <c r="D69" s="23"/>
      <c r="E69" s="48">
        <v>0.5</v>
      </c>
      <c r="F69" s="55">
        <v>120</v>
      </c>
      <c r="G69" s="39">
        <f t="shared" si="2"/>
        <v>60</v>
      </c>
      <c r="H69" s="41">
        <v>0.5</v>
      </c>
      <c r="I69" s="88">
        <f t="shared" si="1"/>
        <v>0</v>
      </c>
      <c r="J69" s="89">
        <f t="shared" si="0"/>
        <v>60</v>
      </c>
    </row>
    <row r="70" spans="1:10" s="2" customFormat="1" ht="21" x14ac:dyDescent="0.5">
      <c r="A70" s="23">
        <v>64</v>
      </c>
      <c r="B70" s="23"/>
      <c r="C70" s="22" t="s">
        <v>48</v>
      </c>
      <c r="D70" s="23"/>
      <c r="E70" s="48">
        <v>1</v>
      </c>
      <c r="F70" s="55">
        <v>15</v>
      </c>
      <c r="G70" s="39">
        <f t="shared" si="2"/>
        <v>15</v>
      </c>
      <c r="H70" s="41">
        <v>0</v>
      </c>
      <c r="I70" s="90">
        <f t="shared" si="1"/>
        <v>1</v>
      </c>
      <c r="J70" s="91">
        <f t="shared" si="0"/>
        <v>0</v>
      </c>
    </row>
    <row r="71" spans="1:10" s="2" customFormat="1" ht="21" x14ac:dyDescent="0.5">
      <c r="A71" s="23">
        <v>65</v>
      </c>
      <c r="B71" s="23"/>
      <c r="C71" s="22" t="s">
        <v>82</v>
      </c>
      <c r="D71" s="23"/>
      <c r="E71" s="79">
        <v>1.25</v>
      </c>
      <c r="F71" s="55">
        <v>200</v>
      </c>
      <c r="G71" s="86">
        <f t="shared" si="2"/>
        <v>250</v>
      </c>
      <c r="H71" s="87">
        <v>1.25</v>
      </c>
      <c r="I71" s="92">
        <f t="shared" si="1"/>
        <v>0</v>
      </c>
      <c r="J71" s="93">
        <f t="shared" ref="J71:J73" si="3">H71*F71</f>
        <v>250</v>
      </c>
    </row>
    <row r="72" spans="1:10" s="2" customFormat="1" ht="21" x14ac:dyDescent="0.5">
      <c r="A72" s="80">
        <v>66</v>
      </c>
      <c r="B72" s="80"/>
      <c r="C72" s="81"/>
      <c r="D72" s="80"/>
      <c r="E72" s="82"/>
      <c r="F72" s="83">
        <v>0</v>
      </c>
      <c r="G72" s="39">
        <f t="shared" si="2"/>
        <v>0</v>
      </c>
      <c r="H72" s="41"/>
      <c r="I72" s="90">
        <f t="shared" ref="I72:I73" si="4">E72-H72</f>
        <v>0</v>
      </c>
      <c r="J72" s="91">
        <f t="shared" si="3"/>
        <v>0</v>
      </c>
    </row>
    <row r="73" spans="1:10" s="2" customFormat="1" ht="21.75" thickBot="1" x14ac:dyDescent="0.55000000000000004">
      <c r="A73" s="84">
        <v>67</v>
      </c>
      <c r="B73" s="84"/>
      <c r="C73" s="81"/>
      <c r="D73" s="80"/>
      <c r="E73" s="82"/>
      <c r="F73" s="85">
        <v>0</v>
      </c>
      <c r="G73" s="86">
        <f t="shared" ref="G73" si="5">E73*F73</f>
        <v>0</v>
      </c>
      <c r="H73" s="87"/>
      <c r="I73" s="94">
        <f t="shared" si="4"/>
        <v>0</v>
      </c>
      <c r="J73" s="96">
        <f t="shared" si="3"/>
        <v>0</v>
      </c>
    </row>
    <row r="74" spans="1:10" s="2" customFormat="1" ht="21.75" thickBot="1" x14ac:dyDescent="0.55000000000000004">
      <c r="A74" s="72" t="s">
        <v>11</v>
      </c>
      <c r="B74" s="72"/>
      <c r="C74" s="57"/>
      <c r="D74" s="57"/>
      <c r="E74" s="72"/>
      <c r="F74" s="74"/>
      <c r="G74" s="99">
        <f>SUM(G7:G73)</f>
        <v>29801.02</v>
      </c>
      <c r="H74" s="75"/>
      <c r="I74" s="76"/>
      <c r="J74" s="97">
        <f>SUM(J7:J73)</f>
        <v>26315.77</v>
      </c>
    </row>
    <row r="75" spans="1:10" s="2" customFormat="1" ht="21.75" thickTop="1" x14ac:dyDescent="0.5">
      <c r="A75" s="71"/>
      <c r="B75" s="72"/>
      <c r="C75" s="57"/>
      <c r="D75" s="57"/>
      <c r="E75" s="72"/>
      <c r="F75" s="60" t="s">
        <v>56</v>
      </c>
      <c r="G75" s="61"/>
      <c r="H75" s="61"/>
      <c r="I75" s="95"/>
      <c r="J75" s="73">
        <v>125</v>
      </c>
    </row>
    <row r="76" spans="1:10" s="2" customFormat="1" ht="21.75" thickBot="1" x14ac:dyDescent="0.55000000000000004">
      <c r="A76" s="4"/>
      <c r="F76" s="7" t="s">
        <v>57</v>
      </c>
      <c r="G76" s="57"/>
      <c r="H76" s="58"/>
      <c r="I76" s="77"/>
      <c r="J76" s="98">
        <f>SUM(J74:J75)</f>
        <v>26440.77</v>
      </c>
    </row>
    <row r="77" spans="1:10" s="2" customFormat="1" ht="21.75" thickTop="1" x14ac:dyDescent="0.5">
      <c r="A77" s="4"/>
      <c r="F77" s="60" t="s">
        <v>49</v>
      </c>
      <c r="G77" s="61"/>
      <c r="H77" s="62"/>
      <c r="I77" s="77"/>
      <c r="J77" s="63">
        <f>60*5</f>
        <v>300</v>
      </c>
    </row>
    <row r="78" spans="1:10" s="2" customFormat="1" ht="21" x14ac:dyDescent="0.5">
      <c r="A78" s="4"/>
      <c r="F78" s="60" t="s">
        <v>50</v>
      </c>
      <c r="G78" s="61"/>
      <c r="H78" s="57"/>
      <c r="I78" s="77"/>
      <c r="J78" s="63">
        <v>5</v>
      </c>
    </row>
    <row r="79" spans="1:10" s="2" customFormat="1" ht="21" x14ac:dyDescent="0.5">
      <c r="A79" s="7"/>
      <c r="B79" s="8"/>
      <c r="C79" s="8"/>
      <c r="D79" s="8"/>
      <c r="F79" s="64" t="s">
        <v>51</v>
      </c>
      <c r="G79" s="65" t="s">
        <v>52</v>
      </c>
      <c r="H79" s="57"/>
      <c r="I79" s="77"/>
      <c r="J79" s="59">
        <v>0</v>
      </c>
    </row>
    <row r="80" spans="1:10" s="2" customFormat="1" ht="21" x14ac:dyDescent="0.5">
      <c r="A80" s="7"/>
      <c r="B80" s="8"/>
      <c r="C80" s="8"/>
      <c r="D80" s="8"/>
      <c r="F80" s="66"/>
      <c r="G80" s="65" t="s">
        <v>53</v>
      </c>
      <c r="H80" s="57"/>
      <c r="I80" s="77"/>
      <c r="J80" s="59">
        <f>(2650/21)*5</f>
        <v>630.95238095238096</v>
      </c>
    </row>
    <row r="81" spans="1:10" s="2" customFormat="1" ht="21" x14ac:dyDescent="0.5">
      <c r="A81" s="4"/>
      <c r="F81" s="66"/>
      <c r="G81" s="65" t="s">
        <v>54</v>
      </c>
      <c r="H81" s="57"/>
      <c r="I81" s="77"/>
      <c r="J81" s="59">
        <f>((17000*2)/31)*5</f>
        <v>5483.8709677419356</v>
      </c>
    </row>
    <row r="82" spans="1:10" s="2" customFormat="1" ht="21" x14ac:dyDescent="0.5">
      <c r="A82" s="4"/>
      <c r="F82" s="4"/>
      <c r="G82" s="62" t="s">
        <v>10</v>
      </c>
      <c r="H82" s="57"/>
      <c r="I82" s="77"/>
      <c r="J82" s="59">
        <f>J76+J79+J80+J81</f>
        <v>32555.593348694318</v>
      </c>
    </row>
    <row r="83" spans="1:10" s="2" customFormat="1" ht="21" x14ac:dyDescent="0.5">
      <c r="A83" s="4"/>
      <c r="F83" s="4"/>
      <c r="G83" s="57"/>
      <c r="H83" s="57"/>
      <c r="I83" s="77"/>
      <c r="J83" s="67"/>
    </row>
    <row r="84" spans="1:10" s="2" customFormat="1" ht="21.75" thickBot="1" x14ac:dyDescent="0.55000000000000004">
      <c r="A84" s="4"/>
      <c r="F84" s="7" t="s">
        <v>55</v>
      </c>
      <c r="G84" s="57"/>
      <c r="H84" s="57"/>
      <c r="I84" s="77"/>
      <c r="J84" s="68">
        <f>J82/J77</f>
        <v>108.51864449564772</v>
      </c>
    </row>
    <row r="85" spans="1:10" s="2" customFormat="1" ht="22.5" thickTop="1" thickBot="1" x14ac:dyDescent="0.55000000000000004">
      <c r="A85" s="4"/>
      <c r="F85" s="69"/>
      <c r="G85" s="3"/>
      <c r="H85" s="3"/>
      <c r="I85" s="78"/>
      <c r="J85" s="70"/>
    </row>
    <row r="86" spans="1:10" s="2" customFormat="1" ht="21" x14ac:dyDescent="0.5">
      <c r="A86" s="4"/>
    </row>
    <row r="87" spans="1:10" s="2" customFormat="1" ht="21" x14ac:dyDescent="0.5">
      <c r="A87" s="4"/>
    </row>
    <row r="88" spans="1:10" s="2" customFormat="1" ht="21" x14ac:dyDescent="0.5">
      <c r="A88" s="4"/>
    </row>
    <row r="89" spans="1:10" s="2" customFormat="1" ht="21" x14ac:dyDescent="0.5">
      <c r="A89" s="4"/>
    </row>
    <row r="90" spans="1:10" s="2" customFormat="1" ht="21" x14ac:dyDescent="0.5">
      <c r="A90" s="4"/>
    </row>
    <row r="91" spans="1:10" s="2" customFormat="1" ht="21" x14ac:dyDescent="0.5">
      <c r="A91" s="4"/>
    </row>
    <row r="92" spans="1:10" s="2" customFormat="1" ht="21" x14ac:dyDescent="0.5">
      <c r="A92" s="4"/>
      <c r="E92" s="14"/>
      <c r="F92" s="17"/>
      <c r="G92" s="17"/>
    </row>
    <row r="93" spans="1:10" s="2" customFormat="1" ht="21" x14ac:dyDescent="0.5">
      <c r="A93" s="4"/>
    </row>
    <row r="94" spans="1:10" s="2" customFormat="1" ht="21" x14ac:dyDescent="0.5">
      <c r="A94" s="4"/>
    </row>
    <row r="95" spans="1:10" s="2" customFormat="1" ht="21" x14ac:dyDescent="0.5">
      <c r="A95" s="4"/>
    </row>
    <row r="96" spans="1:10" s="2" customFormat="1" ht="21" x14ac:dyDescent="0.5">
      <c r="A96" s="4"/>
    </row>
    <row r="97" spans="1:10" s="2" customFormat="1" ht="21" x14ac:dyDescent="0.5">
      <c r="A97" s="4"/>
    </row>
    <row r="98" spans="1:10" s="2" customFormat="1" ht="21" x14ac:dyDescent="0.5">
      <c r="A98" s="4"/>
    </row>
    <row r="99" spans="1:10" s="2" customFormat="1" ht="21" x14ac:dyDescent="0.5">
      <c r="A99" s="4"/>
    </row>
    <row r="100" spans="1:10" s="2" customFormat="1" ht="21" x14ac:dyDescent="0.5">
      <c r="A100" s="4"/>
    </row>
    <row r="101" spans="1:10" s="2" customFormat="1" ht="21" x14ac:dyDescent="0.5">
      <c r="A101" s="4"/>
    </row>
    <row r="102" spans="1:10" ht="21" x14ac:dyDescent="0.5">
      <c r="A102" s="4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21" x14ac:dyDescent="0.5">
      <c r="A103" s="4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21" x14ac:dyDescent="0.5">
      <c r="A104" s="4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21" x14ac:dyDescent="0.5">
      <c r="A105" s="4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21" x14ac:dyDescent="0.5">
      <c r="A106" s="4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21" x14ac:dyDescent="0.5">
      <c r="A107" s="4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21" x14ac:dyDescent="0.5">
      <c r="A108" s="4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21" x14ac:dyDescent="0.5">
      <c r="A109" s="4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21" x14ac:dyDescent="0.5">
      <c r="A110" s="4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21" x14ac:dyDescent="0.5">
      <c r="A111" s="4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21" x14ac:dyDescent="0.5">
      <c r="A112" s="4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21" x14ac:dyDescent="0.5">
      <c r="A113" s="4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21" x14ac:dyDescent="0.5">
      <c r="A114" s="4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21" x14ac:dyDescent="0.5">
      <c r="A115" s="4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21" x14ac:dyDescent="0.5">
      <c r="A116" s="4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21" x14ac:dyDescent="0.5">
      <c r="A117" s="4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21" x14ac:dyDescent="0.5">
      <c r="A118" s="4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1"/>
    </row>
    <row r="120" spans="1:10" x14ac:dyDescent="0.25">
      <c r="A120" s="1"/>
    </row>
    <row r="121" spans="1:10" x14ac:dyDescent="0.25">
      <c r="A121" s="1"/>
    </row>
    <row r="122" spans="1:10" x14ac:dyDescent="0.25">
      <c r="A122" s="1"/>
    </row>
    <row r="123" spans="1:10" x14ac:dyDescent="0.25">
      <c r="A123" s="1"/>
    </row>
    <row r="124" spans="1:10" x14ac:dyDescent="0.25">
      <c r="A124" s="1"/>
    </row>
    <row r="125" spans="1:10" x14ac:dyDescent="0.25">
      <c r="A125" s="1"/>
    </row>
    <row r="126" spans="1:10" x14ac:dyDescent="0.25">
      <c r="A126" s="1"/>
    </row>
  </sheetData>
  <mergeCells count="4">
    <mergeCell ref="A1:J1"/>
    <mergeCell ref="A2:J2"/>
    <mergeCell ref="A4:J4"/>
    <mergeCell ref="H5:J5"/>
  </mergeCells>
  <pageMargins left="0.25" right="0.25" top="0.17" bottom="0.21" header="0.3" footer="0.3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Wasantha</dc:creator>
  <cp:lastModifiedBy>Malsha Nirmani</cp:lastModifiedBy>
  <cp:lastPrinted>2015-03-06T08:55:03Z</cp:lastPrinted>
  <dcterms:created xsi:type="dcterms:W3CDTF">2015-02-22T09:09:55Z</dcterms:created>
  <dcterms:modified xsi:type="dcterms:W3CDTF">2017-01-24T10:30:06Z</dcterms:modified>
</cp:coreProperties>
</file>