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DilaniC-SysAdmin\OneDrive - Teknowledge Shared Services\Desktop things\"/>
    </mc:Choice>
  </mc:AlternateContent>
  <xr:revisionPtr revIDLastSave="0" documentId="8_{BEEA7892-270B-4C84-89A1-58B1A6E22F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IS" sheetId="16" r:id="rId1"/>
    <sheet name="Supporting CIS" sheetId="17" state="hidden" r:id="rId2"/>
    <sheet name="Supporting CIS (2)" sheetId="14" state="hidden" r:id="rId3"/>
    <sheet name="TFI" sheetId="18" r:id="rId4"/>
    <sheet name="SIAM " sheetId="19" r:id="rId5"/>
    <sheet name="ASI" sheetId="21" r:id="rId6"/>
    <sheet name="LIons Rock" sheetId="23" r:id="rId7"/>
    <sheet name="Sheet2" sheetId="22" state="hidden" r:id="rId8"/>
    <sheet name="Supporting SIAM" sheetId="15" state="hidden" r:id="rId9"/>
    <sheet name="Sheet1" sheetId="13" state="hidden" r:id="rId10"/>
    <sheet name="Supporting TFI" sheetId="11" state="hidden" r:id="rId11"/>
    <sheet name="CIS CODE CREATION TRACKER" sheetId="12" state="hidden" r:id="rId12"/>
    <sheet name="TKSS" sheetId="6" state="hidden" r:id="rId13"/>
  </sheets>
  <externalReferences>
    <externalReference r:id="rId14"/>
    <externalReference r:id="rId15"/>
    <externalReference r:id="rId16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1">'CIS CODE CREATION TRACKER'!$B$4:$V$8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1" l="1"/>
  <c r="D5" i="11"/>
  <c r="D4" i="11"/>
  <c r="D3" i="11"/>
  <c r="I26" i="22"/>
  <c r="I23" i="22"/>
  <c r="I20" i="22"/>
  <c r="I13" i="22"/>
  <c r="B6" i="22"/>
  <c r="B5" i="22"/>
  <c r="D10" i="23"/>
  <c r="L13" i="21"/>
  <c r="B6" i="21"/>
  <c r="B5" i="21"/>
  <c r="K334" i="19"/>
  <c r="L29" i="19"/>
  <c r="L26" i="19"/>
  <c r="L25" i="19"/>
  <c r="L24" i="19"/>
  <c r="L20" i="19"/>
  <c r="L19" i="19"/>
  <c r="L18" i="19"/>
  <c r="L13" i="19"/>
  <c r="L12" i="19"/>
  <c r="L11" i="19"/>
  <c r="B6" i="19"/>
  <c r="B5" i="19"/>
  <c r="P33" i="18"/>
  <c r="P29" i="18"/>
  <c r="P26" i="18"/>
  <c r="P24" i="18"/>
  <c r="P23" i="18"/>
  <c r="P21" i="18"/>
  <c r="P20" i="18"/>
  <c r="P19" i="18"/>
  <c r="P18" i="18"/>
  <c r="P13" i="18"/>
  <c r="P12" i="18"/>
  <c r="P11" i="18"/>
  <c r="B6" i="18"/>
  <c r="B5" i="18"/>
  <c r="E61" i="14"/>
  <c r="D61" i="14"/>
  <c r="G56" i="14"/>
  <c r="G51" i="14"/>
  <c r="G61" i="14" s="1"/>
  <c r="D51" i="14"/>
  <c r="E45" i="14"/>
  <c r="F36" i="14"/>
  <c r="E36" i="14"/>
  <c r="D36" i="14"/>
  <c r="G31" i="14"/>
  <c r="G26" i="14"/>
  <c r="G36" i="14" s="1"/>
  <c r="D26" i="14"/>
  <c r="E20" i="14"/>
  <c r="D87" i="17"/>
  <c r="C87" i="17"/>
  <c r="B87" i="17"/>
  <c r="E86" i="17"/>
  <c r="E85" i="17"/>
  <c r="E84" i="17"/>
  <c r="E83" i="17"/>
  <c r="E87" i="17" s="1"/>
  <c r="B83" i="17"/>
  <c r="F79" i="17"/>
  <c r="E79" i="17"/>
  <c r="D79" i="17"/>
  <c r="G78" i="17"/>
  <c r="D78" i="17"/>
  <c r="F77" i="17"/>
  <c r="E77" i="17"/>
  <c r="D77" i="17"/>
  <c r="F76" i="17"/>
  <c r="E76" i="17"/>
  <c r="D76" i="17"/>
  <c r="B76" i="17"/>
  <c r="F75" i="17"/>
  <c r="E75" i="17"/>
  <c r="D75" i="17"/>
  <c r="A75" i="17"/>
  <c r="G72" i="17"/>
  <c r="G79" i="17" s="1"/>
  <c r="D72" i="17"/>
  <c r="A72" i="17"/>
  <c r="A79" i="17" s="1"/>
  <c r="G71" i="17"/>
  <c r="D71" i="17"/>
  <c r="G70" i="17"/>
  <c r="D70" i="17"/>
  <c r="G69" i="17"/>
  <c r="G76" i="17" s="1"/>
  <c r="D69" i="17"/>
  <c r="G68" i="17"/>
  <c r="G75" i="17" s="1"/>
  <c r="D68" i="17"/>
  <c r="A68" i="17"/>
  <c r="G65" i="17"/>
  <c r="D65" i="17"/>
  <c r="A65" i="17"/>
  <c r="G64" i="17"/>
  <c r="D64" i="17"/>
  <c r="G63" i="17"/>
  <c r="G77" i="17" s="1"/>
  <c r="D63" i="17"/>
  <c r="A63" i="17"/>
  <c r="A70" i="17" s="1"/>
  <c r="A77" i="17" s="1"/>
  <c r="G62" i="17"/>
  <c r="D62" i="17"/>
  <c r="A62" i="17"/>
  <c r="A69" i="17" s="1"/>
  <c r="A76" i="17" s="1"/>
  <c r="G61" i="17"/>
  <c r="D61" i="17"/>
  <c r="A61" i="17"/>
  <c r="E55" i="17"/>
  <c r="E53" i="17"/>
  <c r="G48" i="17"/>
  <c r="F48" i="17"/>
  <c r="E48" i="17"/>
  <c r="D48" i="17"/>
  <c r="A48" i="17"/>
  <c r="G47" i="17"/>
  <c r="F47" i="17"/>
  <c r="E47" i="17"/>
  <c r="D47" i="17"/>
  <c r="A47" i="17"/>
  <c r="A64" i="17" s="1"/>
  <c r="A71" i="17" s="1"/>
  <c r="A78" i="17" s="1"/>
  <c r="G46" i="17"/>
  <c r="F46" i="17"/>
  <c r="E46" i="17"/>
  <c r="D46" i="17"/>
  <c r="A46" i="17"/>
  <c r="F45" i="17"/>
  <c r="E45" i="17"/>
  <c r="D45" i="17"/>
  <c r="C45" i="17"/>
  <c r="B45" i="17"/>
  <c r="A45" i="17"/>
  <c r="G44" i="17"/>
  <c r="F44" i="17"/>
  <c r="E44" i="17"/>
  <c r="D44" i="17"/>
  <c r="A44" i="17"/>
  <c r="G41" i="17"/>
  <c r="D41" i="17"/>
  <c r="A41" i="17"/>
  <c r="G40" i="17"/>
  <c r="D40" i="17"/>
  <c r="A40" i="17"/>
  <c r="G39" i="17"/>
  <c r="D39" i="17"/>
  <c r="A39" i="17"/>
  <c r="G38" i="17"/>
  <c r="D38" i="17"/>
  <c r="A38" i="17"/>
  <c r="G37" i="17"/>
  <c r="D37" i="17"/>
  <c r="A37" i="17"/>
  <c r="G34" i="17"/>
  <c r="D34" i="17"/>
  <c r="G33" i="17"/>
  <c r="D33" i="17"/>
  <c r="G32" i="17"/>
  <c r="D32" i="17"/>
  <c r="G31" i="17"/>
  <c r="G45" i="17" s="1"/>
  <c r="D31" i="17"/>
  <c r="G30" i="17"/>
  <c r="D30" i="17"/>
  <c r="P27" i="16"/>
  <c r="P26" i="16"/>
  <c r="P28" i="16" s="1"/>
  <c r="P17" i="16"/>
  <c r="P16" i="16"/>
  <c r="P15" i="16"/>
  <c r="P14" i="16"/>
  <c r="P13" i="16"/>
  <c r="P12" i="16"/>
</calcChain>
</file>

<file path=xl/sharedStrings.xml><?xml version="1.0" encoding="utf-8"?>
<sst xmlns="http://schemas.openxmlformats.org/spreadsheetml/2006/main" count="1038" uniqueCount="423">
  <si>
    <t>Weekly Audit Check List for Finanial Transactions</t>
  </si>
  <si>
    <t>Profit and Loss Statement</t>
  </si>
  <si>
    <t>1)</t>
  </si>
  <si>
    <t>Tropical Fish Sales</t>
  </si>
  <si>
    <t>Live Rocks (Coral) Sales</t>
  </si>
  <si>
    <t>Cartoon + Styrofoam Combination</t>
  </si>
  <si>
    <t>a)</t>
  </si>
  <si>
    <t>b)</t>
  </si>
  <si>
    <t>c)</t>
  </si>
  <si>
    <t>i)</t>
  </si>
  <si>
    <t>ii)</t>
  </si>
  <si>
    <t>iii)</t>
  </si>
  <si>
    <t>iv)</t>
  </si>
  <si>
    <t>Check whether invoice has attached in the QB.</t>
  </si>
  <si>
    <t>Review ledger account to ensure the accuracy of ledger posting.</t>
  </si>
  <si>
    <t>Performed By</t>
  </si>
  <si>
    <t>Done/ Not Done</t>
  </si>
  <si>
    <t>Remarks</t>
  </si>
  <si>
    <t>Reviewed By</t>
  </si>
  <si>
    <t>#</t>
  </si>
  <si>
    <t>Account</t>
  </si>
  <si>
    <t>Audit Procedure</t>
  </si>
  <si>
    <t>2)</t>
  </si>
  <si>
    <t>Freight Income - Reimbursable</t>
  </si>
  <si>
    <t>Documentation &amp; Handling Income</t>
  </si>
  <si>
    <t>Review ledger account to ensure the completeness and accuracy</t>
  </si>
  <si>
    <t>3)</t>
  </si>
  <si>
    <t xml:space="preserve">Packing Income - </t>
  </si>
  <si>
    <t>Reimbusable Income</t>
  </si>
  <si>
    <t>Sales Income</t>
  </si>
  <si>
    <t>d)</t>
  </si>
  <si>
    <t>Diyatha Uyana Sales Income</t>
  </si>
  <si>
    <t>e)</t>
  </si>
  <si>
    <t>Sales Income - Other</t>
  </si>
  <si>
    <t>Live Fish Purchases</t>
  </si>
  <si>
    <t>Check ledger posting of each supplier bill</t>
  </si>
  <si>
    <t>4)</t>
  </si>
  <si>
    <t>Dry Goods/Salt/Packing Material Purchases</t>
  </si>
  <si>
    <t>Check advance/cash/payable and relevant expense account for ledger posting</t>
  </si>
  <si>
    <t>Freight &amp; Handling Charges</t>
  </si>
  <si>
    <t>Check accuracy of ledger posting by reviewing general ledger</t>
  </si>
  <si>
    <t>5)</t>
  </si>
  <si>
    <t>Balance Sheet</t>
  </si>
  <si>
    <t>6)</t>
  </si>
  <si>
    <t>Dried Goods Inventory</t>
  </si>
  <si>
    <t>Advances</t>
  </si>
  <si>
    <t>Horana Farm Advance</t>
  </si>
  <si>
    <t>Head Office Advance</t>
  </si>
  <si>
    <t>Wadduwa Farm Advance</t>
  </si>
  <si>
    <t>Free zone -Katunayake Advances</t>
  </si>
  <si>
    <t>Genaral Advances - Other</t>
  </si>
  <si>
    <t>9)</t>
  </si>
  <si>
    <t>10)</t>
  </si>
  <si>
    <t>Bill discounting facility</t>
  </si>
  <si>
    <t>Company : Tropical Fish International (PVT) Limited</t>
  </si>
  <si>
    <t>Reporting Period :</t>
  </si>
  <si>
    <t>Report Date :</t>
  </si>
  <si>
    <t>Sale of FISH</t>
  </si>
  <si>
    <t>Aquatic Plants</t>
  </si>
  <si>
    <t>Packing Income</t>
  </si>
  <si>
    <t>Freight Income</t>
  </si>
  <si>
    <t>Additional Charges</t>
  </si>
  <si>
    <t>Live Fish/Plant &amp; Aquatics Purchases</t>
  </si>
  <si>
    <t>Dry Goods/Salt/Packing Material/ Equipment Purchases</t>
  </si>
  <si>
    <t>Company : Teknowledge Shared Services (PVT) Limited</t>
  </si>
  <si>
    <t>Fuel Expenses</t>
  </si>
  <si>
    <t>Admin Expenses</t>
  </si>
  <si>
    <t>Advertiesments</t>
  </si>
  <si>
    <t>Equipment Maintanance</t>
  </si>
  <si>
    <t>Exhibition &amp; Trade fairs</t>
  </si>
  <si>
    <t>Postage printing &amp; Stationaries</t>
  </si>
  <si>
    <t>Staff Recruitment &amp;Training</t>
  </si>
  <si>
    <t>Vehicle Mainatanance expenses</t>
  </si>
  <si>
    <t>Check whether invoice has uploaded to Disk 02.</t>
  </si>
  <si>
    <t>Collect GRN/POs and Supplier invoices relevant for last week</t>
  </si>
  <si>
    <t>Collect GRN/POs and supplier bills within respective week from Thailand Facility</t>
  </si>
  <si>
    <t>Check supplier bills against each GRN/PO</t>
  </si>
  <si>
    <t>Collect weekly supplier invoices from the Thailand Facility.</t>
  </si>
  <si>
    <t>Cross check obtained supplier invoices with the General Ledger to ensure the accuracy and completeness.</t>
  </si>
  <si>
    <t>Obtain bill discounting schedule/ invoice details and cross check invoice details with "credit Advice" received from the bank</t>
  </si>
  <si>
    <t>Check accuracy of ledger posting referring credit advices.</t>
  </si>
  <si>
    <t>Check invoices recorded in the bill discounting schedule with general ledger to ensure the completeness.</t>
  </si>
  <si>
    <t>Transportation -Fish Purchasing/ Packaging - Supplier/ Packing  Labor/ Utility/ Farm Overhead Expenses</t>
  </si>
  <si>
    <t>Sales -Tropical Fish</t>
  </si>
  <si>
    <t>Customer Credits Memos</t>
  </si>
  <si>
    <t>Discounts on Sales</t>
  </si>
  <si>
    <t xml:space="preserve"> Cross check the recorded Packing income with the wholesale invoices or invoice summary report where applicable.</t>
  </si>
  <si>
    <t>Collect weekly invoices received relevant for inbound cost of stock.</t>
  </si>
  <si>
    <t>Labour Cost</t>
  </si>
  <si>
    <t>Obtain weekly payroll summary report.</t>
  </si>
  <si>
    <t>Ensure the accuracy and completeness of recorded labour cost.</t>
  </si>
  <si>
    <t>Daily Loan Deductions</t>
  </si>
  <si>
    <t>Review loan schedule and cross check with bank statements for loan deduction during the week.</t>
  </si>
  <si>
    <t>f)</t>
  </si>
  <si>
    <t>g)</t>
  </si>
  <si>
    <t>Obtain list of supplier invoices/bills received during the period.</t>
  </si>
  <si>
    <t>Check the ledger posting for accuracy and completeness.</t>
  </si>
  <si>
    <t>General Advances</t>
  </si>
  <si>
    <t>Review invoices received from the suppliers against advances given.</t>
  </si>
  <si>
    <t>Check general ledger for accurate and complete ledger posting</t>
  </si>
  <si>
    <t>Cross check the recorded sales income with the "Invoice Summary Report" independently obtained from the ETF system.</t>
  </si>
  <si>
    <t>Check ledger posting of supplier bills relevant for the week.</t>
  </si>
  <si>
    <t>Review "Dry Inventory Tracker"  relevant for the week sent by Maria.</t>
  </si>
  <si>
    <t>Independently calculate the DOA claim on invoices where applicable and check whether it has recorded DOA claim on outside purchases properly reffering the shipment feedback report.</t>
  </si>
  <si>
    <t>Audit Findings</t>
  </si>
  <si>
    <t xml:space="preserve">Auidt Opinion </t>
  </si>
  <si>
    <t>Discount On Sales As Per Petco reconciliation: (Didn’t receive OPR regarding this from CIS Accountant)</t>
  </si>
  <si>
    <t>Cross check the ledger with bill summary sending by Thalinad MD.</t>
  </si>
  <si>
    <t>Check accuracy of ledger posting by reviewing relevant supporting documentation.</t>
  </si>
  <si>
    <t>Cross check Weekly Shipment Evaluation Report sent by order entry with recorded supplier invoices in the ledger</t>
  </si>
  <si>
    <t>Check the ledger posting of supplier invoices referring "Live Inventory Tracker" sent by Maria.</t>
  </si>
  <si>
    <t>Done</t>
  </si>
  <si>
    <t>N/A</t>
  </si>
  <si>
    <t>No issues found</t>
  </si>
  <si>
    <t>Review wholesale invoices and recorded sales in the QB</t>
  </si>
  <si>
    <t>Not Done</t>
  </si>
  <si>
    <t>Will Perform at the month end</t>
  </si>
  <si>
    <t>Live Fish/Plant &amp; Aquatics Purchases (/AP)</t>
  </si>
  <si>
    <t>Audit Opinion</t>
  </si>
  <si>
    <t>Check Weekly Shipment Evaluation Report sent by Order Entry and ensure that all the invoices relevant for that week has been recorded.</t>
  </si>
  <si>
    <t>As per Independent Computaion Rs. :</t>
  </si>
  <si>
    <t>As per QB  (Rs.) :</t>
  </si>
  <si>
    <t>Difference</t>
  </si>
  <si>
    <t>Check whether packing income has recognized in the books timely</t>
  </si>
  <si>
    <t>Check whether Freight income has recognized in the books timely</t>
  </si>
  <si>
    <t>Check accuracy of ledger posting by reviewing supporting documentation</t>
  </si>
  <si>
    <t>Check weekly shipment evaluation report and check whether Freight and Handling Cost for the latest shipment has been recorded.</t>
  </si>
  <si>
    <t>Checked the last updated date</t>
  </si>
  <si>
    <t>Dry Goods Float Wagawatte Farm</t>
  </si>
  <si>
    <t>Last Updated Date</t>
  </si>
  <si>
    <t>General Float Head Office</t>
  </si>
  <si>
    <t>Fish Purchasing Float Wadduwa</t>
  </si>
  <si>
    <t>Dry Goods float - HO purchasing</t>
  </si>
  <si>
    <t>h)</t>
  </si>
  <si>
    <t>Dry Gods Horana - HO Purchases</t>
  </si>
  <si>
    <t>General Float - Wadduwa Farm</t>
  </si>
  <si>
    <t>Dry Goods Float - Wadduwa Farm</t>
  </si>
  <si>
    <t>Advance for Fish Purchases</t>
  </si>
  <si>
    <t>08.29.2017</t>
  </si>
  <si>
    <t>Advances for Live Rocks</t>
  </si>
  <si>
    <t>l)</t>
  </si>
  <si>
    <t>Petty Cash Katunayake Project</t>
  </si>
  <si>
    <t>j)</t>
  </si>
  <si>
    <t>12.19.2015</t>
  </si>
  <si>
    <t>k)</t>
  </si>
  <si>
    <t>m)</t>
  </si>
  <si>
    <t>n)</t>
  </si>
  <si>
    <t>o)</t>
  </si>
  <si>
    <t>Collect GRNs and supplier bills within respective week from Wadduwa Farm</t>
  </si>
  <si>
    <t>Most of the advance accounts are not up to date and incurred by long outstanding balances. Need to reconcile all the accouts</t>
  </si>
  <si>
    <t>As per Independent Computaion (THB) :</t>
  </si>
  <si>
    <t>As per QB  (THB) :</t>
  </si>
  <si>
    <t>Difference (THB) :</t>
  </si>
  <si>
    <t>Check whether Additional Charges has recognized in the books timely</t>
  </si>
  <si>
    <t>No bill discounting made during the week</t>
  </si>
  <si>
    <t>Customer Credit memo As Per QB: -</t>
  </si>
  <si>
    <t>Check whether Documentation &amp; Handling Income has recognized in the books timely</t>
  </si>
  <si>
    <t>No Issues Found</t>
  </si>
  <si>
    <t>7)</t>
  </si>
  <si>
    <t>Collect GRNs and supplier bills within respective week from Horana Farm.</t>
  </si>
  <si>
    <t>11.24.2017</t>
  </si>
  <si>
    <t>Dry Goods Horana - HO Purchases</t>
  </si>
  <si>
    <t>Total</t>
  </si>
  <si>
    <t>Fish Sales</t>
  </si>
  <si>
    <t>As per QB</t>
  </si>
  <si>
    <t>Packing</t>
  </si>
  <si>
    <t>500 Sales</t>
  </si>
  <si>
    <t>Date</t>
  </si>
  <si>
    <t>PO Number</t>
  </si>
  <si>
    <t>Audit</t>
  </si>
  <si>
    <t>QB</t>
  </si>
  <si>
    <t>Sales</t>
  </si>
  <si>
    <t>Freight</t>
  </si>
  <si>
    <t>As per Audit</t>
  </si>
  <si>
    <t>Documentation</t>
  </si>
  <si>
    <t>Fish bills has not been attached</t>
  </si>
  <si>
    <t>Wholesales</t>
  </si>
  <si>
    <t>Shipement Evaluation Report</t>
  </si>
  <si>
    <t>Mail from Kaveesha on every Friday</t>
  </si>
  <si>
    <t>Invoices</t>
  </si>
  <si>
    <t>Disk 02</t>
  </si>
  <si>
    <t>Disk 02-&gt; Supplier Invoices-&gt;2017-&gt; Month-&gt; Week-&gt;</t>
  </si>
  <si>
    <t>Working</t>
  </si>
  <si>
    <t>Work Done</t>
  </si>
  <si>
    <t>Convert invoice in to USD and put in the relevant cages.</t>
  </si>
  <si>
    <t xml:space="preserve">Invoice Saved In : </t>
  </si>
  <si>
    <t>QB Live</t>
  </si>
  <si>
    <t>Or Collect from Prasanna</t>
  </si>
  <si>
    <t>Or Collect from Gihan</t>
  </si>
  <si>
    <t>View advance accounts relevant for farm and settlements in QB</t>
  </si>
  <si>
    <t>View advance accounts relevant and settlements in QB</t>
  </si>
  <si>
    <t>View QB and check whether it has updated propoerly</t>
  </si>
  <si>
    <t>Supporting Document to be Used</t>
  </si>
  <si>
    <t>Source of the Supporting Document</t>
  </si>
  <si>
    <t>Path for Supporting Document</t>
  </si>
  <si>
    <t>Additional Tasks</t>
  </si>
  <si>
    <t>Invoice Summary Report</t>
  </si>
  <si>
    <t xml:space="preserve">ETF-&gt; Invoice Summary Report-&gt; </t>
  </si>
  <si>
    <t>ETF</t>
  </si>
  <si>
    <t>Refer Working Sheet</t>
  </si>
  <si>
    <t>Wholesale Invoices</t>
  </si>
  <si>
    <t>Disk 01</t>
  </si>
  <si>
    <t>Disk 01-&gt; Finance-&gt; Customer Invoices - Excell -&gt; 2017-&gt; Month -&gt; Date</t>
  </si>
  <si>
    <t>Live Inventory Tracker</t>
  </si>
  <si>
    <t>Shipment Feedback Report</t>
  </si>
  <si>
    <t>ETF -&gt; Report Document Calender-&gt; Report Status-&gt; Select Owner Name (Mariya Reys) -&gt; Select relevant Week -&gt; Give SEARCH command</t>
  </si>
  <si>
    <t>Dry Inventory Tracker</t>
  </si>
  <si>
    <t>Collect from Nisansala or Thilini</t>
  </si>
  <si>
    <t>Shipment Evaluation Report-Weekly</t>
  </si>
  <si>
    <t>Report Ownership:</t>
  </si>
  <si>
    <t xml:space="preserve">OrderEntry Dept. </t>
  </si>
  <si>
    <t>Week of:51</t>
  </si>
  <si>
    <t>Fri22-Dec-2017</t>
  </si>
  <si>
    <t>to</t>
  </si>
  <si>
    <t>Thurs:</t>
  </si>
  <si>
    <t>Last updated On:</t>
  </si>
  <si>
    <t>Updated by:</t>
  </si>
  <si>
    <t>Kaveesha</t>
  </si>
  <si>
    <t xml:space="preserve">Shipment </t>
  </si>
  <si>
    <t>Order Placement</t>
  </si>
  <si>
    <t>Shipment Arrival</t>
  </si>
  <si>
    <t>Invoice Creation with CIS Codes                                                                                             (All Dates &amp;Times @ Dest.)</t>
  </si>
  <si>
    <t>Vendor Code</t>
  </si>
  <si>
    <t>Initial Order Placed by</t>
  </si>
  <si>
    <t>po #</t>
  </si>
  <si>
    <t>Order Entry PO sent on</t>
  </si>
  <si>
    <t>Shipment Planned for on arrival on</t>
  </si>
  <si>
    <t xml:space="preserve">Dest Airport  </t>
  </si>
  <si>
    <t>Day / Date of Dep. from Origin</t>
  </si>
  <si>
    <t xml:space="preserve">Arrival Day / Date at Dest. </t>
  </si>
  <si>
    <t>Airline</t>
  </si>
  <si>
    <t xml:space="preserve">Expected Arrival Time of Shpmt. </t>
  </si>
  <si>
    <t>Actual Arrival Time of Shipment</t>
  </si>
  <si>
    <t>Day / Date Invoice sent by Supplier (@ Dest.)</t>
  </si>
  <si>
    <t>Time Supplier Inv. sent to O/E   (@ Dest.)</t>
  </si>
  <si>
    <t xml:space="preserve">Day / Date OrderEntry Inv. with CIS Codes created &amp; Sent </t>
  </si>
  <si>
    <t>Invoice #</t>
  </si>
  <si>
    <t># of Items WITHOUT CIS Item Codes</t>
  </si>
  <si>
    <t>Reason for lack of Item Codes</t>
  </si>
  <si>
    <t>Time O/E Inv. sent to Dest. Staff (@ Dest.)</t>
  </si>
  <si>
    <t>Inv. with CIS Code sent to:</t>
  </si>
  <si>
    <t>O/E Inv. Audited by:</t>
  </si>
  <si>
    <t>O/E Inv. Sent by:</t>
  </si>
  <si>
    <t>Air</t>
  </si>
  <si>
    <t>TLST</t>
  </si>
  <si>
    <t>OE</t>
  </si>
  <si>
    <t>193-18574</t>
  </si>
  <si>
    <t>Lax</t>
  </si>
  <si>
    <t>OZ</t>
  </si>
  <si>
    <t>-</t>
  </si>
  <si>
    <t>104</t>
  </si>
  <si>
    <t>WHmgt</t>
  </si>
  <si>
    <t>CHSN</t>
  </si>
  <si>
    <t xml:space="preserve"> 193-18572</t>
  </si>
  <si>
    <t>CK</t>
  </si>
  <si>
    <t>13085</t>
  </si>
  <si>
    <t>SLTI</t>
  </si>
  <si>
    <t>193 - 18570</t>
  </si>
  <si>
    <t>QR</t>
  </si>
  <si>
    <t>387</t>
  </si>
  <si>
    <t>Prasanna</t>
  </si>
  <si>
    <t>Prepared By :Buddhima Kaveesha</t>
  </si>
  <si>
    <t>Finance has reconciled and passed a JE for loan accounts.</t>
  </si>
  <si>
    <t>Balance As of 12.28.2017 (Rs.) = 304,118.73</t>
  </si>
  <si>
    <t>Balance As of 12.28.2017 (Rs.) = 1,484,322.02</t>
  </si>
  <si>
    <t>Balance As of 12.28.2017 (Rs.) = 113,974</t>
  </si>
  <si>
    <t>12.13.2017</t>
  </si>
  <si>
    <t>12.15.2017</t>
  </si>
  <si>
    <t>Balance As of 12.28.2017 (Rs.) = 1,285,649</t>
  </si>
  <si>
    <t>11.20.2017</t>
  </si>
  <si>
    <t>Weekly Audit Check List for Financial Transactions</t>
  </si>
  <si>
    <t>Sub Total</t>
  </si>
  <si>
    <t>12.29.2017 to 01.04.2018</t>
  </si>
  <si>
    <t>Packing Cost</t>
  </si>
  <si>
    <t>Audit (As per ETF)</t>
  </si>
  <si>
    <t>Difference:</t>
  </si>
  <si>
    <t>193 &amp; 651  Sales As per ETF:</t>
  </si>
  <si>
    <t>193 &amp; 651  Sales As per QB:</t>
  </si>
  <si>
    <t>292 Sales as per QB :</t>
  </si>
  <si>
    <t>292 Sales as per ETF :</t>
  </si>
  <si>
    <t>Discount On Sales As Per QB:</t>
  </si>
  <si>
    <t>Packing Income As per ETF:</t>
  </si>
  <si>
    <t>Packing Income As per QB:</t>
  </si>
  <si>
    <t>Balance As of 12.28.2017 (Rs.) = 4,207</t>
  </si>
  <si>
    <t>12.29.2017</t>
  </si>
  <si>
    <t>12.10.2017</t>
  </si>
  <si>
    <t>01.09.2018</t>
  </si>
  <si>
    <t>Balance As of 01.18.2018 (Rs.) =     44,921.88</t>
  </si>
  <si>
    <t>01.18.2018</t>
  </si>
  <si>
    <t>Balance As of 01.18.2018  (Rs.) = 215265.14</t>
  </si>
  <si>
    <t>Balance As of 01.18.2017 (Rs.) = 1,400.00</t>
  </si>
  <si>
    <t>03.22.2015</t>
  </si>
  <si>
    <t>Petty Cash Float -Diyatha Uyana</t>
  </si>
  <si>
    <t>Balance As of 01.18.2017 (Rs.) = 252,785.58</t>
  </si>
  <si>
    <t>Balance As of 01.18.2017 (Rs.) = 59,584.33</t>
  </si>
  <si>
    <t>Balance As of 01.18.2017 (Rs.) = 1,155,649.26</t>
  </si>
  <si>
    <t>Balance As of 01.18.2017 (Rs.) = 363,779.50</t>
  </si>
  <si>
    <t>Balance As of 12.28.2017 (Rs.) = 272,005</t>
  </si>
  <si>
    <t>Balance As of 12.28.2017 (Rs.) = 76,578.42</t>
  </si>
  <si>
    <t>Balance As of 12.28.2017 (Rs.) = 91,441</t>
  </si>
  <si>
    <t>07.20.2017</t>
  </si>
  <si>
    <t>Diyatha Uyana Sales Receipt A/C</t>
  </si>
  <si>
    <t>Dry Goods Float - Diyatha Uyana</t>
  </si>
  <si>
    <t>Advance Horana 200 tank Project</t>
  </si>
  <si>
    <t>Balance As of 01.18.2017 (Rs.) = 5,000.00</t>
  </si>
  <si>
    <t>09.05.2013</t>
  </si>
  <si>
    <t>Balance As of 01.18.2017 (Rs.) = 22,293.50</t>
  </si>
  <si>
    <t>03.06.2015</t>
  </si>
  <si>
    <t>Balance As of 01.18.2017 (Rs.) = 6,085.00</t>
  </si>
  <si>
    <t>09.15.2016</t>
  </si>
  <si>
    <t>Balance As of 01.18.2017 (Rs.) = 1,936,326</t>
  </si>
  <si>
    <t xml:space="preserve">500 Sales </t>
  </si>
  <si>
    <t>Fish</t>
  </si>
  <si>
    <t>Company : CIS International (PVT) Limited</t>
  </si>
  <si>
    <t>No Issues Found.</t>
  </si>
  <si>
    <t>Company : SIAM Tropical Fish</t>
  </si>
  <si>
    <t>Will provide feedback after review by end of Month.</t>
  </si>
  <si>
    <t>Has been posted accurately</t>
  </si>
  <si>
    <t>Obtain the Petco reconciliation and check whether customer credit memos and discounts have been recorded accurately.</t>
  </si>
  <si>
    <t>Sales Income(/ Receivables)</t>
  </si>
  <si>
    <t>Customer Credit memo As Per Petco Reconciliation:  (Didn’t receive OPR regarding this from CIS Accountant)</t>
  </si>
  <si>
    <t>Discount On Sales Variance:</t>
  </si>
  <si>
    <t>Customer Credit Memo Variance: N/A</t>
  </si>
  <si>
    <t>General Purchases</t>
  </si>
  <si>
    <t>Scan No</t>
  </si>
  <si>
    <t>Payment date</t>
  </si>
  <si>
    <t>Online payment No</t>
  </si>
  <si>
    <t>Payee Name</t>
  </si>
  <si>
    <t>Details</t>
  </si>
  <si>
    <t>Amount (Thai baht)</t>
  </si>
  <si>
    <t>Reported in AP (Y/N)</t>
  </si>
  <si>
    <t>Bank</t>
  </si>
  <si>
    <t>70</t>
  </si>
  <si>
    <t>OL021</t>
  </si>
  <si>
    <t>Wanna Muttanung</t>
  </si>
  <si>
    <t>part time sealing betta TFI 12-5-18</t>
  </si>
  <si>
    <t>Y</t>
  </si>
  <si>
    <t>BBL</t>
  </si>
  <si>
    <t>No Lapses Found</t>
  </si>
  <si>
    <t>Samitha</t>
  </si>
  <si>
    <t>Has been Updated.</t>
  </si>
  <si>
    <t>Has been updated.</t>
  </si>
  <si>
    <t>Has been entered.</t>
  </si>
  <si>
    <t xml:space="preserve">Collect GRNs and supplier bills within respective week from Wadduwa Farm </t>
  </si>
  <si>
    <t>Collect GRNs and supplier bills within respective week from Wadduwa Farm (1640061 · Live Rock Advance Wadduwa Farm)</t>
  </si>
  <si>
    <t>Sanoos</t>
  </si>
  <si>
    <t>.</t>
  </si>
  <si>
    <t xml:space="preserve">Has been recorded </t>
  </si>
  <si>
    <t>sanoos</t>
  </si>
  <si>
    <t>09.12.2018</t>
  </si>
  <si>
    <t>Has been uploded.</t>
  </si>
  <si>
    <t>Has been recorded.</t>
  </si>
  <si>
    <t>Has been attached</t>
  </si>
  <si>
    <t>Company : ASI</t>
  </si>
  <si>
    <t xml:space="preserve">Has been recorded   </t>
  </si>
  <si>
    <t>Check Completeness of source documents Stored in Finance Shared folder</t>
  </si>
  <si>
    <t xml:space="preserve"> Purchases</t>
  </si>
  <si>
    <t>check all finalized ASI customer source documents recorded in QB within 24 hours</t>
  </si>
  <si>
    <t>check all jobs sent by ASI Customer within the audit week recorded in QB</t>
  </si>
  <si>
    <t xml:space="preserve">review source documents for accuracy </t>
  </si>
  <si>
    <t>Cross check QB recording against  source documents to see accurate recording specially in terms of Est. Cost, Est.Revenue, Act. Cost, Act. Revenue</t>
  </si>
  <si>
    <t>review whether USAMT promptly required clarification from ASI Customer when instances such as information sent by ASI customer is partial and not complete</t>
  </si>
  <si>
    <t xml:space="preserve">Check "Job Estimate Vs Actual" report and verify it's accuracy </t>
  </si>
  <si>
    <t>review P&amp;L and verify it's accuracy</t>
  </si>
  <si>
    <t>9. Check balance Sheet and verify accuracy</t>
  </si>
  <si>
    <t>Cost</t>
  </si>
  <si>
    <t>Repots</t>
  </si>
  <si>
    <t>Check balance Sheet and verify accuracy</t>
  </si>
  <si>
    <t xml:space="preserve">As per Independent Computaion </t>
  </si>
  <si>
    <t xml:space="preserve">As per QB </t>
  </si>
  <si>
    <t xml:space="preserve">Difference </t>
  </si>
  <si>
    <t xml:space="preserve"> check final invoice raised are in correct format  </t>
  </si>
  <si>
    <r>
      <t xml:space="preserve">There was an Unrecognized Deposit $900 and need to record where the cash received from and related account ,entered date was.06.12.2017. </t>
    </r>
    <r>
      <rPr>
        <b/>
        <sz val="11"/>
        <color theme="1"/>
        <rFont val="Calibri"/>
        <family val="2"/>
        <scheme val="minor"/>
      </rPr>
      <t>Explanation is needed</t>
    </r>
  </si>
  <si>
    <r>
      <t xml:space="preserve">The Service Charges &amp; Penalties as an expense account shows the credit balance $160.06 and from this account deposited to bank a mounding $200 and </t>
    </r>
    <r>
      <rPr>
        <b/>
        <sz val="11"/>
        <color theme="1"/>
        <rFont val="Calibri"/>
        <family val="2"/>
        <scheme val="minor"/>
      </rPr>
      <t>explanation is needed.</t>
    </r>
  </si>
  <si>
    <t>Job Income</t>
  </si>
  <si>
    <t xml:space="preserve">Betta project advance </t>
  </si>
  <si>
    <t xml:space="preserve"> Has been updated </t>
  </si>
  <si>
    <t xml:space="preserve"> Has been updated  </t>
  </si>
  <si>
    <t xml:space="preserve"> Not Has been uploaded</t>
  </si>
  <si>
    <t>Not have been saved the invoices into the Finance shared Folder and need to save, not need the explanation.</t>
  </si>
  <si>
    <t xml:space="preserve"> Has been recorded </t>
  </si>
  <si>
    <t>4.	According to the WeTransfer file the petty cash expances amounding 8,212.50 not have been entered the QB  and  explanation is Needed.</t>
  </si>
  <si>
    <t xml:space="preserve">Other Advance </t>
  </si>
  <si>
    <t xml:space="preserve"> has  been recorded </t>
  </si>
  <si>
    <t>Aquatic plants</t>
  </si>
  <si>
    <t>Check Weekly Shipment Evaluation Report sent by Order Entry and ensure that all the invoices relevant for that week has been recorded</t>
  </si>
  <si>
    <t xml:space="preserve"> No Issues Found</t>
  </si>
  <si>
    <t xml:space="preserve">LIVE ROCK PERMIT CHARGES </t>
  </si>
  <si>
    <t>Betta Stickers Income</t>
  </si>
  <si>
    <t>Monthly Expance of Lion Rock</t>
  </si>
  <si>
    <t>Expenses</t>
  </si>
  <si>
    <t xml:space="preserve"> date to Update </t>
  </si>
  <si>
    <t>1. Bank Fee</t>
  </si>
  <si>
    <t>2. Insurance(FIRST Insurance Funding)</t>
  </si>
  <si>
    <t>24 th - Monthly</t>
  </si>
  <si>
    <t>3. Rent (Union Pacific Railroad)</t>
  </si>
  <si>
    <t>10th - Monthly</t>
  </si>
  <si>
    <t>2. Income</t>
  </si>
  <si>
    <t>11th - Monthly</t>
  </si>
  <si>
    <t>Check whether Cups &amp; Lids Lable or Net pots Sales Income has recognized in the books timely</t>
  </si>
  <si>
    <t>D)</t>
  </si>
  <si>
    <t xml:space="preserve">Live rock permit charge </t>
  </si>
  <si>
    <t xml:space="preserve">End of  - Monthly </t>
  </si>
  <si>
    <t>Live Rock advance wadduwa farm +H34:H43</t>
  </si>
  <si>
    <t>05.31.2019 - 06.13.2019</t>
  </si>
  <si>
    <t>20.06.2019 - 14.06.2019</t>
  </si>
  <si>
    <t>An amount of $ 710.36 Domestic fright charge was entered under International fright charge and  Explanation is needed.</t>
  </si>
  <si>
    <t>Report Date :  06.26.2019</t>
  </si>
  <si>
    <t>Isuru</t>
  </si>
  <si>
    <t>Have to setlle this amount  and supplier bills need to be attached to the QB.</t>
  </si>
  <si>
    <t>Not has been attached.</t>
  </si>
  <si>
    <t>As at 06.26.2019  there is an unsettled advance balance amounting Rs 4,609.50</t>
  </si>
  <si>
    <t>As at 06.26.2019  there is an unsettled advance balance amounting Rs 55,779.75</t>
  </si>
  <si>
    <t>As at 06.26.2019  there is an unsettled advance balance amounting Rs 427,329.70</t>
  </si>
  <si>
    <t>As at 06.26.2019  there is an unsettled advance balance amounting Rs.69,545</t>
  </si>
  <si>
    <t>As at 06.26.2019  there is an unsettled advance balance amounting Rs.330,921.85</t>
  </si>
  <si>
    <t>As at 06.26.2019  there is an unsettled advance balance amounting Rs.154,862.50</t>
  </si>
  <si>
    <t>As at 06.26.2019  there is an unsettled advance balance amounting Rs.156,539</t>
  </si>
  <si>
    <t>As at 06.26.2019  there is an unsettled advance balance amounting Rs.188,051.50</t>
  </si>
  <si>
    <t>Invoice No 505 have not been recorded in QB for last week.</t>
  </si>
  <si>
    <t>Sales Income - Not have been recorded invoice  505 of last week  in QB and  Invoices amounting RS 5,220,703.37 and  Explanation is needed</t>
  </si>
  <si>
    <t>Reporting Period : 06.14.2019 to 06.20.2019</t>
  </si>
  <si>
    <t>end of the mongth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</si>
</sst>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d\-mmm\-yyyy;@"/>
    <numFmt numFmtId="166" formatCode="h:mm;@"/>
    <numFmt numFmtId="167" formatCode="[$-409]d\-mmm\-yy;@"/>
    <numFmt numFmtId="168" formatCode="[$-1010409]d\ mmm\ yy;@"/>
    <numFmt numFmtId="169" formatCode="_(* #,##0_);_(* \(#,##0\);_(* &quot;-&quot;??_);_(@_)"/>
    <numFmt numFmtId="170" formatCode="_-* #,##0.00\ _D_M_-;\-* #,##0.00\ _D_M_-;_-* &quot;-&quot;??\ _D_M_-;_-@_-"/>
    <numFmt numFmtId="171" formatCode="_-* #,##0.00\ [$€-1]_-;\-* #,##0.00\ [$€-1]_-;_-* &quot;-&quot;??\ [$€-1]_-"/>
    <numFmt numFmtId="172" formatCode="#,##0.00;\-#,##0.00"/>
    <numFmt numFmtId="173" formatCode="0.000%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ebuchet MS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mbria"/>
      <family val="1"/>
    </font>
    <font>
      <b/>
      <u/>
      <sz val="11"/>
      <color theme="1"/>
      <name val="Cambria"/>
      <family val="1"/>
    </font>
    <font>
      <b/>
      <sz val="10"/>
      <color indexed="8"/>
      <name val="Arial"/>
      <family val="2"/>
    </font>
    <font>
      <sz val="13"/>
      <name val="BrowalliaUPC"/>
      <family val="2"/>
      <charset val="222"/>
    </font>
    <font>
      <sz val="13"/>
      <color theme="1"/>
      <name val="BrowalliaUPC"/>
      <family val="2"/>
      <charset val="22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62"/>
      <scheme val="minor"/>
    </font>
    <font>
      <sz val="8"/>
      <color rgb="FF000000"/>
      <name val="Arial"/>
      <family val="2"/>
    </font>
    <font>
      <b/>
      <sz val="14"/>
      <color theme="1"/>
      <name val="Times New Roman"/>
      <family val="1"/>
    </font>
    <font>
      <sz val="10"/>
      <name val="Trebuchet MS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6"/>
      <color theme="8" tint="-0.499984740745262"/>
      <name val="Times New Roman"/>
      <family val="1"/>
    </font>
    <font>
      <sz val="12"/>
      <name val="Calibri"/>
      <family val="2"/>
      <scheme val="minor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8">
    <xf numFmtId="0" fontId="0" fillId="0" borderId="0"/>
    <xf numFmtId="43" fontId="6" fillId="0" borderId="0" applyFon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3" fillId="0" borderId="0">
      <alignment vertical="center"/>
    </xf>
    <xf numFmtId="0" fontId="9" fillId="0" borderId="0">
      <alignment vertical="center"/>
    </xf>
    <xf numFmtId="0" fontId="24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4" fillId="0" borderId="0"/>
    <xf numFmtId="170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25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6" fillId="0" borderId="0" applyFont="0" applyFill="0" applyBorder="0" applyAlignment="0" applyProtection="0"/>
    <xf numFmtId="0" fontId="31" fillId="0" borderId="0"/>
    <xf numFmtId="0" fontId="9" fillId="0" borderId="0"/>
    <xf numFmtId="0" fontId="9" fillId="0" borderId="0"/>
  </cellStyleXfs>
  <cellXfs count="5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/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4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wrapText="1"/>
    </xf>
    <xf numFmtId="0" fontId="0" fillId="0" borderId="32" xfId="0" applyBorder="1"/>
    <xf numFmtId="0" fontId="0" fillId="0" borderId="17" xfId="0" applyBorder="1" applyAlignment="1">
      <alignment horizontal="left" vertical="center"/>
    </xf>
    <xf numFmtId="0" fontId="0" fillId="0" borderId="12" xfId="0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3" borderId="20" xfId="0" applyFill="1" applyBorder="1"/>
    <xf numFmtId="0" fontId="0" fillId="3" borderId="1" xfId="0" applyFill="1" applyBorder="1"/>
    <xf numFmtId="0" fontId="0" fillId="3" borderId="21" xfId="0" applyFill="1" applyBorder="1"/>
    <xf numFmtId="0" fontId="0" fillId="3" borderId="23" xfId="0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wrapText="1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2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0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40" xfId="0" applyBorder="1"/>
    <xf numFmtId="0" fontId="4" fillId="0" borderId="11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left" vertical="top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23" xfId="0" applyBorder="1" applyAlignment="1">
      <alignment vertical="top"/>
    </xf>
    <xf numFmtId="0" fontId="0" fillId="3" borderId="46" xfId="0" applyFill="1" applyBorder="1"/>
    <xf numFmtId="0" fontId="0" fillId="3" borderId="47" xfId="0" applyFill="1" applyBorder="1"/>
    <xf numFmtId="0" fontId="0" fillId="0" borderId="19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3" borderId="56" xfId="0" applyFill="1" applyBorder="1"/>
    <xf numFmtId="0" fontId="0" fillId="3" borderId="57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27" xfId="0" applyBorder="1" applyAlignment="1">
      <alignment wrapText="1"/>
    </xf>
    <xf numFmtId="0" fontId="0" fillId="0" borderId="29" xfId="0" applyBorder="1" applyAlignment="1">
      <alignment vertical="center" wrapText="1"/>
    </xf>
    <xf numFmtId="0" fontId="0" fillId="0" borderId="40" xfId="0" applyBorder="1" applyAlignment="1">
      <alignment wrapText="1"/>
    </xf>
    <xf numFmtId="0" fontId="0" fillId="0" borderId="51" xfId="0" applyBorder="1"/>
    <xf numFmtId="43" fontId="0" fillId="0" borderId="21" xfId="1" applyFont="1" applyBorder="1" applyAlignment="1">
      <alignment horizontal="center"/>
    </xf>
    <xf numFmtId="43" fontId="0" fillId="0" borderId="0" xfId="1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43" fontId="0" fillId="0" borderId="0" xfId="1" applyFont="1" applyAlignment="1">
      <alignment horizontal="center"/>
    </xf>
    <xf numFmtId="43" fontId="0" fillId="0" borderId="0" xfId="1" applyFont="1"/>
    <xf numFmtId="43" fontId="0" fillId="0" borderId="0" xfId="0" applyNumberFormat="1"/>
    <xf numFmtId="43" fontId="0" fillId="0" borderId="1" xfId="1" applyFont="1" applyBorder="1"/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3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2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1" xfId="0" applyBorder="1" applyAlignment="1">
      <alignment vertical="top" wrapText="1"/>
    </xf>
    <xf numFmtId="0" fontId="0" fillId="0" borderId="26" xfId="0" applyBorder="1" applyAlignment="1">
      <alignment vertical="center" wrapText="1"/>
    </xf>
    <xf numFmtId="0" fontId="14" fillId="0" borderId="0" xfId="4" applyFont="1">
      <alignment vertical="center"/>
    </xf>
    <xf numFmtId="0" fontId="14" fillId="0" borderId="0" xfId="4" applyFont="1" applyAlignment="1">
      <alignment horizontal="center" vertical="center"/>
    </xf>
    <xf numFmtId="165" fontId="14" fillId="0" borderId="0" xfId="4" applyNumberFormat="1" applyFont="1">
      <alignment vertical="center"/>
    </xf>
    <xf numFmtId="166" fontId="14" fillId="0" borderId="0" xfId="4" applyNumberFormat="1" applyFont="1">
      <alignment vertical="center"/>
    </xf>
    <xf numFmtId="49" fontId="14" fillId="0" borderId="0" xfId="4" applyNumberFormat="1" applyFont="1">
      <alignment vertical="center"/>
    </xf>
    <xf numFmtId="0" fontId="14" fillId="0" borderId="0" xfId="4" applyFont="1" applyAlignment="1">
      <alignment horizontal="center" vertical="center" wrapText="1"/>
    </xf>
    <xf numFmtId="0" fontId="16" fillId="0" borderId="0" xfId="4" applyFont="1">
      <alignment vertical="center"/>
    </xf>
    <xf numFmtId="0" fontId="16" fillId="0" borderId="0" xfId="4" applyFont="1" applyAlignment="1">
      <alignment horizontal="center" vertical="center"/>
    </xf>
    <xf numFmtId="165" fontId="16" fillId="0" borderId="0" xfId="4" applyNumberFormat="1" applyFont="1">
      <alignment vertical="center"/>
    </xf>
    <xf numFmtId="166" fontId="16" fillId="0" borderId="0" xfId="4" applyNumberFormat="1" applyFont="1">
      <alignment vertical="center"/>
    </xf>
    <xf numFmtId="49" fontId="16" fillId="0" borderId="0" xfId="4" applyNumberFormat="1" applyFont="1">
      <alignment vertical="center"/>
    </xf>
    <xf numFmtId="0" fontId="16" fillId="0" borderId="0" xfId="4" applyFont="1" applyAlignment="1">
      <alignment horizontal="center" vertical="center" wrapText="1"/>
    </xf>
    <xf numFmtId="16" fontId="16" fillId="0" borderId="0" xfId="4" applyNumberFormat="1" applyFont="1" applyAlignment="1">
      <alignment horizontal="center" vertical="center"/>
    </xf>
    <xf numFmtId="167" fontId="16" fillId="0" borderId="0" xfId="4" applyNumberFormat="1" applyFont="1" applyAlignment="1">
      <alignment horizontal="left" vertical="center"/>
    </xf>
    <xf numFmtId="0" fontId="9" fillId="0" borderId="0" xfId="4" applyFont="1" applyAlignment="1">
      <alignment vertical="top"/>
    </xf>
    <xf numFmtId="0" fontId="9" fillId="0" borderId="0" xfId="4" applyFont="1" applyAlignment="1">
      <alignment horizontal="center" vertical="center"/>
    </xf>
    <xf numFmtId="166" fontId="9" fillId="0" borderId="0" xfId="4" applyNumberFormat="1" applyFont="1">
      <alignment vertical="center"/>
    </xf>
    <xf numFmtId="0" fontId="9" fillId="0" borderId="0" xfId="4" applyFont="1" applyAlignment="1">
      <alignment horizontal="center" vertical="center" wrapText="1"/>
    </xf>
    <xf numFmtId="0" fontId="9" fillId="0" borderId="0" xfId="4" applyFont="1">
      <alignment vertical="center"/>
    </xf>
    <xf numFmtId="0" fontId="17" fillId="6" borderId="1" xfId="4" applyFont="1" applyFill="1" applyBorder="1" applyAlignment="1">
      <alignment horizontal="center" vertical="center" wrapText="1"/>
    </xf>
    <xf numFmtId="165" fontId="17" fillId="6" borderId="1" xfId="4" applyNumberFormat="1" applyFont="1" applyFill="1" applyBorder="1" applyAlignment="1">
      <alignment horizontal="center" vertical="center" wrapText="1"/>
    </xf>
    <xf numFmtId="166" fontId="17" fillId="6" borderId="1" xfId="4" applyNumberFormat="1" applyFont="1" applyFill="1" applyBorder="1" applyAlignment="1">
      <alignment horizontal="center" vertical="center" wrapText="1"/>
    </xf>
    <xf numFmtId="49" fontId="17" fillId="6" borderId="1" xfId="4" applyNumberFormat="1" applyFont="1" applyFill="1" applyBorder="1" applyAlignment="1">
      <alignment horizontal="center" vertical="center" wrapText="1"/>
    </xf>
    <xf numFmtId="0" fontId="18" fillId="6" borderId="1" xfId="4" applyFont="1" applyFill="1" applyBorder="1" applyAlignment="1">
      <alignment horizontal="center" vertical="center" wrapText="1"/>
    </xf>
    <xf numFmtId="0" fontId="17" fillId="6" borderId="35" xfId="4" applyFont="1" applyFill="1" applyBorder="1" applyAlignment="1">
      <alignment horizontal="center" vertical="center" wrapText="1"/>
    </xf>
    <xf numFmtId="0" fontId="6" fillId="6" borderId="1" xfId="4" applyFont="1" applyFill="1" applyBorder="1" applyAlignment="1">
      <alignment horizontal="center" vertical="center" wrapText="1"/>
    </xf>
    <xf numFmtId="165" fontId="18" fillId="6" borderId="1" xfId="4" applyNumberFormat="1" applyFont="1" applyFill="1" applyBorder="1" applyAlignment="1">
      <alignment horizontal="center" vertical="center" wrapText="1"/>
    </xf>
    <xf numFmtId="166" fontId="18" fillId="6" borderId="1" xfId="4" applyNumberFormat="1" applyFont="1" applyFill="1" applyBorder="1" applyAlignment="1">
      <alignment horizontal="center" vertical="center" wrapText="1"/>
    </xf>
    <xf numFmtId="15" fontId="18" fillId="6" borderId="1" xfId="4" applyNumberFormat="1" applyFont="1" applyFill="1" applyBorder="1" applyAlignment="1">
      <alignment horizontal="center" vertical="center" wrapText="1"/>
    </xf>
    <xf numFmtId="49" fontId="18" fillId="6" borderId="1" xfId="4" applyNumberFormat="1" applyFont="1" applyFill="1" applyBorder="1" applyAlignment="1">
      <alignment horizontal="center" vertical="center" wrapText="1"/>
    </xf>
    <xf numFmtId="0" fontId="19" fillId="0" borderId="0" xfId="4" applyFont="1" applyAlignment="1">
      <alignment horizontal="center" vertical="center"/>
    </xf>
    <xf numFmtId="165" fontId="9" fillId="0" borderId="0" xfId="4" applyNumberFormat="1" applyFont="1">
      <alignment vertical="center"/>
    </xf>
    <xf numFmtId="49" fontId="9" fillId="0" borderId="0" xfId="4" applyNumberFormat="1" applyFo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51" xfId="0" applyBorder="1" applyAlignment="1">
      <alignment horizontal="left" vertical="center" wrapText="1"/>
    </xf>
    <xf numFmtId="0" fontId="0" fillId="7" borderId="68" xfId="0" applyFill="1" applyBorder="1"/>
    <xf numFmtId="0" fontId="0" fillId="7" borderId="12" xfId="0" applyFill="1" applyBorder="1"/>
    <xf numFmtId="0" fontId="5" fillId="7" borderId="13" xfId="0" applyFont="1" applyFill="1" applyBorder="1"/>
    <xf numFmtId="164" fontId="10" fillId="7" borderId="0" xfId="2" applyNumberFormat="1" applyFont="1" applyFill="1"/>
    <xf numFmtId="0" fontId="0" fillId="7" borderId="0" xfId="0" applyFill="1"/>
    <xf numFmtId="0" fontId="0" fillId="7" borderId="14" xfId="0" applyFill="1" applyBorder="1"/>
    <xf numFmtId="0" fontId="0" fillId="7" borderId="1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0" fillId="7" borderId="13" xfId="0" applyFill="1" applyBorder="1"/>
    <xf numFmtId="43" fontId="0" fillId="7" borderId="0" xfId="1" applyFont="1" applyFill="1"/>
    <xf numFmtId="43" fontId="0" fillId="7" borderId="14" xfId="1" applyFont="1" applyFill="1" applyBorder="1"/>
    <xf numFmtId="43" fontId="5" fillId="7" borderId="65" xfId="0" applyNumberFormat="1" applyFont="1" applyFill="1" applyBorder="1"/>
    <xf numFmtId="0" fontId="5" fillId="7" borderId="65" xfId="0" applyFont="1" applyFill="1" applyBorder="1"/>
    <xf numFmtId="43" fontId="5" fillId="7" borderId="69" xfId="1" applyFont="1" applyFill="1" applyBorder="1"/>
    <xf numFmtId="0" fontId="8" fillId="7" borderId="13" xfId="0" applyFont="1" applyFill="1" applyBorder="1"/>
    <xf numFmtId="164" fontId="10" fillId="7" borderId="13" xfId="2" applyNumberFormat="1" applyFont="1" applyFill="1" applyBorder="1"/>
    <xf numFmtId="0" fontId="10" fillId="7" borderId="0" xfId="2" applyFont="1" applyFill="1" applyAlignment="1">
      <alignment horizontal="center"/>
    </xf>
    <xf numFmtId="0" fontId="10" fillId="7" borderId="0" xfId="2" applyFont="1" applyFill="1"/>
    <xf numFmtId="0" fontId="0" fillId="7" borderId="65" xfId="0" applyFill="1" applyBorder="1"/>
    <xf numFmtId="0" fontId="0" fillId="7" borderId="15" xfId="0" applyFill="1" applyBorder="1"/>
    <xf numFmtId="0" fontId="0" fillId="7" borderId="70" xfId="0" applyFill="1" applyBorder="1"/>
    <xf numFmtId="0" fontId="0" fillId="7" borderId="16" xfId="0" applyFill="1" applyBorder="1"/>
    <xf numFmtId="0" fontId="5" fillId="7" borderId="11" xfId="0" applyFont="1" applyFill="1" applyBorder="1"/>
    <xf numFmtId="0" fontId="0" fillId="0" borderId="4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5" fillId="0" borderId="40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5" xfId="0" applyBorder="1" applyAlignment="1">
      <alignment horizontal="left"/>
    </xf>
    <xf numFmtId="43" fontId="0" fillId="7" borderId="0" xfId="0" applyNumberFormat="1" applyFill="1"/>
    <xf numFmtId="43" fontId="0" fillId="7" borderId="14" xfId="0" applyNumberFormat="1" applyFill="1" applyBorder="1"/>
    <xf numFmtId="0" fontId="20" fillId="0" borderId="0" xfId="0" applyFont="1"/>
    <xf numFmtId="43" fontId="0" fillId="0" borderId="65" xfId="0" applyNumberFormat="1" applyBorder="1"/>
    <xf numFmtId="0" fontId="10" fillId="0" borderId="0" xfId="0" applyFont="1" applyAlignment="1">
      <alignment horizontal="left"/>
    </xf>
    <xf numFmtId="0" fontId="0" fillId="0" borderId="43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5" xfId="0" applyBorder="1" applyAlignment="1">
      <alignment vertical="center"/>
    </xf>
    <xf numFmtId="0" fontId="21" fillId="0" borderId="0" xfId="0" applyFont="1" applyAlignment="1">
      <alignment horizontal="left"/>
    </xf>
    <xf numFmtId="0" fontId="0" fillId="0" borderId="24" xfId="0" applyBorder="1" applyAlignment="1">
      <alignment horizontal="center" vertical="center"/>
    </xf>
    <xf numFmtId="49" fontId="22" fillId="9" borderId="1" xfId="0" applyNumberFormat="1" applyFont="1" applyFill="1" applyBorder="1" applyAlignment="1">
      <alignment horizontal="left"/>
    </xf>
    <xf numFmtId="168" fontId="22" fillId="9" borderId="1" xfId="0" applyNumberFormat="1" applyFont="1" applyFill="1" applyBorder="1" applyAlignment="1">
      <alignment horizontal="center"/>
    </xf>
    <xf numFmtId="49" fontId="22" fillId="9" borderId="1" xfId="0" applyNumberFormat="1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4" fontId="22" fillId="9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3" fillId="0" borderId="1" xfId="0" applyNumberFormat="1" applyFont="1" applyBorder="1" applyAlignment="1">
      <alignment horizontal="left"/>
    </xf>
    <xf numFmtId="168" fontId="23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0" fontId="23" fillId="0" borderId="1" xfId="0" applyFont="1" applyBorder="1"/>
    <xf numFmtId="4" fontId="23" fillId="0" borderId="1" xfId="0" applyNumberFormat="1" applyFont="1" applyBorder="1"/>
    <xf numFmtId="0" fontId="23" fillId="0" borderId="1" xfId="0" applyFont="1" applyBorder="1" applyAlignment="1">
      <alignment horizontal="center"/>
    </xf>
    <xf numFmtId="0" fontId="23" fillId="0" borderId="0" xfId="0" applyFont="1"/>
    <xf numFmtId="0" fontId="0" fillId="0" borderId="25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0" fillId="0" borderId="26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4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6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43" fontId="5" fillId="0" borderId="54" xfId="1" applyFon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7" xfId="0" applyBorder="1" applyAlignment="1">
      <alignment wrapText="1"/>
    </xf>
    <xf numFmtId="0" fontId="0" fillId="0" borderId="25" xfId="0" applyBorder="1" applyAlignment="1">
      <alignment horizontal="left" vertical="center"/>
    </xf>
    <xf numFmtId="0" fontId="0" fillId="0" borderId="48" xfId="0" applyBorder="1" applyAlignment="1">
      <alignment vertical="center"/>
    </xf>
    <xf numFmtId="0" fontId="0" fillId="0" borderId="47" xfId="0" applyBorder="1"/>
    <xf numFmtId="0" fontId="0" fillId="0" borderId="19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68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43" fontId="0" fillId="0" borderId="18" xfId="1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5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1" fillId="2" borderId="4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0" fontId="0" fillId="0" borderId="0" xfId="24" applyNumberFormat="1" applyFont="1"/>
    <xf numFmtId="0" fontId="0" fillId="0" borderId="25" xfId="0" applyBorder="1"/>
    <xf numFmtId="172" fontId="27" fillId="0" borderId="0" xfId="0" applyNumberFormat="1" applyFont="1"/>
    <xf numFmtId="0" fontId="0" fillId="0" borderId="48" xfId="0" applyBorder="1" applyAlignment="1">
      <alignment vertical="center" wrapText="1"/>
    </xf>
    <xf numFmtId="173" fontId="0" fillId="0" borderId="0" xfId="24" applyNumberFormat="1" applyFont="1" applyAlignment="1">
      <alignment horizontal="center" vertical="center"/>
    </xf>
    <xf numFmtId="43" fontId="0" fillId="0" borderId="0" xfId="1" applyFont="1" applyAlignment="1">
      <alignment vertical="center"/>
    </xf>
    <xf numFmtId="43" fontId="0" fillId="6" borderId="43" xfId="0" applyNumberFormat="1" applyFill="1" applyBorder="1" applyAlignment="1">
      <alignment vertical="center"/>
    </xf>
    <xf numFmtId="43" fontId="0" fillId="6" borderId="40" xfId="0" applyNumberFormat="1" applyFill="1" applyBorder="1" applyAlignment="1">
      <alignment vertical="center"/>
    </xf>
    <xf numFmtId="43" fontId="0" fillId="6" borderId="40" xfId="1" applyFont="1" applyFill="1" applyBorder="1" applyAlignment="1">
      <alignment vertical="center"/>
    </xf>
    <xf numFmtId="0" fontId="0" fillId="6" borderId="40" xfId="0" applyFill="1" applyBorder="1" applyAlignment="1">
      <alignment horizontal="right" vertical="center" wrapText="1"/>
    </xf>
    <xf numFmtId="0" fontId="0" fillId="6" borderId="54" xfId="0" applyFill="1" applyBorder="1" applyAlignment="1">
      <alignment horizontal="right"/>
    </xf>
    <xf numFmtId="0" fontId="0" fillId="6" borderId="40" xfId="0" applyFill="1" applyBorder="1"/>
    <xf numFmtId="0" fontId="0" fillId="6" borderId="0" xfId="0" applyFill="1"/>
    <xf numFmtId="43" fontId="0" fillId="6" borderId="43" xfId="1" applyFont="1" applyFill="1" applyBorder="1" applyAlignment="1">
      <alignment vertical="center"/>
    </xf>
    <xf numFmtId="43" fontId="0" fillId="8" borderId="54" xfId="0" applyNumberFormat="1" applyFill="1" applyBorder="1" applyAlignment="1">
      <alignment vertical="center"/>
    </xf>
    <xf numFmtId="43" fontId="0" fillId="8" borderId="54" xfId="1" applyFont="1" applyFill="1" applyBorder="1" applyAlignment="1">
      <alignment vertical="center"/>
    </xf>
    <xf numFmtId="0" fontId="0" fillId="6" borderId="23" xfId="0" applyFill="1" applyBorder="1"/>
    <xf numFmtId="0" fontId="0" fillId="6" borderId="31" xfId="0" applyFill="1" applyBorder="1"/>
    <xf numFmtId="0" fontId="0" fillId="6" borderId="27" xfId="0" applyFill="1" applyBorder="1"/>
    <xf numFmtId="0" fontId="0" fillId="0" borderId="18" xfId="0" applyBorder="1" applyAlignment="1">
      <alignment horizontal="left" vertical="center" wrapText="1"/>
    </xf>
    <xf numFmtId="43" fontId="0" fillId="0" borderId="18" xfId="1" applyFont="1" applyBorder="1" applyAlignment="1">
      <alignment vertical="center"/>
    </xf>
    <xf numFmtId="43" fontId="0" fillId="0" borderId="46" xfId="1" applyFont="1" applyBorder="1"/>
    <xf numFmtId="43" fontId="0" fillId="0" borderId="48" xfId="1" applyFont="1" applyBorder="1" applyAlignment="1">
      <alignment vertical="center"/>
    </xf>
    <xf numFmtId="43" fontId="0" fillId="0" borderId="45" xfId="1" applyFont="1" applyBorder="1" applyAlignment="1">
      <alignment vertical="center"/>
    </xf>
    <xf numFmtId="43" fontId="0" fillId="0" borderId="35" xfId="1" applyFont="1" applyBorder="1"/>
    <xf numFmtId="0" fontId="0" fillId="0" borderId="66" xfId="0" applyBorder="1"/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1" xfId="0" applyBorder="1" applyAlignment="1">
      <alignment vertical="center"/>
    </xf>
    <xf numFmtId="0" fontId="0" fillId="0" borderId="39" xfId="0" applyBorder="1"/>
    <xf numFmtId="0" fontId="0" fillId="0" borderId="29" xfId="0" applyBorder="1" applyAlignment="1">
      <alignment horizontal="center"/>
    </xf>
    <xf numFmtId="0" fontId="0" fillId="0" borderId="61" xfId="0" applyBorder="1" applyAlignment="1">
      <alignment horizontal="center"/>
    </xf>
    <xf numFmtId="0" fontId="28" fillId="0" borderId="0" xfId="0" applyFont="1"/>
    <xf numFmtId="43" fontId="28" fillId="0" borderId="0" xfId="1" applyFont="1"/>
    <xf numFmtId="169" fontId="28" fillId="0" borderId="0" xfId="1" applyNumberFormat="1" applyFont="1"/>
    <xf numFmtId="2" fontId="0" fillId="7" borderId="0" xfId="0" applyNumberFormat="1" applyFill="1"/>
    <xf numFmtId="2" fontId="0" fillId="7" borderId="65" xfId="0" applyNumberFormat="1" applyFill="1" applyBorder="1"/>
    <xf numFmtId="164" fontId="29" fillId="7" borderId="13" xfId="2" applyNumberFormat="1" applyFont="1" applyFill="1" applyBorder="1" applyAlignment="1">
      <alignment horizontal="left"/>
    </xf>
    <xf numFmtId="0" fontId="29" fillId="7" borderId="0" xfId="2" applyFont="1" applyFill="1" applyAlignment="1">
      <alignment horizontal="center"/>
    </xf>
    <xf numFmtId="0" fontId="29" fillId="7" borderId="0" xfId="2" applyFont="1" applyFill="1"/>
    <xf numFmtId="0" fontId="30" fillId="7" borderId="0" xfId="0" applyFont="1" applyFill="1"/>
    <xf numFmtId="2" fontId="30" fillId="7" borderId="0" xfId="0" applyNumberFormat="1" applyFont="1" applyFill="1"/>
    <xf numFmtId="164" fontId="29" fillId="0" borderId="13" xfId="2" applyNumberFormat="1" applyFont="1" applyBorder="1" applyAlignment="1">
      <alignment horizontal="left"/>
    </xf>
    <xf numFmtId="0" fontId="4" fillId="0" borderId="19" xfId="0" applyFont="1" applyBorder="1" applyAlignment="1">
      <alignment vertical="top" wrapText="1"/>
    </xf>
    <xf numFmtId="4" fontId="0" fillId="0" borderId="0" xfId="0" applyNumberFormat="1"/>
    <xf numFmtId="0" fontId="0" fillId="0" borderId="18" xfId="0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5" fillId="7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0" xfId="0" applyFont="1"/>
    <xf numFmtId="0" fontId="8" fillId="0" borderId="19" xfId="0" applyFont="1" applyBorder="1"/>
    <xf numFmtId="0" fontId="0" fillId="0" borderId="55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43" fontId="5" fillId="10" borderId="54" xfId="1" applyFont="1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43" fontId="0" fillId="7" borderId="70" xfId="1" applyFont="1" applyFill="1" applyBorder="1"/>
    <xf numFmtId="43" fontId="0" fillId="7" borderId="70" xfId="0" applyNumberFormat="1" applyFill="1" applyBorder="1"/>
    <xf numFmtId="0" fontId="0" fillId="0" borderId="47" xfId="0" applyBorder="1" applyAlignment="1">
      <alignment horizontal="left" vertical="center" wrapText="1"/>
    </xf>
    <xf numFmtId="0" fontId="0" fillId="0" borderId="3" xfId="0" applyBorder="1"/>
    <xf numFmtId="0" fontId="0" fillId="0" borderId="26" xfId="0" applyBorder="1" applyAlignment="1">
      <alignment vertical="top"/>
    </xf>
    <xf numFmtId="43" fontId="5" fillId="0" borderId="62" xfId="1" applyFont="1" applyBorder="1" applyAlignment="1">
      <alignment vertical="center"/>
    </xf>
    <xf numFmtId="0" fontId="33" fillId="0" borderId="0" xfId="0" applyFont="1" applyAlignment="1">
      <alignment horizontal="left" vertical="top"/>
    </xf>
    <xf numFmtId="0" fontId="0" fillId="0" borderId="3" xfId="0" applyBorder="1" applyAlignment="1">
      <alignment horizontal="left" vertical="center"/>
    </xf>
    <xf numFmtId="0" fontId="33" fillId="0" borderId="7" xfId="0" applyFont="1" applyBorder="1" applyAlignment="1">
      <alignment horizontal="left" vertical="top"/>
    </xf>
    <xf numFmtId="0" fontId="33" fillId="0" borderId="7" xfId="0" applyFont="1" applyBorder="1" applyAlignment="1">
      <alignment horizontal="left" vertical="top" wrapText="1"/>
    </xf>
    <xf numFmtId="0" fontId="33" fillId="0" borderId="19" xfId="0" applyFont="1" applyBorder="1" applyAlignment="1">
      <alignment horizontal="left" vertical="top"/>
    </xf>
    <xf numFmtId="0" fontId="33" fillId="0" borderId="16" xfId="0" applyFont="1" applyBorder="1" applyAlignment="1">
      <alignment horizontal="left" vertical="top"/>
    </xf>
    <xf numFmtId="0" fontId="0" fillId="0" borderId="35" xfId="0" applyBorder="1" applyAlignment="1">
      <alignment horizontal="left" vertical="center" wrapText="1"/>
    </xf>
    <xf numFmtId="43" fontId="5" fillId="10" borderId="25" xfId="0" applyNumberFormat="1" applyFont="1" applyFill="1" applyBorder="1" applyAlignment="1">
      <alignment vertical="center"/>
    </xf>
    <xf numFmtId="0" fontId="0" fillId="0" borderId="61" xfId="0" applyBorder="1"/>
    <xf numFmtId="0" fontId="0" fillId="0" borderId="1" xfId="0" applyBorder="1" applyAlignment="1">
      <alignment horizontal="left" vertical="center" wrapText="1"/>
    </xf>
    <xf numFmtId="0" fontId="33" fillId="0" borderId="12" xfId="0" applyFont="1" applyBorder="1" applyAlignment="1">
      <alignment horizontal="left" vertical="top"/>
    </xf>
    <xf numFmtId="0" fontId="33" fillId="0" borderId="16" xfId="0" applyFont="1" applyBorder="1" applyAlignment="1">
      <alignment vertical="top" wrapText="1"/>
    </xf>
    <xf numFmtId="0" fontId="0" fillId="0" borderId="62" xfId="0" applyBorder="1" applyAlignment="1">
      <alignment horizontal="center" vertical="center" wrapText="1"/>
    </xf>
    <xf numFmtId="43" fontId="0" fillId="0" borderId="2" xfId="0" applyNumberFormat="1" applyBorder="1"/>
    <xf numFmtId="0" fontId="0" fillId="0" borderId="35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3" borderId="46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173" fontId="0" fillId="0" borderId="2" xfId="24" applyNumberFormat="1" applyFont="1" applyBorder="1" applyAlignment="1">
      <alignment vertical="center" wrapText="1"/>
    </xf>
    <xf numFmtId="0" fontId="0" fillId="6" borderId="0" xfId="0" applyFill="1" applyAlignment="1">
      <alignment horizontal="center"/>
    </xf>
    <xf numFmtId="0" fontId="34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3" xfId="0" applyFill="1" applyBorder="1"/>
    <xf numFmtId="0" fontId="0" fillId="0" borderId="27" xfId="0" applyFill="1" applyBorder="1"/>
    <xf numFmtId="0" fontId="0" fillId="0" borderId="19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0" borderId="40" xfId="0" applyFill="1" applyBorder="1"/>
    <xf numFmtId="0" fontId="0" fillId="0" borderId="2" xfId="0" applyFill="1" applyBorder="1" applyAlignment="1">
      <alignment horizontal="left" vertical="center" wrapText="1"/>
    </xf>
    <xf numFmtId="0" fontId="0" fillId="0" borderId="37" xfId="0" applyFill="1" applyBorder="1" applyAlignment="1">
      <alignment horizontal="left" vertical="center" wrapText="1"/>
    </xf>
    <xf numFmtId="0" fontId="0" fillId="0" borderId="48" xfId="0" applyFill="1" applyBorder="1" applyAlignment="1">
      <alignment horizontal="left" vertical="top" wrapText="1"/>
    </xf>
    <xf numFmtId="0" fontId="0" fillId="0" borderId="46" xfId="0" applyFill="1" applyBorder="1" applyAlignment="1">
      <alignment horizontal="left" vertical="top"/>
    </xf>
    <xf numFmtId="0" fontId="0" fillId="0" borderId="46" xfId="0" applyFill="1" applyBorder="1" applyAlignment="1">
      <alignment horizontal="left"/>
    </xf>
    <xf numFmtId="0" fontId="0" fillId="0" borderId="46" xfId="0" applyFill="1" applyBorder="1"/>
    <xf numFmtId="0" fontId="0" fillId="0" borderId="47" xfId="0" applyFill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4" fontId="0" fillId="0" borderId="18" xfId="0" applyNumberFormat="1" applyBorder="1"/>
    <xf numFmtId="4" fontId="0" fillId="0" borderId="25" xfId="0" applyNumberFormat="1" applyBorder="1"/>
    <xf numFmtId="0" fontId="0" fillId="0" borderId="23" xfId="0" applyFill="1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43" xfId="0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0" borderId="1" xfId="3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3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4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39" xfId="0" applyFill="1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31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11" fillId="0" borderId="56" xfId="3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 wrapText="1"/>
    </xf>
    <xf numFmtId="0" fontId="0" fillId="0" borderId="40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2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0" borderId="61" xfId="0" applyFont="1" applyBorder="1" applyAlignment="1">
      <alignment horizontal="left" vertical="center"/>
    </xf>
    <xf numFmtId="0" fontId="4" fillId="0" borderId="62" xfId="0" applyFont="1" applyBorder="1" applyAlignment="1">
      <alignment horizontal="left" vertical="center"/>
    </xf>
    <xf numFmtId="0" fontId="4" fillId="0" borderId="63" xfId="0" applyFont="1" applyBorder="1" applyAlignment="1">
      <alignment horizontal="left" vertical="center"/>
    </xf>
    <xf numFmtId="0" fontId="4" fillId="0" borderId="64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51" xfId="0" applyFont="1" applyBorder="1" applyAlignment="1">
      <alignment horizontal="left" vertical="center"/>
    </xf>
    <xf numFmtId="0" fontId="0" fillId="0" borderId="59" xfId="0" applyBorder="1" applyAlignment="1">
      <alignment horizontal="left" vertical="center" wrapText="1"/>
    </xf>
    <xf numFmtId="0" fontId="0" fillId="0" borderId="60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59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42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1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5" fillId="12" borderId="0" xfId="0" applyFont="1" applyFill="1" applyAlignment="1">
      <alignment horizontal="center"/>
    </xf>
    <xf numFmtId="165" fontId="17" fillId="6" borderId="1" xfId="4" applyNumberFormat="1" applyFont="1" applyFill="1" applyBorder="1" applyAlignment="1">
      <alignment horizontal="center" vertical="center" wrapText="1"/>
    </xf>
    <xf numFmtId="166" fontId="17" fillId="6" borderId="1" xfId="4" applyNumberFormat="1" applyFont="1" applyFill="1" applyBorder="1" applyAlignment="1">
      <alignment horizontal="center" vertical="center" wrapText="1"/>
    </xf>
    <xf numFmtId="0" fontId="17" fillId="6" borderId="1" xfId="4" applyFont="1" applyFill="1" applyBorder="1" applyAlignment="1">
      <alignment horizontal="center" vertical="center" wrapText="1"/>
    </xf>
    <xf numFmtId="165" fontId="15" fillId="0" borderId="0" xfId="4" applyNumberFormat="1" applyFont="1" applyAlignment="1">
      <alignment horizontal="center" vertical="center"/>
    </xf>
    <xf numFmtId="0" fontId="16" fillId="0" borderId="0" xfId="4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8">
    <cellStyle name="Comma" xfId="1" builtinId="3"/>
    <cellStyle name="Comma 2" xfId="7" xr:uid="{2589C931-4730-4E65-9026-CC4F658D198E}"/>
    <cellStyle name="Comma 2 2" xfId="8" xr:uid="{17BAA521-7A2F-4C46-AC85-64959BAD0302}"/>
    <cellStyle name="Comma 2 2 2" xfId="10" xr:uid="{00000000-0005-0000-0000-000033000000}"/>
    <cellStyle name="Comma 3" xfId="11" xr:uid="{00000000-0005-0000-0000-000034000000}"/>
    <cellStyle name="Comma 4" xfId="12" xr:uid="{00000000-0005-0000-0000-000035000000}"/>
    <cellStyle name="Currency 2" xfId="13" xr:uid="{00000000-0005-0000-0000-000036000000}"/>
    <cellStyle name="Euro" xfId="14" xr:uid="{00000000-0005-0000-0000-000037000000}"/>
    <cellStyle name="Hyperlink" xfId="3" builtinId="8"/>
    <cellStyle name="Normal" xfId="0" builtinId="0"/>
    <cellStyle name="Normal 2" xfId="2" xr:uid="{00000000-0005-0000-0000-000003000000}"/>
    <cellStyle name="Normal 2 2" xfId="6" xr:uid="{00000000-0005-0000-0000-00002F000000}"/>
    <cellStyle name="Normal 2 2 2" xfId="27" xr:uid="{A2C717A2-40BD-495E-99CD-1B500645F9ED}"/>
    <cellStyle name="Normal 2 3" xfId="25" xr:uid="{00000000-0005-0000-0000-000046000000}"/>
    <cellStyle name="Normal 2 3 2" xfId="26" xr:uid="{50CB4DAA-53DE-4913-8416-F627923EBA88}"/>
    <cellStyle name="Normal 21" xfId="15" xr:uid="{00000000-0005-0000-0000-000039000000}"/>
    <cellStyle name="Normal 3" xfId="4" xr:uid="{00000000-0005-0000-0000-000004000000}"/>
    <cellStyle name="Normal 3 2" xfId="5" xr:uid="{00000000-0005-0000-0000-000004000000}"/>
    <cellStyle name="Normal 3 2 2" xfId="18" xr:uid="{00000000-0005-0000-0000-00003C000000}"/>
    <cellStyle name="Normal 3 2 3" xfId="17" xr:uid="{00000000-0005-0000-0000-00003B000000}"/>
    <cellStyle name="Normal 3 3" xfId="16" xr:uid="{00000000-0005-0000-0000-00003A000000}"/>
    <cellStyle name="Normal 3 4" xfId="9" xr:uid="{F9C2F53E-3A29-4D3E-8E2B-70B5F0F0EE68}"/>
    <cellStyle name="Normal 4" xfId="19" xr:uid="{00000000-0005-0000-0000-00003D000000}"/>
    <cellStyle name="Normal 5" xfId="20" xr:uid="{00000000-0005-0000-0000-00003E000000}"/>
    <cellStyle name="Normal 6" xfId="21" xr:uid="{00000000-0005-0000-0000-00003F000000}"/>
    <cellStyle name="Percent" xfId="24" builtinId="5"/>
    <cellStyle name="Percent 2" xfId="22" xr:uid="{00000000-0005-0000-0000-000040000000}"/>
    <cellStyle name="ปกติ_invocie sample" xfId="23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85725</xdr:rowOff>
    </xdr:from>
    <xdr:to>
      <xdr:col>4</xdr:col>
      <xdr:colOff>1104900</xdr:colOff>
      <xdr:row>10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B30A8E-FCCD-440E-8125-8787CD5CAE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886" t="46621" r="45088" b="26944"/>
        <a:stretch/>
      </xdr:blipFill>
      <xdr:spPr>
        <a:xfrm>
          <a:off x="304800" y="514350"/>
          <a:ext cx="5467350" cy="1933575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314324</xdr:colOff>
      <xdr:row>2</xdr:row>
      <xdr:rowOff>104775</xdr:rowOff>
    </xdr:from>
    <xdr:to>
      <xdr:col>19</xdr:col>
      <xdr:colOff>323850</xdr:colOff>
      <xdr:row>11</xdr:row>
      <xdr:rowOff>28576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72EF17-FC70-4FFA-9EE8-75F15CB976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105" t="45578" r="44137" b="27465"/>
        <a:stretch/>
      </xdr:blipFill>
      <xdr:spPr>
        <a:xfrm>
          <a:off x="11906249" y="533400"/>
          <a:ext cx="5562601" cy="1971676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</xdr:row>
      <xdr:rowOff>38100</xdr:rowOff>
    </xdr:from>
    <xdr:to>
      <xdr:col>11</xdr:col>
      <xdr:colOff>133350</xdr:colOff>
      <xdr:row>10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019A80-9F40-464D-9329-4A39DEFCCE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300" t="46490" r="43404" b="28117"/>
        <a:stretch/>
      </xdr:blipFill>
      <xdr:spPr>
        <a:xfrm>
          <a:off x="5962650" y="466725"/>
          <a:ext cx="5762625" cy="1857376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13</xdr:row>
      <xdr:rowOff>0</xdr:rowOff>
    </xdr:from>
    <xdr:to>
      <xdr:col>5</xdr:col>
      <xdr:colOff>76201</xdr:colOff>
      <xdr:row>23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AED863-7ADE-4AAA-AE71-7B27BC8D0A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002" t="41338" r="51369" b="35659"/>
        <a:stretch/>
      </xdr:blipFill>
      <xdr:spPr>
        <a:xfrm>
          <a:off x="304801" y="2857500"/>
          <a:ext cx="5581650" cy="1971675"/>
        </a:xfrm>
        <a:prstGeom prst="rect">
          <a:avLst/>
        </a:prstGeom>
      </xdr:spPr>
    </xdr:pic>
    <xdr:clientData/>
  </xdr:twoCellAnchor>
  <xdr:twoCellAnchor editAs="oneCell">
    <xdr:from>
      <xdr:col>11</xdr:col>
      <xdr:colOff>361951</xdr:colOff>
      <xdr:row>14</xdr:row>
      <xdr:rowOff>95250</xdr:rowOff>
    </xdr:from>
    <xdr:to>
      <xdr:col>19</xdr:col>
      <xdr:colOff>371476</xdr:colOff>
      <xdr:row>24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A49F06-8DD1-4CD3-8213-7D2CA0AB8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939" t="42228" r="51557" b="36325"/>
        <a:stretch/>
      </xdr:blipFill>
      <xdr:spPr>
        <a:xfrm>
          <a:off x="11953876" y="3143250"/>
          <a:ext cx="5562600" cy="1838325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13</xdr:row>
      <xdr:rowOff>152400</xdr:rowOff>
    </xdr:from>
    <xdr:to>
      <xdr:col>10</xdr:col>
      <xdr:colOff>914400</xdr:colOff>
      <xdr:row>24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33B454-6E16-4199-BA39-048970D6AA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1939" t="41783" r="51556" b="35103"/>
        <a:stretch/>
      </xdr:blipFill>
      <xdr:spPr>
        <a:xfrm>
          <a:off x="6019800" y="3009900"/>
          <a:ext cx="5562600" cy="198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9525</xdr:rowOff>
    </xdr:from>
    <xdr:to>
      <xdr:col>2</xdr:col>
      <xdr:colOff>657225</xdr:colOff>
      <xdr:row>14</xdr:row>
      <xdr:rowOff>62852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009" t="26044" r="40842" b="19782"/>
        <a:stretch/>
      </xdr:blipFill>
      <xdr:spPr>
        <a:xfrm>
          <a:off x="47625" y="390525"/>
          <a:ext cx="3390900" cy="233932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</xdr:row>
      <xdr:rowOff>47626</xdr:rowOff>
    </xdr:from>
    <xdr:to>
      <xdr:col>15</xdr:col>
      <xdr:colOff>504825</xdr:colOff>
      <xdr:row>16</xdr:row>
      <xdr:rowOff>123826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692" t="25524" r="40769" b="17828"/>
        <a:stretch/>
      </xdr:blipFill>
      <xdr:spPr>
        <a:xfrm>
          <a:off x="8324850" y="428626"/>
          <a:ext cx="4343400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</xdr:row>
      <xdr:rowOff>19050</xdr:rowOff>
    </xdr:from>
    <xdr:to>
      <xdr:col>9</xdr:col>
      <xdr:colOff>9525</xdr:colOff>
      <xdr:row>14</xdr:row>
      <xdr:rowOff>186542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325" t="25394" r="30299" b="19651"/>
        <a:stretch/>
      </xdr:blipFill>
      <xdr:spPr>
        <a:xfrm>
          <a:off x="3781425" y="400050"/>
          <a:ext cx="4476750" cy="24534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933450</xdr:colOff>
      <xdr:row>50</xdr:row>
      <xdr:rowOff>171450</xdr:rowOff>
    </xdr:from>
    <xdr:to>
      <xdr:col>16</xdr:col>
      <xdr:colOff>0</xdr:colOff>
      <xdr:row>71</xdr:row>
      <xdr:rowOff>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35B5CDAC-59BA-40C0-9B5E-FFBD21CC7494}"/>
            </a:ext>
          </a:extLst>
        </xdr:cNvPr>
        <xdr:cNvSpPr/>
      </xdr:nvSpPr>
      <xdr:spPr>
        <a:xfrm>
          <a:off x="9753600" y="8172450"/>
          <a:ext cx="0" cy="382905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3</xdr:row>
      <xdr:rowOff>173875</xdr:rowOff>
    </xdr:from>
    <xdr:to>
      <xdr:col>4</xdr:col>
      <xdr:colOff>1162050</xdr:colOff>
      <xdr:row>20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F6CDCB-5435-4953-9742-3CB488E680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294" b="54545"/>
        <a:stretch/>
      </xdr:blipFill>
      <xdr:spPr>
        <a:xfrm>
          <a:off x="85726" y="840625"/>
          <a:ext cx="4171949" cy="3245600"/>
        </a:xfrm>
        <a:prstGeom prst="rect">
          <a:avLst/>
        </a:prstGeom>
      </xdr:spPr>
    </xdr:pic>
    <xdr:clientData/>
  </xdr:twoCellAnchor>
  <xdr:twoCellAnchor editAs="oneCell">
    <xdr:from>
      <xdr:col>4</xdr:col>
      <xdr:colOff>1362075</xdr:colOff>
      <xdr:row>3</xdr:row>
      <xdr:rowOff>219075</xdr:rowOff>
    </xdr:from>
    <xdr:to>
      <xdr:col>11</xdr:col>
      <xdr:colOff>120137</xdr:colOff>
      <xdr:row>21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8D8A47-4C24-4395-972B-0A833A082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708" t="16207" r="14212" b="13692"/>
        <a:stretch/>
      </xdr:blipFill>
      <xdr:spPr>
        <a:xfrm>
          <a:off x="4457700" y="885825"/>
          <a:ext cx="4692137" cy="3419475"/>
        </a:xfrm>
        <a:prstGeom prst="rect">
          <a:avLst/>
        </a:prstGeom>
      </xdr:spPr>
    </xdr:pic>
    <xdr:clientData/>
  </xdr:twoCellAnchor>
  <xdr:twoCellAnchor>
    <xdr:from>
      <xdr:col>4</xdr:col>
      <xdr:colOff>1371600</xdr:colOff>
      <xdr:row>14</xdr:row>
      <xdr:rowOff>142875</xdr:rowOff>
    </xdr:from>
    <xdr:to>
      <xdr:col>9</xdr:col>
      <xdr:colOff>476250</xdr:colOff>
      <xdr:row>17</xdr:row>
      <xdr:rowOff>19050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5EB41F4-5208-4AEB-97F9-6C53C10D2E55}"/>
            </a:ext>
          </a:extLst>
        </xdr:cNvPr>
        <xdr:cNvSpPr/>
      </xdr:nvSpPr>
      <xdr:spPr>
        <a:xfrm>
          <a:off x="4467225" y="3000375"/>
          <a:ext cx="3819525" cy="44767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15</xdr:row>
      <xdr:rowOff>9525</xdr:rowOff>
    </xdr:from>
    <xdr:to>
      <xdr:col>2</xdr:col>
      <xdr:colOff>828675</xdr:colOff>
      <xdr:row>16</xdr:row>
      <xdr:rowOff>171450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B033032-CA7E-43BC-933A-4ECE9232A241}"/>
            </a:ext>
          </a:extLst>
        </xdr:cNvPr>
        <xdr:cNvSpPr/>
      </xdr:nvSpPr>
      <xdr:spPr>
        <a:xfrm>
          <a:off x="1457325" y="3057525"/>
          <a:ext cx="561975" cy="35242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habdeen%20Sanoos\Desktop\SANOOS\Weekly%20Reports\Weekly%20Audit\2019\June\05.14.2019-06.20.2019\TIF\May%20Invoice%20Summery%20Report%20SLT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habdeen%20Sanoos\Desktop\SANOOS\Weekly%20Reports\Weekly%20Audit\2019\June\05.31.2019-06.13.2019\TIF\May%20Invoice%20Summery%20Report%20SLT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habdeen%20Sanoos\Desktop\SANOOS\Weekly%20Reports\Weekly%20Audit\2019\June\05.14.2019-06.20.2019\SIAM\May%20Invoice%20Summery%20Report%20TL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"/>
      <sheetName val="Sheet1"/>
      <sheetName val="Sheet2"/>
    </sheetNames>
    <sheetDataSet>
      <sheetData sheetId="0" refreshError="1">
        <row r="523">
          <cell r="E523">
            <v>3336311.944787499</v>
          </cell>
        </row>
        <row r="524">
          <cell r="E524">
            <v>363867.15375</v>
          </cell>
        </row>
        <row r="525">
          <cell r="E525">
            <v>1513845.9992531249</v>
          </cell>
        </row>
        <row r="526">
          <cell r="E526">
            <v>6678.2685344827587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"/>
      <sheetName val="Sheet1"/>
      <sheetName val="Sheet2"/>
    </sheetNames>
    <sheetDataSet>
      <sheetData sheetId="0">
        <row r="516">
          <cell r="I516">
            <v>4321324.8289679997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5"/>
    </sheetNames>
    <sheetDataSet>
      <sheetData sheetId="0">
        <row r="805">
          <cell r="I805">
            <v>1915000.6400000001</v>
          </cell>
          <cell r="J805">
            <v>1915000.6400000001</v>
          </cell>
        </row>
        <row r="806">
          <cell r="I806">
            <v>54912</v>
          </cell>
          <cell r="J806">
            <v>54912</v>
          </cell>
        </row>
        <row r="807">
          <cell r="I807">
            <v>7680</v>
          </cell>
          <cell r="J807">
            <v>7680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762B-725C-485B-99C2-B5B8C52F8393}">
  <sheetPr>
    <tabColor theme="8" tint="-0.249977111117893"/>
  </sheetPr>
  <dimension ref="A1:U56"/>
  <sheetViews>
    <sheetView showGridLines="0" tabSelected="1" zoomScaleNormal="100" workbookViewId="0">
      <selection activeCell="B2" sqref="B2:T2"/>
    </sheetView>
  </sheetViews>
  <sheetFormatPr defaultRowHeight="15" x14ac:dyDescent="0.25"/>
  <cols>
    <col min="1" max="1" width="1.28515625" customWidth="1"/>
    <col min="2" max="2" width="3.5703125" customWidth="1"/>
    <col min="3" max="3" width="1.7109375" customWidth="1"/>
    <col min="4" max="4" width="3" customWidth="1"/>
    <col min="5" max="5" width="27.42578125" customWidth="1"/>
    <col min="6" max="6" width="1.7109375" customWidth="1"/>
    <col min="7" max="7" width="3.140625" customWidth="1"/>
    <col min="8" max="8" width="39.28515625" customWidth="1"/>
    <col min="9" max="9" width="21" hidden="1" customWidth="1"/>
    <col min="10" max="10" width="13.85546875" hidden="1" customWidth="1"/>
    <col min="11" max="11" width="21.42578125" hidden="1" customWidth="1"/>
    <col min="12" max="12" width="13.85546875" hidden="1" customWidth="1"/>
    <col min="13" max="13" width="1.7109375" customWidth="1"/>
    <col min="14" max="14" width="12" customWidth="1"/>
    <col min="15" max="15" width="50.28515625" customWidth="1"/>
    <col min="16" max="16" width="17.42578125" customWidth="1"/>
    <col min="17" max="17" width="41.140625" customWidth="1"/>
    <col min="18" max="18" width="13.28515625" style="12" bestFit="1" customWidth="1"/>
    <col min="19" max="19" width="1.7109375" customWidth="1"/>
    <col min="20" max="20" width="12.42578125" bestFit="1" customWidth="1"/>
    <col min="21" max="21" width="1.140625" customWidth="1"/>
  </cols>
  <sheetData>
    <row r="1" spans="1:21" ht="5.2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130"/>
      <c r="S1" s="47"/>
      <c r="T1" s="47"/>
      <c r="U1" s="47"/>
    </row>
    <row r="2" spans="1:21" ht="30" customHeight="1" x14ac:dyDescent="0.25">
      <c r="A2" s="47"/>
      <c r="B2" s="458" t="s">
        <v>270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7"/>
    </row>
    <row r="3" spans="1:21" x14ac:dyDescent="0.25">
      <c r="A3" s="47"/>
      <c r="U3" s="47"/>
    </row>
    <row r="4" spans="1:21" x14ac:dyDescent="0.25">
      <c r="A4" s="47"/>
      <c r="B4" t="s">
        <v>313</v>
      </c>
      <c r="U4" s="47"/>
    </row>
    <row r="5" spans="1:21" x14ac:dyDescent="0.25">
      <c r="A5" s="47"/>
      <c r="B5" t="s">
        <v>421</v>
      </c>
      <c r="Q5" s="305"/>
      <c r="U5" s="47"/>
    </row>
    <row r="6" spans="1:21" x14ac:dyDescent="0.25">
      <c r="A6" s="47"/>
      <c r="B6" t="s">
        <v>407</v>
      </c>
      <c r="R6" s="309"/>
      <c r="U6" s="47"/>
    </row>
    <row r="7" spans="1:21" ht="15.75" thickBot="1" x14ac:dyDescent="0.3">
      <c r="A7" s="47"/>
      <c r="U7" s="47"/>
    </row>
    <row r="8" spans="1:21" s="20" customFormat="1" ht="43.5" customHeight="1" thickBot="1" x14ac:dyDescent="0.3">
      <c r="A8" s="50"/>
      <c r="B8" s="19" t="s">
        <v>19</v>
      </c>
      <c r="D8" s="460" t="s">
        <v>20</v>
      </c>
      <c r="E8" s="461"/>
      <c r="G8" s="460" t="s">
        <v>21</v>
      </c>
      <c r="H8" s="461"/>
      <c r="I8" s="167" t="s">
        <v>192</v>
      </c>
      <c r="J8" s="167" t="s">
        <v>193</v>
      </c>
      <c r="K8" s="167" t="s">
        <v>194</v>
      </c>
      <c r="L8" s="167" t="s">
        <v>195</v>
      </c>
      <c r="N8" s="143" t="s">
        <v>16</v>
      </c>
      <c r="O8" s="22" t="s">
        <v>104</v>
      </c>
      <c r="P8" s="303"/>
      <c r="Q8" s="303" t="s">
        <v>105</v>
      </c>
      <c r="R8" s="129" t="s">
        <v>15</v>
      </c>
      <c r="T8" s="24" t="s">
        <v>18</v>
      </c>
      <c r="U8" s="50"/>
    </row>
    <row r="9" spans="1:21" s="20" customFormat="1" ht="16.5" customHeight="1" x14ac:dyDescent="0.25">
      <c r="A9" s="50"/>
      <c r="B9" s="54" t="s">
        <v>1</v>
      </c>
      <c r="D9" s="53"/>
      <c r="E9" s="53"/>
      <c r="G9" s="53"/>
      <c r="H9" s="53"/>
      <c r="I9" s="53"/>
      <c r="J9" s="53"/>
      <c r="K9" s="53"/>
      <c r="L9" s="53"/>
      <c r="O9" s="53"/>
      <c r="P9" s="53"/>
      <c r="Q9" s="53"/>
      <c r="R9" s="53"/>
      <c r="U9" s="50"/>
    </row>
    <row r="10" spans="1:21" s="1" customFormat="1" ht="3" customHeight="1" x14ac:dyDescent="0.25">
      <c r="A10" s="51"/>
      <c r="B10" s="12"/>
      <c r="D10" s="12"/>
      <c r="E10" s="12"/>
      <c r="G10" s="12"/>
      <c r="H10" s="12"/>
      <c r="I10" s="12"/>
      <c r="J10" s="12"/>
      <c r="K10" s="12"/>
      <c r="L10" s="12"/>
      <c r="O10" s="12"/>
      <c r="P10" s="12"/>
      <c r="Q10" s="12"/>
      <c r="R10" s="12"/>
      <c r="U10" s="51"/>
    </row>
    <row r="11" spans="1:21" s="1" customFormat="1" ht="27" customHeight="1" thickBot="1" x14ac:dyDescent="0.3">
      <c r="A11" s="51"/>
      <c r="B11" s="12"/>
      <c r="D11" s="12"/>
      <c r="E11" s="12"/>
      <c r="G11" s="12"/>
      <c r="H11" s="12"/>
      <c r="I11" s="12"/>
      <c r="J11" s="12"/>
      <c r="K11" s="12"/>
      <c r="L11" s="12"/>
      <c r="O11" s="12"/>
      <c r="P11" s="290"/>
      <c r="Q11" s="309"/>
      <c r="R11" s="12"/>
      <c r="U11" s="51"/>
    </row>
    <row r="12" spans="1:21" s="1" customFormat="1" ht="15" customHeight="1" x14ac:dyDescent="0.25">
      <c r="A12" s="51"/>
      <c r="B12" s="443" t="s">
        <v>2</v>
      </c>
      <c r="D12" s="4" t="s">
        <v>319</v>
      </c>
      <c r="E12" s="5"/>
      <c r="G12" s="427" t="s">
        <v>9</v>
      </c>
      <c r="H12" s="462" t="s">
        <v>100</v>
      </c>
      <c r="I12" s="455" t="s">
        <v>196</v>
      </c>
      <c r="J12" s="456" t="s">
        <v>198</v>
      </c>
      <c r="K12" s="456" t="s">
        <v>197</v>
      </c>
      <c r="L12" s="454" t="s">
        <v>199</v>
      </c>
      <c r="N12" s="427" t="s">
        <v>111</v>
      </c>
      <c r="O12" s="133" t="s">
        <v>276</v>
      </c>
      <c r="P12" s="311">
        <f>'Supporting CIS'!D31</f>
        <v>185690.27000000002</v>
      </c>
      <c r="Q12" s="424" t="s">
        <v>314</v>
      </c>
      <c r="R12" s="448" t="s">
        <v>408</v>
      </c>
      <c r="T12" s="443" t="s">
        <v>345</v>
      </c>
      <c r="U12" s="51"/>
    </row>
    <row r="13" spans="1:21" s="1" customFormat="1" ht="15" customHeight="1" x14ac:dyDescent="0.25">
      <c r="A13" s="51"/>
      <c r="B13" s="451"/>
      <c r="D13" s="6"/>
      <c r="E13" s="7"/>
      <c r="G13" s="428"/>
      <c r="H13" s="439"/>
      <c r="I13" s="455"/>
      <c r="J13" s="456"/>
      <c r="K13" s="456"/>
      <c r="L13" s="454"/>
      <c r="N13" s="428"/>
      <c r="O13" s="134" t="s">
        <v>277</v>
      </c>
      <c r="P13" s="312">
        <f>'Supporting CIS'!D38</f>
        <v>185690.27000000002</v>
      </c>
      <c r="Q13" s="442"/>
      <c r="R13" s="449"/>
      <c r="T13" s="451"/>
      <c r="U13" s="51"/>
    </row>
    <row r="14" spans="1:21" s="1" customFormat="1" ht="15" customHeight="1" thickBot="1" x14ac:dyDescent="0.3">
      <c r="A14" s="51"/>
      <c r="B14" s="451"/>
      <c r="D14" s="6"/>
      <c r="E14" s="7"/>
      <c r="G14" s="428"/>
      <c r="H14" s="439"/>
      <c r="I14" s="455"/>
      <c r="J14" s="456"/>
      <c r="K14" s="456"/>
      <c r="L14" s="454"/>
      <c r="N14" s="428"/>
      <c r="O14" s="237" t="s">
        <v>275</v>
      </c>
      <c r="P14" s="319">
        <f>+P12-P13</f>
        <v>0</v>
      </c>
      <c r="Q14" s="442"/>
      <c r="R14" s="449"/>
      <c r="T14" s="451"/>
      <c r="U14" s="51"/>
    </row>
    <row r="15" spans="1:21" s="1" customFormat="1" ht="15" customHeight="1" thickTop="1" x14ac:dyDescent="0.25">
      <c r="A15" s="51"/>
      <c r="B15" s="451"/>
      <c r="D15" s="6"/>
      <c r="E15" s="7"/>
      <c r="G15" s="428"/>
      <c r="H15" s="439"/>
      <c r="I15" s="455"/>
      <c r="J15" s="456"/>
      <c r="K15" s="456"/>
      <c r="L15" s="454"/>
      <c r="N15" s="428"/>
      <c r="O15" s="134" t="s">
        <v>279</v>
      </c>
      <c r="P15" s="313">
        <f>'Supporting CIS'!F31</f>
        <v>55855.51</v>
      </c>
      <c r="Q15" s="442"/>
      <c r="R15" s="449"/>
      <c r="T15" s="451"/>
      <c r="U15" s="51"/>
    </row>
    <row r="16" spans="1:21" s="1" customFormat="1" ht="15" customHeight="1" x14ac:dyDescent="0.25">
      <c r="A16" s="51"/>
      <c r="B16" s="451"/>
      <c r="D16" s="6"/>
      <c r="E16" s="7"/>
      <c r="G16" s="428"/>
      <c r="H16" s="439"/>
      <c r="I16" s="455"/>
      <c r="J16" s="456"/>
      <c r="K16" s="456"/>
      <c r="L16" s="454"/>
      <c r="N16" s="428"/>
      <c r="O16" s="134" t="s">
        <v>278</v>
      </c>
      <c r="P16" s="313">
        <f>'Supporting CIS'!F38</f>
        <v>55855.51</v>
      </c>
      <c r="Q16" s="442"/>
      <c r="R16" s="449"/>
      <c r="T16" s="451"/>
      <c r="U16" s="51"/>
    </row>
    <row r="17" spans="1:21" s="1" customFormat="1" ht="18.75" customHeight="1" thickBot="1" x14ac:dyDescent="0.3">
      <c r="A17" s="51"/>
      <c r="B17" s="451"/>
      <c r="D17" s="6"/>
      <c r="E17" s="7"/>
      <c r="G17" s="429"/>
      <c r="H17" s="446"/>
      <c r="I17" s="455"/>
      <c r="J17" s="456"/>
      <c r="K17" s="456"/>
      <c r="L17" s="454"/>
      <c r="N17" s="429"/>
      <c r="O17" s="238" t="s">
        <v>275</v>
      </c>
      <c r="P17" s="319">
        <f>+P15-P16</f>
        <v>0</v>
      </c>
      <c r="Q17" s="426"/>
      <c r="R17" s="450"/>
      <c r="T17" s="463"/>
      <c r="U17" s="51"/>
    </row>
    <row r="18" spans="1:21" s="1" customFormat="1" ht="48.75" customHeight="1" thickTop="1" x14ac:dyDescent="0.25">
      <c r="A18" s="51"/>
      <c r="B18" s="451"/>
      <c r="D18" s="6" t="s">
        <v>6</v>
      </c>
      <c r="E18" s="7" t="s">
        <v>83</v>
      </c>
      <c r="G18" s="430" t="s">
        <v>10</v>
      </c>
      <c r="H18" s="438" t="s">
        <v>318</v>
      </c>
      <c r="I18" s="164"/>
      <c r="J18" s="164"/>
      <c r="K18" s="164"/>
      <c r="L18" s="164"/>
      <c r="N18" s="430" t="s">
        <v>111</v>
      </c>
      <c r="O18" s="146" t="s">
        <v>320</v>
      </c>
      <c r="P18" s="314" t="s">
        <v>112</v>
      </c>
      <c r="Q18" s="441" t="s">
        <v>112</v>
      </c>
      <c r="R18" s="464" t="s">
        <v>408</v>
      </c>
      <c r="T18" s="17"/>
      <c r="U18" s="51"/>
    </row>
    <row r="19" spans="1:21" ht="15" customHeight="1" x14ac:dyDescent="0.25">
      <c r="A19" s="47"/>
      <c r="B19" s="451"/>
      <c r="D19" s="8" t="s">
        <v>7</v>
      </c>
      <c r="E19" s="9" t="s">
        <v>84</v>
      </c>
      <c r="G19" s="428"/>
      <c r="H19" s="439"/>
      <c r="I19" s="164"/>
      <c r="J19" s="164"/>
      <c r="K19" s="164"/>
      <c r="L19" s="164"/>
      <c r="N19" s="428"/>
      <c r="O19" s="84" t="s">
        <v>155</v>
      </c>
      <c r="P19" s="313">
        <v>0</v>
      </c>
      <c r="Q19" s="442"/>
      <c r="R19" s="449"/>
      <c r="T19" s="321"/>
      <c r="U19" s="47"/>
    </row>
    <row r="20" spans="1:21" ht="15" customHeight="1" thickBot="1" x14ac:dyDescent="0.3">
      <c r="A20" s="47"/>
      <c r="B20" s="451"/>
      <c r="D20" s="8" t="s">
        <v>8</v>
      </c>
      <c r="E20" s="9" t="s">
        <v>85</v>
      </c>
      <c r="G20" s="428"/>
      <c r="H20" s="439"/>
      <c r="I20" s="164"/>
      <c r="J20" s="164"/>
      <c r="K20" s="164"/>
      <c r="L20" s="164"/>
      <c r="N20" s="428"/>
      <c r="O20" s="84" t="s">
        <v>322</v>
      </c>
      <c r="P20" s="315" t="s">
        <v>112</v>
      </c>
      <c r="Q20" s="442"/>
      <c r="R20" s="449"/>
      <c r="T20" s="322"/>
      <c r="U20" s="47"/>
    </row>
    <row r="21" spans="1:21" ht="15" customHeight="1" thickTop="1" x14ac:dyDescent="0.25">
      <c r="A21" s="47"/>
      <c r="B21" s="451"/>
      <c r="D21" s="8"/>
      <c r="E21" s="9"/>
      <c r="G21" s="428"/>
      <c r="H21" s="439"/>
      <c r="I21" s="164"/>
      <c r="J21" s="164"/>
      <c r="K21" s="164"/>
      <c r="L21" s="164"/>
      <c r="N21" s="428"/>
      <c r="O21" s="84"/>
      <c r="P21" s="316"/>
      <c r="Q21" s="442"/>
      <c r="R21" s="449"/>
      <c r="T21" s="322"/>
      <c r="U21" s="47"/>
    </row>
    <row r="22" spans="1:21" ht="33.75" customHeight="1" x14ac:dyDescent="0.25">
      <c r="A22" s="47"/>
      <c r="B22" s="451"/>
      <c r="D22" s="8"/>
      <c r="E22" s="9"/>
      <c r="G22" s="428"/>
      <c r="H22" s="439"/>
      <c r="I22" s="164"/>
      <c r="J22" s="164"/>
      <c r="K22" s="164"/>
      <c r="L22" s="164"/>
      <c r="N22" s="428"/>
      <c r="O22" s="147" t="s">
        <v>106</v>
      </c>
      <c r="P22" s="314" t="s">
        <v>112</v>
      </c>
      <c r="Q22" s="442"/>
      <c r="R22" s="449"/>
      <c r="T22" s="322"/>
      <c r="U22" s="47"/>
    </row>
    <row r="23" spans="1:21" ht="15" customHeight="1" x14ac:dyDescent="0.25">
      <c r="A23" s="47"/>
      <c r="B23" s="451"/>
      <c r="D23" s="8"/>
      <c r="E23" s="9"/>
      <c r="G23" s="428"/>
      <c r="H23" s="439"/>
      <c r="I23" s="164"/>
      <c r="J23" s="164"/>
      <c r="K23" s="164"/>
      <c r="L23" s="164"/>
      <c r="N23" s="428"/>
      <c r="O23" s="84" t="s">
        <v>280</v>
      </c>
      <c r="P23" s="313">
        <v>0</v>
      </c>
      <c r="Q23" s="442"/>
      <c r="R23" s="449"/>
      <c r="T23" s="322"/>
      <c r="U23" s="47"/>
    </row>
    <row r="24" spans="1:21" ht="15" customHeight="1" thickBot="1" x14ac:dyDescent="0.3">
      <c r="A24" s="47"/>
      <c r="B24" s="444"/>
      <c r="D24" s="10"/>
      <c r="E24" s="11"/>
      <c r="G24" s="431"/>
      <c r="H24" s="440"/>
      <c r="I24" s="164"/>
      <c r="J24" s="164"/>
      <c r="K24" s="164"/>
      <c r="L24" s="164"/>
      <c r="N24" s="431"/>
      <c r="O24" s="148" t="s">
        <v>321</v>
      </c>
      <c r="P24" s="315" t="s">
        <v>112</v>
      </c>
      <c r="Q24" s="426"/>
      <c r="R24" s="465"/>
      <c r="T24" s="323"/>
      <c r="U24" s="47"/>
    </row>
    <row r="25" spans="1:21" ht="3" customHeight="1" thickBot="1" x14ac:dyDescent="0.3">
      <c r="A25" s="47"/>
      <c r="H25" s="248"/>
      <c r="P25" s="317"/>
      <c r="Q25" s="12"/>
      <c r="U25" s="47"/>
    </row>
    <row r="26" spans="1:21" s="1" customFormat="1" ht="20.25" customHeight="1" x14ac:dyDescent="0.25">
      <c r="A26" s="51"/>
      <c r="B26" s="443" t="s">
        <v>22</v>
      </c>
      <c r="D26" s="4" t="s">
        <v>28</v>
      </c>
      <c r="E26" s="5"/>
      <c r="G26" s="452" t="s">
        <v>9</v>
      </c>
      <c r="H26" s="445" t="s">
        <v>86</v>
      </c>
      <c r="I26" s="455" t="s">
        <v>196</v>
      </c>
      <c r="J26" s="456" t="s">
        <v>198</v>
      </c>
      <c r="K26" s="456" t="s">
        <v>197</v>
      </c>
      <c r="L26" s="454" t="s">
        <v>199</v>
      </c>
      <c r="N26" s="432" t="s">
        <v>111</v>
      </c>
      <c r="O26" s="133" t="s">
        <v>281</v>
      </c>
      <c r="P26" s="318">
        <f>'Supporting CIS'!G62</f>
        <v>14954.5</v>
      </c>
      <c r="Q26" s="424" t="s">
        <v>314</v>
      </c>
      <c r="R26" s="448" t="s">
        <v>408</v>
      </c>
      <c r="T26" s="16"/>
      <c r="U26" s="51"/>
    </row>
    <row r="27" spans="1:21" s="1" customFormat="1" ht="52.5" customHeight="1" x14ac:dyDescent="0.25">
      <c r="A27" s="51"/>
      <c r="B27" s="451"/>
      <c r="D27" s="6" t="s">
        <v>6</v>
      </c>
      <c r="E27" s="7" t="s">
        <v>59</v>
      </c>
      <c r="G27" s="429"/>
      <c r="H27" s="446"/>
      <c r="I27" s="455"/>
      <c r="J27" s="456"/>
      <c r="K27" s="456"/>
      <c r="L27" s="454"/>
      <c r="N27" s="433"/>
      <c r="O27" s="134" t="s">
        <v>282</v>
      </c>
      <c r="P27" s="313">
        <f>'Supporting CIS'!G69</f>
        <v>14954.5</v>
      </c>
      <c r="Q27" s="442"/>
      <c r="R27" s="449"/>
      <c r="T27" s="81"/>
      <c r="U27" s="51"/>
    </row>
    <row r="28" spans="1:21" s="1" customFormat="1" ht="21.75" customHeight="1" thickBot="1" x14ac:dyDescent="0.3">
      <c r="A28" s="51"/>
      <c r="B28" s="451"/>
      <c r="D28" s="6"/>
      <c r="E28" s="7"/>
      <c r="G28" s="453"/>
      <c r="H28" s="447"/>
      <c r="I28" s="455"/>
      <c r="J28" s="456"/>
      <c r="K28" s="456"/>
      <c r="L28" s="454"/>
      <c r="N28" s="434"/>
      <c r="O28" s="249" t="s">
        <v>275</v>
      </c>
      <c r="P28" s="320">
        <f>+P26-P27</f>
        <v>0</v>
      </c>
      <c r="Q28" s="457"/>
      <c r="R28" s="450"/>
      <c r="T28" s="81"/>
      <c r="U28" s="51"/>
    </row>
    <row r="29" spans="1:21" s="1" customFormat="1" ht="31.5" thickTop="1" thickBot="1" x14ac:dyDescent="0.3">
      <c r="A29" s="51"/>
      <c r="B29" s="443" t="s">
        <v>26</v>
      </c>
      <c r="D29" s="4" t="s">
        <v>176</v>
      </c>
      <c r="E29" s="5"/>
      <c r="G29" s="80" t="s">
        <v>10</v>
      </c>
      <c r="H29" s="171" t="s">
        <v>114</v>
      </c>
      <c r="I29" s="455" t="s">
        <v>200</v>
      </c>
      <c r="J29" s="456" t="s">
        <v>201</v>
      </c>
      <c r="K29" s="456" t="s">
        <v>202</v>
      </c>
      <c r="L29" s="454" t="s">
        <v>199</v>
      </c>
      <c r="N29" s="297" t="s">
        <v>111</v>
      </c>
      <c r="O29" s="273" t="s">
        <v>380</v>
      </c>
      <c r="Q29" s="294" t="s">
        <v>157</v>
      </c>
      <c r="R29" s="300" t="s">
        <v>408</v>
      </c>
      <c r="T29" s="81"/>
      <c r="U29" s="51"/>
    </row>
    <row r="30" spans="1:21" s="1" customFormat="1" ht="46.5" customHeight="1" thickBot="1" x14ac:dyDescent="0.3">
      <c r="A30" s="51"/>
      <c r="B30" s="444"/>
      <c r="D30" s="162"/>
      <c r="E30" s="163"/>
      <c r="G30" s="128" t="s">
        <v>10</v>
      </c>
      <c r="H30" s="172" t="s">
        <v>25</v>
      </c>
      <c r="I30" s="455"/>
      <c r="J30" s="456"/>
      <c r="K30" s="456"/>
      <c r="L30" s="454"/>
      <c r="N30" s="251" t="s">
        <v>111</v>
      </c>
      <c r="O30" s="308" t="s">
        <v>380</v>
      </c>
      <c r="P30" s="396"/>
      <c r="Q30" s="395" t="s">
        <v>314</v>
      </c>
      <c r="R30" s="300" t="s">
        <v>408</v>
      </c>
      <c r="T30" s="17"/>
      <c r="U30" s="51"/>
    </row>
    <row r="31" spans="1:21" ht="3" customHeight="1" thickBot="1" x14ac:dyDescent="0.3">
      <c r="A31" s="47"/>
      <c r="L31" s="169"/>
      <c r="Q31" s="12"/>
      <c r="U31" s="47"/>
    </row>
    <row r="32" spans="1:21" ht="45" x14ac:dyDescent="0.25">
      <c r="A32" s="47"/>
      <c r="B32" s="443" t="s">
        <v>36</v>
      </c>
      <c r="C32" s="1"/>
      <c r="D32" s="466" t="s">
        <v>117</v>
      </c>
      <c r="E32" s="467"/>
      <c r="G32" s="304" t="s">
        <v>9</v>
      </c>
      <c r="H32" s="349" t="s">
        <v>109</v>
      </c>
      <c r="I32" s="298" t="s">
        <v>177</v>
      </c>
      <c r="J32" s="266" t="s">
        <v>178</v>
      </c>
      <c r="K32" s="267"/>
      <c r="L32" s="267"/>
      <c r="N32" s="304" t="s">
        <v>111</v>
      </c>
      <c r="O32" s="273" t="s">
        <v>347</v>
      </c>
      <c r="P32" s="308"/>
      <c r="Q32" s="295" t="s">
        <v>157</v>
      </c>
      <c r="R32" s="274" t="s">
        <v>408</v>
      </c>
      <c r="T32" s="39"/>
      <c r="U32" s="47"/>
    </row>
    <row r="33" spans="1:21" ht="69" customHeight="1" x14ac:dyDescent="0.25">
      <c r="A33" s="47"/>
      <c r="B33" s="451"/>
      <c r="D33" s="8"/>
      <c r="E33" s="9"/>
      <c r="G33" s="301" t="s">
        <v>10</v>
      </c>
      <c r="H33" s="173" t="s">
        <v>110</v>
      </c>
      <c r="I33" s="298" t="s">
        <v>203</v>
      </c>
      <c r="J33" s="299" t="s">
        <v>198</v>
      </c>
      <c r="K33" s="302" t="s">
        <v>205</v>
      </c>
      <c r="L33" s="170"/>
      <c r="N33" s="301" t="s">
        <v>111</v>
      </c>
      <c r="O33" s="239" t="s">
        <v>347</v>
      </c>
      <c r="P33" s="235"/>
      <c r="Q33" s="296" t="s">
        <v>157</v>
      </c>
      <c r="R33" s="300" t="s">
        <v>408</v>
      </c>
      <c r="T33" s="18"/>
      <c r="U33" s="47"/>
    </row>
    <row r="34" spans="1:21" ht="90.75" customHeight="1" thickBot="1" x14ac:dyDescent="0.3">
      <c r="A34" s="47"/>
      <c r="B34" s="444"/>
      <c r="D34" s="10"/>
      <c r="E34" s="11"/>
      <c r="G34" s="251" t="s">
        <v>11</v>
      </c>
      <c r="H34" s="268" t="s">
        <v>103</v>
      </c>
      <c r="I34" s="298" t="s">
        <v>204</v>
      </c>
      <c r="J34" s="170"/>
      <c r="K34" s="170"/>
      <c r="L34" s="170"/>
      <c r="N34" s="251" t="s">
        <v>115</v>
      </c>
      <c r="O34" s="136" t="s">
        <v>116</v>
      </c>
      <c r="P34" s="236"/>
      <c r="Q34" s="135" t="s">
        <v>112</v>
      </c>
      <c r="R34" s="300" t="s">
        <v>249</v>
      </c>
      <c r="T34" s="27"/>
      <c r="U34" s="47"/>
    </row>
    <row r="35" spans="1:21" ht="3" customHeight="1" thickBot="1" x14ac:dyDescent="0.3">
      <c r="A35" s="47"/>
      <c r="H35" s="84"/>
      <c r="Q35" s="12"/>
      <c r="U35" s="47"/>
    </row>
    <row r="36" spans="1:21" ht="57" customHeight="1" x14ac:dyDescent="0.25">
      <c r="A36" s="47"/>
      <c r="B36" s="443" t="s">
        <v>41</v>
      </c>
      <c r="D36" s="471" t="s">
        <v>63</v>
      </c>
      <c r="E36" s="472"/>
      <c r="G36" s="13" t="s">
        <v>9</v>
      </c>
      <c r="H36" s="42" t="s">
        <v>102</v>
      </c>
      <c r="I36" s="455" t="s">
        <v>206</v>
      </c>
      <c r="J36" s="456" t="s">
        <v>198</v>
      </c>
      <c r="K36" s="470" t="s">
        <v>205</v>
      </c>
      <c r="L36" s="168"/>
      <c r="N36" s="427" t="s">
        <v>111</v>
      </c>
      <c r="O36" s="422" t="s">
        <v>354</v>
      </c>
      <c r="P36" s="247"/>
      <c r="Q36" s="424" t="s">
        <v>157</v>
      </c>
      <c r="R36" s="300" t="s">
        <v>408</v>
      </c>
      <c r="T36" s="39"/>
      <c r="U36" s="47"/>
    </row>
    <row r="37" spans="1:21" ht="70.5" customHeight="1" thickBot="1" x14ac:dyDescent="0.3">
      <c r="A37" s="47"/>
      <c r="B37" s="444"/>
      <c r="D37" s="473"/>
      <c r="E37" s="474"/>
      <c r="G37" s="40" t="s">
        <v>11</v>
      </c>
      <c r="H37" s="174" t="s">
        <v>101</v>
      </c>
      <c r="I37" s="455"/>
      <c r="J37" s="456"/>
      <c r="K37" s="470"/>
      <c r="L37" s="168"/>
      <c r="N37" s="431"/>
      <c r="O37" s="423"/>
      <c r="P37" s="209"/>
      <c r="Q37" s="425"/>
      <c r="R37" s="300" t="s">
        <v>408</v>
      </c>
      <c r="T37" s="27"/>
      <c r="U37" s="47"/>
    </row>
    <row r="38" spans="1:21" ht="3" customHeight="1" thickBot="1" x14ac:dyDescent="0.3">
      <c r="A38" s="47"/>
      <c r="B38" s="12"/>
      <c r="D38" s="83"/>
      <c r="E38" s="83"/>
      <c r="G38" s="1"/>
      <c r="H38" s="82"/>
      <c r="I38" s="82"/>
      <c r="J38" s="82"/>
      <c r="K38" s="82"/>
      <c r="L38" s="82"/>
      <c r="Q38" s="12"/>
      <c r="U38" s="47"/>
    </row>
    <row r="39" spans="1:21" ht="15" customHeight="1" x14ac:dyDescent="0.25">
      <c r="A39" s="47"/>
      <c r="B39" s="443" t="s">
        <v>43</v>
      </c>
      <c r="D39" s="477" t="s">
        <v>88</v>
      </c>
      <c r="E39" s="478"/>
      <c r="G39" s="468"/>
      <c r="H39" s="38" t="s">
        <v>89</v>
      </c>
      <c r="N39" s="443" t="s">
        <v>111</v>
      </c>
      <c r="O39" s="435" t="s">
        <v>383</v>
      </c>
      <c r="P39" s="288"/>
      <c r="Q39" s="424" t="s">
        <v>157</v>
      </c>
      <c r="R39" s="300" t="s">
        <v>408</v>
      </c>
      <c r="T39" s="39"/>
      <c r="U39" s="47"/>
    </row>
    <row r="40" spans="1:21" ht="40.5" customHeight="1" thickBot="1" x14ac:dyDescent="0.3">
      <c r="A40" s="47"/>
      <c r="B40" s="444"/>
      <c r="D40" s="479"/>
      <c r="E40" s="480"/>
      <c r="G40" s="469"/>
      <c r="H40" s="41" t="s">
        <v>90</v>
      </c>
      <c r="N40" s="444"/>
      <c r="O40" s="436"/>
      <c r="P40" s="289"/>
      <c r="Q40" s="426"/>
      <c r="R40" s="300" t="s">
        <v>408</v>
      </c>
      <c r="T40" s="27"/>
      <c r="U40" s="47"/>
    </row>
    <row r="41" spans="1:21" ht="3" customHeight="1" thickBot="1" x14ac:dyDescent="0.3">
      <c r="A41" s="47"/>
      <c r="Q41" s="12"/>
      <c r="U41" s="47"/>
    </row>
    <row r="42" spans="1:21" ht="32.25" customHeight="1" x14ac:dyDescent="0.25">
      <c r="A42" s="47"/>
      <c r="B42" s="443" t="s">
        <v>158</v>
      </c>
      <c r="D42" s="471" t="s">
        <v>82</v>
      </c>
      <c r="E42" s="472"/>
      <c r="G42" s="13" t="s">
        <v>9</v>
      </c>
      <c r="H42" s="286" t="s">
        <v>87</v>
      </c>
      <c r="I42" s="455" t="s">
        <v>207</v>
      </c>
      <c r="J42" s="123"/>
      <c r="K42" s="123"/>
      <c r="L42" s="123"/>
      <c r="N42" s="427" t="s">
        <v>111</v>
      </c>
      <c r="O42" s="422" t="s">
        <v>351</v>
      </c>
      <c r="P42" s="270"/>
      <c r="Q42" s="424" t="s">
        <v>406</v>
      </c>
      <c r="R42" s="300" t="s">
        <v>408</v>
      </c>
      <c r="T42" s="39"/>
      <c r="U42" s="47"/>
    </row>
    <row r="43" spans="1:21" s="123" customFormat="1" ht="52.5" customHeight="1" thickBot="1" x14ac:dyDescent="0.3">
      <c r="A43" s="122"/>
      <c r="B43" s="451"/>
      <c r="D43" s="475"/>
      <c r="E43" s="476"/>
      <c r="G43" s="269" t="s">
        <v>10</v>
      </c>
      <c r="H43" s="268" t="s">
        <v>78</v>
      </c>
      <c r="I43" s="455"/>
      <c r="J43" s="287"/>
      <c r="K43" s="287"/>
      <c r="L43" s="287"/>
      <c r="N43" s="429"/>
      <c r="O43" s="437"/>
      <c r="P43" s="271"/>
      <c r="Q43" s="426"/>
      <c r="R43" s="300" t="s">
        <v>408</v>
      </c>
      <c r="T43" s="124"/>
      <c r="U43" s="122"/>
    </row>
    <row r="44" spans="1:21" x14ac:dyDescent="0.25">
      <c r="A44" s="47"/>
      <c r="B44" s="451"/>
      <c r="D44" s="475"/>
      <c r="E44" s="476"/>
      <c r="G44" s="32"/>
      <c r="H44" s="33"/>
      <c r="I44" s="47"/>
      <c r="J44" s="47"/>
      <c r="K44" s="47"/>
      <c r="L44" s="47"/>
      <c r="N44" s="59"/>
      <c r="O44" s="60"/>
      <c r="P44" s="125"/>
      <c r="Q44" s="391">
        <v>95</v>
      </c>
      <c r="R44" s="131"/>
      <c r="T44" s="62"/>
      <c r="U44" s="47"/>
    </row>
    <row r="45" spans="1:21" ht="15.75" thickBot="1" x14ac:dyDescent="0.3">
      <c r="A45" s="47"/>
      <c r="B45" s="444"/>
      <c r="D45" s="473"/>
      <c r="E45" s="474"/>
      <c r="G45" s="34"/>
      <c r="H45" s="35"/>
      <c r="I45" s="47"/>
      <c r="J45" s="47"/>
      <c r="K45" s="47"/>
      <c r="L45" s="47"/>
      <c r="N45" s="28"/>
      <c r="O45" s="29"/>
      <c r="P45" s="126"/>
      <c r="Q45" s="392"/>
      <c r="R45" s="132"/>
      <c r="T45" s="31"/>
      <c r="U45" s="47"/>
    </row>
    <row r="46" spans="1:21" ht="3" customHeight="1" x14ac:dyDescent="0.25">
      <c r="A46" s="47"/>
      <c r="Q46" s="12"/>
      <c r="U46" s="47"/>
    </row>
    <row r="47" spans="1:21" s="1" customFormat="1" ht="20.25" customHeight="1" x14ac:dyDescent="0.25">
      <c r="A47" s="51"/>
      <c r="B47" s="1" t="s">
        <v>42</v>
      </c>
      <c r="Q47" s="12"/>
      <c r="R47" s="12"/>
      <c r="U47" s="51"/>
    </row>
    <row r="48" spans="1:21" ht="3" customHeight="1" x14ac:dyDescent="0.25">
      <c r="A48" s="47"/>
      <c r="Q48" s="12"/>
      <c r="U48" s="47"/>
    </row>
    <row r="49" spans="1:21" ht="3" customHeight="1" thickBot="1" x14ac:dyDescent="0.3">
      <c r="A49" s="47"/>
      <c r="Q49" s="12"/>
      <c r="U49" s="47"/>
    </row>
    <row r="50" spans="1:21" ht="50.25" customHeight="1" thickBot="1" x14ac:dyDescent="0.3">
      <c r="A50" s="47"/>
      <c r="B50" s="151" t="s">
        <v>158</v>
      </c>
      <c r="D50" s="293" t="s">
        <v>91</v>
      </c>
      <c r="E50" s="292"/>
      <c r="G50" s="152" t="s">
        <v>9</v>
      </c>
      <c r="H50" s="153" t="s">
        <v>92</v>
      </c>
      <c r="I50" s="168"/>
      <c r="J50" s="168"/>
      <c r="K50" s="168"/>
      <c r="L50" s="168"/>
      <c r="N50" s="154"/>
      <c r="O50" s="155" t="s">
        <v>262</v>
      </c>
      <c r="P50" s="155"/>
      <c r="Q50" s="208" t="s">
        <v>316</v>
      </c>
      <c r="R50" s="156" t="s">
        <v>249</v>
      </c>
      <c r="T50" s="157"/>
      <c r="U50" s="47"/>
    </row>
    <row r="51" spans="1:21" ht="18.75" customHeight="1" x14ac:dyDescent="0.25">
      <c r="A51" s="65"/>
      <c r="B51" s="1"/>
      <c r="U51" s="47"/>
    </row>
    <row r="52" spans="1:21" ht="5.25" customHeight="1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130"/>
      <c r="S52" s="47"/>
      <c r="T52" s="47"/>
      <c r="U52" s="47"/>
    </row>
    <row r="56" spans="1:21" x14ac:dyDescent="0.25">
      <c r="R56" s="150"/>
    </row>
  </sheetData>
  <mergeCells count="56">
    <mergeCell ref="B42:B45"/>
    <mergeCell ref="D32:E32"/>
    <mergeCell ref="G39:G40"/>
    <mergeCell ref="K36:K37"/>
    <mergeCell ref="I29:I30"/>
    <mergeCell ref="J29:J30"/>
    <mergeCell ref="K29:K30"/>
    <mergeCell ref="B29:B30"/>
    <mergeCell ref="I42:I43"/>
    <mergeCell ref="I36:I37"/>
    <mergeCell ref="J36:J37"/>
    <mergeCell ref="B36:B37"/>
    <mergeCell ref="D36:E37"/>
    <mergeCell ref="B39:B40"/>
    <mergeCell ref="D42:E45"/>
    <mergeCell ref="D39:E40"/>
    <mergeCell ref="B2:T2"/>
    <mergeCell ref="D8:E8"/>
    <mergeCell ref="G8:H8"/>
    <mergeCell ref="B12:B24"/>
    <mergeCell ref="H12:H17"/>
    <mergeCell ref="R12:R17"/>
    <mergeCell ref="T12:T17"/>
    <mergeCell ref="L12:L17"/>
    <mergeCell ref="K12:K17"/>
    <mergeCell ref="R18:R24"/>
    <mergeCell ref="Q12:Q17"/>
    <mergeCell ref="I12:I17"/>
    <mergeCell ref="J12:J17"/>
    <mergeCell ref="H26:H28"/>
    <mergeCell ref="R26:R28"/>
    <mergeCell ref="B32:B34"/>
    <mergeCell ref="G26:G28"/>
    <mergeCell ref="L29:L30"/>
    <mergeCell ref="I26:I28"/>
    <mergeCell ref="J26:J28"/>
    <mergeCell ref="K26:K28"/>
    <mergeCell ref="L26:L28"/>
    <mergeCell ref="B26:B28"/>
    <mergeCell ref="Q26:Q28"/>
    <mergeCell ref="O36:O37"/>
    <mergeCell ref="Q36:Q37"/>
    <mergeCell ref="Q42:Q43"/>
    <mergeCell ref="G12:G17"/>
    <mergeCell ref="G18:G24"/>
    <mergeCell ref="N26:N28"/>
    <mergeCell ref="Q39:Q40"/>
    <mergeCell ref="O39:O40"/>
    <mergeCell ref="O42:O43"/>
    <mergeCell ref="N12:N17"/>
    <mergeCell ref="H18:H24"/>
    <mergeCell ref="N18:N24"/>
    <mergeCell ref="Q18:Q24"/>
    <mergeCell ref="N36:N37"/>
    <mergeCell ref="N39:N40"/>
    <mergeCell ref="N42:N43"/>
  </mergeCells>
  <hyperlinks>
    <hyperlink ref="L12:L17" location="'Supporting CIS'!A1" display="Refer Working Sheet" xr:uid="{00000000-0004-0000-0000-000000000000}"/>
    <hyperlink ref="L26:L28" location="'Supporting CIS'!A1" display="Refer Working Sheet" xr:uid="{00000000-0004-0000-0000-000001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5" sqref="H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2:H14"/>
  <sheetViews>
    <sheetView workbookViewId="0">
      <selection activeCell="E9" sqref="E9"/>
    </sheetView>
  </sheetViews>
  <sheetFormatPr defaultRowHeight="15" x14ac:dyDescent="0.25"/>
  <cols>
    <col min="1" max="1" width="16.28515625" customWidth="1"/>
    <col min="2" max="4" width="16.140625" customWidth="1"/>
    <col min="8" max="8" width="13.28515625" bestFit="1" customWidth="1"/>
    <col min="9" max="9" width="19.140625" bestFit="1" customWidth="1"/>
  </cols>
  <sheetData>
    <row r="2" spans="1:8" s="2" customFormat="1" x14ac:dyDescent="0.25">
      <c r="A2" s="48"/>
      <c r="B2" s="48" t="s">
        <v>173</v>
      </c>
      <c r="C2" s="48" t="s">
        <v>164</v>
      </c>
      <c r="D2" s="48" t="s">
        <v>122</v>
      </c>
    </row>
    <row r="3" spans="1:8" x14ac:dyDescent="0.25">
      <c r="A3" s="3" t="s">
        <v>171</v>
      </c>
      <c r="B3" s="161">
        <v>1242115.7267999998</v>
      </c>
      <c r="C3" s="161">
        <v>1237917.78</v>
      </c>
      <c r="D3" s="161">
        <f>+B3-C3</f>
        <v>4197.9467999998014</v>
      </c>
      <c r="F3">
        <v>9954.24</v>
      </c>
      <c r="G3" s="159">
        <v>154.51</v>
      </c>
      <c r="H3" s="160">
        <v>1538029.6223999998</v>
      </c>
    </row>
    <row r="4" spans="1:8" x14ac:dyDescent="0.25">
      <c r="A4" s="3" t="s">
        <v>165</v>
      </c>
      <c r="B4" s="161">
        <v>136433.69999999998</v>
      </c>
      <c r="C4" s="161">
        <v>136433.70000000001</v>
      </c>
      <c r="D4" s="161">
        <f>+B4-C4</f>
        <v>0</v>
      </c>
      <c r="F4">
        <v>1066.5</v>
      </c>
      <c r="G4" s="159">
        <v>154.51</v>
      </c>
      <c r="H4" s="160">
        <v>164784.91499999998</v>
      </c>
    </row>
    <row r="5" spans="1:8" x14ac:dyDescent="0.25">
      <c r="A5" s="3" t="s">
        <v>172</v>
      </c>
      <c r="B5" s="161">
        <v>555059.5</v>
      </c>
      <c r="C5" s="161">
        <v>555059.5</v>
      </c>
      <c r="D5" s="161">
        <f>+B5-C5</f>
        <v>0</v>
      </c>
      <c r="F5">
        <v>4291.9437499999995</v>
      </c>
      <c r="G5" s="159">
        <v>154.51</v>
      </c>
      <c r="H5" s="160">
        <v>663148.2288124999</v>
      </c>
    </row>
    <row r="6" spans="1:8" x14ac:dyDescent="0.25">
      <c r="A6" s="3" t="s">
        <v>174</v>
      </c>
      <c r="B6" s="161">
        <v>5817.1</v>
      </c>
      <c r="C6" s="161">
        <v>5817.1</v>
      </c>
      <c r="D6" s="161">
        <f>+B6-C6</f>
        <v>0</v>
      </c>
      <c r="F6">
        <v>37.413793103448299</v>
      </c>
      <c r="G6" s="159">
        <v>154.51</v>
      </c>
      <c r="H6" s="160">
        <v>5780.8051724137968</v>
      </c>
    </row>
    <row r="7" spans="1:8" x14ac:dyDescent="0.25">
      <c r="B7" s="159"/>
      <c r="C7" s="159"/>
      <c r="D7" s="159"/>
    </row>
    <row r="8" spans="1:8" x14ac:dyDescent="0.25">
      <c r="A8" t="s">
        <v>175</v>
      </c>
      <c r="B8" s="159"/>
      <c r="C8" s="159"/>
      <c r="D8" s="159"/>
    </row>
    <row r="11" spans="1:8" x14ac:dyDescent="0.25">
      <c r="A11" s="165" t="s">
        <v>183</v>
      </c>
    </row>
    <row r="12" spans="1:8" x14ac:dyDescent="0.25">
      <c r="A12" t="s">
        <v>184</v>
      </c>
    </row>
    <row r="13" spans="1:8" x14ac:dyDescent="0.25">
      <c r="A13" s="165" t="s">
        <v>185</v>
      </c>
    </row>
    <row r="14" spans="1:8" x14ac:dyDescent="0.25">
      <c r="A14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9"/>
  <sheetViews>
    <sheetView zoomScale="85" zoomScaleNormal="85" zoomScaleSheetLayoutView="100" workbookViewId="0">
      <selection activeCell="J7" sqref="J7"/>
    </sheetView>
  </sheetViews>
  <sheetFormatPr defaultRowHeight="12.75" x14ac:dyDescent="0.25"/>
  <cols>
    <col min="1" max="1" width="11.5703125" style="193" customWidth="1"/>
    <col min="2" max="2" width="13.7109375" style="193" customWidth="1"/>
    <col min="3" max="3" width="8" style="193" customWidth="1"/>
    <col min="4" max="4" width="20.140625" style="190" customWidth="1"/>
    <col min="5" max="5" width="15" style="206" hidden="1" customWidth="1"/>
    <col min="6" max="6" width="18.7109375" style="206" customWidth="1"/>
    <col min="7" max="7" width="10.5703125" style="190" customWidth="1"/>
    <col min="8" max="8" width="13.140625" style="193" hidden="1" customWidth="1"/>
    <col min="9" max="9" width="15" style="193" customWidth="1"/>
    <col min="10" max="10" width="9.140625" style="190"/>
    <col min="11" max="11" width="12.7109375" style="191" hidden="1" customWidth="1"/>
    <col min="12" max="12" width="17.85546875" style="191" customWidth="1"/>
    <col min="13" max="13" width="12.85546875" style="206" customWidth="1"/>
    <col min="14" max="14" width="9.7109375" style="191" customWidth="1"/>
    <col min="15" max="15" width="14" style="206" customWidth="1"/>
    <col min="16" max="16" width="11.42578125" style="207" customWidth="1"/>
    <col min="17" max="17" width="9.85546875" style="190" hidden="1" customWidth="1"/>
    <col min="18" max="18" width="11.140625" style="190" hidden="1" customWidth="1"/>
    <col min="19" max="19" width="8.85546875" style="191" customWidth="1"/>
    <col min="20" max="20" width="9.5703125" style="192" customWidth="1"/>
    <col min="21" max="21" width="12.5703125" style="192" hidden="1" customWidth="1"/>
    <col min="22" max="22" width="16" style="193" customWidth="1"/>
    <col min="23" max="256" width="9.140625" style="193"/>
    <col min="257" max="257" width="10.28515625" style="193" customWidth="1"/>
    <col min="258" max="258" width="10.140625" style="193" customWidth="1"/>
    <col min="259" max="259" width="8" style="193" customWidth="1"/>
    <col min="260" max="260" width="35.28515625" style="193" customWidth="1"/>
    <col min="261" max="261" width="11.42578125" style="193" bestFit="1" customWidth="1"/>
    <col min="262" max="262" width="18.7109375" style="193" customWidth="1"/>
    <col min="263" max="263" width="7.42578125" style="193" customWidth="1"/>
    <col min="264" max="264" width="12.7109375" style="193" customWidth="1"/>
    <col min="265" max="265" width="11.7109375" style="193" customWidth="1"/>
    <col min="266" max="266" width="9.140625" style="193"/>
    <col min="267" max="267" width="9.5703125" style="193" bestFit="1" customWidth="1"/>
    <col min="268" max="268" width="9.85546875" style="193" customWidth="1"/>
    <col min="269" max="269" width="12.85546875" style="193" customWidth="1"/>
    <col min="270" max="270" width="9.28515625" style="193" customWidth="1"/>
    <col min="271" max="271" width="11.7109375" style="193" customWidth="1"/>
    <col min="272" max="272" width="19.140625" style="193" customWidth="1"/>
    <col min="273" max="273" width="9.85546875" style="193" customWidth="1"/>
    <col min="274" max="274" width="11.140625" style="193" customWidth="1"/>
    <col min="275" max="275" width="7.28515625" style="193" customWidth="1"/>
    <col min="276" max="276" width="9.5703125" style="193" customWidth="1"/>
    <col min="277" max="277" width="8.85546875" style="193" customWidth="1"/>
    <col min="278" max="278" width="10.140625" style="193" customWidth="1"/>
    <col min="279" max="512" width="9.140625" style="193"/>
    <col min="513" max="513" width="10.28515625" style="193" customWidth="1"/>
    <col min="514" max="514" width="10.140625" style="193" customWidth="1"/>
    <col min="515" max="515" width="8" style="193" customWidth="1"/>
    <col min="516" max="516" width="35.28515625" style="193" customWidth="1"/>
    <col min="517" max="517" width="11.42578125" style="193" bestFit="1" customWidth="1"/>
    <col min="518" max="518" width="18.7109375" style="193" customWidth="1"/>
    <col min="519" max="519" width="7.42578125" style="193" customWidth="1"/>
    <col min="520" max="520" width="12.7109375" style="193" customWidth="1"/>
    <col min="521" max="521" width="11.7109375" style="193" customWidth="1"/>
    <col min="522" max="522" width="9.140625" style="193"/>
    <col min="523" max="523" width="9.5703125" style="193" bestFit="1" customWidth="1"/>
    <col min="524" max="524" width="9.85546875" style="193" customWidth="1"/>
    <col min="525" max="525" width="12.85546875" style="193" customWidth="1"/>
    <col min="526" max="526" width="9.28515625" style="193" customWidth="1"/>
    <col min="527" max="527" width="11.7109375" style="193" customWidth="1"/>
    <col min="528" max="528" width="19.140625" style="193" customWidth="1"/>
    <col min="529" max="529" width="9.85546875" style="193" customWidth="1"/>
    <col min="530" max="530" width="11.140625" style="193" customWidth="1"/>
    <col min="531" max="531" width="7.28515625" style="193" customWidth="1"/>
    <col min="532" max="532" width="9.5703125" style="193" customWidth="1"/>
    <col min="533" max="533" width="8.85546875" style="193" customWidth="1"/>
    <col min="534" max="534" width="10.140625" style="193" customWidth="1"/>
    <col min="535" max="768" width="9.140625" style="193"/>
    <col min="769" max="769" width="10.28515625" style="193" customWidth="1"/>
    <col min="770" max="770" width="10.140625" style="193" customWidth="1"/>
    <col min="771" max="771" width="8" style="193" customWidth="1"/>
    <col min="772" max="772" width="35.28515625" style="193" customWidth="1"/>
    <col min="773" max="773" width="11.42578125" style="193" bestFit="1" customWidth="1"/>
    <col min="774" max="774" width="18.7109375" style="193" customWidth="1"/>
    <col min="775" max="775" width="7.42578125" style="193" customWidth="1"/>
    <col min="776" max="776" width="12.7109375" style="193" customWidth="1"/>
    <col min="777" max="777" width="11.7109375" style="193" customWidth="1"/>
    <col min="778" max="778" width="9.140625" style="193"/>
    <col min="779" max="779" width="9.5703125" style="193" bestFit="1" customWidth="1"/>
    <col min="780" max="780" width="9.85546875" style="193" customWidth="1"/>
    <col min="781" max="781" width="12.85546875" style="193" customWidth="1"/>
    <col min="782" max="782" width="9.28515625" style="193" customWidth="1"/>
    <col min="783" max="783" width="11.7109375" style="193" customWidth="1"/>
    <col min="784" max="784" width="19.140625" style="193" customWidth="1"/>
    <col min="785" max="785" width="9.85546875" style="193" customWidth="1"/>
    <col min="786" max="786" width="11.140625" style="193" customWidth="1"/>
    <col min="787" max="787" width="7.28515625" style="193" customWidth="1"/>
    <col min="788" max="788" width="9.5703125" style="193" customWidth="1"/>
    <col min="789" max="789" width="8.85546875" style="193" customWidth="1"/>
    <col min="790" max="790" width="10.140625" style="193" customWidth="1"/>
    <col min="791" max="1024" width="9.140625" style="193"/>
    <col min="1025" max="1025" width="10.28515625" style="193" customWidth="1"/>
    <col min="1026" max="1026" width="10.140625" style="193" customWidth="1"/>
    <col min="1027" max="1027" width="8" style="193" customWidth="1"/>
    <col min="1028" max="1028" width="35.28515625" style="193" customWidth="1"/>
    <col min="1029" max="1029" width="11.42578125" style="193" bestFit="1" customWidth="1"/>
    <col min="1030" max="1030" width="18.7109375" style="193" customWidth="1"/>
    <col min="1031" max="1031" width="7.42578125" style="193" customWidth="1"/>
    <col min="1032" max="1032" width="12.7109375" style="193" customWidth="1"/>
    <col min="1033" max="1033" width="11.7109375" style="193" customWidth="1"/>
    <col min="1034" max="1034" width="9.140625" style="193"/>
    <col min="1035" max="1035" width="9.5703125" style="193" bestFit="1" customWidth="1"/>
    <col min="1036" max="1036" width="9.85546875" style="193" customWidth="1"/>
    <col min="1037" max="1037" width="12.85546875" style="193" customWidth="1"/>
    <col min="1038" max="1038" width="9.28515625" style="193" customWidth="1"/>
    <col min="1039" max="1039" width="11.7109375" style="193" customWidth="1"/>
    <col min="1040" max="1040" width="19.140625" style="193" customWidth="1"/>
    <col min="1041" max="1041" width="9.85546875" style="193" customWidth="1"/>
    <col min="1042" max="1042" width="11.140625" style="193" customWidth="1"/>
    <col min="1043" max="1043" width="7.28515625" style="193" customWidth="1"/>
    <col min="1044" max="1044" width="9.5703125" style="193" customWidth="1"/>
    <col min="1045" max="1045" width="8.85546875" style="193" customWidth="1"/>
    <col min="1046" max="1046" width="10.140625" style="193" customWidth="1"/>
    <col min="1047" max="1280" width="9.140625" style="193"/>
    <col min="1281" max="1281" width="10.28515625" style="193" customWidth="1"/>
    <col min="1282" max="1282" width="10.140625" style="193" customWidth="1"/>
    <col min="1283" max="1283" width="8" style="193" customWidth="1"/>
    <col min="1284" max="1284" width="35.28515625" style="193" customWidth="1"/>
    <col min="1285" max="1285" width="11.42578125" style="193" bestFit="1" customWidth="1"/>
    <col min="1286" max="1286" width="18.7109375" style="193" customWidth="1"/>
    <col min="1287" max="1287" width="7.42578125" style="193" customWidth="1"/>
    <col min="1288" max="1288" width="12.7109375" style="193" customWidth="1"/>
    <col min="1289" max="1289" width="11.7109375" style="193" customWidth="1"/>
    <col min="1290" max="1290" width="9.140625" style="193"/>
    <col min="1291" max="1291" width="9.5703125" style="193" bestFit="1" customWidth="1"/>
    <col min="1292" max="1292" width="9.85546875" style="193" customWidth="1"/>
    <col min="1293" max="1293" width="12.85546875" style="193" customWidth="1"/>
    <col min="1294" max="1294" width="9.28515625" style="193" customWidth="1"/>
    <col min="1295" max="1295" width="11.7109375" style="193" customWidth="1"/>
    <col min="1296" max="1296" width="19.140625" style="193" customWidth="1"/>
    <col min="1297" max="1297" width="9.85546875" style="193" customWidth="1"/>
    <col min="1298" max="1298" width="11.140625" style="193" customWidth="1"/>
    <col min="1299" max="1299" width="7.28515625" style="193" customWidth="1"/>
    <col min="1300" max="1300" width="9.5703125" style="193" customWidth="1"/>
    <col min="1301" max="1301" width="8.85546875" style="193" customWidth="1"/>
    <col min="1302" max="1302" width="10.140625" style="193" customWidth="1"/>
    <col min="1303" max="1536" width="9.140625" style="193"/>
    <col min="1537" max="1537" width="10.28515625" style="193" customWidth="1"/>
    <col min="1538" max="1538" width="10.140625" style="193" customWidth="1"/>
    <col min="1539" max="1539" width="8" style="193" customWidth="1"/>
    <col min="1540" max="1540" width="35.28515625" style="193" customWidth="1"/>
    <col min="1541" max="1541" width="11.42578125" style="193" bestFit="1" customWidth="1"/>
    <col min="1542" max="1542" width="18.7109375" style="193" customWidth="1"/>
    <col min="1543" max="1543" width="7.42578125" style="193" customWidth="1"/>
    <col min="1544" max="1544" width="12.7109375" style="193" customWidth="1"/>
    <col min="1545" max="1545" width="11.7109375" style="193" customWidth="1"/>
    <col min="1546" max="1546" width="9.140625" style="193"/>
    <col min="1547" max="1547" width="9.5703125" style="193" bestFit="1" customWidth="1"/>
    <col min="1548" max="1548" width="9.85546875" style="193" customWidth="1"/>
    <col min="1549" max="1549" width="12.85546875" style="193" customWidth="1"/>
    <col min="1550" max="1550" width="9.28515625" style="193" customWidth="1"/>
    <col min="1551" max="1551" width="11.7109375" style="193" customWidth="1"/>
    <col min="1552" max="1552" width="19.140625" style="193" customWidth="1"/>
    <col min="1553" max="1553" width="9.85546875" style="193" customWidth="1"/>
    <col min="1554" max="1554" width="11.140625" style="193" customWidth="1"/>
    <col min="1555" max="1555" width="7.28515625" style="193" customWidth="1"/>
    <col min="1556" max="1556" width="9.5703125" style="193" customWidth="1"/>
    <col min="1557" max="1557" width="8.85546875" style="193" customWidth="1"/>
    <col min="1558" max="1558" width="10.140625" style="193" customWidth="1"/>
    <col min="1559" max="1792" width="9.140625" style="193"/>
    <col min="1793" max="1793" width="10.28515625" style="193" customWidth="1"/>
    <col min="1794" max="1794" width="10.140625" style="193" customWidth="1"/>
    <col min="1795" max="1795" width="8" style="193" customWidth="1"/>
    <col min="1796" max="1796" width="35.28515625" style="193" customWidth="1"/>
    <col min="1797" max="1797" width="11.42578125" style="193" bestFit="1" customWidth="1"/>
    <col min="1798" max="1798" width="18.7109375" style="193" customWidth="1"/>
    <col min="1799" max="1799" width="7.42578125" style="193" customWidth="1"/>
    <col min="1800" max="1800" width="12.7109375" style="193" customWidth="1"/>
    <col min="1801" max="1801" width="11.7109375" style="193" customWidth="1"/>
    <col min="1802" max="1802" width="9.140625" style="193"/>
    <col min="1803" max="1803" width="9.5703125" style="193" bestFit="1" customWidth="1"/>
    <col min="1804" max="1804" width="9.85546875" style="193" customWidth="1"/>
    <col min="1805" max="1805" width="12.85546875" style="193" customWidth="1"/>
    <col min="1806" max="1806" width="9.28515625" style="193" customWidth="1"/>
    <col min="1807" max="1807" width="11.7109375" style="193" customWidth="1"/>
    <col min="1808" max="1808" width="19.140625" style="193" customWidth="1"/>
    <col min="1809" max="1809" width="9.85546875" style="193" customWidth="1"/>
    <col min="1810" max="1810" width="11.140625" style="193" customWidth="1"/>
    <col min="1811" max="1811" width="7.28515625" style="193" customWidth="1"/>
    <col min="1812" max="1812" width="9.5703125" style="193" customWidth="1"/>
    <col min="1813" max="1813" width="8.85546875" style="193" customWidth="1"/>
    <col min="1814" max="1814" width="10.140625" style="193" customWidth="1"/>
    <col min="1815" max="2048" width="9.140625" style="193"/>
    <col min="2049" max="2049" width="10.28515625" style="193" customWidth="1"/>
    <col min="2050" max="2050" width="10.140625" style="193" customWidth="1"/>
    <col min="2051" max="2051" width="8" style="193" customWidth="1"/>
    <col min="2052" max="2052" width="35.28515625" style="193" customWidth="1"/>
    <col min="2053" max="2053" width="11.42578125" style="193" bestFit="1" customWidth="1"/>
    <col min="2054" max="2054" width="18.7109375" style="193" customWidth="1"/>
    <col min="2055" max="2055" width="7.42578125" style="193" customWidth="1"/>
    <col min="2056" max="2056" width="12.7109375" style="193" customWidth="1"/>
    <col min="2057" max="2057" width="11.7109375" style="193" customWidth="1"/>
    <col min="2058" max="2058" width="9.140625" style="193"/>
    <col min="2059" max="2059" width="9.5703125" style="193" bestFit="1" customWidth="1"/>
    <col min="2060" max="2060" width="9.85546875" style="193" customWidth="1"/>
    <col min="2061" max="2061" width="12.85546875" style="193" customWidth="1"/>
    <col min="2062" max="2062" width="9.28515625" style="193" customWidth="1"/>
    <col min="2063" max="2063" width="11.7109375" style="193" customWidth="1"/>
    <col min="2064" max="2064" width="19.140625" style="193" customWidth="1"/>
    <col min="2065" max="2065" width="9.85546875" style="193" customWidth="1"/>
    <col min="2066" max="2066" width="11.140625" style="193" customWidth="1"/>
    <col min="2067" max="2067" width="7.28515625" style="193" customWidth="1"/>
    <col min="2068" max="2068" width="9.5703125" style="193" customWidth="1"/>
    <col min="2069" max="2069" width="8.85546875" style="193" customWidth="1"/>
    <col min="2070" max="2070" width="10.140625" style="193" customWidth="1"/>
    <col min="2071" max="2304" width="9.140625" style="193"/>
    <col min="2305" max="2305" width="10.28515625" style="193" customWidth="1"/>
    <col min="2306" max="2306" width="10.140625" style="193" customWidth="1"/>
    <col min="2307" max="2307" width="8" style="193" customWidth="1"/>
    <col min="2308" max="2308" width="35.28515625" style="193" customWidth="1"/>
    <col min="2309" max="2309" width="11.42578125" style="193" bestFit="1" customWidth="1"/>
    <col min="2310" max="2310" width="18.7109375" style="193" customWidth="1"/>
    <col min="2311" max="2311" width="7.42578125" style="193" customWidth="1"/>
    <col min="2312" max="2312" width="12.7109375" style="193" customWidth="1"/>
    <col min="2313" max="2313" width="11.7109375" style="193" customWidth="1"/>
    <col min="2314" max="2314" width="9.140625" style="193"/>
    <col min="2315" max="2315" width="9.5703125" style="193" bestFit="1" customWidth="1"/>
    <col min="2316" max="2316" width="9.85546875" style="193" customWidth="1"/>
    <col min="2317" max="2317" width="12.85546875" style="193" customWidth="1"/>
    <col min="2318" max="2318" width="9.28515625" style="193" customWidth="1"/>
    <col min="2319" max="2319" width="11.7109375" style="193" customWidth="1"/>
    <col min="2320" max="2320" width="19.140625" style="193" customWidth="1"/>
    <col min="2321" max="2321" width="9.85546875" style="193" customWidth="1"/>
    <col min="2322" max="2322" width="11.140625" style="193" customWidth="1"/>
    <col min="2323" max="2323" width="7.28515625" style="193" customWidth="1"/>
    <col min="2324" max="2324" width="9.5703125" style="193" customWidth="1"/>
    <col min="2325" max="2325" width="8.85546875" style="193" customWidth="1"/>
    <col min="2326" max="2326" width="10.140625" style="193" customWidth="1"/>
    <col min="2327" max="2560" width="9.140625" style="193"/>
    <col min="2561" max="2561" width="10.28515625" style="193" customWidth="1"/>
    <col min="2562" max="2562" width="10.140625" style="193" customWidth="1"/>
    <col min="2563" max="2563" width="8" style="193" customWidth="1"/>
    <col min="2564" max="2564" width="35.28515625" style="193" customWidth="1"/>
    <col min="2565" max="2565" width="11.42578125" style="193" bestFit="1" customWidth="1"/>
    <col min="2566" max="2566" width="18.7109375" style="193" customWidth="1"/>
    <col min="2567" max="2567" width="7.42578125" style="193" customWidth="1"/>
    <col min="2568" max="2568" width="12.7109375" style="193" customWidth="1"/>
    <col min="2569" max="2569" width="11.7109375" style="193" customWidth="1"/>
    <col min="2570" max="2570" width="9.140625" style="193"/>
    <col min="2571" max="2571" width="9.5703125" style="193" bestFit="1" customWidth="1"/>
    <col min="2572" max="2572" width="9.85546875" style="193" customWidth="1"/>
    <col min="2573" max="2573" width="12.85546875" style="193" customWidth="1"/>
    <col min="2574" max="2574" width="9.28515625" style="193" customWidth="1"/>
    <col min="2575" max="2575" width="11.7109375" style="193" customWidth="1"/>
    <col min="2576" max="2576" width="19.140625" style="193" customWidth="1"/>
    <col min="2577" max="2577" width="9.85546875" style="193" customWidth="1"/>
    <col min="2578" max="2578" width="11.140625" style="193" customWidth="1"/>
    <col min="2579" max="2579" width="7.28515625" style="193" customWidth="1"/>
    <col min="2580" max="2580" width="9.5703125" style="193" customWidth="1"/>
    <col min="2581" max="2581" width="8.85546875" style="193" customWidth="1"/>
    <col min="2582" max="2582" width="10.140625" style="193" customWidth="1"/>
    <col min="2583" max="2816" width="9.140625" style="193"/>
    <col min="2817" max="2817" width="10.28515625" style="193" customWidth="1"/>
    <col min="2818" max="2818" width="10.140625" style="193" customWidth="1"/>
    <col min="2819" max="2819" width="8" style="193" customWidth="1"/>
    <col min="2820" max="2820" width="35.28515625" style="193" customWidth="1"/>
    <col min="2821" max="2821" width="11.42578125" style="193" bestFit="1" customWidth="1"/>
    <col min="2822" max="2822" width="18.7109375" style="193" customWidth="1"/>
    <col min="2823" max="2823" width="7.42578125" style="193" customWidth="1"/>
    <col min="2824" max="2824" width="12.7109375" style="193" customWidth="1"/>
    <col min="2825" max="2825" width="11.7109375" style="193" customWidth="1"/>
    <col min="2826" max="2826" width="9.140625" style="193"/>
    <col min="2827" max="2827" width="9.5703125" style="193" bestFit="1" customWidth="1"/>
    <col min="2828" max="2828" width="9.85546875" style="193" customWidth="1"/>
    <col min="2829" max="2829" width="12.85546875" style="193" customWidth="1"/>
    <col min="2830" max="2830" width="9.28515625" style="193" customWidth="1"/>
    <col min="2831" max="2831" width="11.7109375" style="193" customWidth="1"/>
    <col min="2832" max="2832" width="19.140625" style="193" customWidth="1"/>
    <col min="2833" max="2833" width="9.85546875" style="193" customWidth="1"/>
    <col min="2834" max="2834" width="11.140625" style="193" customWidth="1"/>
    <col min="2835" max="2835" width="7.28515625" style="193" customWidth="1"/>
    <col min="2836" max="2836" width="9.5703125" style="193" customWidth="1"/>
    <col min="2837" max="2837" width="8.85546875" style="193" customWidth="1"/>
    <col min="2838" max="2838" width="10.140625" style="193" customWidth="1"/>
    <col min="2839" max="3072" width="9.140625" style="193"/>
    <col min="3073" max="3073" width="10.28515625" style="193" customWidth="1"/>
    <col min="3074" max="3074" width="10.140625" style="193" customWidth="1"/>
    <col min="3075" max="3075" width="8" style="193" customWidth="1"/>
    <col min="3076" max="3076" width="35.28515625" style="193" customWidth="1"/>
    <col min="3077" max="3077" width="11.42578125" style="193" bestFit="1" customWidth="1"/>
    <col min="3078" max="3078" width="18.7109375" style="193" customWidth="1"/>
    <col min="3079" max="3079" width="7.42578125" style="193" customWidth="1"/>
    <col min="3080" max="3080" width="12.7109375" style="193" customWidth="1"/>
    <col min="3081" max="3081" width="11.7109375" style="193" customWidth="1"/>
    <col min="3082" max="3082" width="9.140625" style="193"/>
    <col min="3083" max="3083" width="9.5703125" style="193" bestFit="1" customWidth="1"/>
    <col min="3084" max="3084" width="9.85546875" style="193" customWidth="1"/>
    <col min="3085" max="3085" width="12.85546875" style="193" customWidth="1"/>
    <col min="3086" max="3086" width="9.28515625" style="193" customWidth="1"/>
    <col min="3087" max="3087" width="11.7109375" style="193" customWidth="1"/>
    <col min="3088" max="3088" width="19.140625" style="193" customWidth="1"/>
    <col min="3089" max="3089" width="9.85546875" style="193" customWidth="1"/>
    <col min="3090" max="3090" width="11.140625" style="193" customWidth="1"/>
    <col min="3091" max="3091" width="7.28515625" style="193" customWidth="1"/>
    <col min="3092" max="3092" width="9.5703125" style="193" customWidth="1"/>
    <col min="3093" max="3093" width="8.85546875" style="193" customWidth="1"/>
    <col min="3094" max="3094" width="10.140625" style="193" customWidth="1"/>
    <col min="3095" max="3328" width="9.140625" style="193"/>
    <col min="3329" max="3329" width="10.28515625" style="193" customWidth="1"/>
    <col min="3330" max="3330" width="10.140625" style="193" customWidth="1"/>
    <col min="3331" max="3331" width="8" style="193" customWidth="1"/>
    <col min="3332" max="3332" width="35.28515625" style="193" customWidth="1"/>
    <col min="3333" max="3333" width="11.42578125" style="193" bestFit="1" customWidth="1"/>
    <col min="3334" max="3334" width="18.7109375" style="193" customWidth="1"/>
    <col min="3335" max="3335" width="7.42578125" style="193" customWidth="1"/>
    <col min="3336" max="3336" width="12.7109375" style="193" customWidth="1"/>
    <col min="3337" max="3337" width="11.7109375" style="193" customWidth="1"/>
    <col min="3338" max="3338" width="9.140625" style="193"/>
    <col min="3339" max="3339" width="9.5703125" style="193" bestFit="1" customWidth="1"/>
    <col min="3340" max="3340" width="9.85546875" style="193" customWidth="1"/>
    <col min="3341" max="3341" width="12.85546875" style="193" customWidth="1"/>
    <col min="3342" max="3342" width="9.28515625" style="193" customWidth="1"/>
    <col min="3343" max="3343" width="11.7109375" style="193" customWidth="1"/>
    <col min="3344" max="3344" width="19.140625" style="193" customWidth="1"/>
    <col min="3345" max="3345" width="9.85546875" style="193" customWidth="1"/>
    <col min="3346" max="3346" width="11.140625" style="193" customWidth="1"/>
    <col min="3347" max="3347" width="7.28515625" style="193" customWidth="1"/>
    <col min="3348" max="3348" width="9.5703125" style="193" customWidth="1"/>
    <col min="3349" max="3349" width="8.85546875" style="193" customWidth="1"/>
    <col min="3350" max="3350" width="10.140625" style="193" customWidth="1"/>
    <col min="3351" max="3584" width="9.140625" style="193"/>
    <col min="3585" max="3585" width="10.28515625" style="193" customWidth="1"/>
    <col min="3586" max="3586" width="10.140625" style="193" customWidth="1"/>
    <col min="3587" max="3587" width="8" style="193" customWidth="1"/>
    <col min="3588" max="3588" width="35.28515625" style="193" customWidth="1"/>
    <col min="3589" max="3589" width="11.42578125" style="193" bestFit="1" customWidth="1"/>
    <col min="3590" max="3590" width="18.7109375" style="193" customWidth="1"/>
    <col min="3591" max="3591" width="7.42578125" style="193" customWidth="1"/>
    <col min="3592" max="3592" width="12.7109375" style="193" customWidth="1"/>
    <col min="3593" max="3593" width="11.7109375" style="193" customWidth="1"/>
    <col min="3594" max="3594" width="9.140625" style="193"/>
    <col min="3595" max="3595" width="9.5703125" style="193" bestFit="1" customWidth="1"/>
    <col min="3596" max="3596" width="9.85546875" style="193" customWidth="1"/>
    <col min="3597" max="3597" width="12.85546875" style="193" customWidth="1"/>
    <col min="3598" max="3598" width="9.28515625" style="193" customWidth="1"/>
    <col min="3599" max="3599" width="11.7109375" style="193" customWidth="1"/>
    <col min="3600" max="3600" width="19.140625" style="193" customWidth="1"/>
    <col min="3601" max="3601" width="9.85546875" style="193" customWidth="1"/>
    <col min="3602" max="3602" width="11.140625" style="193" customWidth="1"/>
    <col min="3603" max="3603" width="7.28515625" style="193" customWidth="1"/>
    <col min="3604" max="3604" width="9.5703125" style="193" customWidth="1"/>
    <col min="3605" max="3605" width="8.85546875" style="193" customWidth="1"/>
    <col min="3606" max="3606" width="10.140625" style="193" customWidth="1"/>
    <col min="3607" max="3840" width="9.140625" style="193"/>
    <col min="3841" max="3841" width="10.28515625" style="193" customWidth="1"/>
    <col min="3842" max="3842" width="10.140625" style="193" customWidth="1"/>
    <col min="3843" max="3843" width="8" style="193" customWidth="1"/>
    <col min="3844" max="3844" width="35.28515625" style="193" customWidth="1"/>
    <col min="3845" max="3845" width="11.42578125" style="193" bestFit="1" customWidth="1"/>
    <col min="3846" max="3846" width="18.7109375" style="193" customWidth="1"/>
    <col min="3847" max="3847" width="7.42578125" style="193" customWidth="1"/>
    <col min="3848" max="3848" width="12.7109375" style="193" customWidth="1"/>
    <col min="3849" max="3849" width="11.7109375" style="193" customWidth="1"/>
    <col min="3850" max="3850" width="9.140625" style="193"/>
    <col min="3851" max="3851" width="9.5703125" style="193" bestFit="1" customWidth="1"/>
    <col min="3852" max="3852" width="9.85546875" style="193" customWidth="1"/>
    <col min="3853" max="3853" width="12.85546875" style="193" customWidth="1"/>
    <col min="3854" max="3854" width="9.28515625" style="193" customWidth="1"/>
    <col min="3855" max="3855" width="11.7109375" style="193" customWidth="1"/>
    <col min="3856" max="3856" width="19.140625" style="193" customWidth="1"/>
    <col min="3857" max="3857" width="9.85546875" style="193" customWidth="1"/>
    <col min="3858" max="3858" width="11.140625" style="193" customWidth="1"/>
    <col min="3859" max="3859" width="7.28515625" style="193" customWidth="1"/>
    <col min="3860" max="3860" width="9.5703125" style="193" customWidth="1"/>
    <col min="3861" max="3861" width="8.85546875" style="193" customWidth="1"/>
    <col min="3862" max="3862" width="10.140625" style="193" customWidth="1"/>
    <col min="3863" max="4096" width="9.140625" style="193"/>
    <col min="4097" max="4097" width="10.28515625" style="193" customWidth="1"/>
    <col min="4098" max="4098" width="10.140625" style="193" customWidth="1"/>
    <col min="4099" max="4099" width="8" style="193" customWidth="1"/>
    <col min="4100" max="4100" width="35.28515625" style="193" customWidth="1"/>
    <col min="4101" max="4101" width="11.42578125" style="193" bestFit="1" customWidth="1"/>
    <col min="4102" max="4102" width="18.7109375" style="193" customWidth="1"/>
    <col min="4103" max="4103" width="7.42578125" style="193" customWidth="1"/>
    <col min="4104" max="4104" width="12.7109375" style="193" customWidth="1"/>
    <col min="4105" max="4105" width="11.7109375" style="193" customWidth="1"/>
    <col min="4106" max="4106" width="9.140625" style="193"/>
    <col min="4107" max="4107" width="9.5703125" style="193" bestFit="1" customWidth="1"/>
    <col min="4108" max="4108" width="9.85546875" style="193" customWidth="1"/>
    <col min="4109" max="4109" width="12.85546875" style="193" customWidth="1"/>
    <col min="4110" max="4110" width="9.28515625" style="193" customWidth="1"/>
    <col min="4111" max="4111" width="11.7109375" style="193" customWidth="1"/>
    <col min="4112" max="4112" width="19.140625" style="193" customWidth="1"/>
    <col min="4113" max="4113" width="9.85546875" style="193" customWidth="1"/>
    <col min="4114" max="4114" width="11.140625" style="193" customWidth="1"/>
    <col min="4115" max="4115" width="7.28515625" style="193" customWidth="1"/>
    <col min="4116" max="4116" width="9.5703125" style="193" customWidth="1"/>
    <col min="4117" max="4117" width="8.85546875" style="193" customWidth="1"/>
    <col min="4118" max="4118" width="10.140625" style="193" customWidth="1"/>
    <col min="4119" max="4352" width="9.140625" style="193"/>
    <col min="4353" max="4353" width="10.28515625" style="193" customWidth="1"/>
    <col min="4354" max="4354" width="10.140625" style="193" customWidth="1"/>
    <col min="4355" max="4355" width="8" style="193" customWidth="1"/>
    <col min="4356" max="4356" width="35.28515625" style="193" customWidth="1"/>
    <col min="4357" max="4357" width="11.42578125" style="193" bestFit="1" customWidth="1"/>
    <col min="4358" max="4358" width="18.7109375" style="193" customWidth="1"/>
    <col min="4359" max="4359" width="7.42578125" style="193" customWidth="1"/>
    <col min="4360" max="4360" width="12.7109375" style="193" customWidth="1"/>
    <col min="4361" max="4361" width="11.7109375" style="193" customWidth="1"/>
    <col min="4362" max="4362" width="9.140625" style="193"/>
    <col min="4363" max="4363" width="9.5703125" style="193" bestFit="1" customWidth="1"/>
    <col min="4364" max="4364" width="9.85546875" style="193" customWidth="1"/>
    <col min="4365" max="4365" width="12.85546875" style="193" customWidth="1"/>
    <col min="4366" max="4366" width="9.28515625" style="193" customWidth="1"/>
    <col min="4367" max="4367" width="11.7109375" style="193" customWidth="1"/>
    <col min="4368" max="4368" width="19.140625" style="193" customWidth="1"/>
    <col min="4369" max="4369" width="9.85546875" style="193" customWidth="1"/>
    <col min="4370" max="4370" width="11.140625" style="193" customWidth="1"/>
    <col min="4371" max="4371" width="7.28515625" style="193" customWidth="1"/>
    <col min="4372" max="4372" width="9.5703125" style="193" customWidth="1"/>
    <col min="4373" max="4373" width="8.85546875" style="193" customWidth="1"/>
    <col min="4374" max="4374" width="10.140625" style="193" customWidth="1"/>
    <col min="4375" max="4608" width="9.140625" style="193"/>
    <col min="4609" max="4609" width="10.28515625" style="193" customWidth="1"/>
    <col min="4610" max="4610" width="10.140625" style="193" customWidth="1"/>
    <col min="4611" max="4611" width="8" style="193" customWidth="1"/>
    <col min="4612" max="4612" width="35.28515625" style="193" customWidth="1"/>
    <col min="4613" max="4613" width="11.42578125" style="193" bestFit="1" customWidth="1"/>
    <col min="4614" max="4614" width="18.7109375" style="193" customWidth="1"/>
    <col min="4615" max="4615" width="7.42578125" style="193" customWidth="1"/>
    <col min="4616" max="4616" width="12.7109375" style="193" customWidth="1"/>
    <col min="4617" max="4617" width="11.7109375" style="193" customWidth="1"/>
    <col min="4618" max="4618" width="9.140625" style="193"/>
    <col min="4619" max="4619" width="9.5703125" style="193" bestFit="1" customWidth="1"/>
    <col min="4620" max="4620" width="9.85546875" style="193" customWidth="1"/>
    <col min="4621" max="4621" width="12.85546875" style="193" customWidth="1"/>
    <col min="4622" max="4622" width="9.28515625" style="193" customWidth="1"/>
    <col min="4623" max="4623" width="11.7109375" style="193" customWidth="1"/>
    <col min="4624" max="4624" width="19.140625" style="193" customWidth="1"/>
    <col min="4625" max="4625" width="9.85546875" style="193" customWidth="1"/>
    <col min="4626" max="4626" width="11.140625" style="193" customWidth="1"/>
    <col min="4627" max="4627" width="7.28515625" style="193" customWidth="1"/>
    <col min="4628" max="4628" width="9.5703125" style="193" customWidth="1"/>
    <col min="4629" max="4629" width="8.85546875" style="193" customWidth="1"/>
    <col min="4630" max="4630" width="10.140625" style="193" customWidth="1"/>
    <col min="4631" max="4864" width="9.140625" style="193"/>
    <col min="4865" max="4865" width="10.28515625" style="193" customWidth="1"/>
    <col min="4866" max="4866" width="10.140625" style="193" customWidth="1"/>
    <col min="4867" max="4867" width="8" style="193" customWidth="1"/>
    <col min="4868" max="4868" width="35.28515625" style="193" customWidth="1"/>
    <col min="4869" max="4869" width="11.42578125" style="193" bestFit="1" customWidth="1"/>
    <col min="4870" max="4870" width="18.7109375" style="193" customWidth="1"/>
    <col min="4871" max="4871" width="7.42578125" style="193" customWidth="1"/>
    <col min="4872" max="4872" width="12.7109375" style="193" customWidth="1"/>
    <col min="4873" max="4873" width="11.7109375" style="193" customWidth="1"/>
    <col min="4874" max="4874" width="9.140625" style="193"/>
    <col min="4875" max="4875" width="9.5703125" style="193" bestFit="1" customWidth="1"/>
    <col min="4876" max="4876" width="9.85546875" style="193" customWidth="1"/>
    <col min="4877" max="4877" width="12.85546875" style="193" customWidth="1"/>
    <col min="4878" max="4878" width="9.28515625" style="193" customWidth="1"/>
    <col min="4879" max="4879" width="11.7109375" style="193" customWidth="1"/>
    <col min="4880" max="4880" width="19.140625" style="193" customWidth="1"/>
    <col min="4881" max="4881" width="9.85546875" style="193" customWidth="1"/>
    <col min="4882" max="4882" width="11.140625" style="193" customWidth="1"/>
    <col min="4883" max="4883" width="7.28515625" style="193" customWidth="1"/>
    <col min="4884" max="4884" width="9.5703125" style="193" customWidth="1"/>
    <col min="4885" max="4885" width="8.85546875" style="193" customWidth="1"/>
    <col min="4886" max="4886" width="10.140625" style="193" customWidth="1"/>
    <col min="4887" max="5120" width="9.140625" style="193"/>
    <col min="5121" max="5121" width="10.28515625" style="193" customWidth="1"/>
    <col min="5122" max="5122" width="10.140625" style="193" customWidth="1"/>
    <col min="5123" max="5123" width="8" style="193" customWidth="1"/>
    <col min="5124" max="5124" width="35.28515625" style="193" customWidth="1"/>
    <col min="5125" max="5125" width="11.42578125" style="193" bestFit="1" customWidth="1"/>
    <col min="5126" max="5126" width="18.7109375" style="193" customWidth="1"/>
    <col min="5127" max="5127" width="7.42578125" style="193" customWidth="1"/>
    <col min="5128" max="5128" width="12.7109375" style="193" customWidth="1"/>
    <col min="5129" max="5129" width="11.7109375" style="193" customWidth="1"/>
    <col min="5130" max="5130" width="9.140625" style="193"/>
    <col min="5131" max="5131" width="9.5703125" style="193" bestFit="1" customWidth="1"/>
    <col min="5132" max="5132" width="9.85546875" style="193" customWidth="1"/>
    <col min="5133" max="5133" width="12.85546875" style="193" customWidth="1"/>
    <col min="5134" max="5134" width="9.28515625" style="193" customWidth="1"/>
    <col min="5135" max="5135" width="11.7109375" style="193" customWidth="1"/>
    <col min="5136" max="5136" width="19.140625" style="193" customWidth="1"/>
    <col min="5137" max="5137" width="9.85546875" style="193" customWidth="1"/>
    <col min="5138" max="5138" width="11.140625" style="193" customWidth="1"/>
    <col min="5139" max="5139" width="7.28515625" style="193" customWidth="1"/>
    <col min="5140" max="5140" width="9.5703125" style="193" customWidth="1"/>
    <col min="5141" max="5141" width="8.85546875" style="193" customWidth="1"/>
    <col min="5142" max="5142" width="10.140625" style="193" customWidth="1"/>
    <col min="5143" max="5376" width="9.140625" style="193"/>
    <col min="5377" max="5377" width="10.28515625" style="193" customWidth="1"/>
    <col min="5378" max="5378" width="10.140625" style="193" customWidth="1"/>
    <col min="5379" max="5379" width="8" style="193" customWidth="1"/>
    <col min="5380" max="5380" width="35.28515625" style="193" customWidth="1"/>
    <col min="5381" max="5381" width="11.42578125" style="193" bestFit="1" customWidth="1"/>
    <col min="5382" max="5382" width="18.7109375" style="193" customWidth="1"/>
    <col min="5383" max="5383" width="7.42578125" style="193" customWidth="1"/>
    <col min="5384" max="5384" width="12.7109375" style="193" customWidth="1"/>
    <col min="5385" max="5385" width="11.7109375" style="193" customWidth="1"/>
    <col min="5386" max="5386" width="9.140625" style="193"/>
    <col min="5387" max="5387" width="9.5703125" style="193" bestFit="1" customWidth="1"/>
    <col min="5388" max="5388" width="9.85546875" style="193" customWidth="1"/>
    <col min="5389" max="5389" width="12.85546875" style="193" customWidth="1"/>
    <col min="5390" max="5390" width="9.28515625" style="193" customWidth="1"/>
    <col min="5391" max="5391" width="11.7109375" style="193" customWidth="1"/>
    <col min="5392" max="5392" width="19.140625" style="193" customWidth="1"/>
    <col min="5393" max="5393" width="9.85546875" style="193" customWidth="1"/>
    <col min="5394" max="5394" width="11.140625" style="193" customWidth="1"/>
    <col min="5395" max="5395" width="7.28515625" style="193" customWidth="1"/>
    <col min="5396" max="5396" width="9.5703125" style="193" customWidth="1"/>
    <col min="5397" max="5397" width="8.85546875" style="193" customWidth="1"/>
    <col min="5398" max="5398" width="10.140625" style="193" customWidth="1"/>
    <col min="5399" max="5632" width="9.140625" style="193"/>
    <col min="5633" max="5633" width="10.28515625" style="193" customWidth="1"/>
    <col min="5634" max="5634" width="10.140625" style="193" customWidth="1"/>
    <col min="5635" max="5635" width="8" style="193" customWidth="1"/>
    <col min="5636" max="5636" width="35.28515625" style="193" customWidth="1"/>
    <col min="5637" max="5637" width="11.42578125" style="193" bestFit="1" customWidth="1"/>
    <col min="5638" max="5638" width="18.7109375" style="193" customWidth="1"/>
    <col min="5639" max="5639" width="7.42578125" style="193" customWidth="1"/>
    <col min="5640" max="5640" width="12.7109375" style="193" customWidth="1"/>
    <col min="5641" max="5641" width="11.7109375" style="193" customWidth="1"/>
    <col min="5642" max="5642" width="9.140625" style="193"/>
    <col min="5643" max="5643" width="9.5703125" style="193" bestFit="1" customWidth="1"/>
    <col min="5644" max="5644" width="9.85546875" style="193" customWidth="1"/>
    <col min="5645" max="5645" width="12.85546875" style="193" customWidth="1"/>
    <col min="5646" max="5646" width="9.28515625" style="193" customWidth="1"/>
    <col min="5647" max="5647" width="11.7109375" style="193" customWidth="1"/>
    <col min="5648" max="5648" width="19.140625" style="193" customWidth="1"/>
    <col min="5649" max="5649" width="9.85546875" style="193" customWidth="1"/>
    <col min="5650" max="5650" width="11.140625" style="193" customWidth="1"/>
    <col min="5651" max="5651" width="7.28515625" style="193" customWidth="1"/>
    <col min="5652" max="5652" width="9.5703125" style="193" customWidth="1"/>
    <col min="5653" max="5653" width="8.85546875" style="193" customWidth="1"/>
    <col min="5654" max="5654" width="10.140625" style="193" customWidth="1"/>
    <col min="5655" max="5888" width="9.140625" style="193"/>
    <col min="5889" max="5889" width="10.28515625" style="193" customWidth="1"/>
    <col min="5890" max="5890" width="10.140625" style="193" customWidth="1"/>
    <col min="5891" max="5891" width="8" style="193" customWidth="1"/>
    <col min="5892" max="5892" width="35.28515625" style="193" customWidth="1"/>
    <col min="5893" max="5893" width="11.42578125" style="193" bestFit="1" customWidth="1"/>
    <col min="5894" max="5894" width="18.7109375" style="193" customWidth="1"/>
    <col min="5895" max="5895" width="7.42578125" style="193" customWidth="1"/>
    <col min="5896" max="5896" width="12.7109375" style="193" customWidth="1"/>
    <col min="5897" max="5897" width="11.7109375" style="193" customWidth="1"/>
    <col min="5898" max="5898" width="9.140625" style="193"/>
    <col min="5899" max="5899" width="9.5703125" style="193" bestFit="1" customWidth="1"/>
    <col min="5900" max="5900" width="9.85546875" style="193" customWidth="1"/>
    <col min="5901" max="5901" width="12.85546875" style="193" customWidth="1"/>
    <col min="5902" max="5902" width="9.28515625" style="193" customWidth="1"/>
    <col min="5903" max="5903" width="11.7109375" style="193" customWidth="1"/>
    <col min="5904" max="5904" width="19.140625" style="193" customWidth="1"/>
    <col min="5905" max="5905" width="9.85546875" style="193" customWidth="1"/>
    <col min="5906" max="5906" width="11.140625" style="193" customWidth="1"/>
    <col min="5907" max="5907" width="7.28515625" style="193" customWidth="1"/>
    <col min="5908" max="5908" width="9.5703125" style="193" customWidth="1"/>
    <col min="5909" max="5909" width="8.85546875" style="193" customWidth="1"/>
    <col min="5910" max="5910" width="10.140625" style="193" customWidth="1"/>
    <col min="5911" max="6144" width="9.140625" style="193"/>
    <col min="6145" max="6145" width="10.28515625" style="193" customWidth="1"/>
    <col min="6146" max="6146" width="10.140625" style="193" customWidth="1"/>
    <col min="6147" max="6147" width="8" style="193" customWidth="1"/>
    <col min="6148" max="6148" width="35.28515625" style="193" customWidth="1"/>
    <col min="6149" max="6149" width="11.42578125" style="193" bestFit="1" customWidth="1"/>
    <col min="6150" max="6150" width="18.7109375" style="193" customWidth="1"/>
    <col min="6151" max="6151" width="7.42578125" style="193" customWidth="1"/>
    <col min="6152" max="6152" width="12.7109375" style="193" customWidth="1"/>
    <col min="6153" max="6153" width="11.7109375" style="193" customWidth="1"/>
    <col min="6154" max="6154" width="9.140625" style="193"/>
    <col min="6155" max="6155" width="9.5703125" style="193" bestFit="1" customWidth="1"/>
    <col min="6156" max="6156" width="9.85546875" style="193" customWidth="1"/>
    <col min="6157" max="6157" width="12.85546875" style="193" customWidth="1"/>
    <col min="6158" max="6158" width="9.28515625" style="193" customWidth="1"/>
    <col min="6159" max="6159" width="11.7109375" style="193" customWidth="1"/>
    <col min="6160" max="6160" width="19.140625" style="193" customWidth="1"/>
    <col min="6161" max="6161" width="9.85546875" style="193" customWidth="1"/>
    <col min="6162" max="6162" width="11.140625" style="193" customWidth="1"/>
    <col min="6163" max="6163" width="7.28515625" style="193" customWidth="1"/>
    <col min="6164" max="6164" width="9.5703125" style="193" customWidth="1"/>
    <col min="6165" max="6165" width="8.85546875" style="193" customWidth="1"/>
    <col min="6166" max="6166" width="10.140625" style="193" customWidth="1"/>
    <col min="6167" max="6400" width="9.140625" style="193"/>
    <col min="6401" max="6401" width="10.28515625" style="193" customWidth="1"/>
    <col min="6402" max="6402" width="10.140625" style="193" customWidth="1"/>
    <col min="6403" max="6403" width="8" style="193" customWidth="1"/>
    <col min="6404" max="6404" width="35.28515625" style="193" customWidth="1"/>
    <col min="6405" max="6405" width="11.42578125" style="193" bestFit="1" customWidth="1"/>
    <col min="6406" max="6406" width="18.7109375" style="193" customWidth="1"/>
    <col min="6407" max="6407" width="7.42578125" style="193" customWidth="1"/>
    <col min="6408" max="6408" width="12.7109375" style="193" customWidth="1"/>
    <col min="6409" max="6409" width="11.7109375" style="193" customWidth="1"/>
    <col min="6410" max="6410" width="9.140625" style="193"/>
    <col min="6411" max="6411" width="9.5703125" style="193" bestFit="1" customWidth="1"/>
    <col min="6412" max="6412" width="9.85546875" style="193" customWidth="1"/>
    <col min="6413" max="6413" width="12.85546875" style="193" customWidth="1"/>
    <col min="6414" max="6414" width="9.28515625" style="193" customWidth="1"/>
    <col min="6415" max="6415" width="11.7109375" style="193" customWidth="1"/>
    <col min="6416" max="6416" width="19.140625" style="193" customWidth="1"/>
    <col min="6417" max="6417" width="9.85546875" style="193" customWidth="1"/>
    <col min="6418" max="6418" width="11.140625" style="193" customWidth="1"/>
    <col min="6419" max="6419" width="7.28515625" style="193" customWidth="1"/>
    <col min="6420" max="6420" width="9.5703125" style="193" customWidth="1"/>
    <col min="6421" max="6421" width="8.85546875" style="193" customWidth="1"/>
    <col min="6422" max="6422" width="10.140625" style="193" customWidth="1"/>
    <col min="6423" max="6656" width="9.140625" style="193"/>
    <col min="6657" max="6657" width="10.28515625" style="193" customWidth="1"/>
    <col min="6658" max="6658" width="10.140625" style="193" customWidth="1"/>
    <col min="6659" max="6659" width="8" style="193" customWidth="1"/>
    <col min="6660" max="6660" width="35.28515625" style="193" customWidth="1"/>
    <col min="6661" max="6661" width="11.42578125" style="193" bestFit="1" customWidth="1"/>
    <col min="6662" max="6662" width="18.7109375" style="193" customWidth="1"/>
    <col min="6663" max="6663" width="7.42578125" style="193" customWidth="1"/>
    <col min="6664" max="6664" width="12.7109375" style="193" customWidth="1"/>
    <col min="6665" max="6665" width="11.7109375" style="193" customWidth="1"/>
    <col min="6666" max="6666" width="9.140625" style="193"/>
    <col min="6667" max="6667" width="9.5703125" style="193" bestFit="1" customWidth="1"/>
    <col min="6668" max="6668" width="9.85546875" style="193" customWidth="1"/>
    <col min="6669" max="6669" width="12.85546875" style="193" customWidth="1"/>
    <col min="6670" max="6670" width="9.28515625" style="193" customWidth="1"/>
    <col min="6671" max="6671" width="11.7109375" style="193" customWidth="1"/>
    <col min="6672" max="6672" width="19.140625" style="193" customWidth="1"/>
    <col min="6673" max="6673" width="9.85546875" style="193" customWidth="1"/>
    <col min="6674" max="6674" width="11.140625" style="193" customWidth="1"/>
    <col min="6675" max="6675" width="7.28515625" style="193" customWidth="1"/>
    <col min="6676" max="6676" width="9.5703125" style="193" customWidth="1"/>
    <col min="6677" max="6677" width="8.85546875" style="193" customWidth="1"/>
    <col min="6678" max="6678" width="10.140625" style="193" customWidth="1"/>
    <col min="6679" max="6912" width="9.140625" style="193"/>
    <col min="6913" max="6913" width="10.28515625" style="193" customWidth="1"/>
    <col min="6914" max="6914" width="10.140625" style="193" customWidth="1"/>
    <col min="6915" max="6915" width="8" style="193" customWidth="1"/>
    <col min="6916" max="6916" width="35.28515625" style="193" customWidth="1"/>
    <col min="6917" max="6917" width="11.42578125" style="193" bestFit="1" customWidth="1"/>
    <col min="6918" max="6918" width="18.7109375" style="193" customWidth="1"/>
    <col min="6919" max="6919" width="7.42578125" style="193" customWidth="1"/>
    <col min="6920" max="6920" width="12.7109375" style="193" customWidth="1"/>
    <col min="6921" max="6921" width="11.7109375" style="193" customWidth="1"/>
    <col min="6922" max="6922" width="9.140625" style="193"/>
    <col min="6923" max="6923" width="9.5703125" style="193" bestFit="1" customWidth="1"/>
    <col min="6924" max="6924" width="9.85546875" style="193" customWidth="1"/>
    <col min="6925" max="6925" width="12.85546875" style="193" customWidth="1"/>
    <col min="6926" max="6926" width="9.28515625" style="193" customWidth="1"/>
    <col min="6927" max="6927" width="11.7109375" style="193" customWidth="1"/>
    <col min="6928" max="6928" width="19.140625" style="193" customWidth="1"/>
    <col min="6929" max="6929" width="9.85546875" style="193" customWidth="1"/>
    <col min="6930" max="6930" width="11.140625" style="193" customWidth="1"/>
    <col min="6931" max="6931" width="7.28515625" style="193" customWidth="1"/>
    <col min="6932" max="6932" width="9.5703125" style="193" customWidth="1"/>
    <col min="6933" max="6933" width="8.85546875" style="193" customWidth="1"/>
    <col min="6934" max="6934" width="10.140625" style="193" customWidth="1"/>
    <col min="6935" max="7168" width="9.140625" style="193"/>
    <col min="7169" max="7169" width="10.28515625" style="193" customWidth="1"/>
    <col min="7170" max="7170" width="10.140625" style="193" customWidth="1"/>
    <col min="7171" max="7171" width="8" style="193" customWidth="1"/>
    <col min="7172" max="7172" width="35.28515625" style="193" customWidth="1"/>
    <col min="7173" max="7173" width="11.42578125" style="193" bestFit="1" customWidth="1"/>
    <col min="7174" max="7174" width="18.7109375" style="193" customWidth="1"/>
    <col min="7175" max="7175" width="7.42578125" style="193" customWidth="1"/>
    <col min="7176" max="7176" width="12.7109375" style="193" customWidth="1"/>
    <col min="7177" max="7177" width="11.7109375" style="193" customWidth="1"/>
    <col min="7178" max="7178" width="9.140625" style="193"/>
    <col min="7179" max="7179" width="9.5703125" style="193" bestFit="1" customWidth="1"/>
    <col min="7180" max="7180" width="9.85546875" style="193" customWidth="1"/>
    <col min="7181" max="7181" width="12.85546875" style="193" customWidth="1"/>
    <col min="7182" max="7182" width="9.28515625" style="193" customWidth="1"/>
    <col min="7183" max="7183" width="11.7109375" style="193" customWidth="1"/>
    <col min="7184" max="7184" width="19.140625" style="193" customWidth="1"/>
    <col min="7185" max="7185" width="9.85546875" style="193" customWidth="1"/>
    <col min="7186" max="7186" width="11.140625" style="193" customWidth="1"/>
    <col min="7187" max="7187" width="7.28515625" style="193" customWidth="1"/>
    <col min="7188" max="7188" width="9.5703125" style="193" customWidth="1"/>
    <col min="7189" max="7189" width="8.85546875" style="193" customWidth="1"/>
    <col min="7190" max="7190" width="10.140625" style="193" customWidth="1"/>
    <col min="7191" max="7424" width="9.140625" style="193"/>
    <col min="7425" max="7425" width="10.28515625" style="193" customWidth="1"/>
    <col min="7426" max="7426" width="10.140625" style="193" customWidth="1"/>
    <col min="7427" max="7427" width="8" style="193" customWidth="1"/>
    <col min="7428" max="7428" width="35.28515625" style="193" customWidth="1"/>
    <col min="7429" max="7429" width="11.42578125" style="193" bestFit="1" customWidth="1"/>
    <col min="7430" max="7430" width="18.7109375" style="193" customWidth="1"/>
    <col min="7431" max="7431" width="7.42578125" style="193" customWidth="1"/>
    <col min="7432" max="7432" width="12.7109375" style="193" customWidth="1"/>
    <col min="7433" max="7433" width="11.7109375" style="193" customWidth="1"/>
    <col min="7434" max="7434" width="9.140625" style="193"/>
    <col min="7435" max="7435" width="9.5703125" style="193" bestFit="1" customWidth="1"/>
    <col min="7436" max="7436" width="9.85546875" style="193" customWidth="1"/>
    <col min="7437" max="7437" width="12.85546875" style="193" customWidth="1"/>
    <col min="7438" max="7438" width="9.28515625" style="193" customWidth="1"/>
    <col min="7439" max="7439" width="11.7109375" style="193" customWidth="1"/>
    <col min="7440" max="7440" width="19.140625" style="193" customWidth="1"/>
    <col min="7441" max="7441" width="9.85546875" style="193" customWidth="1"/>
    <col min="7442" max="7442" width="11.140625" style="193" customWidth="1"/>
    <col min="7443" max="7443" width="7.28515625" style="193" customWidth="1"/>
    <col min="7444" max="7444" width="9.5703125" style="193" customWidth="1"/>
    <col min="7445" max="7445" width="8.85546875" style="193" customWidth="1"/>
    <col min="7446" max="7446" width="10.140625" style="193" customWidth="1"/>
    <col min="7447" max="7680" width="9.140625" style="193"/>
    <col min="7681" max="7681" width="10.28515625" style="193" customWidth="1"/>
    <col min="7682" max="7682" width="10.140625" style="193" customWidth="1"/>
    <col min="7683" max="7683" width="8" style="193" customWidth="1"/>
    <col min="7684" max="7684" width="35.28515625" style="193" customWidth="1"/>
    <col min="7685" max="7685" width="11.42578125" style="193" bestFit="1" customWidth="1"/>
    <col min="7686" max="7686" width="18.7109375" style="193" customWidth="1"/>
    <col min="7687" max="7687" width="7.42578125" style="193" customWidth="1"/>
    <col min="7688" max="7688" width="12.7109375" style="193" customWidth="1"/>
    <col min="7689" max="7689" width="11.7109375" style="193" customWidth="1"/>
    <col min="7690" max="7690" width="9.140625" style="193"/>
    <col min="7691" max="7691" width="9.5703125" style="193" bestFit="1" customWidth="1"/>
    <col min="7692" max="7692" width="9.85546875" style="193" customWidth="1"/>
    <col min="7693" max="7693" width="12.85546875" style="193" customWidth="1"/>
    <col min="7694" max="7694" width="9.28515625" style="193" customWidth="1"/>
    <col min="7695" max="7695" width="11.7109375" style="193" customWidth="1"/>
    <col min="7696" max="7696" width="19.140625" style="193" customWidth="1"/>
    <col min="7697" max="7697" width="9.85546875" style="193" customWidth="1"/>
    <col min="7698" max="7698" width="11.140625" style="193" customWidth="1"/>
    <col min="7699" max="7699" width="7.28515625" style="193" customWidth="1"/>
    <col min="7700" max="7700" width="9.5703125" style="193" customWidth="1"/>
    <col min="7701" max="7701" width="8.85546875" style="193" customWidth="1"/>
    <col min="7702" max="7702" width="10.140625" style="193" customWidth="1"/>
    <col min="7703" max="7936" width="9.140625" style="193"/>
    <col min="7937" max="7937" width="10.28515625" style="193" customWidth="1"/>
    <col min="7938" max="7938" width="10.140625" style="193" customWidth="1"/>
    <col min="7939" max="7939" width="8" style="193" customWidth="1"/>
    <col min="7940" max="7940" width="35.28515625" style="193" customWidth="1"/>
    <col min="7941" max="7941" width="11.42578125" style="193" bestFit="1" customWidth="1"/>
    <col min="7942" max="7942" width="18.7109375" style="193" customWidth="1"/>
    <col min="7943" max="7943" width="7.42578125" style="193" customWidth="1"/>
    <col min="7944" max="7944" width="12.7109375" style="193" customWidth="1"/>
    <col min="7945" max="7945" width="11.7109375" style="193" customWidth="1"/>
    <col min="7946" max="7946" width="9.140625" style="193"/>
    <col min="7947" max="7947" width="9.5703125" style="193" bestFit="1" customWidth="1"/>
    <col min="7948" max="7948" width="9.85546875" style="193" customWidth="1"/>
    <col min="7949" max="7949" width="12.85546875" style="193" customWidth="1"/>
    <col min="7950" max="7950" width="9.28515625" style="193" customWidth="1"/>
    <col min="7951" max="7951" width="11.7109375" style="193" customWidth="1"/>
    <col min="7952" max="7952" width="19.140625" style="193" customWidth="1"/>
    <col min="7953" max="7953" width="9.85546875" style="193" customWidth="1"/>
    <col min="7954" max="7954" width="11.140625" style="193" customWidth="1"/>
    <col min="7955" max="7955" width="7.28515625" style="193" customWidth="1"/>
    <col min="7956" max="7956" width="9.5703125" style="193" customWidth="1"/>
    <col min="7957" max="7957" width="8.85546875" style="193" customWidth="1"/>
    <col min="7958" max="7958" width="10.140625" style="193" customWidth="1"/>
    <col min="7959" max="8192" width="9.140625" style="193"/>
    <col min="8193" max="8193" width="10.28515625" style="193" customWidth="1"/>
    <col min="8194" max="8194" width="10.140625" style="193" customWidth="1"/>
    <col min="8195" max="8195" width="8" style="193" customWidth="1"/>
    <col min="8196" max="8196" width="35.28515625" style="193" customWidth="1"/>
    <col min="8197" max="8197" width="11.42578125" style="193" bestFit="1" customWidth="1"/>
    <col min="8198" max="8198" width="18.7109375" style="193" customWidth="1"/>
    <col min="8199" max="8199" width="7.42578125" style="193" customWidth="1"/>
    <col min="8200" max="8200" width="12.7109375" style="193" customWidth="1"/>
    <col min="8201" max="8201" width="11.7109375" style="193" customWidth="1"/>
    <col min="8202" max="8202" width="9.140625" style="193"/>
    <col min="8203" max="8203" width="9.5703125" style="193" bestFit="1" customWidth="1"/>
    <col min="8204" max="8204" width="9.85546875" style="193" customWidth="1"/>
    <col min="8205" max="8205" width="12.85546875" style="193" customWidth="1"/>
    <col min="8206" max="8206" width="9.28515625" style="193" customWidth="1"/>
    <col min="8207" max="8207" width="11.7109375" style="193" customWidth="1"/>
    <col min="8208" max="8208" width="19.140625" style="193" customWidth="1"/>
    <col min="8209" max="8209" width="9.85546875" style="193" customWidth="1"/>
    <col min="8210" max="8210" width="11.140625" style="193" customWidth="1"/>
    <col min="8211" max="8211" width="7.28515625" style="193" customWidth="1"/>
    <col min="8212" max="8212" width="9.5703125" style="193" customWidth="1"/>
    <col min="8213" max="8213" width="8.85546875" style="193" customWidth="1"/>
    <col min="8214" max="8214" width="10.140625" style="193" customWidth="1"/>
    <col min="8215" max="8448" width="9.140625" style="193"/>
    <col min="8449" max="8449" width="10.28515625" style="193" customWidth="1"/>
    <col min="8450" max="8450" width="10.140625" style="193" customWidth="1"/>
    <col min="8451" max="8451" width="8" style="193" customWidth="1"/>
    <col min="8452" max="8452" width="35.28515625" style="193" customWidth="1"/>
    <col min="8453" max="8453" width="11.42578125" style="193" bestFit="1" customWidth="1"/>
    <col min="8454" max="8454" width="18.7109375" style="193" customWidth="1"/>
    <col min="8455" max="8455" width="7.42578125" style="193" customWidth="1"/>
    <col min="8456" max="8456" width="12.7109375" style="193" customWidth="1"/>
    <col min="8457" max="8457" width="11.7109375" style="193" customWidth="1"/>
    <col min="8458" max="8458" width="9.140625" style="193"/>
    <col min="8459" max="8459" width="9.5703125" style="193" bestFit="1" customWidth="1"/>
    <col min="8460" max="8460" width="9.85546875" style="193" customWidth="1"/>
    <col min="8461" max="8461" width="12.85546875" style="193" customWidth="1"/>
    <col min="8462" max="8462" width="9.28515625" style="193" customWidth="1"/>
    <col min="8463" max="8463" width="11.7109375" style="193" customWidth="1"/>
    <col min="8464" max="8464" width="19.140625" style="193" customWidth="1"/>
    <col min="8465" max="8465" width="9.85546875" style="193" customWidth="1"/>
    <col min="8466" max="8466" width="11.140625" style="193" customWidth="1"/>
    <col min="8467" max="8467" width="7.28515625" style="193" customWidth="1"/>
    <col min="8468" max="8468" width="9.5703125" style="193" customWidth="1"/>
    <col min="8469" max="8469" width="8.85546875" style="193" customWidth="1"/>
    <col min="8470" max="8470" width="10.140625" style="193" customWidth="1"/>
    <col min="8471" max="8704" width="9.140625" style="193"/>
    <col min="8705" max="8705" width="10.28515625" style="193" customWidth="1"/>
    <col min="8706" max="8706" width="10.140625" style="193" customWidth="1"/>
    <col min="8707" max="8707" width="8" style="193" customWidth="1"/>
    <col min="8708" max="8708" width="35.28515625" style="193" customWidth="1"/>
    <col min="8709" max="8709" width="11.42578125" style="193" bestFit="1" customWidth="1"/>
    <col min="8710" max="8710" width="18.7109375" style="193" customWidth="1"/>
    <col min="8711" max="8711" width="7.42578125" style="193" customWidth="1"/>
    <col min="8712" max="8712" width="12.7109375" style="193" customWidth="1"/>
    <col min="8713" max="8713" width="11.7109375" style="193" customWidth="1"/>
    <col min="8714" max="8714" width="9.140625" style="193"/>
    <col min="8715" max="8715" width="9.5703125" style="193" bestFit="1" customWidth="1"/>
    <col min="8716" max="8716" width="9.85546875" style="193" customWidth="1"/>
    <col min="8717" max="8717" width="12.85546875" style="193" customWidth="1"/>
    <col min="8718" max="8718" width="9.28515625" style="193" customWidth="1"/>
    <col min="8719" max="8719" width="11.7109375" style="193" customWidth="1"/>
    <col min="8720" max="8720" width="19.140625" style="193" customWidth="1"/>
    <col min="8721" max="8721" width="9.85546875" style="193" customWidth="1"/>
    <col min="8722" max="8722" width="11.140625" style="193" customWidth="1"/>
    <col min="8723" max="8723" width="7.28515625" style="193" customWidth="1"/>
    <col min="8724" max="8724" width="9.5703125" style="193" customWidth="1"/>
    <col min="8725" max="8725" width="8.85546875" style="193" customWidth="1"/>
    <col min="8726" max="8726" width="10.140625" style="193" customWidth="1"/>
    <col min="8727" max="8960" width="9.140625" style="193"/>
    <col min="8961" max="8961" width="10.28515625" style="193" customWidth="1"/>
    <col min="8962" max="8962" width="10.140625" style="193" customWidth="1"/>
    <col min="8963" max="8963" width="8" style="193" customWidth="1"/>
    <col min="8964" max="8964" width="35.28515625" style="193" customWidth="1"/>
    <col min="8965" max="8965" width="11.42578125" style="193" bestFit="1" customWidth="1"/>
    <col min="8966" max="8966" width="18.7109375" style="193" customWidth="1"/>
    <col min="8967" max="8967" width="7.42578125" style="193" customWidth="1"/>
    <col min="8968" max="8968" width="12.7109375" style="193" customWidth="1"/>
    <col min="8969" max="8969" width="11.7109375" style="193" customWidth="1"/>
    <col min="8970" max="8970" width="9.140625" style="193"/>
    <col min="8971" max="8971" width="9.5703125" style="193" bestFit="1" customWidth="1"/>
    <col min="8972" max="8972" width="9.85546875" style="193" customWidth="1"/>
    <col min="8973" max="8973" width="12.85546875" style="193" customWidth="1"/>
    <col min="8974" max="8974" width="9.28515625" style="193" customWidth="1"/>
    <col min="8975" max="8975" width="11.7109375" style="193" customWidth="1"/>
    <col min="8976" max="8976" width="19.140625" style="193" customWidth="1"/>
    <col min="8977" max="8977" width="9.85546875" style="193" customWidth="1"/>
    <col min="8978" max="8978" width="11.140625" style="193" customWidth="1"/>
    <col min="8979" max="8979" width="7.28515625" style="193" customWidth="1"/>
    <col min="8980" max="8980" width="9.5703125" style="193" customWidth="1"/>
    <col min="8981" max="8981" width="8.85546875" style="193" customWidth="1"/>
    <col min="8982" max="8982" width="10.140625" style="193" customWidth="1"/>
    <col min="8983" max="9216" width="9.140625" style="193"/>
    <col min="9217" max="9217" width="10.28515625" style="193" customWidth="1"/>
    <col min="9218" max="9218" width="10.140625" style="193" customWidth="1"/>
    <col min="9219" max="9219" width="8" style="193" customWidth="1"/>
    <col min="9220" max="9220" width="35.28515625" style="193" customWidth="1"/>
    <col min="9221" max="9221" width="11.42578125" style="193" bestFit="1" customWidth="1"/>
    <col min="9222" max="9222" width="18.7109375" style="193" customWidth="1"/>
    <col min="9223" max="9223" width="7.42578125" style="193" customWidth="1"/>
    <col min="9224" max="9224" width="12.7109375" style="193" customWidth="1"/>
    <col min="9225" max="9225" width="11.7109375" style="193" customWidth="1"/>
    <col min="9226" max="9226" width="9.140625" style="193"/>
    <col min="9227" max="9227" width="9.5703125" style="193" bestFit="1" customWidth="1"/>
    <col min="9228" max="9228" width="9.85546875" style="193" customWidth="1"/>
    <col min="9229" max="9229" width="12.85546875" style="193" customWidth="1"/>
    <col min="9230" max="9230" width="9.28515625" style="193" customWidth="1"/>
    <col min="9231" max="9231" width="11.7109375" style="193" customWidth="1"/>
    <col min="9232" max="9232" width="19.140625" style="193" customWidth="1"/>
    <col min="9233" max="9233" width="9.85546875" style="193" customWidth="1"/>
    <col min="9234" max="9234" width="11.140625" style="193" customWidth="1"/>
    <col min="9235" max="9235" width="7.28515625" style="193" customWidth="1"/>
    <col min="9236" max="9236" width="9.5703125" style="193" customWidth="1"/>
    <col min="9237" max="9237" width="8.85546875" style="193" customWidth="1"/>
    <col min="9238" max="9238" width="10.140625" style="193" customWidth="1"/>
    <col min="9239" max="9472" width="9.140625" style="193"/>
    <col min="9473" max="9473" width="10.28515625" style="193" customWidth="1"/>
    <col min="9474" max="9474" width="10.140625" style="193" customWidth="1"/>
    <col min="9475" max="9475" width="8" style="193" customWidth="1"/>
    <col min="9476" max="9476" width="35.28515625" style="193" customWidth="1"/>
    <col min="9477" max="9477" width="11.42578125" style="193" bestFit="1" customWidth="1"/>
    <col min="9478" max="9478" width="18.7109375" style="193" customWidth="1"/>
    <col min="9479" max="9479" width="7.42578125" style="193" customWidth="1"/>
    <col min="9480" max="9480" width="12.7109375" style="193" customWidth="1"/>
    <col min="9481" max="9481" width="11.7109375" style="193" customWidth="1"/>
    <col min="9482" max="9482" width="9.140625" style="193"/>
    <col min="9483" max="9483" width="9.5703125" style="193" bestFit="1" customWidth="1"/>
    <col min="9484" max="9484" width="9.85546875" style="193" customWidth="1"/>
    <col min="9485" max="9485" width="12.85546875" style="193" customWidth="1"/>
    <col min="9486" max="9486" width="9.28515625" style="193" customWidth="1"/>
    <col min="9487" max="9487" width="11.7109375" style="193" customWidth="1"/>
    <col min="9488" max="9488" width="19.140625" style="193" customWidth="1"/>
    <col min="9489" max="9489" width="9.85546875" style="193" customWidth="1"/>
    <col min="9490" max="9490" width="11.140625" style="193" customWidth="1"/>
    <col min="9491" max="9491" width="7.28515625" style="193" customWidth="1"/>
    <col min="9492" max="9492" width="9.5703125" style="193" customWidth="1"/>
    <col min="9493" max="9493" width="8.85546875" style="193" customWidth="1"/>
    <col min="9494" max="9494" width="10.140625" style="193" customWidth="1"/>
    <col min="9495" max="9728" width="9.140625" style="193"/>
    <col min="9729" max="9729" width="10.28515625" style="193" customWidth="1"/>
    <col min="9730" max="9730" width="10.140625" style="193" customWidth="1"/>
    <col min="9731" max="9731" width="8" style="193" customWidth="1"/>
    <col min="9732" max="9732" width="35.28515625" style="193" customWidth="1"/>
    <col min="9733" max="9733" width="11.42578125" style="193" bestFit="1" customWidth="1"/>
    <col min="9734" max="9734" width="18.7109375" style="193" customWidth="1"/>
    <col min="9735" max="9735" width="7.42578125" style="193" customWidth="1"/>
    <col min="9736" max="9736" width="12.7109375" style="193" customWidth="1"/>
    <col min="9737" max="9737" width="11.7109375" style="193" customWidth="1"/>
    <col min="9738" max="9738" width="9.140625" style="193"/>
    <col min="9739" max="9739" width="9.5703125" style="193" bestFit="1" customWidth="1"/>
    <col min="9740" max="9740" width="9.85546875" style="193" customWidth="1"/>
    <col min="9741" max="9741" width="12.85546875" style="193" customWidth="1"/>
    <col min="9742" max="9742" width="9.28515625" style="193" customWidth="1"/>
    <col min="9743" max="9743" width="11.7109375" style="193" customWidth="1"/>
    <col min="9744" max="9744" width="19.140625" style="193" customWidth="1"/>
    <col min="9745" max="9745" width="9.85546875" style="193" customWidth="1"/>
    <col min="9746" max="9746" width="11.140625" style="193" customWidth="1"/>
    <col min="9747" max="9747" width="7.28515625" style="193" customWidth="1"/>
    <col min="9748" max="9748" width="9.5703125" style="193" customWidth="1"/>
    <col min="9749" max="9749" width="8.85546875" style="193" customWidth="1"/>
    <col min="9750" max="9750" width="10.140625" style="193" customWidth="1"/>
    <col min="9751" max="9984" width="9.140625" style="193"/>
    <col min="9985" max="9985" width="10.28515625" style="193" customWidth="1"/>
    <col min="9986" max="9986" width="10.140625" style="193" customWidth="1"/>
    <col min="9987" max="9987" width="8" style="193" customWidth="1"/>
    <col min="9988" max="9988" width="35.28515625" style="193" customWidth="1"/>
    <col min="9989" max="9989" width="11.42578125" style="193" bestFit="1" customWidth="1"/>
    <col min="9990" max="9990" width="18.7109375" style="193" customWidth="1"/>
    <col min="9991" max="9991" width="7.42578125" style="193" customWidth="1"/>
    <col min="9992" max="9992" width="12.7109375" style="193" customWidth="1"/>
    <col min="9993" max="9993" width="11.7109375" style="193" customWidth="1"/>
    <col min="9994" max="9994" width="9.140625" style="193"/>
    <col min="9995" max="9995" width="9.5703125" style="193" bestFit="1" customWidth="1"/>
    <col min="9996" max="9996" width="9.85546875" style="193" customWidth="1"/>
    <col min="9997" max="9997" width="12.85546875" style="193" customWidth="1"/>
    <col min="9998" max="9998" width="9.28515625" style="193" customWidth="1"/>
    <col min="9999" max="9999" width="11.7109375" style="193" customWidth="1"/>
    <col min="10000" max="10000" width="19.140625" style="193" customWidth="1"/>
    <col min="10001" max="10001" width="9.85546875" style="193" customWidth="1"/>
    <col min="10002" max="10002" width="11.140625" style="193" customWidth="1"/>
    <col min="10003" max="10003" width="7.28515625" style="193" customWidth="1"/>
    <col min="10004" max="10004" width="9.5703125" style="193" customWidth="1"/>
    <col min="10005" max="10005" width="8.85546875" style="193" customWidth="1"/>
    <col min="10006" max="10006" width="10.140625" style="193" customWidth="1"/>
    <col min="10007" max="10240" width="9.140625" style="193"/>
    <col min="10241" max="10241" width="10.28515625" style="193" customWidth="1"/>
    <col min="10242" max="10242" width="10.140625" style="193" customWidth="1"/>
    <col min="10243" max="10243" width="8" style="193" customWidth="1"/>
    <col min="10244" max="10244" width="35.28515625" style="193" customWidth="1"/>
    <col min="10245" max="10245" width="11.42578125" style="193" bestFit="1" customWidth="1"/>
    <col min="10246" max="10246" width="18.7109375" style="193" customWidth="1"/>
    <col min="10247" max="10247" width="7.42578125" style="193" customWidth="1"/>
    <col min="10248" max="10248" width="12.7109375" style="193" customWidth="1"/>
    <col min="10249" max="10249" width="11.7109375" style="193" customWidth="1"/>
    <col min="10250" max="10250" width="9.140625" style="193"/>
    <col min="10251" max="10251" width="9.5703125" style="193" bestFit="1" customWidth="1"/>
    <col min="10252" max="10252" width="9.85546875" style="193" customWidth="1"/>
    <col min="10253" max="10253" width="12.85546875" style="193" customWidth="1"/>
    <col min="10254" max="10254" width="9.28515625" style="193" customWidth="1"/>
    <col min="10255" max="10255" width="11.7109375" style="193" customWidth="1"/>
    <col min="10256" max="10256" width="19.140625" style="193" customWidth="1"/>
    <col min="10257" max="10257" width="9.85546875" style="193" customWidth="1"/>
    <col min="10258" max="10258" width="11.140625" style="193" customWidth="1"/>
    <col min="10259" max="10259" width="7.28515625" style="193" customWidth="1"/>
    <col min="10260" max="10260" width="9.5703125" style="193" customWidth="1"/>
    <col min="10261" max="10261" width="8.85546875" style="193" customWidth="1"/>
    <col min="10262" max="10262" width="10.140625" style="193" customWidth="1"/>
    <col min="10263" max="10496" width="9.140625" style="193"/>
    <col min="10497" max="10497" width="10.28515625" style="193" customWidth="1"/>
    <col min="10498" max="10498" width="10.140625" style="193" customWidth="1"/>
    <col min="10499" max="10499" width="8" style="193" customWidth="1"/>
    <col min="10500" max="10500" width="35.28515625" style="193" customWidth="1"/>
    <col min="10501" max="10501" width="11.42578125" style="193" bestFit="1" customWidth="1"/>
    <col min="10502" max="10502" width="18.7109375" style="193" customWidth="1"/>
    <col min="10503" max="10503" width="7.42578125" style="193" customWidth="1"/>
    <col min="10504" max="10504" width="12.7109375" style="193" customWidth="1"/>
    <col min="10505" max="10505" width="11.7109375" style="193" customWidth="1"/>
    <col min="10506" max="10506" width="9.140625" style="193"/>
    <col min="10507" max="10507" width="9.5703125" style="193" bestFit="1" customWidth="1"/>
    <col min="10508" max="10508" width="9.85546875" style="193" customWidth="1"/>
    <col min="10509" max="10509" width="12.85546875" style="193" customWidth="1"/>
    <col min="10510" max="10510" width="9.28515625" style="193" customWidth="1"/>
    <col min="10511" max="10511" width="11.7109375" style="193" customWidth="1"/>
    <col min="10512" max="10512" width="19.140625" style="193" customWidth="1"/>
    <col min="10513" max="10513" width="9.85546875" style="193" customWidth="1"/>
    <col min="10514" max="10514" width="11.140625" style="193" customWidth="1"/>
    <col min="10515" max="10515" width="7.28515625" style="193" customWidth="1"/>
    <col min="10516" max="10516" width="9.5703125" style="193" customWidth="1"/>
    <col min="10517" max="10517" width="8.85546875" style="193" customWidth="1"/>
    <col min="10518" max="10518" width="10.140625" style="193" customWidth="1"/>
    <col min="10519" max="10752" width="9.140625" style="193"/>
    <col min="10753" max="10753" width="10.28515625" style="193" customWidth="1"/>
    <col min="10754" max="10754" width="10.140625" style="193" customWidth="1"/>
    <col min="10755" max="10755" width="8" style="193" customWidth="1"/>
    <col min="10756" max="10756" width="35.28515625" style="193" customWidth="1"/>
    <col min="10757" max="10757" width="11.42578125" style="193" bestFit="1" customWidth="1"/>
    <col min="10758" max="10758" width="18.7109375" style="193" customWidth="1"/>
    <col min="10759" max="10759" width="7.42578125" style="193" customWidth="1"/>
    <col min="10760" max="10760" width="12.7109375" style="193" customWidth="1"/>
    <col min="10761" max="10761" width="11.7109375" style="193" customWidth="1"/>
    <col min="10762" max="10762" width="9.140625" style="193"/>
    <col min="10763" max="10763" width="9.5703125" style="193" bestFit="1" customWidth="1"/>
    <col min="10764" max="10764" width="9.85546875" style="193" customWidth="1"/>
    <col min="10765" max="10765" width="12.85546875" style="193" customWidth="1"/>
    <col min="10766" max="10766" width="9.28515625" style="193" customWidth="1"/>
    <col min="10767" max="10767" width="11.7109375" style="193" customWidth="1"/>
    <col min="10768" max="10768" width="19.140625" style="193" customWidth="1"/>
    <col min="10769" max="10769" width="9.85546875" style="193" customWidth="1"/>
    <col min="10770" max="10770" width="11.140625" style="193" customWidth="1"/>
    <col min="10771" max="10771" width="7.28515625" style="193" customWidth="1"/>
    <col min="10772" max="10772" width="9.5703125" style="193" customWidth="1"/>
    <col min="10773" max="10773" width="8.85546875" style="193" customWidth="1"/>
    <col min="10774" max="10774" width="10.140625" style="193" customWidth="1"/>
    <col min="10775" max="11008" width="9.140625" style="193"/>
    <col min="11009" max="11009" width="10.28515625" style="193" customWidth="1"/>
    <col min="11010" max="11010" width="10.140625" style="193" customWidth="1"/>
    <col min="11011" max="11011" width="8" style="193" customWidth="1"/>
    <col min="11012" max="11012" width="35.28515625" style="193" customWidth="1"/>
    <col min="11013" max="11013" width="11.42578125" style="193" bestFit="1" customWidth="1"/>
    <col min="11014" max="11014" width="18.7109375" style="193" customWidth="1"/>
    <col min="11015" max="11015" width="7.42578125" style="193" customWidth="1"/>
    <col min="11016" max="11016" width="12.7109375" style="193" customWidth="1"/>
    <col min="11017" max="11017" width="11.7109375" style="193" customWidth="1"/>
    <col min="11018" max="11018" width="9.140625" style="193"/>
    <col min="11019" max="11019" width="9.5703125" style="193" bestFit="1" customWidth="1"/>
    <col min="11020" max="11020" width="9.85546875" style="193" customWidth="1"/>
    <col min="11021" max="11021" width="12.85546875" style="193" customWidth="1"/>
    <col min="11022" max="11022" width="9.28515625" style="193" customWidth="1"/>
    <col min="11023" max="11023" width="11.7109375" style="193" customWidth="1"/>
    <col min="11024" max="11024" width="19.140625" style="193" customWidth="1"/>
    <col min="11025" max="11025" width="9.85546875" style="193" customWidth="1"/>
    <col min="11026" max="11026" width="11.140625" style="193" customWidth="1"/>
    <col min="11027" max="11027" width="7.28515625" style="193" customWidth="1"/>
    <col min="11028" max="11028" width="9.5703125" style="193" customWidth="1"/>
    <col min="11029" max="11029" width="8.85546875" style="193" customWidth="1"/>
    <col min="11030" max="11030" width="10.140625" style="193" customWidth="1"/>
    <col min="11031" max="11264" width="9.140625" style="193"/>
    <col min="11265" max="11265" width="10.28515625" style="193" customWidth="1"/>
    <col min="11266" max="11266" width="10.140625" style="193" customWidth="1"/>
    <col min="11267" max="11267" width="8" style="193" customWidth="1"/>
    <col min="11268" max="11268" width="35.28515625" style="193" customWidth="1"/>
    <col min="11269" max="11269" width="11.42578125" style="193" bestFit="1" customWidth="1"/>
    <col min="11270" max="11270" width="18.7109375" style="193" customWidth="1"/>
    <col min="11271" max="11271" width="7.42578125" style="193" customWidth="1"/>
    <col min="11272" max="11272" width="12.7109375" style="193" customWidth="1"/>
    <col min="11273" max="11273" width="11.7109375" style="193" customWidth="1"/>
    <col min="11274" max="11274" width="9.140625" style="193"/>
    <col min="11275" max="11275" width="9.5703125" style="193" bestFit="1" customWidth="1"/>
    <col min="11276" max="11276" width="9.85546875" style="193" customWidth="1"/>
    <col min="11277" max="11277" width="12.85546875" style="193" customWidth="1"/>
    <col min="11278" max="11278" width="9.28515625" style="193" customWidth="1"/>
    <col min="11279" max="11279" width="11.7109375" style="193" customWidth="1"/>
    <col min="11280" max="11280" width="19.140625" style="193" customWidth="1"/>
    <col min="11281" max="11281" width="9.85546875" style="193" customWidth="1"/>
    <col min="11282" max="11282" width="11.140625" style="193" customWidth="1"/>
    <col min="11283" max="11283" width="7.28515625" style="193" customWidth="1"/>
    <col min="11284" max="11284" width="9.5703125" style="193" customWidth="1"/>
    <col min="11285" max="11285" width="8.85546875" style="193" customWidth="1"/>
    <col min="11286" max="11286" width="10.140625" style="193" customWidth="1"/>
    <col min="11287" max="11520" width="9.140625" style="193"/>
    <col min="11521" max="11521" width="10.28515625" style="193" customWidth="1"/>
    <col min="11522" max="11522" width="10.140625" style="193" customWidth="1"/>
    <col min="11523" max="11523" width="8" style="193" customWidth="1"/>
    <col min="11524" max="11524" width="35.28515625" style="193" customWidth="1"/>
    <col min="11525" max="11525" width="11.42578125" style="193" bestFit="1" customWidth="1"/>
    <col min="11526" max="11526" width="18.7109375" style="193" customWidth="1"/>
    <col min="11527" max="11527" width="7.42578125" style="193" customWidth="1"/>
    <col min="11528" max="11528" width="12.7109375" style="193" customWidth="1"/>
    <col min="11529" max="11529" width="11.7109375" style="193" customWidth="1"/>
    <col min="11530" max="11530" width="9.140625" style="193"/>
    <col min="11531" max="11531" width="9.5703125" style="193" bestFit="1" customWidth="1"/>
    <col min="11532" max="11532" width="9.85546875" style="193" customWidth="1"/>
    <col min="11533" max="11533" width="12.85546875" style="193" customWidth="1"/>
    <col min="11534" max="11534" width="9.28515625" style="193" customWidth="1"/>
    <col min="11535" max="11535" width="11.7109375" style="193" customWidth="1"/>
    <col min="11536" max="11536" width="19.140625" style="193" customWidth="1"/>
    <col min="11537" max="11537" width="9.85546875" style="193" customWidth="1"/>
    <col min="11538" max="11538" width="11.140625" style="193" customWidth="1"/>
    <col min="11539" max="11539" width="7.28515625" style="193" customWidth="1"/>
    <col min="11540" max="11540" width="9.5703125" style="193" customWidth="1"/>
    <col min="11541" max="11541" width="8.85546875" style="193" customWidth="1"/>
    <col min="11542" max="11542" width="10.140625" style="193" customWidth="1"/>
    <col min="11543" max="11776" width="9.140625" style="193"/>
    <col min="11777" max="11777" width="10.28515625" style="193" customWidth="1"/>
    <col min="11778" max="11778" width="10.140625" style="193" customWidth="1"/>
    <col min="11779" max="11779" width="8" style="193" customWidth="1"/>
    <col min="11780" max="11780" width="35.28515625" style="193" customWidth="1"/>
    <col min="11781" max="11781" width="11.42578125" style="193" bestFit="1" customWidth="1"/>
    <col min="11782" max="11782" width="18.7109375" style="193" customWidth="1"/>
    <col min="11783" max="11783" width="7.42578125" style="193" customWidth="1"/>
    <col min="11784" max="11784" width="12.7109375" style="193" customWidth="1"/>
    <col min="11785" max="11785" width="11.7109375" style="193" customWidth="1"/>
    <col min="11786" max="11786" width="9.140625" style="193"/>
    <col min="11787" max="11787" width="9.5703125" style="193" bestFit="1" customWidth="1"/>
    <col min="11788" max="11788" width="9.85546875" style="193" customWidth="1"/>
    <col min="11789" max="11789" width="12.85546875" style="193" customWidth="1"/>
    <col min="11790" max="11790" width="9.28515625" style="193" customWidth="1"/>
    <col min="11791" max="11791" width="11.7109375" style="193" customWidth="1"/>
    <col min="11792" max="11792" width="19.140625" style="193" customWidth="1"/>
    <col min="11793" max="11793" width="9.85546875" style="193" customWidth="1"/>
    <col min="11794" max="11794" width="11.140625" style="193" customWidth="1"/>
    <col min="11795" max="11795" width="7.28515625" style="193" customWidth="1"/>
    <col min="11796" max="11796" width="9.5703125" style="193" customWidth="1"/>
    <col min="11797" max="11797" width="8.85546875" style="193" customWidth="1"/>
    <col min="11798" max="11798" width="10.140625" style="193" customWidth="1"/>
    <col min="11799" max="12032" width="9.140625" style="193"/>
    <col min="12033" max="12033" width="10.28515625" style="193" customWidth="1"/>
    <col min="12034" max="12034" width="10.140625" style="193" customWidth="1"/>
    <col min="12035" max="12035" width="8" style="193" customWidth="1"/>
    <col min="12036" max="12036" width="35.28515625" style="193" customWidth="1"/>
    <col min="12037" max="12037" width="11.42578125" style="193" bestFit="1" customWidth="1"/>
    <col min="12038" max="12038" width="18.7109375" style="193" customWidth="1"/>
    <col min="12039" max="12039" width="7.42578125" style="193" customWidth="1"/>
    <col min="12040" max="12040" width="12.7109375" style="193" customWidth="1"/>
    <col min="12041" max="12041" width="11.7109375" style="193" customWidth="1"/>
    <col min="12042" max="12042" width="9.140625" style="193"/>
    <col min="12043" max="12043" width="9.5703125" style="193" bestFit="1" customWidth="1"/>
    <col min="12044" max="12044" width="9.85546875" style="193" customWidth="1"/>
    <col min="12045" max="12045" width="12.85546875" style="193" customWidth="1"/>
    <col min="12046" max="12046" width="9.28515625" style="193" customWidth="1"/>
    <col min="12047" max="12047" width="11.7109375" style="193" customWidth="1"/>
    <col min="12048" max="12048" width="19.140625" style="193" customWidth="1"/>
    <col min="12049" max="12049" width="9.85546875" style="193" customWidth="1"/>
    <col min="12050" max="12050" width="11.140625" style="193" customWidth="1"/>
    <col min="12051" max="12051" width="7.28515625" style="193" customWidth="1"/>
    <col min="12052" max="12052" width="9.5703125" style="193" customWidth="1"/>
    <col min="12053" max="12053" width="8.85546875" style="193" customWidth="1"/>
    <col min="12054" max="12054" width="10.140625" style="193" customWidth="1"/>
    <col min="12055" max="12288" width="9.140625" style="193"/>
    <col min="12289" max="12289" width="10.28515625" style="193" customWidth="1"/>
    <col min="12290" max="12290" width="10.140625" style="193" customWidth="1"/>
    <col min="12291" max="12291" width="8" style="193" customWidth="1"/>
    <col min="12292" max="12292" width="35.28515625" style="193" customWidth="1"/>
    <col min="12293" max="12293" width="11.42578125" style="193" bestFit="1" customWidth="1"/>
    <col min="12294" max="12294" width="18.7109375" style="193" customWidth="1"/>
    <col min="12295" max="12295" width="7.42578125" style="193" customWidth="1"/>
    <col min="12296" max="12296" width="12.7109375" style="193" customWidth="1"/>
    <col min="12297" max="12297" width="11.7109375" style="193" customWidth="1"/>
    <col min="12298" max="12298" width="9.140625" style="193"/>
    <col min="12299" max="12299" width="9.5703125" style="193" bestFit="1" customWidth="1"/>
    <col min="12300" max="12300" width="9.85546875" style="193" customWidth="1"/>
    <col min="12301" max="12301" width="12.85546875" style="193" customWidth="1"/>
    <col min="12302" max="12302" width="9.28515625" style="193" customWidth="1"/>
    <col min="12303" max="12303" width="11.7109375" style="193" customWidth="1"/>
    <col min="12304" max="12304" width="19.140625" style="193" customWidth="1"/>
    <col min="12305" max="12305" width="9.85546875" style="193" customWidth="1"/>
    <col min="12306" max="12306" width="11.140625" style="193" customWidth="1"/>
    <col min="12307" max="12307" width="7.28515625" style="193" customWidth="1"/>
    <col min="12308" max="12308" width="9.5703125" style="193" customWidth="1"/>
    <col min="12309" max="12309" width="8.85546875" style="193" customWidth="1"/>
    <col min="12310" max="12310" width="10.140625" style="193" customWidth="1"/>
    <col min="12311" max="12544" width="9.140625" style="193"/>
    <col min="12545" max="12545" width="10.28515625" style="193" customWidth="1"/>
    <col min="12546" max="12546" width="10.140625" style="193" customWidth="1"/>
    <col min="12547" max="12547" width="8" style="193" customWidth="1"/>
    <col min="12548" max="12548" width="35.28515625" style="193" customWidth="1"/>
    <col min="12549" max="12549" width="11.42578125" style="193" bestFit="1" customWidth="1"/>
    <col min="12550" max="12550" width="18.7109375" style="193" customWidth="1"/>
    <col min="12551" max="12551" width="7.42578125" style="193" customWidth="1"/>
    <col min="12552" max="12552" width="12.7109375" style="193" customWidth="1"/>
    <col min="12553" max="12553" width="11.7109375" style="193" customWidth="1"/>
    <col min="12554" max="12554" width="9.140625" style="193"/>
    <col min="12555" max="12555" width="9.5703125" style="193" bestFit="1" customWidth="1"/>
    <col min="12556" max="12556" width="9.85546875" style="193" customWidth="1"/>
    <col min="12557" max="12557" width="12.85546875" style="193" customWidth="1"/>
    <col min="12558" max="12558" width="9.28515625" style="193" customWidth="1"/>
    <col min="12559" max="12559" width="11.7109375" style="193" customWidth="1"/>
    <col min="12560" max="12560" width="19.140625" style="193" customWidth="1"/>
    <col min="12561" max="12561" width="9.85546875" style="193" customWidth="1"/>
    <col min="12562" max="12562" width="11.140625" style="193" customWidth="1"/>
    <col min="12563" max="12563" width="7.28515625" style="193" customWidth="1"/>
    <col min="12564" max="12564" width="9.5703125" style="193" customWidth="1"/>
    <col min="12565" max="12565" width="8.85546875" style="193" customWidth="1"/>
    <col min="12566" max="12566" width="10.140625" style="193" customWidth="1"/>
    <col min="12567" max="12800" width="9.140625" style="193"/>
    <col min="12801" max="12801" width="10.28515625" style="193" customWidth="1"/>
    <col min="12802" max="12802" width="10.140625" style="193" customWidth="1"/>
    <col min="12803" max="12803" width="8" style="193" customWidth="1"/>
    <col min="12804" max="12804" width="35.28515625" style="193" customWidth="1"/>
    <col min="12805" max="12805" width="11.42578125" style="193" bestFit="1" customWidth="1"/>
    <col min="12806" max="12806" width="18.7109375" style="193" customWidth="1"/>
    <col min="12807" max="12807" width="7.42578125" style="193" customWidth="1"/>
    <col min="12808" max="12808" width="12.7109375" style="193" customWidth="1"/>
    <col min="12809" max="12809" width="11.7109375" style="193" customWidth="1"/>
    <col min="12810" max="12810" width="9.140625" style="193"/>
    <col min="12811" max="12811" width="9.5703125" style="193" bestFit="1" customWidth="1"/>
    <col min="12812" max="12812" width="9.85546875" style="193" customWidth="1"/>
    <col min="12813" max="12813" width="12.85546875" style="193" customWidth="1"/>
    <col min="12814" max="12814" width="9.28515625" style="193" customWidth="1"/>
    <col min="12815" max="12815" width="11.7109375" style="193" customWidth="1"/>
    <col min="12816" max="12816" width="19.140625" style="193" customWidth="1"/>
    <col min="12817" max="12817" width="9.85546875" style="193" customWidth="1"/>
    <col min="12818" max="12818" width="11.140625" style="193" customWidth="1"/>
    <col min="12819" max="12819" width="7.28515625" style="193" customWidth="1"/>
    <col min="12820" max="12820" width="9.5703125" style="193" customWidth="1"/>
    <col min="12821" max="12821" width="8.85546875" style="193" customWidth="1"/>
    <col min="12822" max="12822" width="10.140625" style="193" customWidth="1"/>
    <col min="12823" max="13056" width="9.140625" style="193"/>
    <col min="13057" max="13057" width="10.28515625" style="193" customWidth="1"/>
    <col min="13058" max="13058" width="10.140625" style="193" customWidth="1"/>
    <col min="13059" max="13059" width="8" style="193" customWidth="1"/>
    <col min="13060" max="13060" width="35.28515625" style="193" customWidth="1"/>
    <col min="13061" max="13061" width="11.42578125" style="193" bestFit="1" customWidth="1"/>
    <col min="13062" max="13062" width="18.7109375" style="193" customWidth="1"/>
    <col min="13063" max="13063" width="7.42578125" style="193" customWidth="1"/>
    <col min="13064" max="13064" width="12.7109375" style="193" customWidth="1"/>
    <col min="13065" max="13065" width="11.7109375" style="193" customWidth="1"/>
    <col min="13066" max="13066" width="9.140625" style="193"/>
    <col min="13067" max="13067" width="9.5703125" style="193" bestFit="1" customWidth="1"/>
    <col min="13068" max="13068" width="9.85546875" style="193" customWidth="1"/>
    <col min="13069" max="13069" width="12.85546875" style="193" customWidth="1"/>
    <col min="13070" max="13070" width="9.28515625" style="193" customWidth="1"/>
    <col min="13071" max="13071" width="11.7109375" style="193" customWidth="1"/>
    <col min="13072" max="13072" width="19.140625" style="193" customWidth="1"/>
    <col min="13073" max="13073" width="9.85546875" style="193" customWidth="1"/>
    <col min="13074" max="13074" width="11.140625" style="193" customWidth="1"/>
    <col min="13075" max="13075" width="7.28515625" style="193" customWidth="1"/>
    <col min="13076" max="13076" width="9.5703125" style="193" customWidth="1"/>
    <col min="13077" max="13077" width="8.85546875" style="193" customWidth="1"/>
    <col min="13078" max="13078" width="10.140625" style="193" customWidth="1"/>
    <col min="13079" max="13312" width="9.140625" style="193"/>
    <col min="13313" max="13313" width="10.28515625" style="193" customWidth="1"/>
    <col min="13314" max="13314" width="10.140625" style="193" customWidth="1"/>
    <col min="13315" max="13315" width="8" style="193" customWidth="1"/>
    <col min="13316" max="13316" width="35.28515625" style="193" customWidth="1"/>
    <col min="13317" max="13317" width="11.42578125" style="193" bestFit="1" customWidth="1"/>
    <col min="13318" max="13318" width="18.7109375" style="193" customWidth="1"/>
    <col min="13319" max="13319" width="7.42578125" style="193" customWidth="1"/>
    <col min="13320" max="13320" width="12.7109375" style="193" customWidth="1"/>
    <col min="13321" max="13321" width="11.7109375" style="193" customWidth="1"/>
    <col min="13322" max="13322" width="9.140625" style="193"/>
    <col min="13323" max="13323" width="9.5703125" style="193" bestFit="1" customWidth="1"/>
    <col min="13324" max="13324" width="9.85546875" style="193" customWidth="1"/>
    <col min="13325" max="13325" width="12.85546875" style="193" customWidth="1"/>
    <col min="13326" max="13326" width="9.28515625" style="193" customWidth="1"/>
    <col min="13327" max="13327" width="11.7109375" style="193" customWidth="1"/>
    <col min="13328" max="13328" width="19.140625" style="193" customWidth="1"/>
    <col min="13329" max="13329" width="9.85546875" style="193" customWidth="1"/>
    <col min="13330" max="13330" width="11.140625" style="193" customWidth="1"/>
    <col min="13331" max="13331" width="7.28515625" style="193" customWidth="1"/>
    <col min="13332" max="13332" width="9.5703125" style="193" customWidth="1"/>
    <col min="13333" max="13333" width="8.85546875" style="193" customWidth="1"/>
    <col min="13334" max="13334" width="10.140625" style="193" customWidth="1"/>
    <col min="13335" max="13568" width="9.140625" style="193"/>
    <col min="13569" max="13569" width="10.28515625" style="193" customWidth="1"/>
    <col min="13570" max="13570" width="10.140625" style="193" customWidth="1"/>
    <col min="13571" max="13571" width="8" style="193" customWidth="1"/>
    <col min="13572" max="13572" width="35.28515625" style="193" customWidth="1"/>
    <col min="13573" max="13573" width="11.42578125" style="193" bestFit="1" customWidth="1"/>
    <col min="13574" max="13574" width="18.7109375" style="193" customWidth="1"/>
    <col min="13575" max="13575" width="7.42578125" style="193" customWidth="1"/>
    <col min="13576" max="13576" width="12.7109375" style="193" customWidth="1"/>
    <col min="13577" max="13577" width="11.7109375" style="193" customWidth="1"/>
    <col min="13578" max="13578" width="9.140625" style="193"/>
    <col min="13579" max="13579" width="9.5703125" style="193" bestFit="1" customWidth="1"/>
    <col min="13580" max="13580" width="9.85546875" style="193" customWidth="1"/>
    <col min="13581" max="13581" width="12.85546875" style="193" customWidth="1"/>
    <col min="13582" max="13582" width="9.28515625" style="193" customWidth="1"/>
    <col min="13583" max="13583" width="11.7109375" style="193" customWidth="1"/>
    <col min="13584" max="13584" width="19.140625" style="193" customWidth="1"/>
    <col min="13585" max="13585" width="9.85546875" style="193" customWidth="1"/>
    <col min="13586" max="13586" width="11.140625" style="193" customWidth="1"/>
    <col min="13587" max="13587" width="7.28515625" style="193" customWidth="1"/>
    <col min="13588" max="13588" width="9.5703125" style="193" customWidth="1"/>
    <col min="13589" max="13589" width="8.85546875" style="193" customWidth="1"/>
    <col min="13590" max="13590" width="10.140625" style="193" customWidth="1"/>
    <col min="13591" max="13824" width="9.140625" style="193"/>
    <col min="13825" max="13825" width="10.28515625" style="193" customWidth="1"/>
    <col min="13826" max="13826" width="10.140625" style="193" customWidth="1"/>
    <col min="13827" max="13827" width="8" style="193" customWidth="1"/>
    <col min="13828" max="13828" width="35.28515625" style="193" customWidth="1"/>
    <col min="13829" max="13829" width="11.42578125" style="193" bestFit="1" customWidth="1"/>
    <col min="13830" max="13830" width="18.7109375" style="193" customWidth="1"/>
    <col min="13831" max="13831" width="7.42578125" style="193" customWidth="1"/>
    <col min="13832" max="13832" width="12.7109375" style="193" customWidth="1"/>
    <col min="13833" max="13833" width="11.7109375" style="193" customWidth="1"/>
    <col min="13834" max="13834" width="9.140625" style="193"/>
    <col min="13835" max="13835" width="9.5703125" style="193" bestFit="1" customWidth="1"/>
    <col min="13836" max="13836" width="9.85546875" style="193" customWidth="1"/>
    <col min="13837" max="13837" width="12.85546875" style="193" customWidth="1"/>
    <col min="13838" max="13838" width="9.28515625" style="193" customWidth="1"/>
    <col min="13839" max="13839" width="11.7109375" style="193" customWidth="1"/>
    <col min="13840" max="13840" width="19.140625" style="193" customWidth="1"/>
    <col min="13841" max="13841" width="9.85546875" style="193" customWidth="1"/>
    <col min="13842" max="13842" width="11.140625" style="193" customWidth="1"/>
    <col min="13843" max="13843" width="7.28515625" style="193" customWidth="1"/>
    <col min="13844" max="13844" width="9.5703125" style="193" customWidth="1"/>
    <col min="13845" max="13845" width="8.85546875" style="193" customWidth="1"/>
    <col min="13846" max="13846" width="10.140625" style="193" customWidth="1"/>
    <col min="13847" max="14080" width="9.140625" style="193"/>
    <col min="14081" max="14081" width="10.28515625" style="193" customWidth="1"/>
    <col min="14082" max="14082" width="10.140625" style="193" customWidth="1"/>
    <col min="14083" max="14083" width="8" style="193" customWidth="1"/>
    <col min="14084" max="14084" width="35.28515625" style="193" customWidth="1"/>
    <col min="14085" max="14085" width="11.42578125" style="193" bestFit="1" customWidth="1"/>
    <col min="14086" max="14086" width="18.7109375" style="193" customWidth="1"/>
    <col min="14087" max="14087" width="7.42578125" style="193" customWidth="1"/>
    <col min="14088" max="14088" width="12.7109375" style="193" customWidth="1"/>
    <col min="14089" max="14089" width="11.7109375" style="193" customWidth="1"/>
    <col min="14090" max="14090" width="9.140625" style="193"/>
    <col min="14091" max="14091" width="9.5703125" style="193" bestFit="1" customWidth="1"/>
    <col min="14092" max="14092" width="9.85546875" style="193" customWidth="1"/>
    <col min="14093" max="14093" width="12.85546875" style="193" customWidth="1"/>
    <col min="14094" max="14094" width="9.28515625" style="193" customWidth="1"/>
    <col min="14095" max="14095" width="11.7109375" style="193" customWidth="1"/>
    <col min="14096" max="14096" width="19.140625" style="193" customWidth="1"/>
    <col min="14097" max="14097" width="9.85546875" style="193" customWidth="1"/>
    <col min="14098" max="14098" width="11.140625" style="193" customWidth="1"/>
    <col min="14099" max="14099" width="7.28515625" style="193" customWidth="1"/>
    <col min="14100" max="14100" width="9.5703125" style="193" customWidth="1"/>
    <col min="14101" max="14101" width="8.85546875" style="193" customWidth="1"/>
    <col min="14102" max="14102" width="10.140625" style="193" customWidth="1"/>
    <col min="14103" max="14336" width="9.140625" style="193"/>
    <col min="14337" max="14337" width="10.28515625" style="193" customWidth="1"/>
    <col min="14338" max="14338" width="10.140625" style="193" customWidth="1"/>
    <col min="14339" max="14339" width="8" style="193" customWidth="1"/>
    <col min="14340" max="14340" width="35.28515625" style="193" customWidth="1"/>
    <col min="14341" max="14341" width="11.42578125" style="193" bestFit="1" customWidth="1"/>
    <col min="14342" max="14342" width="18.7109375" style="193" customWidth="1"/>
    <col min="14343" max="14343" width="7.42578125" style="193" customWidth="1"/>
    <col min="14344" max="14344" width="12.7109375" style="193" customWidth="1"/>
    <col min="14345" max="14345" width="11.7109375" style="193" customWidth="1"/>
    <col min="14346" max="14346" width="9.140625" style="193"/>
    <col min="14347" max="14347" width="9.5703125" style="193" bestFit="1" customWidth="1"/>
    <col min="14348" max="14348" width="9.85546875" style="193" customWidth="1"/>
    <col min="14349" max="14349" width="12.85546875" style="193" customWidth="1"/>
    <col min="14350" max="14350" width="9.28515625" style="193" customWidth="1"/>
    <col min="14351" max="14351" width="11.7109375" style="193" customWidth="1"/>
    <col min="14352" max="14352" width="19.140625" style="193" customWidth="1"/>
    <col min="14353" max="14353" width="9.85546875" style="193" customWidth="1"/>
    <col min="14354" max="14354" width="11.140625" style="193" customWidth="1"/>
    <col min="14355" max="14355" width="7.28515625" style="193" customWidth="1"/>
    <col min="14356" max="14356" width="9.5703125" style="193" customWidth="1"/>
    <col min="14357" max="14357" width="8.85546875" style="193" customWidth="1"/>
    <col min="14358" max="14358" width="10.140625" style="193" customWidth="1"/>
    <col min="14359" max="14592" width="9.140625" style="193"/>
    <col min="14593" max="14593" width="10.28515625" style="193" customWidth="1"/>
    <col min="14594" max="14594" width="10.140625" style="193" customWidth="1"/>
    <col min="14595" max="14595" width="8" style="193" customWidth="1"/>
    <col min="14596" max="14596" width="35.28515625" style="193" customWidth="1"/>
    <col min="14597" max="14597" width="11.42578125" style="193" bestFit="1" customWidth="1"/>
    <col min="14598" max="14598" width="18.7109375" style="193" customWidth="1"/>
    <col min="14599" max="14599" width="7.42578125" style="193" customWidth="1"/>
    <col min="14600" max="14600" width="12.7109375" style="193" customWidth="1"/>
    <col min="14601" max="14601" width="11.7109375" style="193" customWidth="1"/>
    <col min="14602" max="14602" width="9.140625" style="193"/>
    <col min="14603" max="14603" width="9.5703125" style="193" bestFit="1" customWidth="1"/>
    <col min="14604" max="14604" width="9.85546875" style="193" customWidth="1"/>
    <col min="14605" max="14605" width="12.85546875" style="193" customWidth="1"/>
    <col min="14606" max="14606" width="9.28515625" style="193" customWidth="1"/>
    <col min="14607" max="14607" width="11.7109375" style="193" customWidth="1"/>
    <col min="14608" max="14608" width="19.140625" style="193" customWidth="1"/>
    <col min="14609" max="14609" width="9.85546875" style="193" customWidth="1"/>
    <col min="14610" max="14610" width="11.140625" style="193" customWidth="1"/>
    <col min="14611" max="14611" width="7.28515625" style="193" customWidth="1"/>
    <col min="14612" max="14612" width="9.5703125" style="193" customWidth="1"/>
    <col min="14613" max="14613" width="8.85546875" style="193" customWidth="1"/>
    <col min="14614" max="14614" width="10.140625" style="193" customWidth="1"/>
    <col min="14615" max="14848" width="9.140625" style="193"/>
    <col min="14849" max="14849" width="10.28515625" style="193" customWidth="1"/>
    <col min="14850" max="14850" width="10.140625" style="193" customWidth="1"/>
    <col min="14851" max="14851" width="8" style="193" customWidth="1"/>
    <col min="14852" max="14852" width="35.28515625" style="193" customWidth="1"/>
    <col min="14853" max="14853" width="11.42578125" style="193" bestFit="1" customWidth="1"/>
    <col min="14854" max="14854" width="18.7109375" style="193" customWidth="1"/>
    <col min="14855" max="14855" width="7.42578125" style="193" customWidth="1"/>
    <col min="14856" max="14856" width="12.7109375" style="193" customWidth="1"/>
    <col min="14857" max="14857" width="11.7109375" style="193" customWidth="1"/>
    <col min="14858" max="14858" width="9.140625" style="193"/>
    <col min="14859" max="14859" width="9.5703125" style="193" bestFit="1" customWidth="1"/>
    <col min="14860" max="14860" width="9.85546875" style="193" customWidth="1"/>
    <col min="14861" max="14861" width="12.85546875" style="193" customWidth="1"/>
    <col min="14862" max="14862" width="9.28515625" style="193" customWidth="1"/>
    <col min="14863" max="14863" width="11.7109375" style="193" customWidth="1"/>
    <col min="14864" max="14864" width="19.140625" style="193" customWidth="1"/>
    <col min="14865" max="14865" width="9.85546875" style="193" customWidth="1"/>
    <col min="14866" max="14866" width="11.140625" style="193" customWidth="1"/>
    <col min="14867" max="14867" width="7.28515625" style="193" customWidth="1"/>
    <col min="14868" max="14868" width="9.5703125" style="193" customWidth="1"/>
    <col min="14869" max="14869" width="8.85546875" style="193" customWidth="1"/>
    <col min="14870" max="14870" width="10.140625" style="193" customWidth="1"/>
    <col min="14871" max="15104" width="9.140625" style="193"/>
    <col min="15105" max="15105" width="10.28515625" style="193" customWidth="1"/>
    <col min="15106" max="15106" width="10.140625" style="193" customWidth="1"/>
    <col min="15107" max="15107" width="8" style="193" customWidth="1"/>
    <col min="15108" max="15108" width="35.28515625" style="193" customWidth="1"/>
    <col min="15109" max="15109" width="11.42578125" style="193" bestFit="1" customWidth="1"/>
    <col min="15110" max="15110" width="18.7109375" style="193" customWidth="1"/>
    <col min="15111" max="15111" width="7.42578125" style="193" customWidth="1"/>
    <col min="15112" max="15112" width="12.7109375" style="193" customWidth="1"/>
    <col min="15113" max="15113" width="11.7109375" style="193" customWidth="1"/>
    <col min="15114" max="15114" width="9.140625" style="193"/>
    <col min="15115" max="15115" width="9.5703125" style="193" bestFit="1" customWidth="1"/>
    <col min="15116" max="15116" width="9.85546875" style="193" customWidth="1"/>
    <col min="15117" max="15117" width="12.85546875" style="193" customWidth="1"/>
    <col min="15118" max="15118" width="9.28515625" style="193" customWidth="1"/>
    <col min="15119" max="15119" width="11.7109375" style="193" customWidth="1"/>
    <col min="15120" max="15120" width="19.140625" style="193" customWidth="1"/>
    <col min="15121" max="15121" width="9.85546875" style="193" customWidth="1"/>
    <col min="15122" max="15122" width="11.140625" style="193" customWidth="1"/>
    <col min="15123" max="15123" width="7.28515625" style="193" customWidth="1"/>
    <col min="15124" max="15124" width="9.5703125" style="193" customWidth="1"/>
    <col min="15125" max="15125" width="8.85546875" style="193" customWidth="1"/>
    <col min="15126" max="15126" width="10.140625" style="193" customWidth="1"/>
    <col min="15127" max="15360" width="9.140625" style="193"/>
    <col min="15361" max="15361" width="10.28515625" style="193" customWidth="1"/>
    <col min="15362" max="15362" width="10.140625" style="193" customWidth="1"/>
    <col min="15363" max="15363" width="8" style="193" customWidth="1"/>
    <col min="15364" max="15364" width="35.28515625" style="193" customWidth="1"/>
    <col min="15365" max="15365" width="11.42578125" style="193" bestFit="1" customWidth="1"/>
    <col min="15366" max="15366" width="18.7109375" style="193" customWidth="1"/>
    <col min="15367" max="15367" width="7.42578125" style="193" customWidth="1"/>
    <col min="15368" max="15368" width="12.7109375" style="193" customWidth="1"/>
    <col min="15369" max="15369" width="11.7109375" style="193" customWidth="1"/>
    <col min="15370" max="15370" width="9.140625" style="193"/>
    <col min="15371" max="15371" width="9.5703125" style="193" bestFit="1" customWidth="1"/>
    <col min="15372" max="15372" width="9.85546875" style="193" customWidth="1"/>
    <col min="15373" max="15373" width="12.85546875" style="193" customWidth="1"/>
    <col min="15374" max="15374" width="9.28515625" style="193" customWidth="1"/>
    <col min="15375" max="15375" width="11.7109375" style="193" customWidth="1"/>
    <col min="15376" max="15376" width="19.140625" style="193" customWidth="1"/>
    <col min="15377" max="15377" width="9.85546875" style="193" customWidth="1"/>
    <col min="15378" max="15378" width="11.140625" style="193" customWidth="1"/>
    <col min="15379" max="15379" width="7.28515625" style="193" customWidth="1"/>
    <col min="15380" max="15380" width="9.5703125" style="193" customWidth="1"/>
    <col min="15381" max="15381" width="8.85546875" style="193" customWidth="1"/>
    <col min="15382" max="15382" width="10.140625" style="193" customWidth="1"/>
    <col min="15383" max="15616" width="9.140625" style="193"/>
    <col min="15617" max="15617" width="10.28515625" style="193" customWidth="1"/>
    <col min="15618" max="15618" width="10.140625" style="193" customWidth="1"/>
    <col min="15619" max="15619" width="8" style="193" customWidth="1"/>
    <col min="15620" max="15620" width="35.28515625" style="193" customWidth="1"/>
    <col min="15621" max="15621" width="11.42578125" style="193" bestFit="1" customWidth="1"/>
    <col min="15622" max="15622" width="18.7109375" style="193" customWidth="1"/>
    <col min="15623" max="15623" width="7.42578125" style="193" customWidth="1"/>
    <col min="15624" max="15624" width="12.7109375" style="193" customWidth="1"/>
    <col min="15625" max="15625" width="11.7109375" style="193" customWidth="1"/>
    <col min="15626" max="15626" width="9.140625" style="193"/>
    <col min="15627" max="15627" width="9.5703125" style="193" bestFit="1" customWidth="1"/>
    <col min="15628" max="15628" width="9.85546875" style="193" customWidth="1"/>
    <col min="15629" max="15629" width="12.85546875" style="193" customWidth="1"/>
    <col min="15630" max="15630" width="9.28515625" style="193" customWidth="1"/>
    <col min="15631" max="15631" width="11.7109375" style="193" customWidth="1"/>
    <col min="15632" max="15632" width="19.140625" style="193" customWidth="1"/>
    <col min="15633" max="15633" width="9.85546875" style="193" customWidth="1"/>
    <col min="15634" max="15634" width="11.140625" style="193" customWidth="1"/>
    <col min="15635" max="15635" width="7.28515625" style="193" customWidth="1"/>
    <col min="15636" max="15636" width="9.5703125" style="193" customWidth="1"/>
    <col min="15637" max="15637" width="8.85546875" style="193" customWidth="1"/>
    <col min="15638" max="15638" width="10.140625" style="193" customWidth="1"/>
    <col min="15639" max="15872" width="9.140625" style="193"/>
    <col min="15873" max="15873" width="10.28515625" style="193" customWidth="1"/>
    <col min="15874" max="15874" width="10.140625" style="193" customWidth="1"/>
    <col min="15875" max="15875" width="8" style="193" customWidth="1"/>
    <col min="15876" max="15876" width="35.28515625" style="193" customWidth="1"/>
    <col min="15877" max="15877" width="11.42578125" style="193" bestFit="1" customWidth="1"/>
    <col min="15878" max="15878" width="18.7109375" style="193" customWidth="1"/>
    <col min="15879" max="15879" width="7.42578125" style="193" customWidth="1"/>
    <col min="15880" max="15880" width="12.7109375" style="193" customWidth="1"/>
    <col min="15881" max="15881" width="11.7109375" style="193" customWidth="1"/>
    <col min="15882" max="15882" width="9.140625" style="193"/>
    <col min="15883" max="15883" width="9.5703125" style="193" bestFit="1" customWidth="1"/>
    <col min="15884" max="15884" width="9.85546875" style="193" customWidth="1"/>
    <col min="15885" max="15885" width="12.85546875" style="193" customWidth="1"/>
    <col min="15886" max="15886" width="9.28515625" style="193" customWidth="1"/>
    <col min="15887" max="15887" width="11.7109375" style="193" customWidth="1"/>
    <col min="15888" max="15888" width="19.140625" style="193" customWidth="1"/>
    <col min="15889" max="15889" width="9.85546875" style="193" customWidth="1"/>
    <col min="15890" max="15890" width="11.140625" style="193" customWidth="1"/>
    <col min="15891" max="15891" width="7.28515625" style="193" customWidth="1"/>
    <col min="15892" max="15892" width="9.5703125" style="193" customWidth="1"/>
    <col min="15893" max="15893" width="8.85546875" style="193" customWidth="1"/>
    <col min="15894" max="15894" width="10.140625" style="193" customWidth="1"/>
    <col min="15895" max="16128" width="9.140625" style="193"/>
    <col min="16129" max="16129" width="10.28515625" style="193" customWidth="1"/>
    <col min="16130" max="16130" width="10.140625" style="193" customWidth="1"/>
    <col min="16131" max="16131" width="8" style="193" customWidth="1"/>
    <col min="16132" max="16132" width="35.28515625" style="193" customWidth="1"/>
    <col min="16133" max="16133" width="11.42578125" style="193" bestFit="1" customWidth="1"/>
    <col min="16134" max="16134" width="18.7109375" style="193" customWidth="1"/>
    <col min="16135" max="16135" width="7.42578125" style="193" customWidth="1"/>
    <col min="16136" max="16136" width="12.7109375" style="193" customWidth="1"/>
    <col min="16137" max="16137" width="11.7109375" style="193" customWidth="1"/>
    <col min="16138" max="16138" width="9.140625" style="193"/>
    <col min="16139" max="16139" width="9.5703125" style="193" bestFit="1" customWidth="1"/>
    <col min="16140" max="16140" width="9.85546875" style="193" customWidth="1"/>
    <col min="16141" max="16141" width="12.85546875" style="193" customWidth="1"/>
    <col min="16142" max="16142" width="9.28515625" style="193" customWidth="1"/>
    <col min="16143" max="16143" width="11.7109375" style="193" customWidth="1"/>
    <col min="16144" max="16144" width="19.140625" style="193" customWidth="1"/>
    <col min="16145" max="16145" width="9.85546875" style="193" customWidth="1"/>
    <col min="16146" max="16146" width="11.140625" style="193" customWidth="1"/>
    <col min="16147" max="16147" width="7.28515625" style="193" customWidth="1"/>
    <col min="16148" max="16148" width="9.5703125" style="193" customWidth="1"/>
    <col min="16149" max="16149" width="8.85546875" style="193" customWidth="1"/>
    <col min="16150" max="16150" width="10.140625" style="193" customWidth="1"/>
    <col min="16151" max="16384" width="9.140625" style="193"/>
  </cols>
  <sheetData>
    <row r="1" spans="1:22" s="175" customFormat="1" ht="20.25" x14ac:dyDescent="0.25">
      <c r="D1" s="176"/>
      <c r="E1" s="556" t="s">
        <v>208</v>
      </c>
      <c r="F1" s="556"/>
      <c r="G1" s="556"/>
      <c r="H1" s="556"/>
      <c r="I1" s="556"/>
      <c r="J1" s="556"/>
      <c r="K1" s="556"/>
      <c r="L1" s="556"/>
      <c r="M1" s="177"/>
      <c r="N1" s="178"/>
      <c r="O1" s="177"/>
      <c r="P1" s="179"/>
      <c r="Q1" s="176"/>
      <c r="R1" s="176"/>
      <c r="S1" s="178"/>
      <c r="T1" s="180"/>
      <c r="U1" s="180"/>
    </row>
    <row r="2" spans="1:22" s="181" customFormat="1" x14ac:dyDescent="0.25">
      <c r="D2" s="182"/>
      <c r="E2" s="183"/>
      <c r="F2" s="183"/>
      <c r="G2" s="182"/>
      <c r="H2" s="181" t="s">
        <v>209</v>
      </c>
      <c r="J2" s="182" t="s">
        <v>210</v>
      </c>
      <c r="K2" s="184"/>
      <c r="L2" s="184"/>
      <c r="M2" s="183"/>
      <c r="N2" s="184"/>
      <c r="O2" s="183"/>
      <c r="P2" s="185"/>
      <c r="Q2" s="182"/>
      <c r="R2" s="182"/>
      <c r="S2" s="184"/>
      <c r="T2" s="186"/>
      <c r="U2" s="186"/>
    </row>
    <row r="3" spans="1:22" ht="21" customHeight="1" x14ac:dyDescent="0.25">
      <c r="A3" s="557" t="s">
        <v>211</v>
      </c>
      <c r="B3" s="557"/>
      <c r="C3" s="181" t="s">
        <v>212</v>
      </c>
      <c r="D3" s="187"/>
      <c r="E3" s="183"/>
      <c r="F3" s="183" t="s">
        <v>213</v>
      </c>
      <c r="G3" s="182" t="s">
        <v>214</v>
      </c>
      <c r="H3" s="188">
        <v>43097</v>
      </c>
      <c r="I3" s="189"/>
      <c r="L3" s="183" t="s">
        <v>215</v>
      </c>
      <c r="M3" s="183">
        <v>43102</v>
      </c>
      <c r="O3" s="183" t="s">
        <v>216</v>
      </c>
      <c r="P3" s="185" t="s">
        <v>217</v>
      </c>
      <c r="Q3" s="182"/>
      <c r="R3" s="182"/>
    </row>
    <row r="4" spans="1:22" x14ac:dyDescent="0.25">
      <c r="A4" s="555" t="s">
        <v>218</v>
      </c>
      <c r="B4" s="555" t="s">
        <v>219</v>
      </c>
      <c r="C4" s="555"/>
      <c r="D4" s="555"/>
      <c r="E4" s="553"/>
      <c r="F4" s="553"/>
      <c r="G4" s="555"/>
      <c r="H4" s="555" t="s">
        <v>220</v>
      </c>
      <c r="I4" s="555"/>
      <c r="J4" s="555"/>
      <c r="K4" s="554"/>
      <c r="L4" s="554"/>
      <c r="M4" s="553" t="s">
        <v>221</v>
      </c>
      <c r="N4" s="554"/>
      <c r="O4" s="553"/>
      <c r="P4" s="553"/>
      <c r="Q4" s="555"/>
      <c r="R4" s="555"/>
      <c r="S4" s="554"/>
      <c r="T4" s="555"/>
      <c r="U4" s="555"/>
      <c r="V4" s="555"/>
    </row>
    <row r="5" spans="1:22" s="192" customFormat="1" ht="76.5" x14ac:dyDescent="0.25">
      <c r="A5" s="555"/>
      <c r="B5" s="194" t="s">
        <v>222</v>
      </c>
      <c r="C5" s="194" t="s">
        <v>223</v>
      </c>
      <c r="D5" s="194" t="s">
        <v>224</v>
      </c>
      <c r="E5" s="195" t="s">
        <v>225</v>
      </c>
      <c r="F5" s="195" t="s">
        <v>226</v>
      </c>
      <c r="G5" s="194" t="s">
        <v>227</v>
      </c>
      <c r="H5" s="194" t="s">
        <v>228</v>
      </c>
      <c r="I5" s="194" t="s">
        <v>229</v>
      </c>
      <c r="J5" s="194" t="s">
        <v>230</v>
      </c>
      <c r="K5" s="196" t="s">
        <v>231</v>
      </c>
      <c r="L5" s="196" t="s">
        <v>232</v>
      </c>
      <c r="M5" s="195" t="s">
        <v>233</v>
      </c>
      <c r="N5" s="196" t="s">
        <v>234</v>
      </c>
      <c r="O5" s="195" t="s">
        <v>235</v>
      </c>
      <c r="P5" s="197" t="s">
        <v>236</v>
      </c>
      <c r="Q5" s="194" t="s">
        <v>237</v>
      </c>
      <c r="R5" s="194" t="s">
        <v>238</v>
      </c>
      <c r="S5" s="196" t="s">
        <v>239</v>
      </c>
      <c r="T5" s="194" t="s">
        <v>240</v>
      </c>
      <c r="U5" s="194" t="s">
        <v>241</v>
      </c>
      <c r="V5" s="194" t="s">
        <v>242</v>
      </c>
    </row>
    <row r="6" spans="1:22" s="192" customFormat="1" ht="67.5" customHeight="1" x14ac:dyDescent="0.25">
      <c r="A6" s="198" t="s">
        <v>243</v>
      </c>
      <c r="B6" s="199" t="s">
        <v>244</v>
      </c>
      <c r="C6" s="198" t="s">
        <v>245</v>
      </c>
      <c r="D6" s="200" t="s">
        <v>246</v>
      </c>
      <c r="E6" s="201">
        <v>43089</v>
      </c>
      <c r="F6" s="201">
        <v>43093</v>
      </c>
      <c r="G6" s="198" t="s">
        <v>247</v>
      </c>
      <c r="H6" s="201">
        <v>43092</v>
      </c>
      <c r="I6" s="201">
        <v>43093</v>
      </c>
      <c r="J6" s="198" t="s">
        <v>248</v>
      </c>
      <c r="K6" s="202">
        <v>0.3611111111111111</v>
      </c>
      <c r="L6" s="202">
        <v>0.3611111111111111</v>
      </c>
      <c r="M6" s="201">
        <v>43092</v>
      </c>
      <c r="N6" s="202">
        <v>0.68194444444444446</v>
      </c>
      <c r="O6" s="203" t="s">
        <v>249</v>
      </c>
      <c r="P6" s="204" t="s">
        <v>250</v>
      </c>
      <c r="Q6" s="198" t="s">
        <v>112</v>
      </c>
      <c r="R6" s="198" t="s">
        <v>112</v>
      </c>
      <c r="S6" s="202">
        <v>0.70624999999999993</v>
      </c>
      <c r="T6" s="198" t="s">
        <v>251</v>
      </c>
      <c r="U6" s="198" t="s">
        <v>217</v>
      </c>
      <c r="V6" s="198" t="s">
        <v>217</v>
      </c>
    </row>
    <row r="7" spans="1:22" s="192" customFormat="1" ht="67.5" customHeight="1" x14ac:dyDescent="0.25">
      <c r="A7" s="198" t="s">
        <v>243</v>
      </c>
      <c r="B7" s="199" t="s">
        <v>252</v>
      </c>
      <c r="C7" s="198" t="s">
        <v>245</v>
      </c>
      <c r="D7" s="205" t="s">
        <v>253</v>
      </c>
      <c r="E7" s="201">
        <v>43089</v>
      </c>
      <c r="F7" s="201">
        <v>43094</v>
      </c>
      <c r="G7" s="198" t="s">
        <v>247</v>
      </c>
      <c r="H7" s="201">
        <v>43094</v>
      </c>
      <c r="I7" s="201">
        <v>43094</v>
      </c>
      <c r="J7" s="198" t="s">
        <v>254</v>
      </c>
      <c r="K7" s="202">
        <v>0.37847222222222227</v>
      </c>
      <c r="L7" s="202">
        <v>0.37847222222222227</v>
      </c>
      <c r="M7" s="201">
        <v>43094</v>
      </c>
      <c r="N7" s="202">
        <v>0.81944444444444453</v>
      </c>
      <c r="O7" s="201" t="s">
        <v>249</v>
      </c>
      <c r="P7" s="204" t="s">
        <v>255</v>
      </c>
      <c r="Q7" s="198" t="s">
        <v>112</v>
      </c>
      <c r="R7" s="198" t="s">
        <v>112</v>
      </c>
      <c r="S7" s="202">
        <v>0.40486111111111112</v>
      </c>
      <c r="T7" s="198" t="s">
        <v>251</v>
      </c>
      <c r="U7" s="198" t="s">
        <v>217</v>
      </c>
      <c r="V7" s="198" t="s">
        <v>217</v>
      </c>
    </row>
    <row r="8" spans="1:22" s="192" customFormat="1" ht="61.5" customHeight="1" x14ac:dyDescent="0.25">
      <c r="A8" s="198" t="s">
        <v>243</v>
      </c>
      <c r="B8" s="199" t="s">
        <v>256</v>
      </c>
      <c r="C8" s="198" t="s">
        <v>245</v>
      </c>
      <c r="D8" s="200" t="s">
        <v>257</v>
      </c>
      <c r="E8" s="201">
        <v>43088</v>
      </c>
      <c r="F8" s="201">
        <v>43097</v>
      </c>
      <c r="G8" s="198" t="s">
        <v>247</v>
      </c>
      <c r="H8" s="201">
        <v>43096</v>
      </c>
      <c r="I8" s="201">
        <v>43097</v>
      </c>
      <c r="J8" s="198" t="s">
        <v>258</v>
      </c>
      <c r="K8" s="202">
        <v>0.55555555555555558</v>
      </c>
      <c r="L8" s="202">
        <v>0.55555555555555558</v>
      </c>
      <c r="M8" s="201">
        <v>43097</v>
      </c>
      <c r="N8" s="202">
        <v>0.78402777777777777</v>
      </c>
      <c r="O8" s="201">
        <v>43097</v>
      </c>
      <c r="P8" s="204" t="s">
        <v>259</v>
      </c>
      <c r="Q8" s="198" t="s">
        <v>112</v>
      </c>
      <c r="R8" s="198" t="s">
        <v>112</v>
      </c>
      <c r="S8" s="202">
        <v>0.61319444444444449</v>
      </c>
      <c r="T8" s="198" t="s">
        <v>251</v>
      </c>
      <c r="U8" s="198" t="s">
        <v>217</v>
      </c>
      <c r="V8" s="198" t="s">
        <v>260</v>
      </c>
    </row>
    <row r="9" spans="1:22" ht="28.5" customHeight="1" x14ac:dyDescent="0.25">
      <c r="A9" s="193" t="s">
        <v>261</v>
      </c>
    </row>
  </sheetData>
  <mergeCells count="6">
    <mergeCell ref="M4:V4"/>
    <mergeCell ref="E1:L1"/>
    <mergeCell ref="A3:B3"/>
    <mergeCell ref="A4:A5"/>
    <mergeCell ref="B4:G4"/>
    <mergeCell ref="H4:L4"/>
  </mergeCells>
  <pageMargins left="0.25" right="0.25" top="0.75" bottom="0.75" header="0.3" footer="0.3"/>
  <pageSetup paperSize="9" scale="55" firstPageNumber="429496319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showGridLines="0" workbookViewId="0">
      <selection activeCell="H1" sqref="H1"/>
    </sheetView>
  </sheetViews>
  <sheetFormatPr defaultRowHeight="15" x14ac:dyDescent="0.25"/>
  <cols>
    <col min="1" max="1" width="1.28515625" customWidth="1"/>
    <col min="2" max="2" width="3.5703125" customWidth="1"/>
    <col min="3" max="3" width="1.7109375" customWidth="1"/>
    <col min="4" max="4" width="3" customWidth="1"/>
    <col min="5" max="5" width="31.5703125" bestFit="1" customWidth="1"/>
    <col min="6" max="6" width="1.7109375" customWidth="1"/>
    <col min="7" max="7" width="3.140625" customWidth="1"/>
    <col min="8" max="8" width="59" customWidth="1"/>
    <col min="9" max="9" width="1.7109375" customWidth="1"/>
    <col min="10" max="10" width="16.7109375" customWidth="1"/>
    <col min="11" max="11" width="15.5703125" customWidth="1"/>
    <col min="12" max="12" width="13.28515625" bestFit="1" customWidth="1"/>
    <col min="13" max="13" width="1.7109375" customWidth="1"/>
    <col min="14" max="14" width="12.42578125" bestFit="1" customWidth="1"/>
    <col min="15" max="15" width="1.140625" customWidth="1"/>
  </cols>
  <sheetData>
    <row r="1" spans="1:15" ht="5.2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ht="30" customHeight="1" x14ac:dyDescent="0.25">
      <c r="A2" s="47"/>
      <c r="B2" s="502" t="s">
        <v>0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47"/>
    </row>
    <row r="3" spans="1:15" x14ac:dyDescent="0.25">
      <c r="A3" s="47"/>
      <c r="O3" s="47"/>
    </row>
    <row r="4" spans="1:15" x14ac:dyDescent="0.25">
      <c r="A4" s="47"/>
      <c r="B4" t="s">
        <v>64</v>
      </c>
      <c r="O4" s="47"/>
    </row>
    <row r="5" spans="1:15" x14ac:dyDescent="0.25">
      <c r="A5" s="47"/>
      <c r="B5" t="s">
        <v>55</v>
      </c>
      <c r="O5" s="47"/>
    </row>
    <row r="6" spans="1:15" x14ac:dyDescent="0.25">
      <c r="A6" s="47"/>
      <c r="B6" t="s">
        <v>56</v>
      </c>
      <c r="O6" s="47"/>
    </row>
    <row r="7" spans="1:15" ht="15.75" thickBot="1" x14ac:dyDescent="0.3">
      <c r="A7" s="47"/>
      <c r="O7" s="47"/>
    </row>
    <row r="8" spans="1:15" s="20" customFormat="1" ht="30" customHeight="1" thickBot="1" x14ac:dyDescent="0.3">
      <c r="A8" s="50"/>
      <c r="B8" s="19" t="s">
        <v>19</v>
      </c>
      <c r="D8" s="460" t="s">
        <v>20</v>
      </c>
      <c r="E8" s="461"/>
      <c r="G8" s="460" t="s">
        <v>21</v>
      </c>
      <c r="H8" s="461"/>
      <c r="J8" s="21" t="s">
        <v>16</v>
      </c>
      <c r="K8" s="22" t="s">
        <v>17</v>
      </c>
      <c r="L8" s="23" t="s">
        <v>15</v>
      </c>
      <c r="N8" s="24" t="s">
        <v>18</v>
      </c>
      <c r="O8" s="50"/>
    </row>
    <row r="9" spans="1:15" s="20" customFormat="1" ht="16.5" customHeight="1" x14ac:dyDescent="0.25">
      <c r="A9" s="50"/>
      <c r="B9" s="54" t="s">
        <v>1</v>
      </c>
      <c r="D9" s="53"/>
      <c r="E9" s="53"/>
      <c r="G9" s="53"/>
      <c r="H9" s="53"/>
      <c r="K9" s="53"/>
      <c r="O9" s="50"/>
    </row>
    <row r="10" spans="1:15" s="57" customFormat="1" ht="3" customHeight="1" thickBot="1" x14ac:dyDescent="0.3">
      <c r="A10" s="56"/>
      <c r="B10" s="55"/>
      <c r="D10" s="58"/>
      <c r="E10" s="55"/>
      <c r="G10" s="58"/>
      <c r="H10" s="58"/>
      <c r="K10" s="58"/>
      <c r="O10" s="56"/>
    </row>
    <row r="11" spans="1:15" s="94" customFormat="1" ht="16.5" customHeight="1" x14ac:dyDescent="0.25">
      <c r="A11" s="93"/>
      <c r="B11" s="558" t="s">
        <v>2</v>
      </c>
      <c r="D11" s="85" t="s">
        <v>66</v>
      </c>
      <c r="E11" s="95"/>
      <c r="G11" s="96" t="s">
        <v>9</v>
      </c>
      <c r="H11" s="102" t="s">
        <v>95</v>
      </c>
      <c r="I11" s="57"/>
      <c r="J11" s="97"/>
      <c r="K11" s="98"/>
      <c r="L11" s="99"/>
      <c r="M11" s="57"/>
      <c r="N11" s="100"/>
      <c r="O11" s="93"/>
    </row>
    <row r="12" spans="1:15" s="57" customFormat="1" ht="16.5" customHeight="1" x14ac:dyDescent="0.25">
      <c r="A12" s="56"/>
      <c r="B12" s="559"/>
      <c r="D12" s="72" t="s">
        <v>6</v>
      </c>
      <c r="E12" s="86" t="s">
        <v>67</v>
      </c>
      <c r="G12" s="89" t="s">
        <v>10</v>
      </c>
      <c r="H12" s="101" t="s">
        <v>96</v>
      </c>
      <c r="J12" s="91"/>
      <c r="K12" s="88"/>
      <c r="L12" s="92"/>
      <c r="N12" s="90"/>
      <c r="O12" s="56"/>
    </row>
    <row r="13" spans="1:15" s="57" customFormat="1" ht="16.5" customHeight="1" x14ac:dyDescent="0.25">
      <c r="A13" s="56"/>
      <c r="B13" s="559"/>
      <c r="D13" s="72" t="s">
        <v>7</v>
      </c>
      <c r="E13" s="86" t="s">
        <v>68</v>
      </c>
      <c r="G13" s="103"/>
      <c r="H13" s="104"/>
      <c r="J13" s="107"/>
      <c r="K13" s="108"/>
      <c r="L13" s="109"/>
      <c r="N13" s="113"/>
      <c r="O13" s="56"/>
    </row>
    <row r="14" spans="1:15" s="57" customFormat="1" ht="16.5" customHeight="1" x14ac:dyDescent="0.25">
      <c r="A14" s="56"/>
      <c r="B14" s="559"/>
      <c r="D14" s="72" t="s">
        <v>8</v>
      </c>
      <c r="E14" s="86" t="s">
        <v>69</v>
      </c>
      <c r="G14" s="103"/>
      <c r="H14" s="104"/>
      <c r="J14" s="107"/>
      <c r="K14" s="108"/>
      <c r="L14" s="109"/>
      <c r="N14" s="113"/>
      <c r="O14" s="56"/>
    </row>
    <row r="15" spans="1:15" s="57" customFormat="1" ht="16.5" customHeight="1" x14ac:dyDescent="0.25">
      <c r="A15" s="56"/>
      <c r="B15" s="559"/>
      <c r="D15" s="72" t="s">
        <v>30</v>
      </c>
      <c r="E15" s="86" t="s">
        <v>70</v>
      </c>
      <c r="G15" s="103"/>
      <c r="H15" s="104"/>
      <c r="J15" s="107"/>
      <c r="K15" s="108"/>
      <c r="L15" s="109"/>
      <c r="N15" s="113"/>
      <c r="O15" s="56"/>
    </row>
    <row r="16" spans="1:15" s="57" customFormat="1" ht="16.5" customHeight="1" x14ac:dyDescent="0.25">
      <c r="A16" s="56"/>
      <c r="B16" s="559"/>
      <c r="D16" s="72" t="s">
        <v>32</v>
      </c>
      <c r="E16" s="86" t="s">
        <v>71</v>
      </c>
      <c r="G16" s="103"/>
      <c r="H16" s="104"/>
      <c r="J16" s="107"/>
      <c r="K16" s="108"/>
      <c r="L16" s="109"/>
      <c r="N16" s="113"/>
      <c r="O16" s="56"/>
    </row>
    <row r="17" spans="1:15" s="57" customFormat="1" ht="16.5" customHeight="1" x14ac:dyDescent="0.25">
      <c r="A17" s="56"/>
      <c r="B17" s="559"/>
      <c r="D17" s="72" t="s">
        <v>93</v>
      </c>
      <c r="E17" s="86" t="s">
        <v>72</v>
      </c>
      <c r="G17" s="103"/>
      <c r="H17" s="104"/>
      <c r="J17" s="107"/>
      <c r="K17" s="108"/>
      <c r="L17" s="109"/>
      <c r="N17" s="113"/>
      <c r="O17" s="56"/>
    </row>
    <row r="18" spans="1:15" s="57" customFormat="1" ht="16.5" customHeight="1" thickBot="1" x14ac:dyDescent="0.3">
      <c r="A18" s="56"/>
      <c r="B18" s="560"/>
      <c r="D18" s="73" t="s">
        <v>94</v>
      </c>
      <c r="E18" s="87" t="s">
        <v>65</v>
      </c>
      <c r="G18" s="105"/>
      <c r="H18" s="106"/>
      <c r="J18" s="110"/>
      <c r="K18" s="111"/>
      <c r="L18" s="112"/>
      <c r="N18" s="114"/>
      <c r="O18" s="56"/>
    </row>
    <row r="19" spans="1:15" s="57" customFormat="1" ht="3" customHeight="1" x14ac:dyDescent="0.25">
      <c r="A19" s="56"/>
      <c r="B19" s="55"/>
      <c r="D19" s="58"/>
      <c r="E19" s="55"/>
      <c r="G19" s="58"/>
      <c r="H19" s="58"/>
      <c r="K19" s="58"/>
      <c r="O19" s="56"/>
    </row>
    <row r="20" spans="1:15" s="57" customFormat="1" ht="16.5" customHeight="1" x14ac:dyDescent="0.25">
      <c r="A20" s="56"/>
      <c r="B20" s="55"/>
      <c r="D20" s="58"/>
      <c r="E20" s="55"/>
      <c r="G20" s="58"/>
      <c r="H20" s="58"/>
      <c r="K20" s="58"/>
      <c r="O20" s="56"/>
    </row>
    <row r="21" spans="1:15" x14ac:dyDescent="0.25">
      <c r="A21" s="47"/>
      <c r="B21" t="s">
        <v>42</v>
      </c>
      <c r="O21" s="47"/>
    </row>
    <row r="22" spans="1:15" ht="3" customHeight="1" x14ac:dyDescent="0.25">
      <c r="A22" s="47"/>
      <c r="O22" s="47"/>
    </row>
    <row r="23" spans="1:15" ht="3" customHeight="1" thickBot="1" x14ac:dyDescent="0.3">
      <c r="A23" s="47"/>
      <c r="O23" s="47"/>
    </row>
    <row r="24" spans="1:15" ht="30" x14ac:dyDescent="0.25">
      <c r="A24" s="47"/>
      <c r="B24" s="443" t="s">
        <v>22</v>
      </c>
      <c r="D24" s="4" t="s">
        <v>97</v>
      </c>
      <c r="E24" s="46"/>
      <c r="G24" s="45" t="s">
        <v>9</v>
      </c>
      <c r="H24" s="49" t="s">
        <v>98</v>
      </c>
      <c r="J24" s="36"/>
      <c r="K24" s="37"/>
      <c r="L24" s="38"/>
      <c r="N24" s="39"/>
      <c r="O24" s="47"/>
    </row>
    <row r="25" spans="1:15" s="2" customFormat="1" ht="15.75" thickBot="1" x14ac:dyDescent="0.3">
      <c r="A25" s="52"/>
      <c r="B25" s="444"/>
      <c r="D25" s="115"/>
      <c r="E25" s="116"/>
      <c r="G25" s="117" t="s">
        <v>10</v>
      </c>
      <c r="H25" s="118" t="s">
        <v>99</v>
      </c>
      <c r="J25" s="117"/>
      <c r="K25" s="119"/>
      <c r="L25" s="120"/>
      <c r="N25" s="121"/>
      <c r="O25" s="52"/>
    </row>
    <row r="26" spans="1:15" ht="3" customHeight="1" x14ac:dyDescent="0.25">
      <c r="A26" s="47"/>
      <c r="O26" s="47"/>
    </row>
    <row r="27" spans="1:15" ht="3" customHeight="1" x14ac:dyDescent="0.25">
      <c r="A27" s="47"/>
      <c r="B27" s="1"/>
      <c r="O27" s="47"/>
    </row>
    <row r="28" spans="1:15" x14ac:dyDescent="0.25">
      <c r="A28" s="47"/>
      <c r="B28" s="1"/>
      <c r="O28" s="47"/>
    </row>
    <row r="29" spans="1:15" ht="5.25" customHeight="1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</sheetData>
  <mergeCells count="5">
    <mergeCell ref="B2:N2"/>
    <mergeCell ref="D8:E8"/>
    <mergeCell ref="G8:H8"/>
    <mergeCell ref="B11:B18"/>
    <mergeCell ref="B24:B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A1E0-66EA-47B1-867D-1E6548638681}">
  <sheetPr>
    <tabColor theme="4" tint="0.59999389629810485"/>
  </sheetPr>
  <dimension ref="A2:N88"/>
  <sheetViews>
    <sheetView zoomScaleNormal="100" zoomScaleSheetLayoutView="96" workbookViewId="0">
      <selection activeCell="F46" sqref="F46"/>
    </sheetView>
  </sheetViews>
  <sheetFormatPr defaultRowHeight="15" x14ac:dyDescent="0.25"/>
  <cols>
    <col min="1" max="1" width="22.42578125" bestFit="1" customWidth="1"/>
    <col min="2" max="2" width="19.28515625" bestFit="1" customWidth="1"/>
    <col min="3" max="3" width="15" customWidth="1"/>
    <col min="4" max="4" width="13.28515625" bestFit="1" customWidth="1"/>
    <col min="5" max="5" width="17.140625" customWidth="1"/>
    <col min="6" max="6" width="15.140625" customWidth="1"/>
    <col min="7" max="7" width="16.140625" customWidth="1"/>
    <col min="8" max="8" width="13.28515625" customWidth="1"/>
    <col min="9" max="9" width="15" customWidth="1"/>
    <col min="10" max="10" width="13.28515625" bestFit="1" customWidth="1"/>
    <col min="11" max="11" width="13.85546875" customWidth="1"/>
    <col min="12" max="12" width="15.7109375" customWidth="1"/>
    <col min="13" max="13" width="13.140625" customWidth="1"/>
    <col min="14" max="14" width="14.140625" customWidth="1"/>
    <col min="15" max="15" width="11.5703125" customWidth="1"/>
    <col min="17" max="17" width="1.28515625" customWidth="1"/>
  </cols>
  <sheetData>
    <row r="2" spans="1:14" s="338" customFormat="1" ht="18.75" x14ac:dyDescent="0.3">
      <c r="A2" s="338" t="s">
        <v>346</v>
      </c>
      <c r="B2" s="338">
        <v>193</v>
      </c>
      <c r="C2" s="339"/>
      <c r="D2" s="339"/>
      <c r="G2" s="340"/>
      <c r="I2" s="338">
        <v>651</v>
      </c>
      <c r="N2" s="338">
        <v>292</v>
      </c>
    </row>
    <row r="3" spans="1:14" s="338" customFormat="1" ht="18.75" x14ac:dyDescent="0.3">
      <c r="C3" s="339"/>
      <c r="D3" s="339"/>
      <c r="G3" s="340"/>
    </row>
    <row r="4" spans="1:14" s="338" customFormat="1" ht="18.75" x14ac:dyDescent="0.3">
      <c r="C4" s="339"/>
      <c r="D4" s="339"/>
      <c r="G4" s="340"/>
    </row>
    <row r="5" spans="1:14" s="338" customFormat="1" ht="18.75" x14ac:dyDescent="0.3">
      <c r="C5" s="339"/>
      <c r="D5" s="339"/>
      <c r="G5" s="340"/>
    </row>
    <row r="6" spans="1:14" s="338" customFormat="1" ht="18.75" x14ac:dyDescent="0.3">
      <c r="C6" s="339"/>
      <c r="D6" s="339"/>
      <c r="G6" s="340"/>
    </row>
    <row r="7" spans="1:14" s="338" customFormat="1" ht="18.75" x14ac:dyDescent="0.3">
      <c r="C7" s="339"/>
      <c r="D7" s="339"/>
      <c r="G7" s="340"/>
    </row>
    <row r="8" spans="1:14" s="338" customFormat="1" ht="18.75" x14ac:dyDescent="0.3">
      <c r="C8" s="339"/>
      <c r="D8" s="339"/>
      <c r="G8" s="340"/>
    </row>
    <row r="9" spans="1:14" s="338" customFormat="1" ht="18.75" x14ac:dyDescent="0.3">
      <c r="C9" s="339"/>
      <c r="D9" s="339"/>
      <c r="G9" s="340"/>
    </row>
    <row r="10" spans="1:14" x14ac:dyDescent="0.25">
      <c r="C10" s="159"/>
      <c r="D10" s="159"/>
      <c r="E10" s="159"/>
    </row>
    <row r="11" spans="1:14" x14ac:dyDescent="0.25">
      <c r="C11" s="159"/>
      <c r="D11" s="159"/>
      <c r="E11" s="159"/>
    </row>
    <row r="12" spans="1:14" x14ac:dyDescent="0.25">
      <c r="C12" s="159"/>
      <c r="D12" s="159"/>
      <c r="E12" s="159"/>
    </row>
    <row r="13" spans="1:14" x14ac:dyDescent="0.25">
      <c r="C13" s="159"/>
      <c r="D13" s="159"/>
      <c r="E13" s="159"/>
    </row>
    <row r="14" spans="1:14" x14ac:dyDescent="0.25">
      <c r="C14" s="159"/>
      <c r="D14" s="159"/>
      <c r="E14" s="159"/>
    </row>
    <row r="15" spans="1:14" x14ac:dyDescent="0.25">
      <c r="C15" s="159"/>
      <c r="D15" s="159"/>
      <c r="E15" s="159"/>
    </row>
    <row r="16" spans="1:14" x14ac:dyDescent="0.25">
      <c r="C16" s="159"/>
      <c r="D16" s="159"/>
      <c r="E16" s="159"/>
    </row>
    <row r="17" spans="1:11" x14ac:dyDescent="0.25">
      <c r="C17" s="159"/>
      <c r="D17" s="159"/>
      <c r="E17" s="159"/>
    </row>
    <row r="18" spans="1:11" x14ac:dyDescent="0.25">
      <c r="C18" s="159"/>
      <c r="D18" s="159"/>
      <c r="E18" s="159"/>
    </row>
    <row r="19" spans="1:11" x14ac:dyDescent="0.25">
      <c r="C19" s="159"/>
      <c r="D19" s="159"/>
      <c r="E19" s="159"/>
    </row>
    <row r="20" spans="1:11" x14ac:dyDescent="0.25">
      <c r="C20" s="159"/>
      <c r="D20" s="159"/>
      <c r="E20" s="159"/>
    </row>
    <row r="21" spans="1:11" x14ac:dyDescent="0.25">
      <c r="C21" s="159"/>
      <c r="D21" s="159"/>
      <c r="E21" s="159"/>
    </row>
    <row r="22" spans="1:11" x14ac:dyDescent="0.25">
      <c r="C22" s="159"/>
      <c r="D22" s="159"/>
      <c r="E22" s="159"/>
    </row>
    <row r="23" spans="1:11" x14ac:dyDescent="0.25">
      <c r="C23" s="159"/>
      <c r="D23" s="159"/>
      <c r="E23" s="159"/>
    </row>
    <row r="24" spans="1:11" x14ac:dyDescent="0.25">
      <c r="C24" s="159"/>
      <c r="D24" s="159"/>
      <c r="E24" s="159"/>
    </row>
    <row r="25" spans="1:11" x14ac:dyDescent="0.25">
      <c r="C25" s="159"/>
      <c r="D25" s="159"/>
      <c r="E25" s="159"/>
    </row>
    <row r="26" spans="1:11" ht="15.75" thickBot="1" x14ac:dyDescent="0.3">
      <c r="C26" s="159"/>
      <c r="D26" s="159"/>
      <c r="E26" s="159"/>
    </row>
    <row r="27" spans="1:11" x14ac:dyDescent="0.25">
      <c r="A27" s="234" t="s">
        <v>163</v>
      </c>
      <c r="B27" s="210"/>
      <c r="C27" s="210"/>
      <c r="D27" s="210"/>
      <c r="E27" s="210"/>
      <c r="F27" s="210"/>
      <c r="G27" s="211"/>
    </row>
    <row r="28" spans="1:11" ht="15.75" x14ac:dyDescent="0.3">
      <c r="A28" s="212" t="s">
        <v>274</v>
      </c>
      <c r="B28" s="213"/>
      <c r="C28" s="214"/>
      <c r="D28" s="214"/>
      <c r="E28" s="214"/>
      <c r="F28" s="214"/>
      <c r="G28" s="215"/>
      <c r="K28" s="160"/>
    </row>
    <row r="29" spans="1:11" s="357" customFormat="1" x14ac:dyDescent="0.25">
      <c r="A29" s="356"/>
      <c r="B29" s="218">
        <v>193</v>
      </c>
      <c r="C29" s="218">
        <v>651</v>
      </c>
      <c r="D29" s="218" t="s">
        <v>271</v>
      </c>
      <c r="E29" s="218">
        <v>500</v>
      </c>
      <c r="F29" s="218">
        <v>292</v>
      </c>
      <c r="G29" s="219" t="s">
        <v>162</v>
      </c>
    </row>
    <row r="30" spans="1:11" x14ac:dyDescent="0.25">
      <c r="A30" s="220" t="s">
        <v>404</v>
      </c>
      <c r="B30" s="221">
        <v>313407.45</v>
      </c>
      <c r="C30" s="221">
        <v>1041.1500000000001</v>
      </c>
      <c r="D30" s="221">
        <f>+B30+C30</f>
        <v>314448.60000000003</v>
      </c>
      <c r="E30" s="221">
        <v>0</v>
      </c>
      <c r="F30" s="221">
        <v>75867.509999999995</v>
      </c>
      <c r="G30" s="222">
        <f>+D30+E30+F30</f>
        <v>390316.11000000004</v>
      </c>
      <c r="H30" s="160"/>
      <c r="I30" s="160"/>
    </row>
    <row r="31" spans="1:11" x14ac:dyDescent="0.25">
      <c r="A31" s="220" t="s">
        <v>405</v>
      </c>
      <c r="B31" s="221">
        <v>185321.26</v>
      </c>
      <c r="C31" s="221">
        <v>369.01</v>
      </c>
      <c r="D31" s="221">
        <f>+B31+C31</f>
        <v>185690.27000000002</v>
      </c>
      <c r="E31" s="221">
        <v>0</v>
      </c>
      <c r="F31" s="221">
        <v>55855.51</v>
      </c>
      <c r="G31" s="222">
        <f>+D31+E31+F31</f>
        <v>241545.78000000003</v>
      </c>
      <c r="H31" s="160"/>
    </row>
    <row r="32" spans="1:11" x14ac:dyDescent="0.25">
      <c r="A32" s="220"/>
      <c r="B32" s="221"/>
      <c r="C32" s="221"/>
      <c r="D32" s="221">
        <f>+B32+C32</f>
        <v>0</v>
      </c>
      <c r="E32" s="221">
        <v>0</v>
      </c>
      <c r="F32" s="221"/>
      <c r="G32" s="222">
        <f>+D32+E32+F32</f>
        <v>0</v>
      </c>
      <c r="H32" s="160"/>
    </row>
    <row r="33" spans="1:12" x14ac:dyDescent="0.25">
      <c r="A33" s="220"/>
      <c r="B33" s="221"/>
      <c r="C33" s="221"/>
      <c r="D33" s="221">
        <f>+B33+C33</f>
        <v>0</v>
      </c>
      <c r="E33" s="221">
        <v>0</v>
      </c>
      <c r="F33" s="221"/>
      <c r="G33" s="222">
        <f>+D33+E33+F33</f>
        <v>0</v>
      </c>
      <c r="H33" s="160"/>
      <c r="I33" s="160"/>
      <c r="J33" s="160"/>
    </row>
    <row r="34" spans="1:12" x14ac:dyDescent="0.25">
      <c r="A34" s="220"/>
      <c r="B34" s="221"/>
      <c r="C34" s="221"/>
      <c r="D34" s="221">
        <f>+B34+C34</f>
        <v>0</v>
      </c>
      <c r="E34" s="221">
        <v>0</v>
      </c>
      <c r="F34" s="221"/>
      <c r="G34" s="222">
        <f>+D34+E34+F34</f>
        <v>0</v>
      </c>
      <c r="H34" s="160"/>
    </row>
    <row r="35" spans="1:12" x14ac:dyDescent="0.25">
      <c r="A35" s="220"/>
      <c r="B35" s="221"/>
      <c r="C35" s="221"/>
      <c r="D35" s="221"/>
      <c r="E35" s="221"/>
      <c r="F35" s="221"/>
      <c r="G35" s="222"/>
      <c r="L35" s="159"/>
    </row>
    <row r="36" spans="1:12" x14ac:dyDescent="0.25">
      <c r="A36" s="212" t="s">
        <v>170</v>
      </c>
      <c r="B36" s="221"/>
      <c r="C36" s="221"/>
      <c r="D36" s="221"/>
      <c r="E36" s="221"/>
      <c r="F36" s="221"/>
      <c r="G36" s="222"/>
      <c r="L36" s="159"/>
    </row>
    <row r="37" spans="1:12" x14ac:dyDescent="0.25">
      <c r="A37" s="220" t="str">
        <f>A30</f>
        <v>05.31.2019 - 06.13.2019</v>
      </c>
      <c r="B37" s="221">
        <v>158351.35999999999</v>
      </c>
      <c r="C37" s="221"/>
      <c r="D37" s="221">
        <f>B37+C37</f>
        <v>158351.35999999999</v>
      </c>
      <c r="E37" s="221">
        <v>0</v>
      </c>
      <c r="F37" s="221">
        <v>75867.509999999995</v>
      </c>
      <c r="G37" s="222">
        <f>D37+E37+F37</f>
        <v>234218.87</v>
      </c>
      <c r="I37" s="160"/>
      <c r="L37" s="159"/>
    </row>
    <row r="38" spans="1:12" x14ac:dyDescent="0.25">
      <c r="A38" s="220" t="str">
        <f>A31</f>
        <v>20.06.2019 - 14.06.2019</v>
      </c>
      <c r="B38" s="221">
        <v>185321.26</v>
      </c>
      <c r="C38" s="221">
        <v>369.01</v>
      </c>
      <c r="D38" s="221">
        <f>B38+C38</f>
        <v>185690.27000000002</v>
      </c>
      <c r="E38" s="221">
        <v>0</v>
      </c>
      <c r="F38" s="221">
        <v>55855.51</v>
      </c>
      <c r="G38" s="222">
        <f>+D38+E38+F38</f>
        <v>241545.78000000003</v>
      </c>
      <c r="I38" s="160"/>
      <c r="L38" s="159"/>
    </row>
    <row r="39" spans="1:12" x14ac:dyDescent="0.25">
      <c r="A39" s="220">
        <f>A32</f>
        <v>0</v>
      </c>
      <c r="B39" s="221"/>
      <c r="C39" s="221"/>
      <c r="D39" s="221">
        <f>B39</f>
        <v>0</v>
      </c>
      <c r="E39" s="221">
        <v>0</v>
      </c>
      <c r="F39" s="221"/>
      <c r="G39" s="222">
        <f>+D39+E39+F39</f>
        <v>0</v>
      </c>
      <c r="L39" s="159"/>
    </row>
    <row r="40" spans="1:12" x14ac:dyDescent="0.25">
      <c r="A40" s="220">
        <f>A33</f>
        <v>0</v>
      </c>
      <c r="B40" s="221"/>
      <c r="C40" s="221"/>
      <c r="D40" s="221">
        <f>B40</f>
        <v>0</v>
      </c>
      <c r="E40" s="221">
        <v>0</v>
      </c>
      <c r="F40" s="221"/>
      <c r="G40" s="222">
        <f>+D40+E40+F40</f>
        <v>0</v>
      </c>
      <c r="L40" s="159"/>
    </row>
    <row r="41" spans="1:12" x14ac:dyDescent="0.25">
      <c r="A41" s="220">
        <f>A34</f>
        <v>0</v>
      </c>
      <c r="B41" s="221"/>
      <c r="C41" s="221"/>
      <c r="D41" s="221">
        <f>B41</f>
        <v>0</v>
      </c>
      <c r="E41" s="221"/>
      <c r="F41" s="221"/>
      <c r="G41" s="222">
        <f>+D41+E41+F41</f>
        <v>0</v>
      </c>
      <c r="L41" s="159"/>
    </row>
    <row r="42" spans="1:12" x14ac:dyDescent="0.25">
      <c r="A42" s="220"/>
      <c r="B42" s="221"/>
      <c r="C42" s="221"/>
      <c r="D42" s="221" t="s">
        <v>346</v>
      </c>
      <c r="E42" s="221"/>
      <c r="F42" s="221"/>
      <c r="G42" s="222"/>
      <c r="L42" s="159"/>
    </row>
    <row r="43" spans="1:12" x14ac:dyDescent="0.25">
      <c r="A43" s="212" t="s">
        <v>122</v>
      </c>
      <c r="B43" s="221"/>
      <c r="C43" s="221"/>
      <c r="D43" s="221"/>
      <c r="E43" s="221"/>
      <c r="F43" s="221"/>
      <c r="G43" s="222"/>
      <c r="I43" s="160"/>
      <c r="L43" s="159"/>
    </row>
    <row r="44" spans="1:12" x14ac:dyDescent="0.25">
      <c r="A44" s="220" t="str">
        <f>A30</f>
        <v>05.31.2019 - 06.13.2019</v>
      </c>
      <c r="B44" s="214"/>
      <c r="C44" s="214"/>
      <c r="D44" s="242">
        <f>+D30-D37</f>
        <v>156097.24000000005</v>
      </c>
      <c r="E44" s="242">
        <f>+E30-E37</f>
        <v>0</v>
      </c>
      <c r="F44" s="242">
        <f>F30-F37</f>
        <v>0</v>
      </c>
      <c r="G44" s="243">
        <f>+G30-G37</f>
        <v>156097.24000000005</v>
      </c>
      <c r="I44" s="160"/>
    </row>
    <row r="45" spans="1:12" x14ac:dyDescent="0.25">
      <c r="A45" s="220" t="str">
        <f>A38</f>
        <v>20.06.2019 - 14.06.2019</v>
      </c>
      <c r="B45" s="242">
        <f>+B31-B38</f>
        <v>0</v>
      </c>
      <c r="C45" s="242">
        <f>+C31-C38</f>
        <v>0</v>
      </c>
      <c r="D45" s="242">
        <f t="shared" ref="D45:G45" si="0">+D31-D38</f>
        <v>0</v>
      </c>
      <c r="E45" s="242">
        <f t="shared" si="0"/>
        <v>0</v>
      </c>
      <c r="F45" s="242">
        <f t="shared" si="0"/>
        <v>0</v>
      </c>
      <c r="G45" s="242">
        <f t="shared" si="0"/>
        <v>0</v>
      </c>
    </row>
    <row r="46" spans="1:12" x14ac:dyDescent="0.25">
      <c r="A46" s="220">
        <f>A39</f>
        <v>0</v>
      </c>
      <c r="B46" s="214"/>
      <c r="C46" s="214"/>
      <c r="D46" s="242">
        <f>D32-D39</f>
        <v>0</v>
      </c>
      <c r="E46" s="242">
        <f t="shared" ref="E46:F47" si="1">E32-E39</f>
        <v>0</v>
      </c>
      <c r="F46" s="242">
        <f t="shared" si="1"/>
        <v>0</v>
      </c>
      <c r="G46" s="243">
        <f>+G32-G39</f>
        <v>0</v>
      </c>
    </row>
    <row r="47" spans="1:12" x14ac:dyDescent="0.25">
      <c r="A47" s="220">
        <f>A40</f>
        <v>0</v>
      </c>
      <c r="B47" s="214"/>
      <c r="C47" s="214"/>
      <c r="D47" s="242">
        <f>D33-D40</f>
        <v>0</v>
      </c>
      <c r="E47" s="242">
        <f t="shared" si="1"/>
        <v>0</v>
      </c>
      <c r="F47" s="242">
        <f t="shared" si="1"/>
        <v>0</v>
      </c>
      <c r="G47" s="243">
        <f>G33-G40</f>
        <v>0</v>
      </c>
      <c r="H47" s="350"/>
    </row>
    <row r="48" spans="1:12" x14ac:dyDescent="0.25">
      <c r="A48" s="220">
        <f>A41</f>
        <v>0</v>
      </c>
      <c r="B48" s="214"/>
      <c r="C48" s="214"/>
      <c r="D48" s="242">
        <f>D34-D41</f>
        <v>0</v>
      </c>
      <c r="E48" s="242">
        <f t="shared" ref="E48:G48" si="2">E34-E41</f>
        <v>0</v>
      </c>
      <c r="F48" s="242">
        <f t="shared" si="2"/>
        <v>0</v>
      </c>
      <c r="G48" s="242">
        <f t="shared" si="2"/>
        <v>0</v>
      </c>
      <c r="H48" s="350"/>
    </row>
    <row r="49" spans="1:9" x14ac:dyDescent="0.25">
      <c r="A49" s="220"/>
      <c r="B49" s="214"/>
      <c r="C49" s="214"/>
      <c r="D49" s="242"/>
      <c r="E49" s="242"/>
      <c r="F49" s="242"/>
      <c r="G49" s="243"/>
    </row>
    <row r="50" spans="1:9" x14ac:dyDescent="0.25">
      <c r="A50" s="226" t="s">
        <v>166</v>
      </c>
      <c r="B50" s="214"/>
      <c r="C50" s="214"/>
      <c r="D50" s="214"/>
      <c r="E50" s="214"/>
      <c r="F50" s="214"/>
      <c r="G50" s="215"/>
      <c r="H50" s="350"/>
      <c r="I50" s="350"/>
    </row>
    <row r="51" spans="1:9" x14ac:dyDescent="0.25">
      <c r="A51" s="220"/>
      <c r="B51" s="214"/>
      <c r="C51" s="214"/>
      <c r="D51" s="214"/>
      <c r="E51" s="214"/>
      <c r="F51" s="214"/>
      <c r="G51" s="215"/>
    </row>
    <row r="52" spans="1:9" x14ac:dyDescent="0.25">
      <c r="A52" s="220" t="s">
        <v>167</v>
      </c>
      <c r="B52" s="214" t="s">
        <v>168</v>
      </c>
      <c r="C52" s="214"/>
      <c r="D52" s="214"/>
      <c r="E52" s="214" t="s">
        <v>163</v>
      </c>
      <c r="F52" s="214"/>
      <c r="G52" s="215"/>
    </row>
    <row r="53" spans="1:9" ht="15.75" x14ac:dyDescent="0.3">
      <c r="A53" s="343" t="s">
        <v>349</v>
      </c>
      <c r="B53" s="344"/>
      <c r="C53" s="345"/>
      <c r="D53" s="346"/>
      <c r="E53" s="347">
        <f>E38</f>
        <v>0</v>
      </c>
      <c r="F53" s="214"/>
      <c r="G53" s="215"/>
    </row>
    <row r="54" spans="1:9" ht="15.75" x14ac:dyDescent="0.3">
      <c r="A54" s="227"/>
      <c r="B54" s="228"/>
      <c r="C54" s="229"/>
      <c r="D54" s="214"/>
      <c r="E54" s="341"/>
      <c r="F54" s="214"/>
      <c r="G54" s="215"/>
    </row>
    <row r="55" spans="1:9" ht="16.5" thickBot="1" x14ac:dyDescent="0.35">
      <c r="A55" s="220"/>
      <c r="B55" s="213"/>
      <c r="C55" s="214"/>
      <c r="D55" s="214"/>
      <c r="E55" s="342">
        <f>SUM(E53:E54)</f>
        <v>0</v>
      </c>
      <c r="F55" s="214"/>
      <c r="G55" s="215"/>
    </row>
    <row r="56" spans="1:9" ht="16.5" thickTop="1" thickBot="1" x14ac:dyDescent="0.3">
      <c r="A56" s="231"/>
      <c r="B56" s="232"/>
      <c r="C56" s="232"/>
      <c r="D56" s="232"/>
      <c r="E56" s="232"/>
      <c r="F56" s="232"/>
      <c r="G56" s="233"/>
    </row>
    <row r="57" spans="1:9" ht="15.75" thickBot="1" x14ac:dyDescent="0.3"/>
    <row r="58" spans="1:9" x14ac:dyDescent="0.25">
      <c r="A58" s="234" t="s">
        <v>273</v>
      </c>
      <c r="B58" s="210"/>
      <c r="C58" s="210"/>
      <c r="D58" s="210"/>
      <c r="E58" s="210"/>
      <c r="F58" s="210"/>
      <c r="G58" s="211"/>
    </row>
    <row r="59" spans="1:9" ht="15.75" x14ac:dyDescent="0.3">
      <c r="A59" s="212" t="s">
        <v>169</v>
      </c>
      <c r="B59" s="213"/>
      <c r="C59" s="214"/>
      <c r="D59" s="214"/>
      <c r="E59" s="214"/>
      <c r="F59" s="214"/>
      <c r="G59" s="215"/>
    </row>
    <row r="60" spans="1:9" x14ac:dyDescent="0.25">
      <c r="A60" s="212" t="s">
        <v>274</v>
      </c>
      <c r="B60" s="217">
        <v>193</v>
      </c>
      <c r="C60" s="217">
        <v>651</v>
      </c>
      <c r="D60" s="218" t="s">
        <v>271</v>
      </c>
      <c r="E60" s="217">
        <v>500</v>
      </c>
      <c r="F60" s="217">
        <v>292</v>
      </c>
      <c r="G60" s="219" t="s">
        <v>162</v>
      </c>
    </row>
    <row r="61" spans="1:9" x14ac:dyDescent="0.25">
      <c r="A61" s="220" t="str">
        <f>A30</f>
        <v>05.31.2019 - 06.13.2019</v>
      </c>
      <c r="B61" s="221">
        <v>29397</v>
      </c>
      <c r="C61" s="221">
        <v>0</v>
      </c>
      <c r="D61" s="221">
        <f>B61+C61</f>
        <v>29397</v>
      </c>
      <c r="E61" s="221">
        <v>0</v>
      </c>
      <c r="F61" s="221"/>
      <c r="G61" s="222">
        <f>+D61+E61+F61</f>
        <v>29397</v>
      </c>
      <c r="I61" s="160"/>
    </row>
    <row r="62" spans="1:9" x14ac:dyDescent="0.25">
      <c r="A62" s="220" t="str">
        <f>A45</f>
        <v>20.06.2019 - 14.06.2019</v>
      </c>
      <c r="B62" s="221">
        <v>14954.5</v>
      </c>
      <c r="C62" s="221">
        <v>0</v>
      </c>
      <c r="D62" s="221">
        <f>B62+C62</f>
        <v>14954.5</v>
      </c>
      <c r="E62" s="221">
        <v>0</v>
      </c>
      <c r="F62" s="221"/>
      <c r="G62" s="222">
        <f>+D62+E62+F62</f>
        <v>14954.5</v>
      </c>
    </row>
    <row r="63" spans="1:9" x14ac:dyDescent="0.25">
      <c r="A63" s="220">
        <f>A46</f>
        <v>0</v>
      </c>
      <c r="B63" s="221"/>
      <c r="C63" s="221">
        <v>0</v>
      </c>
      <c r="D63" s="221">
        <f>B63</f>
        <v>0</v>
      </c>
      <c r="E63" s="221">
        <v>0</v>
      </c>
      <c r="F63" s="221"/>
      <c r="G63" s="222">
        <f>+D63+E63+F63</f>
        <v>0</v>
      </c>
    </row>
    <row r="64" spans="1:9" x14ac:dyDescent="0.25">
      <c r="A64" s="220">
        <f>A47</f>
        <v>0</v>
      </c>
      <c r="B64" s="221"/>
      <c r="C64" s="221">
        <v>0</v>
      </c>
      <c r="D64" s="221">
        <f>B64</f>
        <v>0</v>
      </c>
      <c r="E64" s="221">
        <v>0</v>
      </c>
      <c r="F64" s="221"/>
      <c r="G64" s="222">
        <f>+D64+E64+F64</f>
        <v>0</v>
      </c>
    </row>
    <row r="65" spans="1:11" x14ac:dyDescent="0.25">
      <c r="A65" s="220">
        <f>A48</f>
        <v>0</v>
      </c>
      <c r="B65" s="221"/>
      <c r="C65" s="221">
        <v>0</v>
      </c>
      <c r="D65" s="221">
        <f>B65</f>
        <v>0</v>
      </c>
      <c r="E65" s="221">
        <v>0</v>
      </c>
      <c r="F65" s="221"/>
      <c r="G65" s="222">
        <f>+D65+E65+F65</f>
        <v>0</v>
      </c>
    </row>
    <row r="66" spans="1:11" x14ac:dyDescent="0.25">
      <c r="A66" s="220"/>
      <c r="B66" s="221"/>
      <c r="C66" s="221"/>
      <c r="D66" s="221"/>
      <c r="E66" s="221"/>
      <c r="F66" s="221"/>
      <c r="G66" s="222"/>
    </row>
    <row r="67" spans="1:11" x14ac:dyDescent="0.25">
      <c r="A67" s="212" t="s">
        <v>170</v>
      </c>
      <c r="B67" s="221"/>
      <c r="C67" s="221"/>
      <c r="D67" s="221"/>
      <c r="E67" s="221"/>
      <c r="F67" s="221"/>
      <c r="G67" s="222"/>
    </row>
    <row r="68" spans="1:11" x14ac:dyDescent="0.25">
      <c r="A68" s="220" t="str">
        <f>A30</f>
        <v>05.31.2019 - 06.13.2019</v>
      </c>
      <c r="B68" s="221">
        <v>15449.5</v>
      </c>
      <c r="C68" s="221">
        <v>0</v>
      </c>
      <c r="D68" s="221">
        <f>SUM(B68:C68)</f>
        <v>15449.5</v>
      </c>
      <c r="E68" s="221">
        <v>0</v>
      </c>
      <c r="F68" s="221">
        <v>0</v>
      </c>
      <c r="G68" s="222">
        <f>+D68+E68+F68</f>
        <v>15449.5</v>
      </c>
      <c r="I68" s="160"/>
    </row>
    <row r="69" spans="1:11" x14ac:dyDescent="0.25">
      <c r="A69" s="220" t="str">
        <f>A62</f>
        <v>20.06.2019 - 14.06.2019</v>
      </c>
      <c r="B69" s="221">
        <v>14954.5</v>
      </c>
      <c r="C69" s="221">
        <v>0</v>
      </c>
      <c r="D69" s="221">
        <f>SUM(B69:C69)</f>
        <v>14954.5</v>
      </c>
      <c r="E69" s="221">
        <v>0</v>
      </c>
      <c r="F69" s="221">
        <v>0</v>
      </c>
      <c r="G69" s="222">
        <f>+D69+E69+F69</f>
        <v>14954.5</v>
      </c>
    </row>
    <row r="70" spans="1:11" x14ac:dyDescent="0.25">
      <c r="A70" s="220">
        <f>A63</f>
        <v>0</v>
      </c>
      <c r="B70" s="221"/>
      <c r="C70" s="221"/>
      <c r="D70" s="221">
        <f>B70</f>
        <v>0</v>
      </c>
      <c r="E70" s="221"/>
      <c r="F70" s="221"/>
      <c r="G70" s="222">
        <f>+D70+E70+F70</f>
        <v>0</v>
      </c>
    </row>
    <row r="71" spans="1:11" x14ac:dyDescent="0.25">
      <c r="A71" s="220">
        <f>A64</f>
        <v>0</v>
      </c>
      <c r="B71" s="221"/>
      <c r="C71" s="221"/>
      <c r="D71" s="221">
        <f>B71</f>
        <v>0</v>
      </c>
      <c r="E71" s="221"/>
      <c r="F71" s="221"/>
      <c r="G71" s="222">
        <f>+D71+E71+F71</f>
        <v>0</v>
      </c>
    </row>
    <row r="72" spans="1:11" x14ac:dyDescent="0.25">
      <c r="A72" s="220">
        <f>A65</f>
        <v>0</v>
      </c>
      <c r="B72" s="221"/>
      <c r="C72" s="221"/>
      <c r="D72" s="221">
        <f>B72</f>
        <v>0</v>
      </c>
      <c r="E72" s="221"/>
      <c r="F72" s="221"/>
      <c r="G72" s="222">
        <f>+D72+E72+F72</f>
        <v>0</v>
      </c>
    </row>
    <row r="73" spans="1:11" x14ac:dyDescent="0.25">
      <c r="A73" s="220"/>
      <c r="B73" s="221"/>
      <c r="C73" s="221"/>
      <c r="D73" s="221"/>
      <c r="E73" s="221"/>
      <c r="F73" s="221"/>
      <c r="G73" s="222"/>
    </row>
    <row r="74" spans="1:11" x14ac:dyDescent="0.25">
      <c r="A74" s="212" t="s">
        <v>122</v>
      </c>
      <c r="B74" s="221"/>
      <c r="C74" s="221"/>
      <c r="D74" s="221"/>
      <c r="E74" s="221"/>
      <c r="F74" s="221"/>
      <c r="G74" s="222"/>
    </row>
    <row r="75" spans="1:11" x14ac:dyDescent="0.25">
      <c r="A75" s="220" t="str">
        <f>A30</f>
        <v>05.31.2019 - 06.13.2019</v>
      </c>
      <c r="B75" s="214"/>
      <c r="C75" s="214"/>
      <c r="D75" s="242">
        <f>+D61-D68</f>
        <v>13947.5</v>
      </c>
      <c r="E75" s="242">
        <f t="shared" ref="E75:G77" si="3">+E61-E68</f>
        <v>0</v>
      </c>
      <c r="F75" s="242">
        <f t="shared" si="3"/>
        <v>0</v>
      </c>
      <c r="G75" s="243">
        <f t="shared" si="3"/>
        <v>13947.5</v>
      </c>
      <c r="I75" s="160"/>
      <c r="K75" s="160"/>
    </row>
    <row r="76" spans="1:11" x14ac:dyDescent="0.25">
      <c r="A76" s="220" t="str">
        <f>A69</f>
        <v>20.06.2019 - 14.06.2019</v>
      </c>
      <c r="B76" s="242">
        <f>B62-B69</f>
        <v>0</v>
      </c>
      <c r="C76" s="214">
        <v>0</v>
      </c>
      <c r="D76" s="242">
        <f>D62-D69</f>
        <v>0</v>
      </c>
      <c r="E76" s="242">
        <f t="shared" si="3"/>
        <v>0</v>
      </c>
      <c r="F76" s="242">
        <f t="shared" si="3"/>
        <v>0</v>
      </c>
      <c r="G76" s="243">
        <f t="shared" si="3"/>
        <v>0</v>
      </c>
    </row>
    <row r="77" spans="1:11" x14ac:dyDescent="0.25">
      <c r="A77" s="220">
        <f>A70</f>
        <v>0</v>
      </c>
      <c r="B77" s="214"/>
      <c r="C77" s="214"/>
      <c r="D77" s="242">
        <f>D63-D70</f>
        <v>0</v>
      </c>
      <c r="E77" s="242">
        <f t="shared" si="3"/>
        <v>0</v>
      </c>
      <c r="F77" s="242">
        <f t="shared" si="3"/>
        <v>0</v>
      </c>
      <c r="G77" s="243">
        <f t="shared" si="3"/>
        <v>0</v>
      </c>
    </row>
    <row r="78" spans="1:11" x14ac:dyDescent="0.25">
      <c r="A78" s="220">
        <f>A71</f>
        <v>0</v>
      </c>
      <c r="B78" s="214"/>
      <c r="C78" s="214"/>
      <c r="D78" s="242">
        <f>D64-D71</f>
        <v>0</v>
      </c>
      <c r="E78" s="242"/>
      <c r="F78" s="242"/>
      <c r="G78" s="243">
        <f>+G64-G71</f>
        <v>0</v>
      </c>
    </row>
    <row r="79" spans="1:11" ht="15.75" thickBot="1" x14ac:dyDescent="0.3">
      <c r="A79" s="231">
        <f>A72</f>
        <v>0</v>
      </c>
      <c r="B79" s="369"/>
      <c r="C79" s="369"/>
      <c r="D79" s="370">
        <f>D65-D72</f>
        <v>0</v>
      </c>
      <c r="E79" s="370">
        <f>+E64-E71</f>
        <v>0</v>
      </c>
      <c r="F79" s="370">
        <f>+F64-F71</f>
        <v>0</v>
      </c>
      <c r="G79" s="243">
        <f>+G65-G72</f>
        <v>0</v>
      </c>
    </row>
    <row r="81" spans="1:5" x14ac:dyDescent="0.25">
      <c r="A81" s="244" t="s">
        <v>311</v>
      </c>
    </row>
    <row r="82" spans="1:5" x14ac:dyDescent="0.25">
      <c r="A82" t="s">
        <v>167</v>
      </c>
      <c r="B82" s="2" t="s">
        <v>312</v>
      </c>
      <c r="C82" s="2" t="s">
        <v>165</v>
      </c>
      <c r="D82" s="2" t="s">
        <v>172</v>
      </c>
      <c r="E82" s="2" t="s">
        <v>162</v>
      </c>
    </row>
    <row r="83" spans="1:5" ht="15.75" x14ac:dyDescent="0.3">
      <c r="A83" s="348">
        <v>43109</v>
      </c>
      <c r="B83" s="159">
        <f>E53</f>
        <v>0</v>
      </c>
      <c r="C83" s="159"/>
      <c r="D83" s="159"/>
      <c r="E83" s="159">
        <f>SUM(B83:D83)</f>
        <v>0</v>
      </c>
    </row>
    <row r="84" spans="1:5" ht="15.75" x14ac:dyDescent="0.3">
      <c r="A84" s="246"/>
      <c r="E84" s="159">
        <f>SUM(B84:D84)</f>
        <v>0</v>
      </c>
    </row>
    <row r="85" spans="1:5" x14ac:dyDescent="0.25">
      <c r="A85" s="250"/>
      <c r="E85" s="159">
        <f>SUM(B85:D85)</f>
        <v>0</v>
      </c>
    </row>
    <row r="86" spans="1:5" x14ac:dyDescent="0.25">
      <c r="A86" s="250"/>
      <c r="E86" s="159">
        <f>SUM(B86:D86)</f>
        <v>0</v>
      </c>
    </row>
    <row r="87" spans="1:5" ht="15.75" thickBot="1" x14ac:dyDescent="0.3">
      <c r="B87" s="245">
        <f>SUM(B83:B86)</f>
        <v>0</v>
      </c>
      <c r="C87" s="245">
        <f>SUM(C83:C86)</f>
        <v>0</v>
      </c>
      <c r="D87" s="245">
        <f>SUM(D83:D86)</f>
        <v>0</v>
      </c>
      <c r="E87" s="245">
        <f>SUM(E83:E86)</f>
        <v>0</v>
      </c>
    </row>
    <row r="88" spans="1:5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O62"/>
  <sheetViews>
    <sheetView topLeftCell="A49" workbookViewId="0">
      <selection activeCell="I18" sqref="I18"/>
    </sheetView>
  </sheetViews>
  <sheetFormatPr defaultRowHeight="15" x14ac:dyDescent="0.25"/>
  <cols>
    <col min="1" max="1" width="22.42578125" bestFit="1" customWidth="1"/>
    <col min="2" max="2" width="19.28515625" bestFit="1" customWidth="1"/>
    <col min="3" max="3" width="11.85546875" bestFit="1" customWidth="1"/>
    <col min="4" max="4" width="12.28515625" bestFit="1" customWidth="1"/>
    <col min="5" max="5" width="11.7109375" bestFit="1" customWidth="1"/>
    <col min="6" max="6" width="10.5703125" bestFit="1" customWidth="1"/>
    <col min="7" max="7" width="12.28515625" bestFit="1" customWidth="1"/>
    <col min="8" max="8" width="11.7109375" bestFit="1" customWidth="1"/>
    <col min="9" max="10" width="11.5703125" bestFit="1" customWidth="1"/>
    <col min="12" max="12" width="10.5703125" bestFit="1" customWidth="1"/>
    <col min="17" max="17" width="1.28515625" customWidth="1"/>
  </cols>
  <sheetData>
    <row r="2" spans="3:15" x14ac:dyDescent="0.25">
      <c r="C2" s="158">
        <v>193</v>
      </c>
      <c r="I2">
        <v>651</v>
      </c>
      <c r="O2">
        <v>292</v>
      </c>
    </row>
    <row r="20" spans="1:12" x14ac:dyDescent="0.25">
      <c r="C20" s="159">
        <v>136578.01</v>
      </c>
      <c r="D20" s="159">
        <v>137216.09</v>
      </c>
      <c r="E20" s="159">
        <f>+C20-D20</f>
        <v>-638.07999999998719</v>
      </c>
    </row>
    <row r="22" spans="1:12" ht="15.75" thickBot="1" x14ac:dyDescent="0.3"/>
    <row r="23" spans="1:12" x14ac:dyDescent="0.25">
      <c r="A23" s="234" t="s">
        <v>163</v>
      </c>
      <c r="B23" s="210"/>
      <c r="C23" s="210"/>
      <c r="D23" s="210"/>
      <c r="E23" s="210"/>
      <c r="F23" s="210"/>
      <c r="G23" s="211"/>
    </row>
    <row r="24" spans="1:12" ht="15.75" x14ac:dyDescent="0.3">
      <c r="A24" s="212" t="s">
        <v>274</v>
      </c>
      <c r="B24" s="213"/>
      <c r="C24" s="214"/>
      <c r="D24" s="214"/>
      <c r="E24" s="214"/>
      <c r="F24" s="214"/>
      <c r="G24" s="215"/>
    </row>
    <row r="25" spans="1:12" s="2" customFormat="1" x14ac:dyDescent="0.25">
      <c r="A25" s="216"/>
      <c r="B25" s="217">
        <v>193</v>
      </c>
      <c r="C25" s="217">
        <v>651</v>
      </c>
      <c r="D25" s="218" t="s">
        <v>271</v>
      </c>
      <c r="E25" s="217">
        <v>500</v>
      </c>
      <c r="F25" s="217">
        <v>292</v>
      </c>
      <c r="G25" s="219" t="s">
        <v>162</v>
      </c>
    </row>
    <row r="26" spans="1:12" x14ac:dyDescent="0.25">
      <c r="A26" s="220" t="s">
        <v>272</v>
      </c>
      <c r="B26" s="221">
        <v>302346.27</v>
      </c>
      <c r="C26" s="221">
        <v>2407.36</v>
      </c>
      <c r="D26" s="221">
        <f>+B26+C26</f>
        <v>304753.63</v>
      </c>
      <c r="E26" s="221">
        <v>0</v>
      </c>
      <c r="F26" s="221">
        <v>16995.97</v>
      </c>
      <c r="G26" s="222">
        <f>+D26+E26+F26</f>
        <v>321749.59999999998</v>
      </c>
      <c r="H26" s="160"/>
    </row>
    <row r="27" spans="1:12" x14ac:dyDescent="0.25">
      <c r="A27" s="220"/>
      <c r="B27" s="221"/>
      <c r="C27" s="221"/>
      <c r="D27" s="221"/>
      <c r="E27" s="221"/>
      <c r="F27" s="221"/>
      <c r="G27" s="222"/>
      <c r="L27" s="159"/>
    </row>
    <row r="28" spans="1:12" x14ac:dyDescent="0.25">
      <c r="A28" s="220"/>
      <c r="B28" s="221"/>
      <c r="C28" s="221"/>
      <c r="D28" s="221"/>
      <c r="E28" s="221"/>
      <c r="F28" s="221"/>
      <c r="G28" s="222"/>
      <c r="L28" s="159"/>
    </row>
    <row r="29" spans="1:12" x14ac:dyDescent="0.25">
      <c r="A29" s="220"/>
      <c r="B29" s="221"/>
      <c r="C29" s="221"/>
      <c r="D29" s="221"/>
      <c r="E29" s="221"/>
      <c r="F29" s="221"/>
      <c r="G29" s="222"/>
      <c r="L29" s="159"/>
    </row>
    <row r="30" spans="1:12" x14ac:dyDescent="0.25">
      <c r="A30" s="212" t="s">
        <v>170</v>
      </c>
      <c r="B30" s="221"/>
      <c r="C30" s="221"/>
      <c r="D30" s="221"/>
      <c r="E30" s="221"/>
      <c r="F30" s="221"/>
      <c r="G30" s="222"/>
      <c r="L30" s="159"/>
    </row>
    <row r="31" spans="1:12" x14ac:dyDescent="0.25">
      <c r="A31" s="220" t="s">
        <v>272</v>
      </c>
      <c r="B31" s="221"/>
      <c r="C31" s="221"/>
      <c r="D31" s="221">
        <v>304677.53000000003</v>
      </c>
      <c r="E31" s="221">
        <v>0</v>
      </c>
      <c r="F31" s="221">
        <v>14558.05</v>
      </c>
      <c r="G31" s="222">
        <f>+D31+E31+F31</f>
        <v>319235.58</v>
      </c>
      <c r="L31" s="159"/>
    </row>
    <row r="32" spans="1:12" x14ac:dyDescent="0.25">
      <c r="A32" s="220"/>
      <c r="B32" s="221"/>
      <c r="C32" s="221"/>
      <c r="D32" s="221"/>
      <c r="E32" s="221"/>
      <c r="F32" s="221"/>
      <c r="G32" s="222"/>
      <c r="L32" s="159"/>
    </row>
    <row r="33" spans="1:12" x14ac:dyDescent="0.25">
      <c r="A33" s="220"/>
      <c r="B33" s="221"/>
      <c r="C33" s="221"/>
      <c r="D33" s="221"/>
      <c r="E33" s="221"/>
      <c r="F33" s="221"/>
      <c r="G33" s="222"/>
      <c r="L33" s="159"/>
    </row>
    <row r="34" spans="1:12" x14ac:dyDescent="0.25">
      <c r="A34" s="220"/>
      <c r="B34" s="221"/>
      <c r="C34" s="221"/>
      <c r="D34" s="221"/>
      <c r="E34" s="221"/>
      <c r="F34" s="221"/>
      <c r="G34" s="222"/>
      <c r="L34" s="159"/>
    </row>
    <row r="35" spans="1:12" x14ac:dyDescent="0.25">
      <c r="A35" s="212" t="s">
        <v>122</v>
      </c>
      <c r="B35" s="221"/>
      <c r="C35" s="221"/>
      <c r="D35" s="221"/>
      <c r="E35" s="221"/>
      <c r="F35" s="221"/>
      <c r="G35" s="222"/>
      <c r="L35" s="159"/>
    </row>
    <row r="36" spans="1:12" ht="15.75" thickBot="1" x14ac:dyDescent="0.3">
      <c r="A36" s="220" t="s">
        <v>272</v>
      </c>
      <c r="B36" s="214"/>
      <c r="C36" s="214"/>
      <c r="D36" s="223">
        <f>+D26-D31</f>
        <v>76.099999999976717</v>
      </c>
      <c r="E36" s="223">
        <f>+E26-E31</f>
        <v>0</v>
      </c>
      <c r="F36" s="223">
        <f>+F26-F31</f>
        <v>2437.9200000000019</v>
      </c>
      <c r="G36" s="225">
        <f>+G26-G31</f>
        <v>2514.0199999999604</v>
      </c>
    </row>
    <row r="37" spans="1:12" ht="15.75" thickTop="1" x14ac:dyDescent="0.25">
      <c r="A37" s="220"/>
      <c r="B37" s="214"/>
      <c r="C37" s="214"/>
      <c r="D37" s="214"/>
      <c r="E37" s="214"/>
      <c r="F37" s="214"/>
      <c r="G37" s="215"/>
    </row>
    <row r="38" spans="1:12" x14ac:dyDescent="0.25">
      <c r="A38" s="220"/>
      <c r="B38" s="214"/>
      <c r="C38" s="214"/>
      <c r="D38" s="214"/>
      <c r="E38" s="214"/>
      <c r="F38" s="214"/>
      <c r="G38" s="215"/>
    </row>
    <row r="39" spans="1:12" x14ac:dyDescent="0.25">
      <c r="A39" s="220"/>
      <c r="B39" s="214"/>
      <c r="C39" s="214"/>
      <c r="D39" s="214"/>
      <c r="E39" s="214"/>
      <c r="F39" s="214"/>
      <c r="G39" s="215"/>
    </row>
    <row r="40" spans="1:12" x14ac:dyDescent="0.25">
      <c r="A40" s="226" t="s">
        <v>166</v>
      </c>
      <c r="B40" s="214"/>
      <c r="C40" s="214"/>
      <c r="D40" s="214"/>
      <c r="E40" s="214"/>
      <c r="F40" s="214"/>
      <c r="G40" s="215"/>
    </row>
    <row r="41" spans="1:12" x14ac:dyDescent="0.25">
      <c r="A41" s="220"/>
      <c r="B41" s="214"/>
      <c r="C41" s="214"/>
      <c r="D41" s="214"/>
      <c r="E41" s="214"/>
      <c r="F41" s="214"/>
      <c r="G41" s="215"/>
    </row>
    <row r="42" spans="1:12" x14ac:dyDescent="0.25">
      <c r="A42" s="220" t="s">
        <v>167</v>
      </c>
      <c r="B42" s="214" t="s">
        <v>168</v>
      </c>
      <c r="C42" s="214"/>
      <c r="D42" s="214"/>
      <c r="E42" s="214" t="s">
        <v>163</v>
      </c>
      <c r="F42" s="214"/>
      <c r="G42" s="215"/>
    </row>
    <row r="43" spans="1:12" ht="15.75" x14ac:dyDescent="0.3">
      <c r="A43" s="227"/>
      <c r="B43" s="228"/>
      <c r="C43" s="229"/>
      <c r="D43" s="214"/>
      <c r="E43" s="214"/>
      <c r="F43" s="214"/>
      <c r="G43" s="215"/>
    </row>
    <row r="44" spans="1:12" ht="15.75" x14ac:dyDescent="0.3">
      <c r="A44" s="227"/>
      <c r="B44" s="228"/>
      <c r="C44" s="229"/>
      <c r="D44" s="214"/>
      <c r="E44" s="214"/>
      <c r="F44" s="214"/>
      <c r="G44" s="215"/>
    </row>
    <row r="45" spans="1:12" ht="16.5" thickBot="1" x14ac:dyDescent="0.35">
      <c r="A45" s="220"/>
      <c r="B45" s="213"/>
      <c r="C45" s="214"/>
      <c r="D45" s="214"/>
      <c r="E45" s="230">
        <f>SUM(E43:E44)</f>
        <v>0</v>
      </c>
      <c r="F45" s="214"/>
      <c r="G45" s="215"/>
    </row>
    <row r="46" spans="1:12" ht="16.5" thickTop="1" thickBot="1" x14ac:dyDescent="0.3">
      <c r="A46" s="231"/>
      <c r="B46" s="232"/>
      <c r="C46" s="232"/>
      <c r="D46" s="232"/>
      <c r="E46" s="232"/>
      <c r="F46" s="232"/>
      <c r="G46" s="233"/>
    </row>
    <row r="47" spans="1:12" ht="15.75" thickBot="1" x14ac:dyDescent="0.3"/>
    <row r="48" spans="1:12" x14ac:dyDescent="0.25">
      <c r="A48" s="234" t="s">
        <v>273</v>
      </c>
      <c r="B48" s="210"/>
      <c r="C48" s="210"/>
      <c r="D48" s="210"/>
      <c r="E48" s="210"/>
      <c r="F48" s="210"/>
      <c r="G48" s="211"/>
    </row>
    <row r="49" spans="1:7" ht="15.75" x14ac:dyDescent="0.3">
      <c r="A49" s="212" t="s">
        <v>169</v>
      </c>
      <c r="B49" s="213"/>
      <c r="C49" s="214"/>
      <c r="D49" s="214"/>
      <c r="E49" s="214"/>
      <c r="F49" s="214"/>
      <c r="G49" s="215"/>
    </row>
    <row r="50" spans="1:7" x14ac:dyDescent="0.25">
      <c r="A50" s="216"/>
      <c r="B50" s="217">
        <v>193</v>
      </c>
      <c r="C50" s="217">
        <v>651</v>
      </c>
      <c r="D50" s="218" t="s">
        <v>271</v>
      </c>
      <c r="E50" s="217">
        <v>500</v>
      </c>
      <c r="F50" s="217">
        <v>292</v>
      </c>
      <c r="G50" s="219" t="s">
        <v>162</v>
      </c>
    </row>
    <row r="51" spans="1:7" x14ac:dyDescent="0.25">
      <c r="A51" s="220" t="s">
        <v>272</v>
      </c>
      <c r="B51" s="221">
        <v>11495</v>
      </c>
      <c r="C51" s="221">
        <v>0</v>
      </c>
      <c r="D51" s="221">
        <f>+B51+C51</f>
        <v>11495</v>
      </c>
      <c r="E51" s="221">
        <v>0</v>
      </c>
      <c r="F51" s="221">
        <v>0</v>
      </c>
      <c r="G51" s="222">
        <f>+D51+E51+F51</f>
        <v>11495</v>
      </c>
    </row>
    <row r="52" spans="1:7" x14ac:dyDescent="0.25">
      <c r="A52" s="220"/>
      <c r="B52" s="221"/>
      <c r="C52" s="221"/>
      <c r="D52" s="221"/>
      <c r="E52" s="221"/>
      <c r="F52" s="221"/>
      <c r="G52" s="222"/>
    </row>
    <row r="53" spans="1:7" x14ac:dyDescent="0.25">
      <c r="A53" s="220"/>
      <c r="B53" s="221"/>
      <c r="C53" s="221"/>
      <c r="D53" s="221"/>
      <c r="E53" s="221"/>
      <c r="F53" s="221"/>
      <c r="G53" s="222"/>
    </row>
    <row r="54" spans="1:7" x14ac:dyDescent="0.25">
      <c r="A54" s="220"/>
      <c r="B54" s="221"/>
      <c r="C54" s="221"/>
      <c r="D54" s="221"/>
      <c r="E54" s="221"/>
      <c r="F54" s="221"/>
      <c r="G54" s="222"/>
    </row>
    <row r="55" spans="1:7" x14ac:dyDescent="0.25">
      <c r="A55" s="212" t="s">
        <v>170</v>
      </c>
      <c r="B55" s="221"/>
      <c r="C55" s="221"/>
      <c r="D55" s="221"/>
      <c r="E55" s="221"/>
      <c r="F55" s="221"/>
      <c r="G55" s="222"/>
    </row>
    <row r="56" spans="1:7" x14ac:dyDescent="0.25">
      <c r="A56" s="220" t="s">
        <v>272</v>
      </c>
      <c r="B56" s="221"/>
      <c r="C56" s="221"/>
      <c r="D56" s="221">
        <v>11473</v>
      </c>
      <c r="E56" s="221">
        <v>0</v>
      </c>
      <c r="F56" s="221">
        <v>0</v>
      </c>
      <c r="G56" s="222">
        <f>+D56+E56+F56</f>
        <v>11473</v>
      </c>
    </row>
    <row r="57" spans="1:7" x14ac:dyDescent="0.25">
      <c r="A57" s="220"/>
      <c r="B57" s="221"/>
      <c r="C57" s="221"/>
      <c r="D57" s="221"/>
      <c r="E57" s="221"/>
      <c r="F57" s="221"/>
      <c r="G57" s="222"/>
    </row>
    <row r="58" spans="1:7" x14ac:dyDescent="0.25">
      <c r="A58" s="220"/>
      <c r="B58" s="221"/>
      <c r="C58" s="221"/>
      <c r="D58" s="221"/>
      <c r="E58" s="221"/>
      <c r="F58" s="221"/>
      <c r="G58" s="222"/>
    </row>
    <row r="59" spans="1:7" x14ac:dyDescent="0.25">
      <c r="A59" s="220"/>
      <c r="B59" s="221"/>
      <c r="C59" s="221"/>
      <c r="D59" s="221"/>
      <c r="E59" s="221"/>
      <c r="F59" s="221"/>
      <c r="G59" s="222"/>
    </row>
    <row r="60" spans="1:7" x14ac:dyDescent="0.25">
      <c r="A60" s="212" t="s">
        <v>122</v>
      </c>
      <c r="B60" s="221"/>
      <c r="C60" s="221"/>
      <c r="D60" s="221"/>
      <c r="E60" s="221"/>
      <c r="F60" s="221"/>
      <c r="G60" s="222"/>
    </row>
    <row r="61" spans="1:7" ht="15.75" thickBot="1" x14ac:dyDescent="0.3">
      <c r="A61" s="220" t="s">
        <v>272</v>
      </c>
      <c r="B61" s="214"/>
      <c r="C61" s="214"/>
      <c r="D61" s="223">
        <f>+D51-D56</f>
        <v>22</v>
      </c>
      <c r="E61" s="223">
        <f>+E51-E56</f>
        <v>0</v>
      </c>
      <c r="F61" s="224"/>
      <c r="G61" s="225">
        <f>+G51-G56</f>
        <v>22</v>
      </c>
    </row>
    <row r="62" spans="1:7" ht="16.5" thickTop="1" thickBot="1" x14ac:dyDescent="0.3">
      <c r="A62" s="231"/>
      <c r="B62" s="232"/>
      <c r="C62" s="232"/>
      <c r="D62" s="232"/>
      <c r="E62" s="232"/>
      <c r="F62" s="232"/>
      <c r="G62" s="23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468C-7F81-4369-94C4-454B8A4D9225}">
  <sheetPr>
    <tabColor rgb="FFFFFF00"/>
  </sheetPr>
  <dimension ref="A1:Y73"/>
  <sheetViews>
    <sheetView showGridLines="0" topLeftCell="A36" zoomScale="85" zoomScaleNormal="85" workbookViewId="0">
      <selection activeCell="O46" sqref="O46"/>
    </sheetView>
  </sheetViews>
  <sheetFormatPr defaultRowHeight="15" x14ac:dyDescent="0.25"/>
  <cols>
    <col min="1" max="1" width="1.28515625" customWidth="1"/>
    <col min="2" max="2" width="3.5703125" customWidth="1"/>
    <col min="3" max="3" width="1.7109375" customWidth="1"/>
    <col min="4" max="4" width="3" customWidth="1"/>
    <col min="5" max="5" width="33.140625" customWidth="1"/>
    <col min="6" max="6" width="1.7109375" customWidth="1"/>
    <col min="7" max="7" width="3.140625" customWidth="1"/>
    <col min="8" max="8" width="56.42578125" style="400" customWidth="1"/>
    <col min="9" max="9" width="31" style="2" hidden="1" customWidth="1"/>
    <col min="10" max="10" width="26.140625" style="2" hidden="1" customWidth="1"/>
    <col min="11" max="11" width="26.42578125" style="2" hidden="1" customWidth="1"/>
    <col min="12" max="12" width="17.5703125" hidden="1" customWidth="1"/>
    <col min="13" max="13" width="1.7109375" customWidth="1"/>
    <col min="14" max="14" width="17.7109375" customWidth="1"/>
    <col min="15" max="15" width="44" customWidth="1"/>
    <col min="16" max="16" width="21.5703125" customWidth="1"/>
    <col min="17" max="17" width="46.85546875" style="12" customWidth="1"/>
    <col min="18" max="18" width="13.28515625" bestFit="1" customWidth="1"/>
    <col min="19" max="19" width="1.7109375" customWidth="1"/>
    <col min="20" max="20" width="12.42578125" bestFit="1" customWidth="1"/>
    <col min="21" max="21" width="0.42578125" customWidth="1"/>
    <col min="24" max="24" width="14.7109375" customWidth="1"/>
    <col min="25" max="25" width="14.140625" customWidth="1"/>
  </cols>
  <sheetData>
    <row r="1" spans="1:25" ht="5.25" customHeight="1" x14ac:dyDescent="0.25">
      <c r="A1" s="47"/>
      <c r="B1" s="47"/>
      <c r="C1" s="47"/>
      <c r="D1" s="47"/>
      <c r="E1" s="47"/>
      <c r="F1" s="47"/>
      <c r="G1" s="47"/>
      <c r="I1" s="52"/>
      <c r="J1" s="52"/>
      <c r="K1" s="52"/>
      <c r="L1" s="47"/>
      <c r="M1" s="47"/>
      <c r="N1" s="47"/>
      <c r="O1" s="47"/>
      <c r="P1" s="47"/>
      <c r="Q1" s="130"/>
      <c r="R1" s="47"/>
      <c r="S1" s="47"/>
      <c r="T1" s="47"/>
      <c r="U1" s="47"/>
    </row>
    <row r="2" spans="1:25" ht="30" customHeight="1" x14ac:dyDescent="0.25">
      <c r="A2" s="47"/>
      <c r="B2" s="502" t="s">
        <v>270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47"/>
    </row>
    <row r="3" spans="1:25" x14ac:dyDescent="0.25">
      <c r="A3" s="47"/>
      <c r="U3" s="47"/>
    </row>
    <row r="4" spans="1:25" x14ac:dyDescent="0.25">
      <c r="A4" s="47"/>
      <c r="B4" t="s">
        <v>54</v>
      </c>
      <c r="U4" s="47"/>
    </row>
    <row r="5" spans="1:25" x14ac:dyDescent="0.25">
      <c r="A5" s="47"/>
      <c r="B5" t="str">
        <f>+CIS!B5</f>
        <v>Reporting Period : 06.14.2019 to 06.20.2019</v>
      </c>
      <c r="U5" s="47"/>
    </row>
    <row r="6" spans="1:25" x14ac:dyDescent="0.25">
      <c r="A6" s="47"/>
      <c r="B6" t="str">
        <f>+CIS!B6</f>
        <v>Report Date :  06.26.2019</v>
      </c>
      <c r="N6" s="160"/>
      <c r="U6" s="47"/>
    </row>
    <row r="7" spans="1:25" ht="15.75" thickBot="1" x14ac:dyDescent="0.3">
      <c r="A7" s="47"/>
      <c r="U7" s="47"/>
    </row>
    <row r="8" spans="1:25" s="20" customFormat="1" ht="30" customHeight="1" thickBot="1" x14ac:dyDescent="0.3">
      <c r="A8" s="50"/>
      <c r="B8" s="19" t="s">
        <v>19</v>
      </c>
      <c r="D8" s="460" t="s">
        <v>20</v>
      </c>
      <c r="E8" s="461"/>
      <c r="G8" s="503" t="s">
        <v>21</v>
      </c>
      <c r="H8" s="503"/>
      <c r="I8" s="166" t="s">
        <v>192</v>
      </c>
      <c r="J8" s="167" t="s">
        <v>193</v>
      </c>
      <c r="K8" s="167" t="s">
        <v>194</v>
      </c>
      <c r="L8" s="166" t="s">
        <v>195</v>
      </c>
      <c r="N8" s="21" t="s">
        <v>16</v>
      </c>
      <c r="O8" s="504" t="s">
        <v>104</v>
      </c>
      <c r="P8" s="505"/>
      <c r="Q8" s="303" t="s">
        <v>118</v>
      </c>
      <c r="R8" s="23" t="s">
        <v>15</v>
      </c>
      <c r="T8" s="24" t="s">
        <v>18</v>
      </c>
      <c r="U8" s="50"/>
    </row>
    <row r="9" spans="1:25" s="20" customFormat="1" ht="16.5" customHeight="1" x14ac:dyDescent="0.25">
      <c r="B9" s="54" t="s">
        <v>1</v>
      </c>
      <c r="D9" s="53"/>
      <c r="E9" s="53"/>
      <c r="G9" s="53"/>
      <c r="H9" s="401"/>
      <c r="I9" s="53"/>
      <c r="J9" s="53"/>
      <c r="K9" s="53"/>
      <c r="L9" s="53"/>
      <c r="O9" s="53"/>
      <c r="P9" s="53"/>
      <c r="Q9" s="290"/>
    </row>
    <row r="10" spans="1:25" s="1" customFormat="1" ht="3" customHeight="1" thickBot="1" x14ac:dyDescent="0.3">
      <c r="B10" s="12"/>
      <c r="D10" s="12"/>
      <c r="E10" s="12"/>
      <c r="G10" s="12"/>
      <c r="H10" s="402"/>
      <c r="I10" s="12"/>
      <c r="J10" s="12"/>
      <c r="K10" s="12"/>
      <c r="L10" s="12"/>
      <c r="O10" s="12"/>
      <c r="P10" s="12"/>
      <c r="Q10" s="12"/>
    </row>
    <row r="11" spans="1:25" s="1" customFormat="1" ht="30" customHeight="1" thickBot="1" x14ac:dyDescent="0.3">
      <c r="B11" s="443" t="s">
        <v>2</v>
      </c>
      <c r="D11" s="4" t="s">
        <v>29</v>
      </c>
      <c r="E11" s="5"/>
      <c r="G11" s="432" t="s">
        <v>9</v>
      </c>
      <c r="H11" s="487" t="s">
        <v>119</v>
      </c>
      <c r="I11" s="490" t="s">
        <v>177</v>
      </c>
      <c r="J11" s="441" t="s">
        <v>178</v>
      </c>
      <c r="K11" s="441"/>
      <c r="L11" s="441"/>
      <c r="N11" s="427" t="s">
        <v>111</v>
      </c>
      <c r="O11" s="278" t="s">
        <v>120</v>
      </c>
      <c r="P11" s="325">
        <f>[1]Summery!$E$523</f>
        <v>3336311.944787499</v>
      </c>
      <c r="Q11" s="424" t="s">
        <v>420</v>
      </c>
      <c r="R11" s="448" t="s">
        <v>408</v>
      </c>
      <c r="T11" s="16" t="s">
        <v>345</v>
      </c>
      <c r="X11" s="307"/>
      <c r="Y11"/>
    </row>
    <row r="12" spans="1:25" s="1" customFormat="1" x14ac:dyDescent="0.25">
      <c r="B12" s="451"/>
      <c r="D12" s="6" t="s">
        <v>6</v>
      </c>
      <c r="E12" s="7" t="s">
        <v>3</v>
      </c>
      <c r="G12" s="433"/>
      <c r="H12" s="488"/>
      <c r="I12" s="491"/>
      <c r="J12" s="442"/>
      <c r="K12" s="442"/>
      <c r="L12" s="442"/>
      <c r="N12" s="428"/>
      <c r="O12" s="249" t="s">
        <v>121</v>
      </c>
      <c r="P12" s="325">
        <f>[2]Summery!$F$463</f>
        <v>0</v>
      </c>
      <c r="Q12" s="442"/>
      <c r="R12" s="449"/>
      <c r="T12" s="81"/>
      <c r="X12" s="160"/>
      <c r="Y12" s="160"/>
    </row>
    <row r="13" spans="1:25" s="1" customFormat="1" ht="60" customHeight="1" thickBot="1" x14ac:dyDescent="0.3">
      <c r="B13" s="451"/>
      <c r="D13" s="8" t="s">
        <v>7</v>
      </c>
      <c r="E13" s="9" t="s">
        <v>4</v>
      </c>
      <c r="G13" s="434"/>
      <c r="H13" s="489"/>
      <c r="I13" s="492"/>
      <c r="J13" s="457"/>
      <c r="K13" s="457"/>
      <c r="L13" s="457"/>
      <c r="N13" s="429"/>
      <c r="O13" s="249" t="s">
        <v>122</v>
      </c>
      <c r="P13" s="367">
        <f>P11-P12</f>
        <v>3336311.944787499</v>
      </c>
      <c r="Q13" s="442"/>
      <c r="R13" s="450"/>
      <c r="T13" s="81"/>
      <c r="X13" s="160"/>
      <c r="Y13" s="160"/>
    </row>
    <row r="14" spans="1:25" s="1" customFormat="1" ht="72" customHeight="1" thickTop="1" x14ac:dyDescent="0.25">
      <c r="B14" s="451"/>
      <c r="D14" s="6" t="s">
        <v>8</v>
      </c>
      <c r="E14" s="7" t="s">
        <v>5</v>
      </c>
      <c r="G14" s="330" t="s">
        <v>10</v>
      </c>
      <c r="H14" s="420" t="s">
        <v>13</v>
      </c>
      <c r="I14" s="490" t="s">
        <v>179</v>
      </c>
      <c r="J14" s="441" t="s">
        <v>180</v>
      </c>
      <c r="K14" s="441" t="s">
        <v>181</v>
      </c>
      <c r="L14" s="441"/>
      <c r="N14" s="301" t="s">
        <v>111</v>
      </c>
      <c r="O14" s="281" t="s">
        <v>410</v>
      </c>
      <c r="P14" s="421" t="s">
        <v>249</v>
      </c>
      <c r="Q14" s="424" t="s">
        <v>419</v>
      </c>
      <c r="R14" s="448" t="s">
        <v>408</v>
      </c>
      <c r="T14" s="17"/>
      <c r="X14"/>
      <c r="Y14"/>
    </row>
    <row r="15" spans="1:25" ht="21" hidden="1" customHeight="1" x14ac:dyDescent="0.25">
      <c r="B15" s="451"/>
      <c r="D15" s="8" t="s">
        <v>30</v>
      </c>
      <c r="E15" s="9" t="s">
        <v>31</v>
      </c>
      <c r="G15" s="330" t="s">
        <v>11</v>
      </c>
      <c r="H15" s="403" t="s">
        <v>73</v>
      </c>
      <c r="I15" s="491"/>
      <c r="J15" s="442"/>
      <c r="K15" s="442"/>
      <c r="L15" s="442"/>
      <c r="N15" s="137" t="s">
        <v>111</v>
      </c>
      <c r="O15" s="3" t="s">
        <v>350</v>
      </c>
      <c r="P15" s="326"/>
      <c r="Q15" s="442"/>
      <c r="R15" s="449"/>
      <c r="T15" s="18"/>
    </row>
    <row r="16" spans="1:25" ht="26.25" hidden="1" customHeight="1" thickBot="1" x14ac:dyDescent="0.3">
      <c r="B16" s="451"/>
      <c r="D16" s="10" t="s">
        <v>32</v>
      </c>
      <c r="E16" s="11" t="s">
        <v>33</v>
      </c>
      <c r="G16" s="144" t="s">
        <v>12</v>
      </c>
      <c r="H16" s="404" t="s">
        <v>14</v>
      </c>
      <c r="I16" s="492"/>
      <c r="J16" s="457"/>
      <c r="K16" s="457"/>
      <c r="L16" s="457"/>
      <c r="N16" s="117" t="s">
        <v>111</v>
      </c>
      <c r="O16" s="306" t="s">
        <v>112</v>
      </c>
      <c r="P16" s="285"/>
      <c r="Q16" s="426"/>
      <c r="R16" s="450"/>
      <c r="T16" s="27"/>
    </row>
    <row r="17" spans="2:24" ht="3" customHeight="1" thickBot="1" x14ac:dyDescent="0.3">
      <c r="P17">
        <v>0</v>
      </c>
      <c r="R17" t="s">
        <v>408</v>
      </c>
    </row>
    <row r="18" spans="2:24" s="1" customFormat="1" ht="18" customHeight="1" x14ac:dyDescent="0.25">
      <c r="B18" s="443" t="s">
        <v>22</v>
      </c>
      <c r="D18" s="4" t="s">
        <v>28</v>
      </c>
      <c r="E18" s="5"/>
      <c r="G18" s="432" t="s">
        <v>9</v>
      </c>
      <c r="H18" s="487" t="s">
        <v>123</v>
      </c>
      <c r="I18" s="495" t="s">
        <v>182</v>
      </c>
      <c r="J18" s="164"/>
      <c r="K18" s="164"/>
      <c r="L18" s="331"/>
      <c r="N18" s="427" t="s">
        <v>111</v>
      </c>
      <c r="O18" s="278" t="s">
        <v>120</v>
      </c>
      <c r="P18" s="327">
        <f>[1]Summery!$E$524</f>
        <v>363867.15375</v>
      </c>
      <c r="Q18" s="424" t="s">
        <v>419</v>
      </c>
      <c r="R18" s="448" t="s">
        <v>408</v>
      </c>
      <c r="T18" s="16"/>
      <c r="X18" s="159"/>
    </row>
    <row r="19" spans="2:24" s="1" customFormat="1" ht="31.5" customHeight="1" x14ac:dyDescent="0.25">
      <c r="B19" s="451"/>
      <c r="D19" s="8" t="s">
        <v>6</v>
      </c>
      <c r="E19" s="9" t="s">
        <v>27</v>
      </c>
      <c r="G19" s="433"/>
      <c r="H19" s="488"/>
      <c r="I19" s="495"/>
      <c r="J19" s="164"/>
      <c r="K19" s="164"/>
      <c r="L19" s="331"/>
      <c r="N19" s="428"/>
      <c r="O19" s="249" t="s">
        <v>121</v>
      </c>
      <c r="P19" s="328">
        <f>[2]Summery!$F$464</f>
        <v>0</v>
      </c>
      <c r="Q19" s="442"/>
      <c r="R19" s="449"/>
      <c r="T19" s="81"/>
      <c r="X19" s="159"/>
    </row>
    <row r="20" spans="2:24" s="1" customFormat="1" ht="18" customHeight="1" thickBot="1" x14ac:dyDescent="0.3">
      <c r="B20" s="451"/>
      <c r="D20" s="6"/>
      <c r="E20" s="7"/>
      <c r="G20" s="433"/>
      <c r="H20" s="489"/>
      <c r="I20" s="495"/>
      <c r="J20" s="164"/>
      <c r="K20" s="164"/>
      <c r="L20" s="331"/>
      <c r="N20" s="429"/>
      <c r="O20" s="249" t="s">
        <v>122</v>
      </c>
      <c r="P20" s="367">
        <f>+P18-P19</f>
        <v>363867.15375</v>
      </c>
      <c r="Q20" s="426"/>
      <c r="R20" s="450"/>
      <c r="T20" s="81"/>
      <c r="X20" s="159"/>
    </row>
    <row r="21" spans="2:24" s="1" customFormat="1" ht="15.75" customHeight="1" thickTop="1" x14ac:dyDescent="0.25">
      <c r="B21" s="451"/>
      <c r="D21" s="332" t="s">
        <v>7</v>
      </c>
      <c r="E21" s="333" t="s">
        <v>23</v>
      </c>
      <c r="G21" s="6" t="s">
        <v>10</v>
      </c>
      <c r="H21" s="493" t="s">
        <v>124</v>
      </c>
      <c r="I21" s="495" t="s">
        <v>182</v>
      </c>
      <c r="J21" s="164"/>
      <c r="K21" s="164"/>
      <c r="L21" s="164"/>
      <c r="N21" s="430" t="s">
        <v>111</v>
      </c>
      <c r="O21" s="249" t="s">
        <v>120</v>
      </c>
      <c r="P21" s="329">
        <f>[1]Summery!$E$525</f>
        <v>1513845.9992531249</v>
      </c>
      <c r="Q21" s="424" t="s">
        <v>419</v>
      </c>
      <c r="R21" s="448" t="s">
        <v>408</v>
      </c>
      <c r="T21" s="81"/>
      <c r="X21" s="159"/>
    </row>
    <row r="22" spans="2:24" s="1" customFormat="1" x14ac:dyDescent="0.25">
      <c r="B22" s="451"/>
      <c r="D22" s="6"/>
      <c r="E22" s="7"/>
      <c r="G22" s="6"/>
      <c r="H22" s="488"/>
      <c r="I22" s="495"/>
      <c r="J22" s="164"/>
      <c r="K22" s="164"/>
      <c r="L22" s="164"/>
      <c r="N22" s="428"/>
      <c r="O22" s="249" t="s">
        <v>121</v>
      </c>
      <c r="P22" s="328">
        <v>0</v>
      </c>
      <c r="Q22" s="442"/>
      <c r="R22" s="449"/>
      <c r="T22" s="81"/>
      <c r="X22" s="159"/>
    </row>
    <row r="23" spans="2:24" s="1" customFormat="1" ht="44.25" customHeight="1" thickBot="1" x14ac:dyDescent="0.3">
      <c r="B23" s="451"/>
      <c r="D23" s="6"/>
      <c r="E23" s="7"/>
      <c r="G23" s="6"/>
      <c r="H23" s="489"/>
      <c r="I23" s="495"/>
      <c r="J23" s="164"/>
      <c r="K23" s="164"/>
      <c r="L23" s="164"/>
      <c r="N23" s="429"/>
      <c r="O23" s="249" t="s">
        <v>122</v>
      </c>
      <c r="P23" s="367">
        <f>+P21-P22</f>
        <v>1513845.9992531249</v>
      </c>
      <c r="Q23" s="426"/>
      <c r="R23" s="450"/>
      <c r="T23" s="81"/>
    </row>
    <row r="24" spans="2:24" s="1" customFormat="1" ht="15.75" customHeight="1" thickTop="1" x14ac:dyDescent="0.25">
      <c r="B24" s="451"/>
      <c r="D24" s="6" t="s">
        <v>8</v>
      </c>
      <c r="E24" s="7" t="s">
        <v>24</v>
      </c>
      <c r="G24" s="6" t="s">
        <v>11</v>
      </c>
      <c r="H24" s="493" t="s">
        <v>156</v>
      </c>
      <c r="I24" s="495" t="s">
        <v>182</v>
      </c>
      <c r="J24" s="170"/>
      <c r="K24" s="170"/>
      <c r="L24" s="83"/>
      <c r="N24" s="430" t="s">
        <v>111</v>
      </c>
      <c r="O24" s="249" t="s">
        <v>120</v>
      </c>
      <c r="P24" s="328">
        <f>[1]Summery!$E$526</f>
        <v>6678.2685344827587</v>
      </c>
      <c r="Q24" s="424" t="s">
        <v>419</v>
      </c>
      <c r="R24" s="448" t="s">
        <v>408</v>
      </c>
      <c r="T24" s="81"/>
    </row>
    <row r="25" spans="2:24" s="1" customFormat="1" x14ac:dyDescent="0.25">
      <c r="B25" s="451"/>
      <c r="D25" s="6"/>
      <c r="E25" s="7"/>
      <c r="G25" s="6"/>
      <c r="H25" s="488"/>
      <c r="I25" s="495"/>
      <c r="J25" s="170"/>
      <c r="K25" s="170"/>
      <c r="L25" s="83"/>
      <c r="N25" s="428"/>
      <c r="O25" s="249" t="s">
        <v>121</v>
      </c>
      <c r="P25" s="328">
        <v>0</v>
      </c>
      <c r="Q25" s="442"/>
      <c r="R25" s="449"/>
      <c r="T25" s="81"/>
    </row>
    <row r="26" spans="2:24" s="1" customFormat="1" ht="33.75" customHeight="1" thickBot="1" x14ac:dyDescent="0.3">
      <c r="B26" s="451"/>
      <c r="D26" s="162"/>
      <c r="E26" s="163"/>
      <c r="G26" s="162"/>
      <c r="H26" s="494"/>
      <c r="I26" s="495"/>
      <c r="J26" s="170"/>
      <c r="K26" s="170"/>
      <c r="L26" s="83"/>
      <c r="N26" s="431"/>
      <c r="O26" s="334" t="s">
        <v>122</v>
      </c>
      <c r="P26" s="382">
        <f>P24-P25</f>
        <v>6678.2685344827587</v>
      </c>
      <c r="Q26" s="426"/>
      <c r="R26" s="450"/>
      <c r="T26" s="81"/>
    </row>
    <row r="27" spans="2:24" s="1" customFormat="1" ht="15.75" customHeight="1" x14ac:dyDescent="0.25">
      <c r="B27" s="12"/>
      <c r="D27" s="6" t="s">
        <v>8</v>
      </c>
      <c r="E27" s="7" t="s">
        <v>387</v>
      </c>
      <c r="G27" s="6" t="s">
        <v>11</v>
      </c>
      <c r="H27" s="493" t="s">
        <v>156</v>
      </c>
      <c r="I27" s="495" t="s">
        <v>182</v>
      </c>
      <c r="J27" s="170"/>
      <c r="K27" s="170"/>
      <c r="L27" s="83"/>
      <c r="N27" s="430" t="s">
        <v>112</v>
      </c>
      <c r="O27" s="249" t="s">
        <v>120</v>
      </c>
      <c r="P27" s="328"/>
      <c r="Q27" s="424" t="s">
        <v>249</v>
      </c>
      <c r="R27" s="448" t="s">
        <v>408</v>
      </c>
      <c r="T27" s="81"/>
    </row>
    <row r="28" spans="2:24" s="1" customFormat="1" x14ac:dyDescent="0.25">
      <c r="B28" s="12"/>
      <c r="D28" s="6"/>
      <c r="E28" s="7"/>
      <c r="G28" s="6"/>
      <c r="H28" s="488"/>
      <c r="I28" s="495"/>
      <c r="J28" s="170"/>
      <c r="K28" s="170"/>
      <c r="L28" s="83"/>
      <c r="N28" s="428"/>
      <c r="O28" s="249" t="s">
        <v>121</v>
      </c>
      <c r="P28" s="328"/>
      <c r="Q28" s="442"/>
      <c r="R28" s="449"/>
      <c r="T28" s="81"/>
    </row>
    <row r="29" spans="2:24" s="1" customFormat="1" ht="33.75" customHeight="1" thickBot="1" x14ac:dyDescent="0.3">
      <c r="B29" s="12"/>
      <c r="D29" s="162"/>
      <c r="E29" s="163"/>
      <c r="G29" s="162"/>
      <c r="H29" s="494"/>
      <c r="I29" s="495"/>
      <c r="J29" s="170"/>
      <c r="K29" s="170"/>
      <c r="L29" s="83"/>
      <c r="N29" s="431"/>
      <c r="O29" s="334" t="s">
        <v>122</v>
      </c>
      <c r="P29" s="382">
        <f>P27-P28</f>
        <v>0</v>
      </c>
      <c r="Q29" s="426"/>
      <c r="R29" s="450"/>
      <c r="T29" s="81"/>
    </row>
    <row r="30" spans="2:24" ht="3" customHeight="1" thickBot="1" x14ac:dyDescent="0.3"/>
    <row r="31" spans="2:24" s="1" customFormat="1" ht="15.75" customHeight="1" x14ac:dyDescent="0.25">
      <c r="B31"/>
      <c r="D31" s="6" t="s">
        <v>8</v>
      </c>
      <c r="E31" s="7" t="s">
        <v>388</v>
      </c>
      <c r="G31" s="6" t="s">
        <v>11</v>
      </c>
      <c r="H31" s="493" t="s">
        <v>399</v>
      </c>
      <c r="I31" s="495" t="s">
        <v>182</v>
      </c>
      <c r="J31" s="170"/>
      <c r="K31" s="170"/>
      <c r="L31" s="83"/>
      <c r="N31" s="430" t="s">
        <v>112</v>
      </c>
      <c r="O31" s="249" t="s">
        <v>120</v>
      </c>
      <c r="P31" s="328">
        <v>0</v>
      </c>
      <c r="Q31" s="424" t="s">
        <v>249</v>
      </c>
      <c r="R31" s="448" t="s">
        <v>408</v>
      </c>
      <c r="T31" s="81"/>
    </row>
    <row r="32" spans="2:24" s="1" customFormat="1" x14ac:dyDescent="0.25">
      <c r="B32"/>
      <c r="D32" s="6" t="s">
        <v>400</v>
      </c>
      <c r="E32" s="7" t="s">
        <v>401</v>
      </c>
      <c r="G32" s="6"/>
      <c r="H32" s="488"/>
      <c r="I32" s="495"/>
      <c r="J32" s="170"/>
      <c r="K32" s="170"/>
      <c r="L32" s="83"/>
      <c r="N32" s="428"/>
      <c r="O32" s="249" t="s">
        <v>121</v>
      </c>
      <c r="P32" s="328">
        <v>0</v>
      </c>
      <c r="Q32" s="442"/>
      <c r="R32" s="449"/>
      <c r="T32" s="81"/>
    </row>
    <row r="33" spans="1:20" s="1" customFormat="1" ht="66" customHeight="1" thickBot="1" x14ac:dyDescent="0.3">
      <c r="B33"/>
      <c r="D33" s="162"/>
      <c r="E33" s="163"/>
      <c r="G33" s="162"/>
      <c r="H33" s="494"/>
      <c r="I33" s="495"/>
      <c r="J33" s="170"/>
      <c r="K33" s="170"/>
      <c r="L33" s="83"/>
      <c r="N33" s="431"/>
      <c r="O33" s="334" t="s">
        <v>122</v>
      </c>
      <c r="P33" s="382">
        <f>+P31-P32</f>
        <v>0</v>
      </c>
      <c r="Q33" s="426"/>
      <c r="R33" s="450"/>
      <c r="T33" s="81"/>
    </row>
    <row r="34" spans="1:20" ht="60.75" thickBot="1" x14ac:dyDescent="0.3">
      <c r="B34" s="443" t="s">
        <v>26</v>
      </c>
      <c r="C34" s="1"/>
      <c r="D34" s="477" t="s">
        <v>34</v>
      </c>
      <c r="E34" s="478"/>
      <c r="G34" s="45" t="s">
        <v>9</v>
      </c>
      <c r="H34" s="405" t="s">
        <v>159</v>
      </c>
      <c r="I34" s="298" t="s">
        <v>186</v>
      </c>
      <c r="J34" s="299" t="s">
        <v>187</v>
      </c>
      <c r="K34" s="302"/>
      <c r="L34" s="302" t="s">
        <v>189</v>
      </c>
      <c r="N34" s="304" t="s">
        <v>111</v>
      </c>
      <c r="O34" s="324" t="s">
        <v>411</v>
      </c>
      <c r="P34" s="265"/>
      <c r="Q34" s="164" t="s">
        <v>338</v>
      </c>
      <c r="R34" s="448" t="s">
        <v>408</v>
      </c>
      <c r="T34" s="39"/>
    </row>
    <row r="35" spans="1:20" ht="60.75" thickBot="1" x14ac:dyDescent="0.3">
      <c r="B35" s="451"/>
      <c r="C35" s="1"/>
      <c r="D35" s="479"/>
      <c r="E35" s="480"/>
      <c r="G35" s="71" t="s">
        <v>10</v>
      </c>
      <c r="H35" s="406" t="s">
        <v>148</v>
      </c>
      <c r="I35" s="298" t="s">
        <v>186</v>
      </c>
      <c r="J35" s="299" t="s">
        <v>188</v>
      </c>
      <c r="K35" s="302"/>
      <c r="L35" s="302" t="s">
        <v>189</v>
      </c>
      <c r="N35" s="251" t="s">
        <v>111</v>
      </c>
      <c r="O35" s="324" t="s">
        <v>412</v>
      </c>
      <c r="P35" s="371"/>
      <c r="Q35" s="415" t="s">
        <v>338</v>
      </c>
      <c r="R35" s="486"/>
      <c r="T35" s="335"/>
    </row>
    <row r="36" spans="1:20" ht="3" customHeight="1" thickBot="1" x14ac:dyDescent="0.3">
      <c r="A36" s="360"/>
      <c r="H36" s="407"/>
      <c r="O36" s="248"/>
      <c r="R36" s="450"/>
    </row>
    <row r="37" spans="1:20" ht="55.5" customHeight="1" thickBot="1" x14ac:dyDescent="0.3">
      <c r="A37" s="360"/>
      <c r="B37" s="443" t="s">
        <v>36</v>
      </c>
      <c r="D37" s="466" t="s">
        <v>37</v>
      </c>
      <c r="E37" s="467"/>
      <c r="G37" s="13" t="s">
        <v>9</v>
      </c>
      <c r="H37" s="405" t="s">
        <v>159</v>
      </c>
      <c r="I37" s="455" t="s">
        <v>186</v>
      </c>
      <c r="J37" s="483"/>
      <c r="K37" s="483"/>
      <c r="L37" s="456" t="s">
        <v>190</v>
      </c>
      <c r="N37" s="304" t="s">
        <v>111</v>
      </c>
      <c r="O37" s="324" t="s">
        <v>413</v>
      </c>
      <c r="P37" s="307"/>
      <c r="Q37" s="353" t="s">
        <v>409</v>
      </c>
      <c r="R37" s="448" t="s">
        <v>408</v>
      </c>
      <c r="T37" s="39"/>
    </row>
    <row r="38" spans="1:20" ht="45.75" thickBot="1" x14ac:dyDescent="0.3">
      <c r="A38" s="360"/>
      <c r="B38" s="444"/>
      <c r="D38" s="481"/>
      <c r="E38" s="482"/>
      <c r="G38" s="40" t="s">
        <v>10</v>
      </c>
      <c r="H38" s="406" t="s">
        <v>344</v>
      </c>
      <c r="I38" s="455"/>
      <c r="J38" s="483"/>
      <c r="K38" s="483"/>
      <c r="L38" s="456"/>
      <c r="N38" s="251" t="s">
        <v>111</v>
      </c>
      <c r="O38" s="324" t="s">
        <v>414</v>
      </c>
      <c r="P38" s="306"/>
      <c r="Q38" s="164" t="s">
        <v>338</v>
      </c>
      <c r="R38" s="449"/>
      <c r="T38" s="27"/>
    </row>
    <row r="39" spans="1:20" ht="3" customHeight="1" thickBot="1" x14ac:dyDescent="0.3">
      <c r="A39" s="360"/>
      <c r="O39" s="248"/>
      <c r="R39" s="450"/>
    </row>
    <row r="40" spans="1:20" ht="46.5" customHeight="1" thickBot="1" x14ac:dyDescent="0.3">
      <c r="A40" s="360"/>
      <c r="B40" s="443" t="s">
        <v>41</v>
      </c>
      <c r="D40" s="466" t="s">
        <v>323</v>
      </c>
      <c r="E40" s="467"/>
      <c r="G40" s="13" t="s">
        <v>9</v>
      </c>
      <c r="H40" s="405" t="s">
        <v>159</v>
      </c>
      <c r="I40" s="455" t="s">
        <v>186</v>
      </c>
      <c r="J40" s="483"/>
      <c r="K40" s="483"/>
      <c r="L40" s="456" t="s">
        <v>190</v>
      </c>
      <c r="N40" s="304" t="s">
        <v>111</v>
      </c>
      <c r="O40" s="324" t="s">
        <v>415</v>
      </c>
      <c r="P40" s="418"/>
      <c r="Q40" s="353" t="s">
        <v>409</v>
      </c>
      <c r="R40" s="448" t="s">
        <v>408</v>
      </c>
      <c r="T40" s="39"/>
    </row>
    <row r="41" spans="1:20" ht="40.5" customHeight="1" thickBot="1" x14ac:dyDescent="0.3">
      <c r="A41" s="360"/>
      <c r="B41" s="444"/>
      <c r="D41" s="481"/>
      <c r="E41" s="482"/>
      <c r="G41" s="40" t="s">
        <v>10</v>
      </c>
      <c r="H41" s="406" t="s">
        <v>343</v>
      </c>
      <c r="I41" s="455"/>
      <c r="J41" s="483"/>
      <c r="K41" s="483"/>
      <c r="L41" s="456"/>
      <c r="N41" s="251" t="s">
        <v>111</v>
      </c>
      <c r="O41" s="324" t="s">
        <v>416</v>
      </c>
      <c r="P41" s="419"/>
      <c r="Q41" s="387" t="s">
        <v>409</v>
      </c>
      <c r="R41" s="449"/>
      <c r="T41" s="27"/>
    </row>
    <row r="42" spans="1:20" ht="42" customHeight="1" thickBot="1" x14ac:dyDescent="0.3">
      <c r="A42" s="360"/>
      <c r="B42" s="358"/>
      <c r="D42" s="466" t="s">
        <v>382</v>
      </c>
      <c r="E42" s="467"/>
      <c r="G42" s="6"/>
      <c r="H42" s="408" t="s">
        <v>375</v>
      </c>
      <c r="I42" s="298"/>
      <c r="J42" s="336"/>
      <c r="K42" s="336"/>
      <c r="L42" s="299"/>
      <c r="N42" s="359" t="s">
        <v>111</v>
      </c>
      <c r="O42" s="324" t="s">
        <v>417</v>
      </c>
      <c r="P42" s="383"/>
      <c r="Q42" s="351" t="s">
        <v>409</v>
      </c>
      <c r="R42" s="449"/>
      <c r="T42" s="77"/>
    </row>
    <row r="43" spans="1:20" ht="42" customHeight="1" thickBot="1" x14ac:dyDescent="0.3">
      <c r="A43" s="360"/>
      <c r="B43" s="358"/>
      <c r="D43" s="484"/>
      <c r="E43" s="485"/>
      <c r="G43" s="6"/>
      <c r="H43" s="408" t="s">
        <v>403</v>
      </c>
      <c r="I43" s="298"/>
      <c r="J43" s="336"/>
      <c r="K43" s="336"/>
      <c r="L43" s="299"/>
      <c r="N43" s="359" t="s">
        <v>111</v>
      </c>
      <c r="O43" s="324" t="s">
        <v>418</v>
      </c>
      <c r="P43" s="383"/>
      <c r="Q43" s="351" t="s">
        <v>409</v>
      </c>
      <c r="R43" s="449"/>
      <c r="T43" s="77"/>
    </row>
    <row r="44" spans="1:20" ht="4.5" customHeight="1" thickBot="1" x14ac:dyDescent="0.3">
      <c r="A44" s="360"/>
      <c r="B44" s="358"/>
      <c r="D44" s="416"/>
      <c r="E44" s="417"/>
      <c r="G44" s="80"/>
      <c r="H44" s="409"/>
      <c r="I44" s="298"/>
      <c r="J44" s="336"/>
      <c r="K44" s="336"/>
      <c r="L44" s="299"/>
      <c r="N44" s="359"/>
      <c r="O44" s="384"/>
      <c r="P44" s="337"/>
      <c r="Q44" s="354"/>
      <c r="R44" s="450"/>
      <c r="T44" s="77"/>
    </row>
    <row r="45" spans="1:20" s="1" customFormat="1" ht="45" x14ac:dyDescent="0.25">
      <c r="B45" s="443" t="s">
        <v>41</v>
      </c>
      <c r="D45" s="477" t="s">
        <v>39</v>
      </c>
      <c r="E45" s="478"/>
      <c r="G45" s="13" t="s">
        <v>9</v>
      </c>
      <c r="H45" s="405" t="s">
        <v>126</v>
      </c>
      <c r="I45" s="455" t="s">
        <v>186</v>
      </c>
      <c r="J45" s="441"/>
      <c r="K45" s="441"/>
      <c r="L45" s="456" t="s">
        <v>191</v>
      </c>
      <c r="N45" s="304" t="s">
        <v>111</v>
      </c>
      <c r="O45" s="381" t="s">
        <v>340</v>
      </c>
      <c r="P45" s="284"/>
      <c r="Q45" s="295" t="s">
        <v>314</v>
      </c>
      <c r="R45" s="448" t="s">
        <v>408</v>
      </c>
      <c r="T45" s="16"/>
    </row>
    <row r="46" spans="1:20" ht="42.75" customHeight="1" thickBot="1" x14ac:dyDescent="0.3">
      <c r="B46" s="444"/>
      <c r="D46" s="479"/>
      <c r="E46" s="480"/>
      <c r="G46" s="40" t="s">
        <v>10</v>
      </c>
      <c r="H46" s="406" t="s">
        <v>125</v>
      </c>
      <c r="I46" s="455"/>
      <c r="J46" s="457"/>
      <c r="K46" s="457"/>
      <c r="L46" s="456"/>
      <c r="N46" s="251" t="s">
        <v>111</v>
      </c>
      <c r="O46" s="283" t="s">
        <v>340</v>
      </c>
      <c r="P46" s="285"/>
      <c r="Q46" s="135" t="s">
        <v>314</v>
      </c>
      <c r="R46" s="449"/>
      <c r="T46" s="27"/>
    </row>
    <row r="47" spans="1:20" ht="3" customHeight="1" x14ac:dyDescent="0.25">
      <c r="R47" s="450"/>
    </row>
    <row r="48" spans="1:20" hidden="1" x14ac:dyDescent="0.25">
      <c r="B48" t="s">
        <v>42</v>
      </c>
    </row>
    <row r="49" spans="2:20" ht="3" hidden="1" customHeight="1" x14ac:dyDescent="0.25"/>
    <row r="50" spans="2:20" ht="3" hidden="1" customHeight="1" x14ac:dyDescent="0.25"/>
    <row r="51" spans="2:20" hidden="1" x14ac:dyDescent="0.25">
      <c r="B51" s="443" t="s">
        <v>51</v>
      </c>
      <c r="D51" s="4" t="s">
        <v>45</v>
      </c>
      <c r="E51" s="46"/>
      <c r="G51" s="45" t="s">
        <v>9</v>
      </c>
      <c r="H51" s="410" t="s">
        <v>127</v>
      </c>
      <c r="I51" s="456" t="s">
        <v>186</v>
      </c>
      <c r="J51" s="499"/>
      <c r="K51" s="499"/>
      <c r="L51" s="456" t="s">
        <v>191</v>
      </c>
      <c r="N51" s="36"/>
      <c r="O51" s="37"/>
      <c r="P51" s="361" t="s">
        <v>129</v>
      </c>
      <c r="Q51" s="362"/>
      <c r="R51" s="38"/>
      <c r="T51" s="39"/>
    </row>
    <row r="52" spans="2:20" s="2" customFormat="1" ht="15" hidden="1" customHeight="1" x14ac:dyDescent="0.25">
      <c r="B52" s="451"/>
      <c r="D52" s="363" t="s">
        <v>6</v>
      </c>
      <c r="E52" s="138" t="s">
        <v>130</v>
      </c>
      <c r="G52" s="364" t="s">
        <v>6</v>
      </c>
      <c r="H52" s="411" t="s">
        <v>130</v>
      </c>
      <c r="I52" s="456"/>
      <c r="J52" s="500"/>
      <c r="K52" s="500"/>
      <c r="L52" s="456"/>
      <c r="N52" s="137" t="s">
        <v>111</v>
      </c>
      <c r="O52" s="240" t="s">
        <v>287</v>
      </c>
      <c r="P52" s="139" t="s">
        <v>288</v>
      </c>
      <c r="Q52" s="496" t="s">
        <v>149</v>
      </c>
      <c r="R52" s="139"/>
      <c r="T52" s="365"/>
    </row>
    <row r="53" spans="2:20" s="2" customFormat="1" hidden="1" x14ac:dyDescent="0.25">
      <c r="B53" s="451"/>
      <c r="D53" s="363" t="s">
        <v>7</v>
      </c>
      <c r="E53" s="138" t="s">
        <v>128</v>
      </c>
      <c r="G53" s="364" t="s">
        <v>7</v>
      </c>
      <c r="H53" s="412" t="s">
        <v>128</v>
      </c>
      <c r="I53" s="456"/>
      <c r="J53" s="500"/>
      <c r="K53" s="500"/>
      <c r="L53" s="456"/>
      <c r="N53" s="137" t="s">
        <v>111</v>
      </c>
      <c r="O53" s="240" t="s">
        <v>289</v>
      </c>
      <c r="P53" s="139" t="s">
        <v>288</v>
      </c>
      <c r="Q53" s="497"/>
      <c r="R53" s="139"/>
      <c r="T53" s="366"/>
    </row>
    <row r="54" spans="2:20" s="2" customFormat="1" hidden="1" x14ac:dyDescent="0.25">
      <c r="B54" s="451"/>
      <c r="D54" s="363" t="s">
        <v>8</v>
      </c>
      <c r="E54" s="138" t="s">
        <v>131</v>
      </c>
      <c r="G54" s="364" t="s">
        <v>8</v>
      </c>
      <c r="H54" s="412" t="s">
        <v>131</v>
      </c>
      <c r="I54" s="456"/>
      <c r="J54" s="500"/>
      <c r="K54" s="500"/>
      <c r="L54" s="456"/>
      <c r="N54" s="137" t="s">
        <v>111</v>
      </c>
      <c r="O54" s="240" t="s">
        <v>310</v>
      </c>
      <c r="P54" s="149" t="s">
        <v>284</v>
      </c>
      <c r="Q54" s="497"/>
      <c r="R54" s="139"/>
      <c r="T54" s="366"/>
    </row>
    <row r="55" spans="2:20" s="2" customFormat="1" hidden="1" x14ac:dyDescent="0.25">
      <c r="B55" s="451"/>
      <c r="D55" s="363"/>
      <c r="E55" s="138"/>
      <c r="G55" s="364"/>
      <c r="H55" s="412" t="s">
        <v>292</v>
      </c>
      <c r="I55" s="456"/>
      <c r="J55" s="500"/>
      <c r="K55" s="500"/>
      <c r="L55" s="456"/>
      <c r="N55" s="137" t="s">
        <v>111</v>
      </c>
      <c r="O55" s="240" t="s">
        <v>290</v>
      </c>
      <c r="P55" s="149" t="s">
        <v>291</v>
      </c>
      <c r="Q55" s="497"/>
      <c r="R55" s="139"/>
      <c r="T55" s="366"/>
    </row>
    <row r="56" spans="2:20" s="2" customFormat="1" hidden="1" x14ac:dyDescent="0.25">
      <c r="B56" s="451"/>
      <c r="D56" s="363" t="s">
        <v>30</v>
      </c>
      <c r="E56" s="138" t="s">
        <v>132</v>
      </c>
      <c r="G56" s="364" t="s">
        <v>30</v>
      </c>
      <c r="H56" s="412" t="s">
        <v>132</v>
      </c>
      <c r="I56" s="456"/>
      <c r="J56" s="500"/>
      <c r="K56" s="500"/>
      <c r="L56" s="456"/>
      <c r="N56" s="137" t="s">
        <v>111</v>
      </c>
      <c r="O56" s="240" t="s">
        <v>293</v>
      </c>
      <c r="P56" s="149" t="s">
        <v>160</v>
      </c>
      <c r="Q56" s="497"/>
      <c r="R56" s="139"/>
      <c r="T56" s="366"/>
    </row>
    <row r="57" spans="2:20" s="2" customFormat="1" hidden="1" x14ac:dyDescent="0.25">
      <c r="B57" s="451"/>
      <c r="D57" s="363" t="s">
        <v>32</v>
      </c>
      <c r="E57" s="138" t="s">
        <v>134</v>
      </c>
      <c r="G57" s="364" t="s">
        <v>32</v>
      </c>
      <c r="H57" s="412" t="s">
        <v>161</v>
      </c>
      <c r="I57" s="456"/>
      <c r="J57" s="500"/>
      <c r="K57" s="500"/>
      <c r="L57" s="456"/>
      <c r="N57" s="137" t="s">
        <v>111</v>
      </c>
      <c r="O57" s="48" t="s">
        <v>263</v>
      </c>
      <c r="P57" s="149" t="s">
        <v>160</v>
      </c>
      <c r="Q57" s="497"/>
      <c r="R57" s="139"/>
      <c r="T57" s="366"/>
    </row>
    <row r="58" spans="2:20" s="2" customFormat="1" ht="15" hidden="1" customHeight="1" x14ac:dyDescent="0.25">
      <c r="B58" s="451"/>
      <c r="D58" s="363" t="s">
        <v>93</v>
      </c>
      <c r="E58" s="138" t="s">
        <v>135</v>
      </c>
      <c r="G58" s="364" t="s">
        <v>93</v>
      </c>
      <c r="H58" s="412" t="s">
        <v>135</v>
      </c>
      <c r="I58" s="456"/>
      <c r="J58" s="500"/>
      <c r="K58" s="500"/>
      <c r="L58" s="456"/>
      <c r="N58" s="137" t="s">
        <v>111</v>
      </c>
      <c r="O58" s="240" t="s">
        <v>294</v>
      </c>
      <c r="P58" s="149" t="s">
        <v>286</v>
      </c>
      <c r="Q58" s="497"/>
      <c r="R58" s="139"/>
      <c r="T58" s="366"/>
    </row>
    <row r="59" spans="2:20" s="2" customFormat="1" hidden="1" x14ac:dyDescent="0.25">
      <c r="B59" s="451"/>
      <c r="D59" s="363" t="s">
        <v>94</v>
      </c>
      <c r="E59" s="138" t="s">
        <v>136</v>
      </c>
      <c r="G59" s="364" t="s">
        <v>94</v>
      </c>
      <c r="H59" s="412" t="s">
        <v>136</v>
      </c>
      <c r="I59" s="456"/>
      <c r="J59" s="500"/>
      <c r="K59" s="500"/>
      <c r="L59" s="456"/>
      <c r="N59" s="137" t="s">
        <v>111</v>
      </c>
      <c r="O59" s="48" t="s">
        <v>265</v>
      </c>
      <c r="P59" s="149" t="s">
        <v>266</v>
      </c>
      <c r="Q59" s="497"/>
      <c r="R59" s="139"/>
      <c r="T59" s="366"/>
    </row>
    <row r="60" spans="2:20" s="2" customFormat="1" hidden="1" x14ac:dyDescent="0.25">
      <c r="B60" s="451"/>
      <c r="D60" s="363" t="s">
        <v>133</v>
      </c>
      <c r="E60" s="138" t="s">
        <v>137</v>
      </c>
      <c r="G60" s="364" t="s">
        <v>133</v>
      </c>
      <c r="H60" s="412" t="s">
        <v>137</v>
      </c>
      <c r="I60" s="456"/>
      <c r="J60" s="500"/>
      <c r="K60" s="500"/>
      <c r="L60" s="456"/>
      <c r="N60" s="137" t="s">
        <v>111</v>
      </c>
      <c r="O60" s="240" t="s">
        <v>295</v>
      </c>
      <c r="P60" s="149" t="s">
        <v>138</v>
      </c>
      <c r="Q60" s="497"/>
      <c r="R60" s="139"/>
      <c r="T60" s="366"/>
    </row>
    <row r="61" spans="2:20" s="2" customFormat="1" hidden="1" x14ac:dyDescent="0.25">
      <c r="B61" s="451"/>
      <c r="D61" s="363" t="s">
        <v>9</v>
      </c>
      <c r="E61" s="138" t="s">
        <v>139</v>
      </c>
      <c r="G61" s="364" t="s">
        <v>9</v>
      </c>
      <c r="H61" s="412" t="s">
        <v>139</v>
      </c>
      <c r="I61" s="456"/>
      <c r="J61" s="500"/>
      <c r="K61" s="500"/>
      <c r="L61" s="456"/>
      <c r="N61" s="137" t="s">
        <v>111</v>
      </c>
      <c r="O61" s="240" t="s">
        <v>296</v>
      </c>
      <c r="P61" s="149" t="s">
        <v>285</v>
      </c>
      <c r="Q61" s="497"/>
      <c r="R61" s="139"/>
      <c r="T61" s="366"/>
    </row>
    <row r="62" spans="2:20" s="2" customFormat="1" hidden="1" x14ac:dyDescent="0.25">
      <c r="B62" s="451"/>
      <c r="D62" s="363" t="s">
        <v>142</v>
      </c>
      <c r="E62" s="138" t="s">
        <v>141</v>
      </c>
      <c r="G62" s="364" t="s">
        <v>142</v>
      </c>
      <c r="H62" s="412" t="s">
        <v>141</v>
      </c>
      <c r="I62" s="456"/>
      <c r="J62" s="500"/>
      <c r="K62" s="500"/>
      <c r="L62" s="456"/>
      <c r="N62" s="137" t="s">
        <v>111</v>
      </c>
      <c r="O62" s="240" t="s">
        <v>283</v>
      </c>
      <c r="P62" s="149" t="s">
        <v>286</v>
      </c>
      <c r="Q62" s="497"/>
      <c r="R62" s="139"/>
      <c r="T62" s="366"/>
    </row>
    <row r="63" spans="2:20" s="2" customFormat="1" hidden="1" x14ac:dyDescent="0.25">
      <c r="B63" s="451"/>
      <c r="D63" s="363" t="s">
        <v>144</v>
      </c>
      <c r="E63" s="138" t="s">
        <v>46</v>
      </c>
      <c r="G63" s="364" t="s">
        <v>144</v>
      </c>
      <c r="H63" s="412" t="s">
        <v>46</v>
      </c>
      <c r="I63" s="456"/>
      <c r="J63" s="500"/>
      <c r="K63" s="500"/>
      <c r="L63" s="456"/>
      <c r="N63" s="137" t="s">
        <v>111</v>
      </c>
      <c r="O63" s="240" t="s">
        <v>297</v>
      </c>
      <c r="P63" s="149" t="s">
        <v>267</v>
      </c>
      <c r="Q63" s="497"/>
      <c r="R63" s="139"/>
      <c r="T63" s="366"/>
    </row>
    <row r="64" spans="2:20" s="2" customFormat="1" ht="15" hidden="1" customHeight="1" x14ac:dyDescent="0.25">
      <c r="B64" s="451"/>
      <c r="D64" s="363"/>
      <c r="E64" s="138"/>
      <c r="G64" s="364"/>
      <c r="H64" s="412"/>
      <c r="I64" s="456"/>
      <c r="J64" s="500"/>
      <c r="K64" s="500"/>
      <c r="L64" s="456"/>
      <c r="N64" s="137"/>
      <c r="O64" s="240"/>
      <c r="P64" s="149"/>
      <c r="Q64" s="497"/>
      <c r="R64" s="139"/>
      <c r="T64" s="366"/>
    </row>
    <row r="65" spans="2:20" hidden="1" x14ac:dyDescent="0.25">
      <c r="B65" s="451"/>
      <c r="D65" s="8" t="s">
        <v>140</v>
      </c>
      <c r="E65" s="9" t="s">
        <v>47</v>
      </c>
      <c r="G65" s="14" t="s">
        <v>140</v>
      </c>
      <c r="H65" s="413" t="s">
        <v>47</v>
      </c>
      <c r="I65" s="456"/>
      <c r="J65" s="500"/>
      <c r="K65" s="500"/>
      <c r="L65" s="456"/>
      <c r="N65" s="137" t="s">
        <v>111</v>
      </c>
      <c r="O65" s="240" t="s">
        <v>298</v>
      </c>
      <c r="P65" s="139" t="s">
        <v>288</v>
      </c>
      <c r="Q65" s="497"/>
      <c r="R65" s="15"/>
      <c r="T65" s="77"/>
    </row>
    <row r="66" spans="2:20" hidden="1" x14ac:dyDescent="0.25">
      <c r="B66" s="451"/>
      <c r="D66" s="8" t="s">
        <v>145</v>
      </c>
      <c r="E66" s="9" t="s">
        <v>48</v>
      </c>
      <c r="G66" s="14" t="s">
        <v>145</v>
      </c>
      <c r="H66" s="413" t="s">
        <v>48</v>
      </c>
      <c r="I66" s="456"/>
      <c r="J66" s="500"/>
      <c r="K66" s="500"/>
      <c r="L66" s="456"/>
      <c r="N66" s="137" t="s">
        <v>111</v>
      </c>
      <c r="O66" s="240" t="s">
        <v>268</v>
      </c>
      <c r="P66" s="140" t="s">
        <v>269</v>
      </c>
      <c r="Q66" s="497"/>
      <c r="R66" s="15"/>
      <c r="T66" s="77"/>
    </row>
    <row r="67" spans="2:20" hidden="1" x14ac:dyDescent="0.25">
      <c r="B67" s="451"/>
      <c r="D67" s="8"/>
      <c r="E67" s="9"/>
      <c r="G67" s="14"/>
      <c r="H67" s="412" t="s">
        <v>301</v>
      </c>
      <c r="I67" s="456"/>
      <c r="J67" s="500"/>
      <c r="K67" s="500"/>
      <c r="L67" s="456"/>
      <c r="N67" s="137" t="s">
        <v>111</v>
      </c>
      <c r="O67" s="240" t="s">
        <v>304</v>
      </c>
      <c r="P67" s="149" t="s">
        <v>305</v>
      </c>
      <c r="Q67" s="497"/>
      <c r="R67" s="15"/>
      <c r="T67" s="77"/>
    </row>
    <row r="68" spans="2:20" hidden="1" x14ac:dyDescent="0.25">
      <c r="B68" s="451"/>
      <c r="D68" s="8"/>
      <c r="E68" s="9"/>
      <c r="G68" s="14"/>
      <c r="H68" s="412" t="s">
        <v>302</v>
      </c>
      <c r="I68" s="456"/>
      <c r="J68" s="500"/>
      <c r="K68" s="500"/>
      <c r="L68" s="456"/>
      <c r="N68" s="137" t="s">
        <v>111</v>
      </c>
      <c r="O68" s="240" t="s">
        <v>306</v>
      </c>
      <c r="P68" s="149" t="s">
        <v>307</v>
      </c>
      <c r="Q68" s="497"/>
      <c r="R68" s="15"/>
      <c r="T68" s="77"/>
    </row>
    <row r="69" spans="2:20" hidden="1" x14ac:dyDescent="0.25">
      <c r="B69" s="451"/>
      <c r="D69" s="8"/>
      <c r="E69" s="9"/>
      <c r="G69" s="14"/>
      <c r="H69" s="413" t="s">
        <v>303</v>
      </c>
      <c r="I69" s="456"/>
      <c r="J69" s="500"/>
      <c r="K69" s="500"/>
      <c r="L69" s="456"/>
      <c r="N69" s="137" t="s">
        <v>111</v>
      </c>
      <c r="O69" s="240" t="s">
        <v>308</v>
      </c>
      <c r="P69" s="139" t="s">
        <v>309</v>
      </c>
      <c r="Q69" s="497"/>
      <c r="R69" s="15"/>
      <c r="T69" s="77"/>
    </row>
    <row r="70" spans="2:20" hidden="1" x14ac:dyDescent="0.25">
      <c r="B70" s="451"/>
      <c r="D70" s="8" t="s">
        <v>146</v>
      </c>
      <c r="E70" s="9" t="s">
        <v>49</v>
      </c>
      <c r="G70" s="14" t="s">
        <v>146</v>
      </c>
      <c r="H70" s="413" t="s">
        <v>49</v>
      </c>
      <c r="I70" s="456"/>
      <c r="J70" s="500"/>
      <c r="K70" s="500"/>
      <c r="L70" s="456"/>
      <c r="N70" s="137" t="s">
        <v>111</v>
      </c>
      <c r="O70" s="240" t="s">
        <v>299</v>
      </c>
      <c r="P70" s="140" t="s">
        <v>300</v>
      </c>
      <c r="Q70" s="497"/>
      <c r="R70" s="15"/>
      <c r="T70" s="77"/>
    </row>
    <row r="71" spans="2:20" ht="15.75" hidden="1" thickBot="1" x14ac:dyDescent="0.3">
      <c r="B71" s="444"/>
      <c r="D71" s="10" t="s">
        <v>147</v>
      </c>
      <c r="E71" s="11" t="s">
        <v>50</v>
      </c>
      <c r="G71" s="25" t="s">
        <v>147</v>
      </c>
      <c r="H71" s="414" t="s">
        <v>50</v>
      </c>
      <c r="I71" s="456"/>
      <c r="J71" s="501"/>
      <c r="K71" s="501"/>
      <c r="L71" s="456"/>
      <c r="N71" s="117" t="s">
        <v>111</v>
      </c>
      <c r="O71" s="241" t="s">
        <v>264</v>
      </c>
      <c r="P71" s="120" t="s">
        <v>143</v>
      </c>
      <c r="Q71" s="498"/>
      <c r="R71" s="26"/>
      <c r="T71" s="78"/>
    </row>
    <row r="72" spans="2:20" ht="3" customHeight="1" x14ac:dyDescent="0.25">
      <c r="B72" s="1"/>
    </row>
    <row r="73" spans="2:20" ht="5.25" customHeight="1" x14ac:dyDescent="0.25"/>
  </sheetData>
  <mergeCells count="78">
    <mergeCell ref="B40:B41"/>
    <mergeCell ref="H21:H23"/>
    <mergeCell ref="J14:J16"/>
    <mergeCell ref="B2:T2"/>
    <mergeCell ref="D8:E8"/>
    <mergeCell ref="G8:H8"/>
    <mergeCell ref="G11:G13"/>
    <mergeCell ref="H18:H20"/>
    <mergeCell ref="G18:G20"/>
    <mergeCell ref="Q11:Q13"/>
    <mergeCell ref="O8:P8"/>
    <mergeCell ref="I18:I20"/>
    <mergeCell ref="J11:J13"/>
    <mergeCell ref="B11:B16"/>
    <mergeCell ref="B18:B26"/>
    <mergeCell ref="B34:B35"/>
    <mergeCell ref="J51:J71"/>
    <mergeCell ref="K51:K71"/>
    <mergeCell ref="I45:I46"/>
    <mergeCell ref="L45:L46"/>
    <mergeCell ref="J45:J46"/>
    <mergeCell ref="Q52:Q71"/>
    <mergeCell ref="N24:N26"/>
    <mergeCell ref="Q18:Q20"/>
    <mergeCell ref="L40:L41"/>
    <mergeCell ref="L51:L71"/>
    <mergeCell ref="N31:N33"/>
    <mergeCell ref="Q31:Q33"/>
    <mergeCell ref="L37:L38"/>
    <mergeCell ref="N27:N29"/>
    <mergeCell ref="Q27:Q29"/>
    <mergeCell ref="B37:B38"/>
    <mergeCell ref="I11:I13"/>
    <mergeCell ref="H31:H33"/>
    <mergeCell ref="I31:I33"/>
    <mergeCell ref="I37:I38"/>
    <mergeCell ref="H27:H29"/>
    <mergeCell ref="I27:I29"/>
    <mergeCell ref="I21:I23"/>
    <mergeCell ref="B51:B71"/>
    <mergeCell ref="B45:B46"/>
    <mergeCell ref="H11:H13"/>
    <mergeCell ref="L11:L13"/>
    <mergeCell ref="I14:I16"/>
    <mergeCell ref="K45:K46"/>
    <mergeCell ref="L14:L16"/>
    <mergeCell ref="K11:K13"/>
    <mergeCell ref="K14:K16"/>
    <mergeCell ref="I51:I71"/>
    <mergeCell ref="D40:E41"/>
    <mergeCell ref="I40:I41"/>
    <mergeCell ref="J40:J41"/>
    <mergeCell ref="K40:K41"/>
    <mergeCell ref="H24:H26"/>
    <mergeCell ref="I24:I26"/>
    <mergeCell ref="N11:N13"/>
    <mergeCell ref="R11:R13"/>
    <mergeCell ref="R18:R20"/>
    <mergeCell ref="Q21:Q23"/>
    <mergeCell ref="Q24:Q26"/>
    <mergeCell ref="R21:R23"/>
    <mergeCell ref="R24:R26"/>
    <mergeCell ref="N18:N20"/>
    <mergeCell ref="N21:N23"/>
    <mergeCell ref="R14:R16"/>
    <mergeCell ref="Q14:Q16"/>
    <mergeCell ref="D45:E46"/>
    <mergeCell ref="D34:E35"/>
    <mergeCell ref="R34:R36"/>
    <mergeCell ref="R37:R39"/>
    <mergeCell ref="R40:R44"/>
    <mergeCell ref="R45:R47"/>
    <mergeCell ref="R31:R33"/>
    <mergeCell ref="R27:R29"/>
    <mergeCell ref="D37:E38"/>
    <mergeCell ref="J37:J38"/>
    <mergeCell ref="D42:E43"/>
    <mergeCell ref="K37:K38"/>
  </mergeCells>
  <hyperlinks>
    <hyperlink ref="I18:I20" location="'Supporting TFI'!A1" display="Working" xr:uid="{00000000-0004-0000-0100-000000000000}"/>
    <hyperlink ref="I21:I23" location="'Supporting TFI'!A1" display="Working" xr:uid="{00000000-0004-0000-0100-000001000000}"/>
    <hyperlink ref="I24:I26" location="'Supporting TFI'!A1" display="Working" xr:uid="{00000000-0004-0000-0100-000002000000}"/>
    <hyperlink ref="I31:I33" location="'Supporting TFI'!A1" display="Working" xr:uid="{F5645A6E-9E77-4A2A-80C7-ED030AF9681A}"/>
    <hyperlink ref="I27:I29" location="'Supporting TFI'!A1" display="Working" xr:uid="{5F72F911-6288-447A-92A8-5CC11C770021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84E7-99AD-4C7A-98D5-491763752A57}">
  <sheetPr>
    <tabColor rgb="FFFF0000"/>
  </sheetPr>
  <dimension ref="A1:T334"/>
  <sheetViews>
    <sheetView showGridLines="0" topLeftCell="G46" zoomScale="98" zoomScaleNormal="98" workbookViewId="0">
      <selection activeCell="M56" sqref="M56"/>
    </sheetView>
  </sheetViews>
  <sheetFormatPr defaultRowHeight="15" x14ac:dyDescent="0.25"/>
  <cols>
    <col min="1" max="1" width="1.28515625" customWidth="1"/>
    <col min="2" max="2" width="3.5703125" customWidth="1"/>
    <col min="3" max="3" width="1.7109375" customWidth="1"/>
    <col min="4" max="4" width="3" customWidth="1"/>
    <col min="5" max="5" width="31.5703125" bestFit="1" customWidth="1"/>
    <col min="6" max="6" width="1.7109375" customWidth="1"/>
    <col min="7" max="7" width="3.140625" customWidth="1"/>
    <col min="8" max="8" width="62" customWidth="1"/>
    <col min="9" max="9" width="1.7109375" customWidth="1"/>
    <col min="10" max="10" width="10.7109375" customWidth="1"/>
    <col min="11" max="11" width="44.85546875" customWidth="1"/>
    <col min="12" max="12" width="21.140625" customWidth="1"/>
    <col min="13" max="13" width="73.85546875" customWidth="1"/>
    <col min="14" max="14" width="13.28515625" bestFit="1" customWidth="1"/>
    <col min="15" max="15" width="1.7109375" customWidth="1"/>
    <col min="16" max="16" width="12.42578125" bestFit="1" customWidth="1"/>
    <col min="17" max="17" width="1.140625" customWidth="1"/>
    <col min="18" max="18" width="13.5703125" customWidth="1"/>
    <col min="19" max="19" width="16.140625" customWidth="1"/>
    <col min="20" max="20" width="13.28515625" bestFit="1" customWidth="1"/>
  </cols>
  <sheetData>
    <row r="1" spans="1:19" ht="5.2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30" customHeight="1" x14ac:dyDescent="0.25">
      <c r="A2" s="47"/>
      <c r="B2" s="502" t="s">
        <v>270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47"/>
    </row>
    <row r="3" spans="1:19" x14ac:dyDescent="0.25">
      <c r="A3" s="47"/>
      <c r="Q3" s="47"/>
    </row>
    <row r="4" spans="1:19" x14ac:dyDescent="0.25">
      <c r="A4" s="47"/>
      <c r="B4" t="s">
        <v>315</v>
      </c>
      <c r="Q4" s="47"/>
    </row>
    <row r="5" spans="1:19" x14ac:dyDescent="0.25">
      <c r="A5" s="47"/>
      <c r="B5" t="str">
        <f>+CIS!B5</f>
        <v>Reporting Period : 06.14.2019 to 06.20.2019</v>
      </c>
      <c r="Q5" s="47"/>
    </row>
    <row r="6" spans="1:19" x14ac:dyDescent="0.25">
      <c r="A6" s="47"/>
      <c r="B6" t="str">
        <f>+CIS!B6</f>
        <v>Report Date :  06.26.2019</v>
      </c>
      <c r="L6" s="159"/>
      <c r="Q6" s="47"/>
    </row>
    <row r="7" spans="1:19" ht="15.75" thickBot="1" x14ac:dyDescent="0.3">
      <c r="A7" s="47"/>
      <c r="Q7" s="47"/>
    </row>
    <row r="8" spans="1:19" s="20" customFormat="1" ht="30" customHeight="1" thickBot="1" x14ac:dyDescent="0.3">
      <c r="A8" s="50"/>
      <c r="B8" s="19" t="s">
        <v>19</v>
      </c>
      <c r="D8" s="460" t="s">
        <v>20</v>
      </c>
      <c r="E8" s="461"/>
      <c r="G8" s="460" t="s">
        <v>21</v>
      </c>
      <c r="H8" s="461"/>
      <c r="J8" s="143" t="s">
        <v>16</v>
      </c>
      <c r="K8" s="504" t="s">
        <v>104</v>
      </c>
      <c r="L8" s="505"/>
      <c r="M8" s="22" t="s">
        <v>118</v>
      </c>
      <c r="N8" s="23" t="s">
        <v>15</v>
      </c>
      <c r="P8" s="24" t="s">
        <v>18</v>
      </c>
      <c r="Q8" s="50"/>
    </row>
    <row r="9" spans="1:19" s="20" customFormat="1" ht="16.5" customHeight="1" x14ac:dyDescent="0.25">
      <c r="A9" s="50"/>
      <c r="B9" s="54" t="s">
        <v>1</v>
      </c>
      <c r="D9" s="53"/>
      <c r="E9" s="53"/>
      <c r="G9" s="53"/>
      <c r="H9" s="53"/>
      <c r="M9" s="53"/>
      <c r="Q9" s="50"/>
    </row>
    <row r="10" spans="1:19" s="1" customFormat="1" ht="3" customHeight="1" thickBot="1" x14ac:dyDescent="0.3">
      <c r="A10" s="51"/>
      <c r="B10" s="12"/>
      <c r="D10" s="12"/>
      <c r="E10" s="12"/>
      <c r="G10" s="12"/>
      <c r="H10" s="12"/>
      <c r="M10" s="12"/>
      <c r="Q10" s="51"/>
    </row>
    <row r="11" spans="1:19" s="1" customFormat="1" ht="25.5" customHeight="1" thickBot="1" x14ac:dyDescent="0.3">
      <c r="A11" s="51"/>
      <c r="B11" s="443" t="s">
        <v>2</v>
      </c>
      <c r="D11" s="4" t="s">
        <v>29</v>
      </c>
      <c r="E11" s="5"/>
      <c r="G11" s="531" t="s">
        <v>9</v>
      </c>
      <c r="H11" s="528" t="s">
        <v>119</v>
      </c>
      <c r="J11" s="427" t="s">
        <v>111</v>
      </c>
      <c r="K11" s="284" t="s">
        <v>150</v>
      </c>
      <c r="L11" s="388">
        <f>[3]Sheet1!$I$805</f>
        <v>1915000.6400000001</v>
      </c>
      <c r="M11" s="524" t="s">
        <v>157</v>
      </c>
      <c r="N11" s="279" t="s">
        <v>345</v>
      </c>
      <c r="P11" s="16"/>
      <c r="Q11" s="51"/>
      <c r="R11" s="307"/>
      <c r="S11" s="160"/>
    </row>
    <row r="12" spans="1:19" s="1" customFormat="1" ht="21" customHeight="1" thickBot="1" x14ac:dyDescent="0.3">
      <c r="A12" s="51"/>
      <c r="B12" s="451"/>
      <c r="D12" s="6"/>
      <c r="E12" s="7"/>
      <c r="G12" s="532"/>
      <c r="H12" s="529"/>
      <c r="J12" s="428"/>
      <c r="K12" s="249" t="s">
        <v>151</v>
      </c>
      <c r="L12" s="291">
        <f>[3]Sheet1!$J$805</f>
        <v>1915000.6400000001</v>
      </c>
      <c r="M12" s="442"/>
      <c r="N12" s="279" t="s">
        <v>345</v>
      </c>
      <c r="P12" s="81"/>
      <c r="Q12" s="51"/>
      <c r="R12" s="307"/>
      <c r="S12" s="160"/>
    </row>
    <row r="13" spans="1:19" s="1" customFormat="1" ht="27" customHeight="1" thickBot="1" x14ac:dyDescent="0.3">
      <c r="A13" s="51"/>
      <c r="B13" s="451"/>
      <c r="D13" s="6"/>
      <c r="E13" s="7"/>
      <c r="G13" s="533"/>
      <c r="H13" s="530"/>
      <c r="J13" s="429"/>
      <c r="K13" s="249" t="s">
        <v>152</v>
      </c>
      <c r="L13" s="275">
        <f>+L11-L12</f>
        <v>0</v>
      </c>
      <c r="M13" s="457"/>
      <c r="N13" s="279" t="s">
        <v>345</v>
      </c>
      <c r="P13" s="81"/>
      <c r="Q13" s="51"/>
      <c r="R13" s="307"/>
      <c r="S13" s="159"/>
    </row>
    <row r="14" spans="1:19" s="1" customFormat="1" ht="16.5" thickTop="1" thickBot="1" x14ac:dyDescent="0.3">
      <c r="A14" s="51"/>
      <c r="B14" s="451"/>
      <c r="D14" s="6" t="s">
        <v>6</v>
      </c>
      <c r="E14" s="7" t="s">
        <v>57</v>
      </c>
      <c r="G14" s="14" t="s">
        <v>10</v>
      </c>
      <c r="H14" s="15" t="s">
        <v>13</v>
      </c>
      <c r="J14" s="301" t="s">
        <v>111</v>
      </c>
      <c r="K14" s="280" t="s">
        <v>352</v>
      </c>
      <c r="L14" s="276"/>
      <c r="M14" s="239"/>
      <c r="N14" s="279" t="s">
        <v>345</v>
      </c>
      <c r="P14" s="17"/>
      <c r="Q14" s="51"/>
      <c r="R14" s="307"/>
      <c r="S14" s="159"/>
    </row>
    <row r="15" spans="1:19" ht="30" x14ac:dyDescent="0.25">
      <c r="A15" s="47"/>
      <c r="B15" s="451"/>
      <c r="D15" s="8" t="s">
        <v>7</v>
      </c>
      <c r="E15" s="9" t="s">
        <v>58</v>
      </c>
      <c r="G15" s="14" t="s">
        <v>11</v>
      </c>
      <c r="H15" s="15" t="s">
        <v>73</v>
      </c>
      <c r="J15" s="301" t="s">
        <v>111</v>
      </c>
      <c r="K15" s="280" t="s">
        <v>378</v>
      </c>
      <c r="L15" s="352"/>
      <c r="M15" s="355" t="s">
        <v>379</v>
      </c>
      <c r="N15" s="279" t="s">
        <v>345</v>
      </c>
      <c r="P15" s="18"/>
      <c r="Q15" s="47"/>
      <c r="S15" s="159"/>
    </row>
    <row r="16" spans="1:19" ht="15.75" thickBot="1" x14ac:dyDescent="0.3">
      <c r="A16" s="47"/>
      <c r="B16" s="444"/>
      <c r="D16" s="10"/>
      <c r="E16" s="11"/>
      <c r="G16" s="251" t="s">
        <v>12</v>
      </c>
      <c r="H16" s="272" t="s">
        <v>14</v>
      </c>
      <c r="J16" s="251" t="s">
        <v>111</v>
      </c>
      <c r="K16" s="282" t="s">
        <v>317</v>
      </c>
      <c r="L16" s="277"/>
      <c r="M16" s="368" t="s">
        <v>112</v>
      </c>
      <c r="N16" s="26"/>
      <c r="P16" s="27"/>
      <c r="Q16" s="47"/>
      <c r="R16" s="307"/>
      <c r="S16" s="159"/>
    </row>
    <row r="17" spans="1:20" ht="3" customHeight="1" thickBot="1" x14ac:dyDescent="0.3">
      <c r="A17" s="47"/>
      <c r="Q17" s="47"/>
    </row>
    <row r="18" spans="1:20" s="1" customFormat="1" ht="15" customHeight="1" x14ac:dyDescent="0.25">
      <c r="A18" s="51"/>
      <c r="B18" s="443" t="s">
        <v>22</v>
      </c>
      <c r="D18" s="4" t="s">
        <v>28</v>
      </c>
      <c r="E18" s="5"/>
      <c r="G18" s="452" t="s">
        <v>9</v>
      </c>
      <c r="H18" s="462" t="s">
        <v>123</v>
      </c>
      <c r="J18" s="427" t="s">
        <v>111</v>
      </c>
      <c r="K18" s="278" t="s">
        <v>150</v>
      </c>
      <c r="L18" s="310">
        <f>[3]Sheet1!$I$806</f>
        <v>54912</v>
      </c>
      <c r="M18" s="424" t="s">
        <v>157</v>
      </c>
      <c r="N18" s="448" t="s">
        <v>345</v>
      </c>
      <c r="P18" s="16"/>
      <c r="Q18" s="51"/>
    </row>
    <row r="19" spans="1:20" s="1" customFormat="1" x14ac:dyDescent="0.25">
      <c r="A19" s="51"/>
      <c r="B19" s="451"/>
      <c r="D19" s="8" t="s">
        <v>6</v>
      </c>
      <c r="E19" s="9" t="s">
        <v>59</v>
      </c>
      <c r="G19" s="453"/>
      <c r="H19" s="439"/>
      <c r="J19" s="428"/>
      <c r="K19" s="249" t="s">
        <v>151</v>
      </c>
      <c r="L19" s="310">
        <f>[3]Sheet1!$J$806</f>
        <v>54912</v>
      </c>
      <c r="M19" s="442"/>
      <c r="N19" s="449"/>
      <c r="P19" s="81"/>
      <c r="Q19" s="51"/>
      <c r="S19" s="310"/>
      <c r="T19" s="310"/>
    </row>
    <row r="20" spans="1:20" s="1" customFormat="1" ht="51" customHeight="1" thickBot="1" x14ac:dyDescent="0.3">
      <c r="A20" s="51"/>
      <c r="B20" s="451"/>
      <c r="D20" s="8"/>
      <c r="E20" s="9"/>
      <c r="G20" s="453"/>
      <c r="H20" s="446"/>
      <c r="J20" s="429"/>
      <c r="K20" s="249" t="s">
        <v>152</v>
      </c>
      <c r="L20" s="275">
        <f>L18-L19</f>
        <v>0</v>
      </c>
      <c r="M20" s="457"/>
      <c r="N20" s="465"/>
      <c r="P20" s="81"/>
      <c r="Q20" s="51"/>
      <c r="R20" s="159"/>
      <c r="S20" s="310"/>
      <c r="T20" s="310"/>
    </row>
    <row r="21" spans="1:20" s="1" customFormat="1" ht="15.75" customHeight="1" thickTop="1" x14ac:dyDescent="0.25">
      <c r="A21" s="51"/>
      <c r="B21" s="451"/>
      <c r="D21" s="8" t="s">
        <v>7</v>
      </c>
      <c r="E21" s="9" t="s">
        <v>60</v>
      </c>
      <c r="G21" s="453" t="s">
        <v>10</v>
      </c>
      <c r="H21" s="438" t="s">
        <v>124</v>
      </c>
      <c r="J21" s="430" t="s">
        <v>111</v>
      </c>
      <c r="K21" s="276" t="s">
        <v>150</v>
      </c>
      <c r="L21" s="310"/>
      <c r="M21" s="424" t="s">
        <v>157</v>
      </c>
      <c r="N21" s="448" t="s">
        <v>345</v>
      </c>
      <c r="P21" s="81"/>
      <c r="Q21" s="51"/>
      <c r="R21" s="159"/>
      <c r="S21" s="310"/>
      <c r="T21" s="310"/>
    </row>
    <row r="22" spans="1:20" s="1" customFormat="1" x14ac:dyDescent="0.25">
      <c r="A22" s="51"/>
      <c r="B22" s="451"/>
      <c r="D22" s="8"/>
      <c r="E22" s="9"/>
      <c r="G22" s="453"/>
      <c r="H22" s="439"/>
      <c r="J22" s="428"/>
      <c r="K22" s="249" t="s">
        <v>151</v>
      </c>
      <c r="L22" s="310">
        <v>0</v>
      </c>
      <c r="M22" s="442"/>
      <c r="N22" s="449"/>
      <c r="P22" s="81"/>
      <c r="Q22" s="51"/>
      <c r="R22" s="159"/>
      <c r="S22" s="310"/>
      <c r="T22" s="310"/>
    </row>
    <row r="23" spans="1:20" s="1" customFormat="1" ht="52.5" customHeight="1" thickBot="1" x14ac:dyDescent="0.3">
      <c r="A23" s="51"/>
      <c r="B23" s="451"/>
      <c r="D23" s="8"/>
      <c r="E23" s="9"/>
      <c r="G23" s="453"/>
      <c r="H23" s="446"/>
      <c r="J23" s="429"/>
      <c r="K23" s="249" t="s">
        <v>152</v>
      </c>
      <c r="L23" s="275"/>
      <c r="M23" s="457"/>
      <c r="N23" s="465"/>
      <c r="P23" s="81"/>
      <c r="Q23" s="51"/>
      <c r="R23" s="159"/>
    </row>
    <row r="24" spans="1:20" s="1" customFormat="1" ht="15.75" customHeight="1" thickTop="1" x14ac:dyDescent="0.25">
      <c r="A24" s="51"/>
      <c r="B24" s="451"/>
      <c r="D24" s="8" t="s">
        <v>8</v>
      </c>
      <c r="E24" s="9" t="s">
        <v>61</v>
      </c>
      <c r="G24" s="453" t="s">
        <v>11</v>
      </c>
      <c r="H24" s="438" t="s">
        <v>153</v>
      </c>
      <c r="J24" s="430" t="s">
        <v>111</v>
      </c>
      <c r="K24" s="276" t="s">
        <v>150</v>
      </c>
      <c r="L24" s="310">
        <f>[3]Sheet1!$I$807</f>
        <v>7680</v>
      </c>
      <c r="M24" s="424" t="s">
        <v>157</v>
      </c>
      <c r="N24" s="448" t="s">
        <v>345</v>
      </c>
      <c r="P24" s="81"/>
      <c r="Q24" s="51"/>
    </row>
    <row r="25" spans="1:20" s="1" customFormat="1" x14ac:dyDescent="0.25">
      <c r="A25" s="51"/>
      <c r="B25" s="451"/>
      <c r="D25" s="8"/>
      <c r="E25" s="9"/>
      <c r="G25" s="453"/>
      <c r="H25" s="439"/>
      <c r="J25" s="428"/>
      <c r="K25" s="249" t="s">
        <v>151</v>
      </c>
      <c r="L25" s="159">
        <f>[3]Sheet1!$J$807</f>
        <v>7680</v>
      </c>
      <c r="M25" s="442"/>
      <c r="N25" s="449"/>
      <c r="P25" s="81"/>
      <c r="Q25" s="51"/>
    </row>
    <row r="26" spans="1:20" s="1" customFormat="1" ht="58.5" customHeight="1" thickBot="1" x14ac:dyDescent="0.3">
      <c r="A26" s="51"/>
      <c r="B26" s="451"/>
      <c r="D26" s="10"/>
      <c r="E26" s="11"/>
      <c r="G26" s="543"/>
      <c r="H26" s="440"/>
      <c r="J26" s="429"/>
      <c r="K26" s="249" t="s">
        <v>152</v>
      </c>
      <c r="L26" s="275">
        <f>+L24-L25</f>
        <v>0</v>
      </c>
      <c r="M26" s="457"/>
      <c r="N26" s="450"/>
      <c r="P26" s="81"/>
      <c r="Q26" s="51"/>
    </row>
    <row r="27" spans="1:20" s="1" customFormat="1" ht="15.75" customHeight="1" x14ac:dyDescent="0.25">
      <c r="A27" s="51"/>
      <c r="B27" s="12"/>
      <c r="D27" s="8" t="s">
        <v>8</v>
      </c>
      <c r="E27" s="9" t="s">
        <v>384</v>
      </c>
      <c r="G27" s="453" t="s">
        <v>11</v>
      </c>
      <c r="H27" s="438" t="s">
        <v>385</v>
      </c>
      <c r="J27" s="430" t="s">
        <v>111</v>
      </c>
      <c r="K27" s="276" t="s">
        <v>150</v>
      </c>
      <c r="L27" s="310"/>
      <c r="M27" s="424" t="s">
        <v>157</v>
      </c>
      <c r="N27" s="448" t="s">
        <v>345</v>
      </c>
      <c r="P27" s="81"/>
      <c r="Q27" s="51"/>
    </row>
    <row r="28" spans="1:20" s="1" customFormat="1" x14ac:dyDescent="0.25">
      <c r="A28" s="51"/>
      <c r="B28" s="12"/>
      <c r="D28" s="8"/>
      <c r="E28" s="9"/>
      <c r="G28" s="453"/>
      <c r="H28" s="439"/>
      <c r="J28" s="428"/>
      <c r="K28" s="249" t="s">
        <v>151</v>
      </c>
      <c r="L28" s="159"/>
      <c r="M28" s="442"/>
      <c r="N28" s="449"/>
      <c r="P28" s="81"/>
      <c r="Q28" s="51"/>
    </row>
    <row r="29" spans="1:20" s="1" customFormat="1" ht="58.5" customHeight="1" thickBot="1" x14ac:dyDescent="0.3">
      <c r="A29" s="51"/>
      <c r="B29" s="12"/>
      <c r="D29" s="10"/>
      <c r="E29" s="11"/>
      <c r="G29" s="543"/>
      <c r="H29" s="440"/>
      <c r="J29" s="429"/>
      <c r="K29" s="249" t="s">
        <v>152</v>
      </c>
      <c r="L29" s="275">
        <f>+L27-L28</f>
        <v>0</v>
      </c>
      <c r="M29" s="457"/>
      <c r="N29" s="450"/>
      <c r="P29" s="81"/>
      <c r="Q29" s="51"/>
    </row>
    <row r="30" spans="1:20" ht="3" customHeight="1" thickBot="1" x14ac:dyDescent="0.3">
      <c r="A30" s="47"/>
      <c r="N30" t="s">
        <v>339</v>
      </c>
      <c r="Q30" s="47"/>
    </row>
    <row r="31" spans="1:20" ht="36.75" customHeight="1" x14ac:dyDescent="0.25">
      <c r="A31" s="47"/>
      <c r="B31" s="443" t="s">
        <v>26</v>
      </c>
      <c r="C31" s="1"/>
      <c r="D31" s="4" t="s">
        <v>62</v>
      </c>
      <c r="E31" s="5"/>
      <c r="G31" s="45" t="s">
        <v>9</v>
      </c>
      <c r="H31" s="63" t="s">
        <v>75</v>
      </c>
      <c r="J31" s="427" t="s">
        <v>111</v>
      </c>
      <c r="K31" s="525" t="s">
        <v>341</v>
      </c>
      <c r="L31" s="519"/>
      <c r="M31" s="424" t="s">
        <v>157</v>
      </c>
      <c r="N31" s="448" t="s">
        <v>348</v>
      </c>
      <c r="P31" s="39"/>
      <c r="Q31" s="47"/>
    </row>
    <row r="32" spans="1:20" ht="33" customHeight="1" x14ac:dyDescent="0.25">
      <c r="A32" s="47"/>
      <c r="B32" s="451"/>
      <c r="D32" s="8"/>
      <c r="E32" s="9"/>
      <c r="G32" s="14" t="s">
        <v>10</v>
      </c>
      <c r="H32" s="15" t="s">
        <v>76</v>
      </c>
      <c r="J32" s="428"/>
      <c r="K32" s="526"/>
      <c r="L32" s="527"/>
      <c r="M32" s="442"/>
      <c r="N32" s="449"/>
      <c r="P32" s="18"/>
      <c r="Q32" s="47"/>
    </row>
    <row r="33" spans="1:17" ht="34.5" customHeight="1" thickBot="1" x14ac:dyDescent="0.3">
      <c r="A33" s="47"/>
      <c r="B33" s="444"/>
      <c r="D33" s="10"/>
      <c r="E33" s="11"/>
      <c r="G33" s="25" t="s">
        <v>11</v>
      </c>
      <c r="H33" s="26" t="s">
        <v>35</v>
      </c>
      <c r="J33" s="431"/>
      <c r="K33" s="520"/>
      <c r="L33" s="521"/>
      <c r="M33" s="457"/>
      <c r="N33" s="465"/>
      <c r="P33" s="27"/>
      <c r="Q33" s="47"/>
    </row>
    <row r="34" spans="1:17" ht="3" customHeight="1" thickBot="1" x14ac:dyDescent="0.3">
      <c r="A34" s="47"/>
      <c r="H34" s="84"/>
      <c r="N34" s="1"/>
      <c r="Q34" s="47"/>
    </row>
    <row r="35" spans="1:17" x14ac:dyDescent="0.25">
      <c r="A35" s="47"/>
      <c r="B35" s="443" t="s">
        <v>36</v>
      </c>
      <c r="D35" s="471" t="s">
        <v>63</v>
      </c>
      <c r="E35" s="472"/>
      <c r="G35" s="13" t="s">
        <v>9</v>
      </c>
      <c r="H35" s="38" t="s">
        <v>74</v>
      </c>
      <c r="J35" s="427" t="s">
        <v>111</v>
      </c>
      <c r="K35" s="525" t="s">
        <v>341</v>
      </c>
      <c r="L35" s="519"/>
      <c r="M35" s="424" t="s">
        <v>157</v>
      </c>
      <c r="N35" s="448" t="s">
        <v>345</v>
      </c>
      <c r="P35" s="39"/>
      <c r="Q35" s="47"/>
    </row>
    <row r="36" spans="1:17" ht="37.5" customHeight="1" thickBot="1" x14ac:dyDescent="0.3">
      <c r="A36" s="47"/>
      <c r="B36" s="444"/>
      <c r="D36" s="473"/>
      <c r="E36" s="474"/>
      <c r="G36" s="40" t="s">
        <v>10</v>
      </c>
      <c r="H36" s="41" t="s">
        <v>38</v>
      </c>
      <c r="J36" s="431"/>
      <c r="K36" s="520"/>
      <c r="L36" s="521"/>
      <c r="M36" s="426"/>
      <c r="N36" s="465"/>
      <c r="P36" s="27"/>
      <c r="Q36" s="47"/>
    </row>
    <row r="37" spans="1:17" ht="3" hidden="1" customHeight="1" thickBot="1" x14ac:dyDescent="0.3">
      <c r="A37" s="47"/>
      <c r="N37" t="s">
        <v>339</v>
      </c>
      <c r="Q37" s="47"/>
    </row>
    <row r="38" spans="1:17" s="1" customFormat="1" x14ac:dyDescent="0.25">
      <c r="A38" s="51"/>
      <c r="B38" s="443" t="s">
        <v>41</v>
      </c>
      <c r="D38" s="4" t="s">
        <v>39</v>
      </c>
      <c r="E38" s="5"/>
      <c r="G38" s="13" t="s">
        <v>9</v>
      </c>
      <c r="H38" s="42" t="s">
        <v>107</v>
      </c>
      <c r="J38" s="427" t="s">
        <v>111</v>
      </c>
      <c r="K38" s="525" t="s">
        <v>376</v>
      </c>
      <c r="L38" s="519"/>
      <c r="M38" s="424" t="s">
        <v>157</v>
      </c>
      <c r="N38" s="448" t="s">
        <v>345</v>
      </c>
      <c r="P38" s="16"/>
      <c r="Q38" s="51"/>
    </row>
    <row r="39" spans="1:17" ht="48.75" customHeight="1" thickBot="1" x14ac:dyDescent="0.3">
      <c r="A39" s="47"/>
      <c r="B39" s="444"/>
      <c r="D39" s="10"/>
      <c r="E39" s="11"/>
      <c r="G39" s="40" t="s">
        <v>10</v>
      </c>
      <c r="H39" s="41" t="s">
        <v>108</v>
      </c>
      <c r="J39" s="431"/>
      <c r="K39" s="520"/>
      <c r="L39" s="521"/>
      <c r="M39" s="426"/>
      <c r="N39" s="465"/>
      <c r="P39" s="27"/>
      <c r="Q39" s="47"/>
    </row>
    <row r="40" spans="1:17" ht="3" customHeight="1" thickBot="1" x14ac:dyDescent="0.3">
      <c r="A40" s="47"/>
      <c r="N40" t="s">
        <v>339</v>
      </c>
      <c r="Q40" s="47"/>
    </row>
    <row r="41" spans="1:17" ht="31.5" customHeight="1" x14ac:dyDescent="0.25">
      <c r="A41" s="47"/>
      <c r="B41" s="76" t="s">
        <v>43</v>
      </c>
      <c r="D41" s="466" t="s">
        <v>82</v>
      </c>
      <c r="E41" s="467"/>
      <c r="G41" s="13" t="s">
        <v>9</v>
      </c>
      <c r="H41" s="127" t="s">
        <v>77</v>
      </c>
      <c r="J41" s="427" t="s">
        <v>111</v>
      </c>
      <c r="K41" s="518"/>
      <c r="L41" s="519"/>
      <c r="M41" s="424" t="s">
        <v>386</v>
      </c>
      <c r="N41" s="448" t="s">
        <v>345</v>
      </c>
      <c r="P41" s="39"/>
      <c r="Q41" s="47"/>
    </row>
    <row r="42" spans="1:17" ht="30.75" thickBot="1" x14ac:dyDescent="0.3">
      <c r="A42" s="47"/>
      <c r="B42" s="77"/>
      <c r="D42" s="484"/>
      <c r="E42" s="485"/>
      <c r="G42" s="79" t="s">
        <v>10</v>
      </c>
      <c r="H42" s="43" t="s">
        <v>78</v>
      </c>
      <c r="J42" s="431"/>
      <c r="K42" s="520"/>
      <c r="L42" s="521"/>
      <c r="M42" s="426"/>
      <c r="N42" s="450"/>
      <c r="P42" s="18"/>
      <c r="Q42" s="47"/>
    </row>
    <row r="43" spans="1:17" x14ac:dyDescent="0.25">
      <c r="A43" s="47"/>
      <c r="B43" s="77"/>
      <c r="D43" s="484"/>
      <c r="E43" s="485"/>
      <c r="G43" s="32"/>
      <c r="H43" s="33"/>
      <c r="J43" s="59"/>
      <c r="K43" s="141"/>
      <c r="L43" s="141"/>
      <c r="M43" s="60"/>
      <c r="N43" s="61"/>
      <c r="P43" s="62"/>
      <c r="Q43" s="47"/>
    </row>
    <row r="44" spans="1:17" ht="15.75" thickBot="1" x14ac:dyDescent="0.3">
      <c r="A44" s="47"/>
      <c r="B44" s="78"/>
      <c r="D44" s="481"/>
      <c r="E44" s="482"/>
      <c r="G44" s="34"/>
      <c r="H44" s="35"/>
      <c r="J44" s="28"/>
      <c r="K44" s="142"/>
      <c r="L44" s="142"/>
      <c r="M44" s="29"/>
      <c r="N44" s="30"/>
      <c r="P44" s="31"/>
      <c r="Q44" s="47"/>
    </row>
    <row r="45" spans="1:17" ht="3" customHeight="1" x14ac:dyDescent="0.25">
      <c r="A45" s="47"/>
      <c r="Q45" s="47"/>
    </row>
    <row r="46" spans="1:17" s="1" customFormat="1" ht="20.25" customHeight="1" x14ac:dyDescent="0.25">
      <c r="A46" s="51"/>
      <c r="B46" s="1" t="s">
        <v>42</v>
      </c>
      <c r="Q46" s="51"/>
    </row>
    <row r="47" spans="1:17" ht="3" customHeight="1" thickBot="1" x14ac:dyDescent="0.3">
      <c r="A47" s="47"/>
      <c r="Q47" s="47"/>
    </row>
    <row r="48" spans="1:17" ht="30" x14ac:dyDescent="0.25">
      <c r="A48" s="47"/>
      <c r="B48" s="443" t="s">
        <v>158</v>
      </c>
      <c r="D48" s="477" t="s">
        <v>44</v>
      </c>
      <c r="E48" s="478"/>
      <c r="G48" s="44" t="s">
        <v>9</v>
      </c>
      <c r="H48" s="64" t="s">
        <v>75</v>
      </c>
      <c r="J48" s="427" t="s">
        <v>111</v>
      </c>
      <c r="K48" s="518" t="s">
        <v>342</v>
      </c>
      <c r="L48" s="519"/>
      <c r="M48" s="522" t="s">
        <v>113</v>
      </c>
      <c r="N48" s="448" t="s">
        <v>345</v>
      </c>
      <c r="P48" s="39"/>
      <c r="Q48" s="47"/>
    </row>
    <row r="49" spans="1:17" ht="15.75" thickBot="1" x14ac:dyDescent="0.3">
      <c r="A49" s="47"/>
      <c r="B49" s="444"/>
      <c r="D49" s="479"/>
      <c r="E49" s="480"/>
      <c r="G49" s="144" t="s">
        <v>10</v>
      </c>
      <c r="H49" s="145" t="s">
        <v>40</v>
      </c>
      <c r="J49" s="431"/>
      <c r="K49" s="520"/>
      <c r="L49" s="521"/>
      <c r="M49" s="523"/>
      <c r="N49" s="465"/>
      <c r="P49" s="18"/>
      <c r="Q49" s="47"/>
    </row>
    <row r="50" spans="1:17" ht="3" customHeight="1" x14ac:dyDescent="0.25">
      <c r="A50" s="47"/>
      <c r="Q50" s="47"/>
    </row>
    <row r="51" spans="1:17" s="67" customFormat="1" ht="30" hidden="1" x14ac:dyDescent="0.25">
      <c r="B51" s="540" t="s">
        <v>52</v>
      </c>
      <c r="D51" s="534" t="s">
        <v>53</v>
      </c>
      <c r="E51" s="535"/>
      <c r="G51" s="68" t="s">
        <v>6</v>
      </c>
      <c r="H51" s="69" t="s">
        <v>79</v>
      </c>
      <c r="J51" s="506" t="s">
        <v>111</v>
      </c>
      <c r="K51" s="509" t="s">
        <v>154</v>
      </c>
      <c r="L51" s="510"/>
      <c r="M51" s="515" t="s">
        <v>113</v>
      </c>
      <c r="N51" s="74"/>
      <c r="P51" s="75"/>
      <c r="Q51" s="65"/>
    </row>
    <row r="52" spans="1:17" hidden="1" x14ac:dyDescent="0.25">
      <c r="A52" s="66"/>
      <c r="B52" s="541"/>
      <c r="D52" s="536"/>
      <c r="E52" s="537"/>
      <c r="G52" s="70" t="s">
        <v>7</v>
      </c>
      <c r="H52" s="15" t="s">
        <v>80</v>
      </c>
      <c r="J52" s="507"/>
      <c r="K52" s="511"/>
      <c r="L52" s="512"/>
      <c r="M52" s="516"/>
      <c r="N52" s="15"/>
      <c r="P52" s="18"/>
      <c r="Q52" s="47"/>
    </row>
    <row r="53" spans="1:17" ht="30.75" hidden="1" thickBot="1" x14ac:dyDescent="0.3">
      <c r="A53" s="66"/>
      <c r="B53" s="542"/>
      <c r="D53" s="538"/>
      <c r="E53" s="539"/>
      <c r="G53" s="71" t="s">
        <v>8</v>
      </c>
      <c r="H53" s="41" t="s">
        <v>81</v>
      </c>
      <c r="J53" s="508"/>
      <c r="K53" s="513"/>
      <c r="L53" s="514"/>
      <c r="M53" s="517"/>
      <c r="N53" s="26"/>
      <c r="P53" s="27"/>
      <c r="Q53" s="47"/>
    </row>
    <row r="54" spans="1:17" x14ac:dyDescent="0.25">
      <c r="A54" s="47"/>
      <c r="B54" s="1"/>
      <c r="Q54" s="47"/>
    </row>
    <row r="55" spans="1:17" ht="5.25" customHeight="1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9" spans="1:17" x14ac:dyDescent="0.25">
      <c r="H59" s="159"/>
    </row>
    <row r="334" spans="11:11" x14ac:dyDescent="0.25">
      <c r="K334">
        <f>SUM(K330:K333)</f>
        <v>0</v>
      </c>
    </row>
  </sheetData>
  <mergeCells count="62">
    <mergeCell ref="N18:N20"/>
    <mergeCell ref="N21:N23"/>
    <mergeCell ref="N24:N26"/>
    <mergeCell ref="N31:N33"/>
    <mergeCell ref="N35:N36"/>
    <mergeCell ref="G21:G23"/>
    <mergeCell ref="G24:G26"/>
    <mergeCell ref="N38:N39"/>
    <mergeCell ref="N41:N42"/>
    <mergeCell ref="N48:N49"/>
    <mergeCell ref="J35:J36"/>
    <mergeCell ref="K35:L36"/>
    <mergeCell ref="M35:M36"/>
    <mergeCell ref="J38:J39"/>
    <mergeCell ref="K38:L39"/>
    <mergeCell ref="M38:M39"/>
    <mergeCell ref="G27:G29"/>
    <mergeCell ref="N27:N29"/>
    <mergeCell ref="D51:E53"/>
    <mergeCell ref="B51:B53"/>
    <mergeCell ref="B35:B36"/>
    <mergeCell ref="D35:E36"/>
    <mergeCell ref="B38:B39"/>
    <mergeCell ref="B48:B49"/>
    <mergeCell ref="D48:E49"/>
    <mergeCell ref="D41:E44"/>
    <mergeCell ref="B31:B33"/>
    <mergeCell ref="B2:P2"/>
    <mergeCell ref="D8:E8"/>
    <mergeCell ref="G8:H8"/>
    <mergeCell ref="B11:B16"/>
    <mergeCell ref="B18:B26"/>
    <mergeCell ref="K8:L8"/>
    <mergeCell ref="H11:H13"/>
    <mergeCell ref="G11:G13"/>
    <mergeCell ref="J11:J13"/>
    <mergeCell ref="G18:G20"/>
    <mergeCell ref="J21:J23"/>
    <mergeCell ref="J24:J26"/>
    <mergeCell ref="M21:M23"/>
    <mergeCell ref="M24:M26"/>
    <mergeCell ref="H24:H26"/>
    <mergeCell ref="M11:M13"/>
    <mergeCell ref="J18:J20"/>
    <mergeCell ref="H18:H20"/>
    <mergeCell ref="H21:H23"/>
    <mergeCell ref="J31:J33"/>
    <mergeCell ref="M18:M20"/>
    <mergeCell ref="K31:L33"/>
    <mergeCell ref="M31:M33"/>
    <mergeCell ref="H27:H29"/>
    <mergeCell ref="J27:J29"/>
    <mergeCell ref="M27:M29"/>
    <mergeCell ref="J51:J53"/>
    <mergeCell ref="K51:L53"/>
    <mergeCell ref="M51:M53"/>
    <mergeCell ref="J41:J42"/>
    <mergeCell ref="K41:L42"/>
    <mergeCell ref="M41:M42"/>
    <mergeCell ref="J48:J49"/>
    <mergeCell ref="K48:L49"/>
    <mergeCell ref="M48:M4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A079-0936-492E-844A-B8321B80FBA4}">
  <sheetPr>
    <tabColor theme="4" tint="-0.249977111117893"/>
  </sheetPr>
  <dimension ref="A1:S33"/>
  <sheetViews>
    <sheetView showGridLines="0" topLeftCell="J19" zoomScaleNormal="100" workbookViewId="0">
      <selection activeCell="M32" sqref="M32"/>
    </sheetView>
  </sheetViews>
  <sheetFormatPr defaultRowHeight="15" x14ac:dyDescent="0.25"/>
  <cols>
    <col min="1" max="1" width="1.28515625" customWidth="1"/>
    <col min="2" max="2" width="3.5703125" customWidth="1"/>
    <col min="3" max="3" width="1.7109375" customWidth="1"/>
    <col min="4" max="4" width="3" customWidth="1"/>
    <col min="5" max="5" width="31.5703125" bestFit="1" customWidth="1"/>
    <col min="6" max="6" width="1.7109375" customWidth="1"/>
    <col min="7" max="7" width="3.140625" customWidth="1"/>
    <col min="8" max="8" width="62" customWidth="1"/>
    <col min="9" max="9" width="1.7109375" customWidth="1"/>
    <col min="10" max="10" width="10.7109375" customWidth="1"/>
    <col min="11" max="11" width="44.85546875" customWidth="1"/>
    <col min="12" max="12" width="21.140625" customWidth="1"/>
    <col min="13" max="13" width="62.140625" customWidth="1"/>
    <col min="14" max="14" width="13.28515625" bestFit="1" customWidth="1"/>
    <col min="15" max="15" width="1.7109375" customWidth="1"/>
    <col min="16" max="16" width="12.42578125" bestFit="1" customWidth="1"/>
    <col min="17" max="17" width="1.140625" customWidth="1"/>
    <col min="18" max="18" width="13.5703125" customWidth="1"/>
    <col min="19" max="19" width="16.140625" customWidth="1"/>
    <col min="20" max="20" width="13.28515625" bestFit="1" customWidth="1"/>
  </cols>
  <sheetData>
    <row r="1" spans="1:19" ht="5.2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30" customHeight="1" x14ac:dyDescent="0.25">
      <c r="A2" s="47"/>
      <c r="B2" s="502" t="s">
        <v>270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47"/>
    </row>
    <row r="3" spans="1:19" x14ac:dyDescent="0.25">
      <c r="A3" s="47"/>
      <c r="Q3" s="47"/>
    </row>
    <row r="4" spans="1:19" x14ac:dyDescent="0.25">
      <c r="A4" s="47"/>
      <c r="B4" t="s">
        <v>353</v>
      </c>
      <c r="Q4" s="47"/>
    </row>
    <row r="5" spans="1:19" x14ac:dyDescent="0.25">
      <c r="A5" s="47"/>
      <c r="B5" t="str">
        <f>+CIS!B5</f>
        <v>Reporting Period : 06.14.2019 to 06.20.2019</v>
      </c>
      <c r="Q5" s="47"/>
    </row>
    <row r="6" spans="1:19" x14ac:dyDescent="0.25">
      <c r="A6" s="47"/>
      <c r="B6" t="str">
        <f>+CIS!B6</f>
        <v>Report Date :  06.26.2019</v>
      </c>
      <c r="L6" s="159"/>
      <c r="Q6" s="47"/>
    </row>
    <row r="7" spans="1:19" ht="15.75" thickBot="1" x14ac:dyDescent="0.3">
      <c r="A7" s="47"/>
      <c r="Q7" s="47"/>
    </row>
    <row r="8" spans="1:19" s="20" customFormat="1" ht="30" customHeight="1" thickBot="1" x14ac:dyDescent="0.3">
      <c r="A8" s="50"/>
      <c r="B8" s="19" t="s">
        <v>19</v>
      </c>
      <c r="D8" s="460" t="s">
        <v>20</v>
      </c>
      <c r="E8" s="461"/>
      <c r="G8" s="460" t="s">
        <v>21</v>
      </c>
      <c r="H8" s="461"/>
      <c r="J8" s="143" t="s">
        <v>16</v>
      </c>
      <c r="K8" s="504" t="s">
        <v>104</v>
      </c>
      <c r="L8" s="505"/>
      <c r="M8" s="22" t="s">
        <v>118</v>
      </c>
      <c r="N8" s="23" t="s">
        <v>15</v>
      </c>
      <c r="P8" s="24" t="s">
        <v>18</v>
      </c>
      <c r="Q8" s="50"/>
    </row>
    <row r="9" spans="1:19" s="20" customFormat="1" ht="16.5" customHeight="1" x14ac:dyDescent="0.25">
      <c r="A9" s="50"/>
      <c r="B9" s="54" t="s">
        <v>1</v>
      </c>
      <c r="D9" s="53"/>
      <c r="E9" s="53"/>
      <c r="G9" s="53"/>
      <c r="H9" s="53"/>
      <c r="M9" s="53"/>
      <c r="Q9" s="50"/>
    </row>
    <row r="10" spans="1:19" s="1" customFormat="1" ht="3" customHeight="1" thickBot="1" x14ac:dyDescent="0.3">
      <c r="A10" s="51"/>
      <c r="B10" s="12"/>
      <c r="D10" s="12"/>
      <c r="E10" s="12"/>
      <c r="G10" s="12"/>
      <c r="H10" s="12"/>
      <c r="M10" s="12"/>
      <c r="Q10" s="51"/>
    </row>
    <row r="11" spans="1:19" s="1" customFormat="1" ht="25.5" customHeight="1" thickBot="1" x14ac:dyDescent="0.3">
      <c r="A11" s="51"/>
      <c r="B11" s="443" t="s">
        <v>2</v>
      </c>
      <c r="D11" s="4" t="s">
        <v>374</v>
      </c>
      <c r="E11" s="5"/>
      <c r="G11" s="531" t="s">
        <v>9</v>
      </c>
      <c r="H11" s="528" t="s">
        <v>360</v>
      </c>
      <c r="J11" s="427" t="s">
        <v>111</v>
      </c>
      <c r="K11" s="278" t="s">
        <v>368</v>
      </c>
      <c r="L11" s="291"/>
      <c r="M11" s="424" t="s">
        <v>113</v>
      </c>
      <c r="N11" s="279" t="s">
        <v>345</v>
      </c>
      <c r="P11" s="16"/>
      <c r="Q11" s="51"/>
      <c r="R11" s="307"/>
      <c r="S11" s="160"/>
    </row>
    <row r="12" spans="1:19" s="1" customFormat="1" ht="21" customHeight="1" thickBot="1" x14ac:dyDescent="0.3">
      <c r="A12" s="51"/>
      <c r="B12" s="451"/>
      <c r="D12" s="6"/>
      <c r="E12" s="7"/>
      <c r="G12" s="532"/>
      <c r="H12" s="529"/>
      <c r="J12" s="428"/>
      <c r="K12" s="249" t="s">
        <v>369</v>
      </c>
      <c r="L12" s="291"/>
      <c r="M12" s="442"/>
      <c r="N12" s="279" t="s">
        <v>345</v>
      </c>
      <c r="P12" s="81"/>
      <c r="Q12" s="51"/>
      <c r="R12" s="307"/>
      <c r="S12" s="160"/>
    </row>
    <row r="13" spans="1:19" s="1" customFormat="1" ht="27" customHeight="1" thickBot="1" x14ac:dyDescent="0.3">
      <c r="A13" s="51"/>
      <c r="B13" s="451"/>
      <c r="D13" s="6"/>
      <c r="E13" s="7"/>
      <c r="G13" s="532"/>
      <c r="H13" s="529"/>
      <c r="J13" s="429"/>
      <c r="K13" s="249" t="s">
        <v>370</v>
      </c>
      <c r="L13" s="275">
        <f>+L11-L12</f>
        <v>0</v>
      </c>
      <c r="M13" s="457"/>
      <c r="N13" s="279" t="s">
        <v>345</v>
      </c>
      <c r="P13" s="81"/>
      <c r="Q13" s="51"/>
      <c r="R13" s="307"/>
      <c r="S13" s="159"/>
    </row>
    <row r="14" spans="1:19" s="1" customFormat="1" ht="44.25" customHeight="1" thickTop="1" thickBot="1" x14ac:dyDescent="0.3">
      <c r="A14" s="51"/>
      <c r="B14" s="451"/>
      <c r="D14" s="6"/>
      <c r="E14" s="7"/>
      <c r="G14" s="376"/>
      <c r="H14" s="377" t="s">
        <v>371</v>
      </c>
      <c r="J14" s="297" t="s">
        <v>111</v>
      </c>
      <c r="K14" s="276"/>
      <c r="L14" s="374"/>
      <c r="M14" s="393"/>
      <c r="N14" s="279"/>
      <c r="P14" s="81"/>
      <c r="Q14" s="51"/>
      <c r="R14" s="307"/>
      <c r="S14" s="159"/>
    </row>
    <row r="15" spans="1:19" s="1" customFormat="1" ht="32.25" thickBot="1" x14ac:dyDescent="0.3">
      <c r="A15" s="51"/>
      <c r="B15" s="451"/>
      <c r="D15" s="162"/>
      <c r="E15" s="163"/>
      <c r="G15" s="372" t="s">
        <v>10</v>
      </c>
      <c r="H15" s="378" t="s">
        <v>358</v>
      </c>
      <c r="J15" s="301" t="s">
        <v>111</v>
      </c>
      <c r="K15" s="280" t="s">
        <v>352</v>
      </c>
      <c r="L15" s="281"/>
      <c r="M15" s="299" t="s">
        <v>113</v>
      </c>
      <c r="N15" s="279" t="s">
        <v>345</v>
      </c>
      <c r="P15" s="17"/>
      <c r="Q15" s="51"/>
      <c r="R15" s="307"/>
      <c r="S15" s="159"/>
    </row>
    <row r="16" spans="1:19" ht="3" customHeight="1" x14ac:dyDescent="0.25">
      <c r="A16" s="47"/>
      <c r="Q16" s="47"/>
    </row>
    <row r="17" spans="1:17" ht="3" customHeight="1" thickBot="1" x14ac:dyDescent="0.3">
      <c r="A17" s="47"/>
      <c r="N17" t="s">
        <v>339</v>
      </c>
      <c r="Q17" s="47"/>
    </row>
    <row r="18" spans="1:17" ht="57" customHeight="1" x14ac:dyDescent="0.25">
      <c r="A18" s="47"/>
      <c r="B18" s="443" t="s">
        <v>26</v>
      </c>
      <c r="C18" s="1"/>
      <c r="D18" s="4" t="s">
        <v>356</v>
      </c>
      <c r="E18" s="5"/>
      <c r="G18" s="45" t="s">
        <v>9</v>
      </c>
      <c r="H18" s="63" t="s">
        <v>355</v>
      </c>
      <c r="J18" s="427" t="s">
        <v>111</v>
      </c>
      <c r="K18" s="544" t="s">
        <v>377</v>
      </c>
      <c r="L18" s="524"/>
      <c r="M18" s="394" t="s">
        <v>113</v>
      </c>
      <c r="N18" s="448" t="s">
        <v>348</v>
      </c>
      <c r="P18" s="39"/>
      <c r="Q18" s="47"/>
    </row>
    <row r="19" spans="1:17" ht="15" customHeight="1" x14ac:dyDescent="0.25">
      <c r="A19" s="47"/>
      <c r="B19" s="451"/>
      <c r="D19" s="8"/>
      <c r="E19" s="9"/>
      <c r="G19" s="14" t="s">
        <v>10</v>
      </c>
      <c r="H19" s="43" t="s">
        <v>357</v>
      </c>
      <c r="J19" s="428"/>
      <c r="K19" s="545"/>
      <c r="L19" s="491"/>
      <c r="M19" s="390"/>
      <c r="N19" s="449"/>
      <c r="P19" s="18"/>
      <c r="Q19" s="47"/>
    </row>
    <row r="20" spans="1:17" ht="56.25" customHeight="1" thickBot="1" x14ac:dyDescent="0.3">
      <c r="A20" s="47"/>
      <c r="B20" s="444"/>
      <c r="D20" s="10"/>
      <c r="E20" s="11"/>
      <c r="G20" s="25" t="s">
        <v>11</v>
      </c>
      <c r="H20" s="373" t="s">
        <v>359</v>
      </c>
      <c r="J20" s="431"/>
      <c r="K20" s="546"/>
      <c r="L20" s="547"/>
      <c r="M20" s="389"/>
      <c r="N20" s="465"/>
      <c r="P20" s="27"/>
      <c r="Q20" s="47"/>
    </row>
    <row r="21" spans="1:17" ht="3" customHeight="1" thickBot="1" x14ac:dyDescent="0.3">
      <c r="A21" s="47"/>
      <c r="H21" s="84"/>
      <c r="N21" s="1"/>
      <c r="Q21" s="47"/>
    </row>
    <row r="22" spans="1:17" ht="57.75" customHeight="1" x14ac:dyDescent="0.25">
      <c r="A22" s="47"/>
      <c r="B22" s="443" t="s">
        <v>36</v>
      </c>
      <c r="D22" s="471" t="s">
        <v>365</v>
      </c>
      <c r="E22" s="472"/>
      <c r="G22" s="13" t="s">
        <v>9</v>
      </c>
      <c r="H22" s="385" t="s">
        <v>362</v>
      </c>
      <c r="J22" s="427" t="s">
        <v>111</v>
      </c>
      <c r="K22" s="548" t="s">
        <v>341</v>
      </c>
      <c r="L22" s="549"/>
      <c r="M22" s="239" t="s">
        <v>372</v>
      </c>
      <c r="N22" s="448" t="s">
        <v>345</v>
      </c>
      <c r="P22" s="39"/>
      <c r="Q22" s="47"/>
    </row>
    <row r="23" spans="1:17" ht="48" customHeight="1" thickBot="1" x14ac:dyDescent="0.3">
      <c r="A23" s="47"/>
      <c r="B23" s="444"/>
      <c r="D23" s="473"/>
      <c r="E23" s="474"/>
      <c r="G23" s="40" t="s">
        <v>10</v>
      </c>
      <c r="H23" s="386" t="s">
        <v>361</v>
      </c>
      <c r="J23" s="431"/>
      <c r="K23" s="550"/>
      <c r="L23" s="551"/>
      <c r="M23" s="239" t="s">
        <v>373</v>
      </c>
      <c r="N23" s="465"/>
      <c r="P23" s="27"/>
      <c r="Q23" s="47"/>
    </row>
    <row r="24" spans="1:17" ht="3" customHeight="1" thickBot="1" x14ac:dyDescent="0.3">
      <c r="A24" s="47"/>
      <c r="K24" s="2"/>
      <c r="L24" s="2"/>
      <c r="N24" t="s">
        <v>339</v>
      </c>
      <c r="Q24" s="47"/>
    </row>
    <row r="25" spans="1:17" s="1" customFormat="1" ht="15.75" x14ac:dyDescent="0.25">
      <c r="A25" s="51"/>
      <c r="B25" s="443" t="s">
        <v>41</v>
      </c>
      <c r="D25" s="4" t="s">
        <v>366</v>
      </c>
      <c r="E25" s="5"/>
      <c r="G25" s="13" t="s">
        <v>9</v>
      </c>
      <c r="H25" s="379" t="s">
        <v>367</v>
      </c>
      <c r="J25" s="427" t="s">
        <v>111</v>
      </c>
      <c r="K25" s="548" t="s">
        <v>341</v>
      </c>
      <c r="L25" s="549"/>
      <c r="M25" s="522" t="s">
        <v>113</v>
      </c>
      <c r="N25" s="448" t="s">
        <v>345</v>
      </c>
      <c r="P25" s="16"/>
      <c r="Q25" s="51"/>
    </row>
    <row r="26" spans="1:17" ht="16.5" thickBot="1" x14ac:dyDescent="0.3">
      <c r="A26" s="47"/>
      <c r="B26" s="444"/>
      <c r="D26" s="10"/>
      <c r="E26" s="11"/>
      <c r="G26" s="40" t="s">
        <v>10</v>
      </c>
      <c r="H26" s="380" t="s">
        <v>363</v>
      </c>
      <c r="J26" s="431"/>
      <c r="K26" s="550"/>
      <c r="L26" s="551"/>
      <c r="M26" s="523"/>
      <c r="N26" s="465"/>
      <c r="P26" s="27"/>
      <c r="Q26" s="47"/>
    </row>
    <row r="27" spans="1:17" ht="3" customHeight="1" x14ac:dyDescent="0.25">
      <c r="A27" s="47"/>
      <c r="H27" s="375" t="s">
        <v>364</v>
      </c>
      <c r="N27" t="s">
        <v>339</v>
      </c>
      <c r="Q27" s="47"/>
    </row>
    <row r="28" spans="1:17" ht="3" customHeight="1" x14ac:dyDescent="0.25">
      <c r="A28" s="47"/>
      <c r="Q28" s="47"/>
    </row>
    <row r="29" spans="1:17" ht="5.25" customHeight="1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3" spans="8:8" x14ac:dyDescent="0.25">
      <c r="H33" s="159"/>
    </row>
  </sheetData>
  <mergeCells count="23">
    <mergeCell ref="N22:N23"/>
    <mergeCell ref="B25:B26"/>
    <mergeCell ref="J25:J26"/>
    <mergeCell ref="K25:L26"/>
    <mergeCell ref="M25:M26"/>
    <mergeCell ref="N25:N26"/>
    <mergeCell ref="B22:B23"/>
    <mergeCell ref="D22:E23"/>
    <mergeCell ref="J22:J23"/>
    <mergeCell ref="K22:L23"/>
    <mergeCell ref="B18:B20"/>
    <mergeCell ref="J18:J20"/>
    <mergeCell ref="K18:L20"/>
    <mergeCell ref="N18:N20"/>
    <mergeCell ref="B2:P2"/>
    <mergeCell ref="D8:E8"/>
    <mergeCell ref="G8:H8"/>
    <mergeCell ref="K8:L8"/>
    <mergeCell ref="B11:B15"/>
    <mergeCell ref="G11:G13"/>
    <mergeCell ref="H11:H13"/>
    <mergeCell ref="J11:J13"/>
    <mergeCell ref="M11:M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A77D-7AC6-40CA-879D-12C969AA2019}">
  <dimension ref="B3:M10"/>
  <sheetViews>
    <sheetView workbookViewId="0">
      <selection activeCell="C20" sqref="C20"/>
    </sheetView>
  </sheetViews>
  <sheetFormatPr defaultRowHeight="15" x14ac:dyDescent="0.25"/>
  <cols>
    <col min="2" max="2" width="35.7109375" customWidth="1"/>
    <col min="3" max="3" width="30.7109375" customWidth="1"/>
    <col min="4" max="4" width="20.7109375" bestFit="1" customWidth="1"/>
    <col min="11" max="11" width="28" customWidth="1"/>
    <col min="12" max="12" width="17" customWidth="1"/>
    <col min="13" max="13" width="30.28515625" customWidth="1"/>
  </cols>
  <sheetData>
    <row r="3" spans="2:13" x14ac:dyDescent="0.25">
      <c r="B3" s="552" t="s">
        <v>389</v>
      </c>
      <c r="C3" s="552"/>
    </row>
    <row r="4" spans="2:13" x14ac:dyDescent="0.25">
      <c r="B4" s="357" t="s">
        <v>390</v>
      </c>
      <c r="C4" s="357" t="s">
        <v>391</v>
      </c>
    </row>
    <row r="5" spans="2:13" ht="15.75" x14ac:dyDescent="0.25">
      <c r="B5" s="317" t="s">
        <v>392</v>
      </c>
      <c r="C5" s="397" t="s">
        <v>402</v>
      </c>
      <c r="D5">
        <v>15</v>
      </c>
      <c r="K5" s="398"/>
      <c r="L5" s="398"/>
      <c r="M5" s="398"/>
    </row>
    <row r="6" spans="2:13" ht="18" customHeight="1" x14ac:dyDescent="0.25">
      <c r="B6" s="317" t="s">
        <v>393</v>
      </c>
      <c r="C6" s="397" t="s">
        <v>394</v>
      </c>
      <c r="D6">
        <v>33540.74</v>
      </c>
      <c r="K6" s="398"/>
      <c r="L6" s="398"/>
      <c r="M6" s="398"/>
    </row>
    <row r="7" spans="2:13" ht="17.25" customHeight="1" x14ac:dyDescent="0.25">
      <c r="B7" s="317" t="s">
        <v>395</v>
      </c>
      <c r="C7" s="397" t="s">
        <v>396</v>
      </c>
      <c r="D7">
        <v>1978.58</v>
      </c>
      <c r="K7" s="398"/>
      <c r="L7" s="398"/>
      <c r="M7" s="398"/>
    </row>
    <row r="8" spans="2:13" x14ac:dyDescent="0.25">
      <c r="B8" s="317" t="s">
        <v>397</v>
      </c>
      <c r="C8" s="397" t="s">
        <v>398</v>
      </c>
      <c r="D8">
        <v>40500</v>
      </c>
      <c r="E8">
        <v>2500</v>
      </c>
      <c r="F8" t="s">
        <v>422</v>
      </c>
      <c r="K8" s="399"/>
    </row>
    <row r="9" spans="2:13" x14ac:dyDescent="0.25">
      <c r="C9" s="2"/>
    </row>
    <row r="10" spans="2:13" x14ac:dyDescent="0.25">
      <c r="D10">
        <f>SUM(D5:D9)</f>
        <v>76034.320000000007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E10D-9C4B-4F6F-986C-152858ACC53B}">
  <dimension ref="A1:P52"/>
  <sheetViews>
    <sheetView topLeftCell="A32" workbookViewId="0">
      <selection activeCell="F4" sqref="F4"/>
    </sheetView>
  </sheetViews>
  <sheetFormatPr defaultColWidth="9.5703125" defaultRowHeight="15.75" customHeight="1" x14ac:dyDescent="0.25"/>
  <cols>
    <col min="1" max="1" width="3.140625" customWidth="1"/>
    <col min="2" max="2" width="7.85546875" customWidth="1"/>
    <col min="3" max="3" width="17.140625" customWidth="1"/>
    <col min="4" max="4" width="15.140625" customWidth="1"/>
    <col min="5" max="5" width="3.42578125" bestFit="1" customWidth="1"/>
    <col min="6" max="6" width="76.5703125" customWidth="1"/>
    <col min="7" max="7" width="15.5703125" bestFit="1" customWidth="1"/>
    <col min="8" max="8" width="37" bestFit="1" customWidth="1"/>
    <col min="9" max="9" width="13.28515625" bestFit="1" customWidth="1"/>
    <col min="10" max="10" width="128.5703125" bestFit="1" customWidth="1"/>
    <col min="11" max="11" width="13.28515625" bestFit="1" customWidth="1"/>
    <col min="12" max="12" width="12.42578125" bestFit="1" customWidth="1"/>
    <col min="13" max="13" width="2.5703125" customWidth="1"/>
  </cols>
  <sheetData>
    <row r="1" spans="1:15" ht="15.7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5" ht="15.75" customHeight="1" x14ac:dyDescent="0.25">
      <c r="A2" s="47"/>
      <c r="B2" s="502" t="s">
        <v>270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47"/>
    </row>
    <row r="3" spans="1:15" ht="15.75" customHeight="1" x14ac:dyDescent="0.25">
      <c r="A3" s="47"/>
      <c r="M3" s="47"/>
    </row>
    <row r="4" spans="1:15" ht="15.75" customHeight="1" x14ac:dyDescent="0.25">
      <c r="A4" s="47"/>
      <c r="B4" t="s">
        <v>315</v>
      </c>
      <c r="M4" s="47"/>
    </row>
    <row r="5" spans="1:15" ht="15.75" customHeight="1" x14ac:dyDescent="0.25">
      <c r="A5" s="47"/>
      <c r="B5" t="str">
        <f>+CIS!B5</f>
        <v>Reporting Period : 06.14.2019 to 06.20.2019</v>
      </c>
      <c r="M5" s="47"/>
    </row>
    <row r="6" spans="1:15" ht="15.75" customHeight="1" x14ac:dyDescent="0.25">
      <c r="A6" s="47"/>
      <c r="B6" t="str">
        <f>+CIS!B6</f>
        <v>Report Date :  06.26.2019</v>
      </c>
      <c r="I6" s="159"/>
      <c r="M6" s="47"/>
    </row>
    <row r="7" spans="1:15" ht="15.75" customHeight="1" thickBot="1" x14ac:dyDescent="0.3">
      <c r="A7" s="47"/>
      <c r="M7" s="47"/>
    </row>
    <row r="8" spans="1:15" s="20" customFormat="1" ht="15.75" customHeight="1" thickBot="1" x14ac:dyDescent="0.3">
      <c r="A8" s="50"/>
      <c r="B8" s="19" t="s">
        <v>19</v>
      </c>
      <c r="C8" s="460" t="s">
        <v>20</v>
      </c>
      <c r="D8" s="461"/>
      <c r="E8" s="460" t="s">
        <v>21</v>
      </c>
      <c r="F8" s="461"/>
      <c r="G8" s="143" t="s">
        <v>16</v>
      </c>
      <c r="H8" s="504" t="s">
        <v>104</v>
      </c>
      <c r="I8" s="505"/>
      <c r="J8" s="22" t="s">
        <v>118</v>
      </c>
      <c r="K8" s="23" t="s">
        <v>15</v>
      </c>
      <c r="L8" s="24" t="s">
        <v>18</v>
      </c>
      <c r="M8" s="50"/>
    </row>
    <row r="9" spans="1:15" s="20" customFormat="1" ht="15.75" customHeight="1" x14ac:dyDescent="0.25">
      <c r="A9" s="50"/>
      <c r="B9" s="54" t="s">
        <v>1</v>
      </c>
      <c r="C9" s="53"/>
      <c r="D9" s="53"/>
      <c r="E9" s="53"/>
      <c r="F9" s="53"/>
      <c r="J9" s="53"/>
      <c r="M9" s="50"/>
    </row>
    <row r="10" spans="1:15" s="1" customFormat="1" ht="15.75" customHeight="1" thickBot="1" x14ac:dyDescent="0.3">
      <c r="A10" s="51"/>
      <c r="B10" s="12"/>
      <c r="C10" s="12"/>
      <c r="D10" s="12"/>
      <c r="E10" s="12"/>
      <c r="F10" s="12"/>
      <c r="J10" s="12"/>
      <c r="M10" s="51"/>
    </row>
    <row r="11" spans="1:15" s="1" customFormat="1" ht="15.75" customHeight="1" thickBot="1" x14ac:dyDescent="0.3">
      <c r="A11" s="51"/>
      <c r="B11" s="443" t="s">
        <v>2</v>
      </c>
      <c r="C11" s="4" t="s">
        <v>29</v>
      </c>
      <c r="D11" s="5"/>
      <c r="E11" s="531" t="s">
        <v>9</v>
      </c>
      <c r="F11" s="528" t="s">
        <v>119</v>
      </c>
      <c r="G11" s="427" t="s">
        <v>111</v>
      </c>
      <c r="H11" s="284" t="s">
        <v>150</v>
      </c>
      <c r="I11" s="388"/>
      <c r="J11" s="524"/>
      <c r="K11" s="279" t="s">
        <v>345</v>
      </c>
      <c r="L11" s="16"/>
      <c r="M11" s="51"/>
      <c r="N11" s="307"/>
      <c r="O11" s="160"/>
    </row>
    <row r="12" spans="1:15" s="1" customFormat="1" ht="15.75" customHeight="1" thickBot="1" x14ac:dyDescent="0.3">
      <c r="A12" s="51"/>
      <c r="B12" s="451"/>
      <c r="C12" s="6"/>
      <c r="D12" s="7"/>
      <c r="E12" s="532"/>
      <c r="F12" s="529"/>
      <c r="G12" s="428"/>
      <c r="H12" s="249" t="s">
        <v>151</v>
      </c>
      <c r="I12" s="291"/>
      <c r="J12" s="442"/>
      <c r="K12" s="279" t="s">
        <v>345</v>
      </c>
      <c r="L12" s="81"/>
      <c r="M12" s="51"/>
      <c r="N12" s="307"/>
      <c r="O12" s="160"/>
    </row>
    <row r="13" spans="1:15" s="1" customFormat="1" ht="15.75" customHeight="1" thickBot="1" x14ac:dyDescent="0.3">
      <c r="A13" s="51"/>
      <c r="B13" s="451"/>
      <c r="C13" s="6"/>
      <c r="D13" s="7"/>
      <c r="E13" s="533"/>
      <c r="F13" s="530"/>
      <c r="G13" s="429"/>
      <c r="H13" s="249" t="s">
        <v>152</v>
      </c>
      <c r="I13" s="275">
        <f>+I11-I12</f>
        <v>0</v>
      </c>
      <c r="J13" s="457"/>
      <c r="K13" s="279" t="s">
        <v>345</v>
      </c>
      <c r="L13" s="81"/>
      <c r="M13" s="51"/>
      <c r="N13" s="307"/>
      <c r="O13" s="159"/>
    </row>
    <row r="14" spans="1:15" s="1" customFormat="1" ht="15.75" customHeight="1" thickTop="1" thickBot="1" x14ac:dyDescent="0.3">
      <c r="A14" s="51"/>
      <c r="B14" s="451"/>
      <c r="C14" s="6" t="s">
        <v>6</v>
      </c>
      <c r="D14" s="7" t="s">
        <v>57</v>
      </c>
      <c r="E14" s="14" t="s">
        <v>10</v>
      </c>
      <c r="F14" s="15" t="s">
        <v>13</v>
      </c>
      <c r="G14" s="301" t="s">
        <v>111</v>
      </c>
      <c r="H14" s="280" t="s">
        <v>352</v>
      </c>
      <c r="I14" s="276"/>
      <c r="J14" s="239"/>
      <c r="K14" s="279" t="s">
        <v>345</v>
      </c>
      <c r="L14" s="17"/>
      <c r="M14" s="51"/>
      <c r="N14" s="307"/>
      <c r="O14" s="159"/>
    </row>
    <row r="15" spans="1:15" ht="15.75" customHeight="1" x14ac:dyDescent="0.25">
      <c r="A15" s="47"/>
      <c r="B15" s="451"/>
      <c r="C15" s="8" t="s">
        <v>7</v>
      </c>
      <c r="D15" s="9" t="s">
        <v>58</v>
      </c>
      <c r="E15" s="14" t="s">
        <v>11</v>
      </c>
      <c r="F15" s="15" t="s">
        <v>73</v>
      </c>
      <c r="G15" s="301" t="s">
        <v>111</v>
      </c>
      <c r="H15" s="280" t="s">
        <v>378</v>
      </c>
      <c r="I15" s="352"/>
      <c r="J15" s="355"/>
      <c r="K15" s="279" t="s">
        <v>345</v>
      </c>
      <c r="L15" s="18"/>
      <c r="M15" s="47"/>
      <c r="O15" s="159"/>
    </row>
    <row r="16" spans="1:15" ht="15.75" customHeight="1" thickBot="1" x14ac:dyDescent="0.3">
      <c r="A16" s="47"/>
      <c r="B16" s="444"/>
      <c r="C16" s="10"/>
      <c r="D16" s="11"/>
      <c r="E16" s="251" t="s">
        <v>12</v>
      </c>
      <c r="F16" s="272" t="s">
        <v>14</v>
      </c>
      <c r="G16" s="251" t="s">
        <v>111</v>
      </c>
      <c r="H16" s="282" t="s">
        <v>317</v>
      </c>
      <c r="I16" s="277"/>
      <c r="J16" s="368" t="s">
        <v>112</v>
      </c>
      <c r="K16" s="26"/>
      <c r="L16" s="27"/>
      <c r="M16" s="47"/>
      <c r="N16" s="307"/>
      <c r="O16" s="159"/>
    </row>
    <row r="17" spans="1:16" ht="15.75" customHeight="1" thickBot="1" x14ac:dyDescent="0.3">
      <c r="A17" s="47"/>
      <c r="M17" s="47"/>
    </row>
    <row r="18" spans="1:16" s="1" customFormat="1" ht="15.75" customHeight="1" x14ac:dyDescent="0.25">
      <c r="A18" s="51"/>
      <c r="B18" s="443" t="s">
        <v>22</v>
      </c>
      <c r="C18" s="4" t="s">
        <v>28</v>
      </c>
      <c r="D18" s="5"/>
      <c r="E18" s="452" t="s">
        <v>9</v>
      </c>
      <c r="F18" s="462" t="s">
        <v>123</v>
      </c>
      <c r="G18" s="427" t="s">
        <v>111</v>
      </c>
      <c r="H18" s="278" t="s">
        <v>150</v>
      </c>
      <c r="I18" s="310"/>
      <c r="J18" s="424" t="s">
        <v>157</v>
      </c>
      <c r="K18" s="448" t="s">
        <v>345</v>
      </c>
      <c r="L18" s="16"/>
      <c r="M18" s="51"/>
    </row>
    <row r="19" spans="1:16" s="1" customFormat="1" ht="15.75" customHeight="1" x14ac:dyDescent="0.25">
      <c r="A19" s="51"/>
      <c r="B19" s="451"/>
      <c r="C19" s="8" t="s">
        <v>6</v>
      </c>
      <c r="D19" s="9" t="s">
        <v>59</v>
      </c>
      <c r="E19" s="453"/>
      <c r="F19" s="439"/>
      <c r="G19" s="428"/>
      <c r="H19" s="249" t="s">
        <v>151</v>
      </c>
      <c r="I19" s="310"/>
      <c r="J19" s="442"/>
      <c r="K19" s="449"/>
      <c r="L19" s="81"/>
      <c r="M19" s="51"/>
      <c r="O19" s="310"/>
      <c r="P19" s="310"/>
    </row>
    <row r="20" spans="1:16" s="1" customFormat="1" ht="15.75" customHeight="1" thickBot="1" x14ac:dyDescent="0.3">
      <c r="A20" s="51"/>
      <c r="B20" s="451"/>
      <c r="C20" s="8"/>
      <c r="D20" s="9"/>
      <c r="E20" s="453"/>
      <c r="F20" s="446"/>
      <c r="G20" s="429"/>
      <c r="H20" s="249" t="s">
        <v>152</v>
      </c>
      <c r="I20" s="275">
        <f>+I18-I19</f>
        <v>0</v>
      </c>
      <c r="J20" s="457"/>
      <c r="K20" s="465"/>
      <c r="L20" s="81"/>
      <c r="M20" s="51"/>
      <c r="N20" s="159"/>
      <c r="O20" s="310"/>
      <c r="P20" s="310"/>
    </row>
    <row r="21" spans="1:16" s="1" customFormat="1" ht="15.75" customHeight="1" thickTop="1" x14ac:dyDescent="0.25">
      <c r="A21" s="51"/>
      <c r="B21" s="451"/>
      <c r="C21" s="8" t="s">
        <v>7</v>
      </c>
      <c r="D21" s="9" t="s">
        <v>60</v>
      </c>
      <c r="E21" s="453" t="s">
        <v>10</v>
      </c>
      <c r="F21" s="438" t="s">
        <v>124</v>
      </c>
      <c r="G21" s="430" t="s">
        <v>111</v>
      </c>
      <c r="H21" s="276" t="s">
        <v>150</v>
      </c>
      <c r="I21" s="310"/>
      <c r="J21" s="424" t="s">
        <v>157</v>
      </c>
      <c r="K21" s="448" t="s">
        <v>345</v>
      </c>
      <c r="L21" s="81"/>
      <c r="M21" s="51"/>
      <c r="N21" s="159"/>
      <c r="O21" s="310"/>
      <c r="P21" s="310"/>
    </row>
    <row r="22" spans="1:16" s="1" customFormat="1" ht="15.75" customHeight="1" x14ac:dyDescent="0.25">
      <c r="A22" s="51"/>
      <c r="B22" s="451"/>
      <c r="C22" s="8"/>
      <c r="D22" s="9"/>
      <c r="E22" s="453"/>
      <c r="F22" s="439"/>
      <c r="G22" s="428"/>
      <c r="H22" s="249" t="s">
        <v>151</v>
      </c>
      <c r="I22" s="310"/>
      <c r="J22" s="442"/>
      <c r="K22" s="449"/>
      <c r="L22" s="81"/>
      <c r="M22" s="51"/>
      <c r="N22" s="159"/>
      <c r="O22" s="310"/>
      <c r="P22" s="310"/>
    </row>
    <row r="23" spans="1:16" s="1" customFormat="1" ht="15.75" customHeight="1" thickBot="1" x14ac:dyDescent="0.3">
      <c r="A23" s="51"/>
      <c r="B23" s="451"/>
      <c r="C23" s="8"/>
      <c r="D23" s="9"/>
      <c r="E23" s="453"/>
      <c r="F23" s="446"/>
      <c r="G23" s="429"/>
      <c r="H23" s="249" t="s">
        <v>152</v>
      </c>
      <c r="I23" s="275">
        <f>+I21-I22</f>
        <v>0</v>
      </c>
      <c r="J23" s="457"/>
      <c r="K23" s="465"/>
      <c r="L23" s="81"/>
      <c r="M23" s="51"/>
      <c r="N23" s="159"/>
    </row>
    <row r="24" spans="1:16" s="1" customFormat="1" ht="15.75" customHeight="1" thickTop="1" x14ac:dyDescent="0.25">
      <c r="A24" s="51"/>
      <c r="B24" s="451"/>
      <c r="C24" s="8" t="s">
        <v>8</v>
      </c>
      <c r="D24" s="9" t="s">
        <v>61</v>
      </c>
      <c r="E24" s="453" t="s">
        <v>11</v>
      </c>
      <c r="F24" s="438" t="s">
        <v>153</v>
      </c>
      <c r="G24" s="430" t="s">
        <v>111</v>
      </c>
      <c r="H24" s="276" t="s">
        <v>150</v>
      </c>
      <c r="I24" s="310"/>
      <c r="J24" s="424" t="s">
        <v>157</v>
      </c>
      <c r="K24" s="448" t="s">
        <v>345</v>
      </c>
      <c r="L24" s="81"/>
      <c r="M24" s="51"/>
    </row>
    <row r="25" spans="1:16" s="1" customFormat="1" ht="15.75" customHeight="1" x14ac:dyDescent="0.25">
      <c r="A25" s="51"/>
      <c r="B25" s="451"/>
      <c r="C25" s="8"/>
      <c r="D25" s="9"/>
      <c r="E25" s="453"/>
      <c r="F25" s="439"/>
      <c r="G25" s="428"/>
      <c r="H25" s="249" t="s">
        <v>151</v>
      </c>
      <c r="I25" s="159"/>
      <c r="J25" s="442"/>
      <c r="K25" s="449"/>
      <c r="L25" s="81"/>
      <c r="M25" s="51"/>
    </row>
    <row r="26" spans="1:16" s="1" customFormat="1" ht="15.75" customHeight="1" thickBot="1" x14ac:dyDescent="0.3">
      <c r="A26" s="51"/>
      <c r="B26" s="451"/>
      <c r="C26" s="10"/>
      <c r="D26" s="11"/>
      <c r="E26" s="543"/>
      <c r="F26" s="440"/>
      <c r="G26" s="429"/>
      <c r="H26" s="249" t="s">
        <v>152</v>
      </c>
      <c r="I26" s="275">
        <f>+I24-I25</f>
        <v>0</v>
      </c>
      <c r="J26" s="457"/>
      <c r="K26" s="450"/>
      <c r="L26" s="81"/>
      <c r="M26" s="51"/>
    </row>
    <row r="27" spans="1:16" ht="15.75" customHeight="1" thickBot="1" x14ac:dyDescent="0.3">
      <c r="A27" s="47"/>
      <c r="K27" t="s">
        <v>339</v>
      </c>
      <c r="M27" s="47"/>
    </row>
    <row r="28" spans="1:16" ht="15.75" customHeight="1" x14ac:dyDescent="0.25">
      <c r="A28" s="47"/>
      <c r="B28" s="443" t="s">
        <v>26</v>
      </c>
      <c r="C28" s="4" t="s">
        <v>62</v>
      </c>
      <c r="D28" s="5"/>
      <c r="E28" s="45" t="s">
        <v>9</v>
      </c>
      <c r="F28" s="63" t="s">
        <v>75</v>
      </c>
      <c r="G28" s="427" t="s">
        <v>111</v>
      </c>
      <c r="H28" s="525" t="s">
        <v>341</v>
      </c>
      <c r="I28" s="519"/>
      <c r="J28" s="424" t="s">
        <v>381</v>
      </c>
      <c r="K28" s="448" t="s">
        <v>348</v>
      </c>
      <c r="L28" s="39"/>
      <c r="M28" s="47"/>
    </row>
    <row r="29" spans="1:16" ht="15.75" customHeight="1" x14ac:dyDescent="0.25">
      <c r="A29" s="47"/>
      <c r="B29" s="451"/>
      <c r="C29" s="8"/>
      <c r="D29" s="9"/>
      <c r="E29" s="14" t="s">
        <v>10</v>
      </c>
      <c r="F29" s="15" t="s">
        <v>76</v>
      </c>
      <c r="G29" s="428"/>
      <c r="H29" s="526"/>
      <c r="I29" s="527"/>
      <c r="J29" s="442"/>
      <c r="K29" s="449"/>
      <c r="L29" s="18"/>
      <c r="M29" s="47"/>
    </row>
    <row r="30" spans="1:16" ht="15.75" customHeight="1" thickBot="1" x14ac:dyDescent="0.3">
      <c r="A30" s="47"/>
      <c r="B30" s="444"/>
      <c r="C30" s="10"/>
      <c r="D30" s="11"/>
      <c r="E30" s="25" t="s">
        <v>11</v>
      </c>
      <c r="F30" s="26" t="s">
        <v>35</v>
      </c>
      <c r="G30" s="431"/>
      <c r="H30" s="520"/>
      <c r="I30" s="521"/>
      <c r="J30" s="457"/>
      <c r="K30" s="465"/>
      <c r="L30" s="27"/>
      <c r="M30" s="47"/>
    </row>
    <row r="31" spans="1:16" ht="15.75" customHeight="1" thickBot="1" x14ac:dyDescent="0.3">
      <c r="A31" s="47"/>
      <c r="F31" s="84"/>
      <c r="K31" s="1"/>
      <c r="M31" s="47"/>
    </row>
    <row r="32" spans="1:16" ht="15.75" customHeight="1" x14ac:dyDescent="0.25">
      <c r="A32" s="47"/>
      <c r="B32" s="443" t="s">
        <v>36</v>
      </c>
      <c r="C32" s="471" t="s">
        <v>63</v>
      </c>
      <c r="D32" s="472"/>
      <c r="E32" s="13" t="s">
        <v>9</v>
      </c>
      <c r="F32" s="38" t="s">
        <v>74</v>
      </c>
      <c r="G32" s="427" t="s">
        <v>111</v>
      </c>
      <c r="H32" s="525" t="s">
        <v>341</v>
      </c>
      <c r="I32" s="519"/>
      <c r="J32" s="424" t="s">
        <v>157</v>
      </c>
      <c r="K32" s="448" t="s">
        <v>345</v>
      </c>
      <c r="L32" s="39"/>
      <c r="M32" s="47"/>
    </row>
    <row r="33" spans="1:13" ht="15.75" customHeight="1" thickBot="1" x14ac:dyDescent="0.3">
      <c r="A33" s="47"/>
      <c r="B33" s="444"/>
      <c r="C33" s="473"/>
      <c r="D33" s="474"/>
      <c r="E33" s="40" t="s">
        <v>10</v>
      </c>
      <c r="F33" s="41" t="s">
        <v>38</v>
      </c>
      <c r="G33" s="431"/>
      <c r="H33" s="520"/>
      <c r="I33" s="521"/>
      <c r="J33" s="426"/>
      <c r="K33" s="465"/>
      <c r="L33" s="27"/>
      <c r="M33" s="47"/>
    </row>
    <row r="34" spans="1:13" ht="15.75" customHeight="1" thickBot="1" x14ac:dyDescent="0.3">
      <c r="A34" s="47"/>
      <c r="K34" t="s">
        <v>339</v>
      </c>
      <c r="M34" s="47"/>
    </row>
    <row r="35" spans="1:13" s="1" customFormat="1" ht="15.75" customHeight="1" x14ac:dyDescent="0.25">
      <c r="A35" s="51"/>
      <c r="B35" s="443" t="s">
        <v>41</v>
      </c>
      <c r="C35" s="4" t="s">
        <v>39</v>
      </c>
      <c r="D35" s="5"/>
      <c r="E35" s="13" t="s">
        <v>9</v>
      </c>
      <c r="F35" s="42" t="s">
        <v>107</v>
      </c>
      <c r="G35" s="427" t="s">
        <v>111</v>
      </c>
      <c r="H35" s="525" t="s">
        <v>376</v>
      </c>
      <c r="I35" s="519"/>
      <c r="J35" s="424" t="s">
        <v>157</v>
      </c>
      <c r="K35" s="448" t="s">
        <v>345</v>
      </c>
      <c r="L35" s="16"/>
      <c r="M35" s="51"/>
    </row>
    <row r="36" spans="1:13" ht="15.75" customHeight="1" thickBot="1" x14ac:dyDescent="0.3">
      <c r="A36" s="47"/>
      <c r="B36" s="444"/>
      <c r="C36" s="10"/>
      <c r="D36" s="11"/>
      <c r="E36" s="40" t="s">
        <v>10</v>
      </c>
      <c r="F36" s="41" t="s">
        <v>108</v>
      </c>
      <c r="G36" s="431"/>
      <c r="H36" s="520"/>
      <c r="I36" s="521"/>
      <c r="J36" s="426"/>
      <c r="K36" s="465"/>
      <c r="L36" s="27"/>
      <c r="M36" s="47"/>
    </row>
    <row r="37" spans="1:13" ht="15.75" customHeight="1" thickBot="1" x14ac:dyDescent="0.3">
      <c r="A37" s="47"/>
      <c r="K37" t="s">
        <v>339</v>
      </c>
      <c r="M37" s="47"/>
    </row>
    <row r="38" spans="1:13" ht="15.75" customHeight="1" x14ac:dyDescent="0.25">
      <c r="A38" s="47"/>
      <c r="B38" s="76" t="s">
        <v>43</v>
      </c>
      <c r="C38" s="466" t="s">
        <v>82</v>
      </c>
      <c r="D38" s="467"/>
      <c r="E38" s="13" t="s">
        <v>9</v>
      </c>
      <c r="F38" s="127" t="s">
        <v>77</v>
      </c>
      <c r="G38" s="427" t="s">
        <v>111</v>
      </c>
      <c r="H38" s="518" t="s">
        <v>341</v>
      </c>
      <c r="I38" s="519"/>
      <c r="J38" s="424" t="s">
        <v>157</v>
      </c>
      <c r="K38" s="448" t="s">
        <v>345</v>
      </c>
      <c r="L38" s="39"/>
      <c r="M38" s="47"/>
    </row>
    <row r="39" spans="1:13" ht="15.75" customHeight="1" thickBot="1" x14ac:dyDescent="0.3">
      <c r="A39" s="47"/>
      <c r="B39" s="77"/>
      <c r="C39" s="484"/>
      <c r="D39" s="485"/>
      <c r="E39" s="79" t="s">
        <v>10</v>
      </c>
      <c r="F39" s="43" t="s">
        <v>78</v>
      </c>
      <c r="G39" s="431"/>
      <c r="H39" s="520"/>
      <c r="I39" s="521"/>
      <c r="J39" s="426"/>
      <c r="K39" s="450"/>
      <c r="L39" s="18"/>
      <c r="M39" s="47"/>
    </row>
    <row r="40" spans="1:13" ht="15.75" customHeight="1" x14ac:dyDescent="0.25">
      <c r="A40" s="47"/>
      <c r="B40" s="77"/>
      <c r="C40" s="484"/>
      <c r="D40" s="485"/>
      <c r="E40" s="32"/>
      <c r="F40" s="33"/>
      <c r="G40" s="59"/>
      <c r="H40" s="141"/>
      <c r="I40" s="141"/>
      <c r="J40" s="60"/>
      <c r="K40" s="61"/>
      <c r="L40" s="62"/>
      <c r="M40" s="47"/>
    </row>
    <row r="41" spans="1:13" ht="15.75" customHeight="1" thickBot="1" x14ac:dyDescent="0.3">
      <c r="A41" s="47"/>
      <c r="B41" s="78"/>
      <c r="C41" s="481"/>
      <c r="D41" s="482"/>
      <c r="E41" s="34"/>
      <c r="F41" s="35"/>
      <c r="G41" s="28"/>
      <c r="H41" s="142"/>
      <c r="I41" s="142"/>
      <c r="J41" s="29"/>
      <c r="K41" s="30"/>
      <c r="L41" s="31"/>
      <c r="M41" s="47"/>
    </row>
    <row r="42" spans="1:13" ht="15.75" customHeight="1" x14ac:dyDescent="0.25">
      <c r="A42" s="47"/>
      <c r="M42" s="47"/>
    </row>
    <row r="43" spans="1:13" s="1" customFormat="1" ht="15.75" customHeight="1" x14ac:dyDescent="0.25">
      <c r="A43" s="51"/>
      <c r="B43" s="1" t="s">
        <v>42</v>
      </c>
      <c r="M43" s="51"/>
    </row>
    <row r="44" spans="1:13" ht="15.75" customHeight="1" thickBot="1" x14ac:dyDescent="0.3">
      <c r="A44" s="47"/>
      <c r="M44" s="47"/>
    </row>
    <row r="45" spans="1:13" ht="15.75" customHeight="1" x14ac:dyDescent="0.25">
      <c r="A45" s="47"/>
      <c r="B45" s="443" t="s">
        <v>158</v>
      </c>
      <c r="C45" s="477" t="s">
        <v>44</v>
      </c>
      <c r="D45" s="478"/>
      <c r="E45" s="44" t="s">
        <v>9</v>
      </c>
      <c r="F45" s="64" t="s">
        <v>75</v>
      </c>
      <c r="G45" s="427" t="s">
        <v>111</v>
      </c>
      <c r="H45" s="518" t="s">
        <v>342</v>
      </c>
      <c r="I45" s="519"/>
      <c r="J45" s="522" t="s">
        <v>113</v>
      </c>
      <c r="K45" s="448" t="s">
        <v>345</v>
      </c>
      <c r="L45" s="39"/>
      <c r="M45" s="47"/>
    </row>
    <row r="46" spans="1:13" ht="15.75" customHeight="1" thickBot="1" x14ac:dyDescent="0.3">
      <c r="A46" s="47"/>
      <c r="B46" s="444"/>
      <c r="C46" s="479"/>
      <c r="D46" s="480"/>
      <c r="E46" s="144" t="s">
        <v>10</v>
      </c>
      <c r="F46" s="145" t="s">
        <v>40</v>
      </c>
      <c r="G46" s="431"/>
      <c r="H46" s="520"/>
      <c r="I46" s="521"/>
      <c r="J46" s="523"/>
      <c r="K46" s="465"/>
      <c r="L46" s="18"/>
      <c r="M46" s="47"/>
    </row>
    <row r="47" spans="1:13" ht="15.75" customHeight="1" thickBot="1" x14ac:dyDescent="0.3">
      <c r="A47" s="47"/>
      <c r="M47" s="47"/>
    </row>
    <row r="48" spans="1:13" s="67" customFormat="1" ht="15.75" customHeight="1" x14ac:dyDescent="0.25">
      <c r="B48" s="540" t="s">
        <v>52</v>
      </c>
      <c r="C48" s="534" t="s">
        <v>53</v>
      </c>
      <c r="D48" s="535"/>
      <c r="E48" s="68" t="s">
        <v>6</v>
      </c>
      <c r="F48" s="69" t="s">
        <v>79</v>
      </c>
      <c r="G48" s="506" t="s">
        <v>111</v>
      </c>
      <c r="H48" s="509" t="s">
        <v>154</v>
      </c>
      <c r="I48" s="510"/>
      <c r="J48" s="515" t="s">
        <v>113</v>
      </c>
      <c r="K48" s="74"/>
      <c r="L48" s="75"/>
      <c r="M48" s="65"/>
    </row>
    <row r="49" spans="1:13" ht="15.75" customHeight="1" x14ac:dyDescent="0.25">
      <c r="A49" s="66"/>
      <c r="B49" s="541"/>
      <c r="C49" s="536"/>
      <c r="D49" s="537"/>
      <c r="E49" s="70" t="s">
        <v>7</v>
      </c>
      <c r="F49" s="15" t="s">
        <v>80</v>
      </c>
      <c r="G49" s="507"/>
      <c r="H49" s="511"/>
      <c r="I49" s="512"/>
      <c r="J49" s="516"/>
      <c r="K49" s="15"/>
      <c r="L49" s="18"/>
      <c r="M49" s="47"/>
    </row>
    <row r="50" spans="1:13" ht="15.75" customHeight="1" thickBot="1" x14ac:dyDescent="0.3">
      <c r="A50" s="66"/>
      <c r="B50" s="542"/>
      <c r="C50" s="538"/>
      <c r="D50" s="539"/>
      <c r="E50" s="71" t="s">
        <v>8</v>
      </c>
      <c r="F50" s="41" t="s">
        <v>81</v>
      </c>
      <c r="G50" s="508"/>
      <c r="H50" s="513"/>
      <c r="I50" s="514"/>
      <c r="J50" s="517"/>
      <c r="K50" s="26"/>
      <c r="L50" s="27"/>
      <c r="M50" s="47"/>
    </row>
    <row r="51" spans="1:13" ht="15.75" customHeight="1" x14ac:dyDescent="0.25">
      <c r="A51" s="47"/>
      <c r="B51" s="1"/>
      <c r="M51" s="47"/>
    </row>
    <row r="52" spans="1:13" ht="15.75" customHeight="1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</row>
  </sheetData>
  <mergeCells count="57">
    <mergeCell ref="K45:K46"/>
    <mergeCell ref="B48:B50"/>
    <mergeCell ref="C48:D50"/>
    <mergeCell ref="G48:G50"/>
    <mergeCell ref="H48:I50"/>
    <mergeCell ref="J48:J50"/>
    <mergeCell ref="B45:B46"/>
    <mergeCell ref="C45:D46"/>
    <mergeCell ref="G45:G46"/>
    <mergeCell ref="H45:I46"/>
    <mergeCell ref="J45:J46"/>
    <mergeCell ref="C38:D41"/>
    <mergeCell ref="G38:G39"/>
    <mergeCell ref="H38:I39"/>
    <mergeCell ref="J38:J39"/>
    <mergeCell ref="K38:K39"/>
    <mergeCell ref="K32:K33"/>
    <mergeCell ref="B35:B36"/>
    <mergeCell ref="G35:G36"/>
    <mergeCell ref="H35:I36"/>
    <mergeCell ref="J35:J36"/>
    <mergeCell ref="K35:K36"/>
    <mergeCell ref="B32:B33"/>
    <mergeCell ref="C32:D33"/>
    <mergeCell ref="G32:G33"/>
    <mergeCell ref="H32:I33"/>
    <mergeCell ref="J32:J33"/>
    <mergeCell ref="K24:K26"/>
    <mergeCell ref="B28:B30"/>
    <mergeCell ref="G28:G30"/>
    <mergeCell ref="H28:I30"/>
    <mergeCell ref="J28:J30"/>
    <mergeCell ref="K28:K30"/>
    <mergeCell ref="B18:B26"/>
    <mergeCell ref="E18:E20"/>
    <mergeCell ref="F18:F20"/>
    <mergeCell ref="G18:G20"/>
    <mergeCell ref="J18:J20"/>
    <mergeCell ref="E24:E26"/>
    <mergeCell ref="F24:F26"/>
    <mergeCell ref="G24:G26"/>
    <mergeCell ref="J24:J26"/>
    <mergeCell ref="K18:K20"/>
    <mergeCell ref="E21:E23"/>
    <mergeCell ref="F21:F23"/>
    <mergeCell ref="G21:G23"/>
    <mergeCell ref="J21:J23"/>
    <mergeCell ref="K21:K23"/>
    <mergeCell ref="B2:L2"/>
    <mergeCell ref="C8:D8"/>
    <mergeCell ref="E8:F8"/>
    <mergeCell ref="H8:I8"/>
    <mergeCell ref="B11:B16"/>
    <mergeCell ref="E11:E13"/>
    <mergeCell ref="F11:F13"/>
    <mergeCell ref="G11:G13"/>
    <mergeCell ref="J11:J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B9F7-DECD-43C7-949D-E0AC8BDA33E5}">
  <sheetPr>
    <tabColor rgb="FF00B050"/>
  </sheetPr>
  <dimension ref="A2:H5"/>
  <sheetViews>
    <sheetView topLeftCell="A3" workbookViewId="0">
      <selection activeCell="L12" sqref="L12:N12"/>
    </sheetView>
  </sheetViews>
  <sheetFormatPr defaultRowHeight="15" x14ac:dyDescent="0.25"/>
  <cols>
    <col min="1" max="1" width="7.140625" bestFit="1" customWidth="1"/>
    <col min="2" max="2" width="10.7109375" bestFit="1" customWidth="1"/>
    <col min="3" max="3" width="14.7109375" bestFit="1" customWidth="1"/>
    <col min="4" max="4" width="13.85546875" bestFit="1" customWidth="1"/>
    <col min="5" max="5" width="26.140625" bestFit="1" customWidth="1"/>
    <col min="6" max="6" width="14.7109375" bestFit="1" customWidth="1"/>
    <col min="7" max="7" width="16.140625" bestFit="1" customWidth="1"/>
    <col min="8" max="8" width="4.5703125" bestFit="1" customWidth="1"/>
  </cols>
  <sheetData>
    <row r="2" spans="1:8" ht="18.75" x14ac:dyDescent="0.4">
      <c r="A2" s="252" t="s">
        <v>324</v>
      </c>
      <c r="B2" s="253" t="s">
        <v>325</v>
      </c>
      <c r="C2" s="254" t="s">
        <v>326</v>
      </c>
      <c r="D2" s="255" t="s">
        <v>327</v>
      </c>
      <c r="E2" s="255" t="s">
        <v>328</v>
      </c>
      <c r="F2" s="256" t="s">
        <v>329</v>
      </c>
      <c r="G2" s="255" t="s">
        <v>330</v>
      </c>
      <c r="H2" s="255" t="s">
        <v>331</v>
      </c>
    </row>
    <row r="3" spans="1:8" ht="18.75" x14ac:dyDescent="0.4">
      <c r="A3" s="258" t="s">
        <v>332</v>
      </c>
      <c r="B3" s="259">
        <v>43236</v>
      </c>
      <c r="C3" s="260" t="s">
        <v>333</v>
      </c>
      <c r="D3" s="261" t="s">
        <v>334</v>
      </c>
      <c r="E3" s="261" t="s">
        <v>335</v>
      </c>
      <c r="F3" s="262">
        <v>12100</v>
      </c>
      <c r="G3" s="263" t="s">
        <v>336</v>
      </c>
      <c r="H3" s="263" t="s">
        <v>337</v>
      </c>
    </row>
    <row r="4" spans="1:8" s="257" customFormat="1" ht="18.75" x14ac:dyDescent="0.4"/>
    <row r="5" spans="1:8" s="264" customFormat="1" ht="18.75" x14ac:dyDescent="0.4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0898C1D50FE4887B52BD7A69DC1F1" ma:contentTypeVersion="7" ma:contentTypeDescription="Create a new document." ma:contentTypeScope="" ma:versionID="f0675143b1c13ebbb1da97b6b77bf2b5">
  <xsd:schema xmlns:xsd="http://www.w3.org/2001/XMLSchema" xmlns:xs="http://www.w3.org/2001/XMLSchema" xmlns:p="http://schemas.microsoft.com/office/2006/metadata/properties" xmlns:ns2="f16b798c-afcf-4b95-ad29-0eba694b40ea" xmlns:ns3="1b992b74-a6fb-40cf-9e5d-9da96d3fc921" targetNamespace="http://schemas.microsoft.com/office/2006/metadata/properties" ma:root="true" ma:fieldsID="7f6ccba06c9f7c5f22b0417836a3e732" ns2:_="" ns3:_="">
    <xsd:import namespace="f16b798c-afcf-4b95-ad29-0eba694b40ea"/>
    <xsd:import namespace="1b992b74-a6fb-40cf-9e5d-9da96d3fc92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b798c-afcf-4b95-ad29-0eba694b40e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92b74-a6fb-40cf-9e5d-9da96d3fc9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BFC81-5F77-4BD3-B630-CD961A6942F7}">
  <ds:schemaRefs>
    <ds:schemaRef ds:uri="http://www.w3.org/XML/1998/namespace"/>
    <ds:schemaRef ds:uri="f16b798c-afcf-4b95-ad29-0eba694b40ea"/>
    <ds:schemaRef ds:uri="http://schemas.microsoft.com/office/2006/documentManagement/types"/>
    <ds:schemaRef ds:uri="http://schemas.openxmlformats.org/package/2006/metadata/core-properties"/>
    <ds:schemaRef ds:uri="1b992b74-a6fb-40cf-9e5d-9da96d3fc921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F5D85B-CE7F-4F50-BEA9-925D417438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69F79F-D548-4D31-8C05-2475A9EA59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6b798c-afcf-4b95-ad29-0eba694b40ea"/>
    <ds:schemaRef ds:uri="1b992b74-a6fb-40cf-9e5d-9da96d3fc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CIS</vt:lpstr>
      <vt:lpstr>Supporting CIS</vt:lpstr>
      <vt:lpstr>Supporting CIS (2)</vt:lpstr>
      <vt:lpstr>TFI</vt:lpstr>
      <vt:lpstr>SIAM </vt:lpstr>
      <vt:lpstr>ASI</vt:lpstr>
      <vt:lpstr>LIons Rock</vt:lpstr>
      <vt:lpstr>Sheet2</vt:lpstr>
      <vt:lpstr>Supporting SIAM</vt:lpstr>
      <vt:lpstr>Sheet1</vt:lpstr>
      <vt:lpstr>Supporting TFI</vt:lpstr>
      <vt:lpstr>CIS CODE CREATION TRACKER</vt:lpstr>
      <vt:lpstr>TKSS</vt:lpstr>
      <vt:lpstr>'CIS CODE CREATION TRACKER'!Print_Area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Sajini Perera</dc:creator>
  <cp:lastModifiedBy>Dilani Cooray - System Admin</cp:lastModifiedBy>
  <cp:lastPrinted>2018-03-29T10:19:41Z</cp:lastPrinted>
  <dcterms:created xsi:type="dcterms:W3CDTF">2017-10-18T08:56:39Z</dcterms:created>
  <dcterms:modified xsi:type="dcterms:W3CDTF">2020-01-23T11:30:40Z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0x010100F6C0898C1D50FE4887B52BD7A69DC1F1</vt:lpwstr>
  </property>
</Properties>
</file>