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ion\Documents\GitHub\python\residual plasmid\compiled Lplasmid std\"/>
    </mc:Choice>
  </mc:AlternateContent>
  <xr:revisionPtr revIDLastSave="0" documentId="13_ncr:1_{7A9DE488-D5BA-4C1C-BD20-2699C2716D5B}" xr6:coauthVersionLast="47" xr6:coauthVersionMax="47" xr10:uidLastSave="{00000000-0000-0000-0000-000000000000}"/>
  <bookViews>
    <workbookView xWindow="-6588" yWindow="1068" windowWidth="14748" windowHeight="5856" activeTab="1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32" i="2" l="1"/>
  <c r="M632" i="2" s="1"/>
  <c r="M634" i="2" s="1"/>
  <c r="H209" i="2"/>
  <c r="H265" i="2"/>
  <c r="H201" i="2"/>
  <c r="H154" i="2"/>
  <c r="H146" i="2"/>
  <c r="L631" i="2"/>
  <c r="M631" i="2" s="1"/>
  <c r="H262" i="2"/>
  <c r="H206" i="2"/>
  <c r="H162" i="2"/>
  <c r="H151" i="2"/>
  <c r="H71" i="2"/>
  <c r="M630" i="2"/>
  <c r="L630" i="2"/>
  <c r="L629" i="2"/>
  <c r="M629" i="2" s="1"/>
  <c r="H275" i="2"/>
  <c r="H271" i="2"/>
  <c r="H267" i="2"/>
  <c r="H158" i="2"/>
  <c r="H67" i="2"/>
  <c r="G628" i="2"/>
  <c r="F628" i="2"/>
  <c r="E628" i="2"/>
  <c r="D628" i="2"/>
  <c r="C628" i="2"/>
  <c r="E2" i="2"/>
  <c r="F2" i="2" s="1"/>
  <c r="E3" i="2"/>
  <c r="F3" i="2" s="1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E32" i="2"/>
  <c r="F32" i="2" s="1"/>
  <c r="E33" i="2"/>
  <c r="F33" i="2" s="1"/>
  <c r="E34" i="2"/>
  <c r="F34" i="2" s="1"/>
  <c r="E35" i="2"/>
  <c r="F35" i="2" s="1"/>
  <c r="E36" i="2"/>
  <c r="F36" i="2" s="1"/>
  <c r="E37" i="2"/>
  <c r="F37" i="2" s="1"/>
  <c r="E38" i="2"/>
  <c r="F38" i="2" s="1"/>
  <c r="E39" i="2"/>
  <c r="F39" i="2" s="1"/>
  <c r="E40" i="2"/>
  <c r="F40" i="2" s="1"/>
  <c r="E41" i="2"/>
  <c r="F41" i="2" s="1"/>
  <c r="E42" i="2"/>
  <c r="F42" i="2" s="1"/>
  <c r="E43" i="2"/>
  <c r="F43" i="2" s="1"/>
  <c r="E44" i="2"/>
  <c r="F44" i="2" s="1"/>
  <c r="E45" i="2"/>
  <c r="F45" i="2" s="1"/>
  <c r="E46" i="2"/>
  <c r="F46" i="2" s="1"/>
  <c r="E47" i="2"/>
  <c r="F47" i="2" s="1"/>
  <c r="E48" i="2"/>
  <c r="F48" i="2" s="1"/>
  <c r="E49" i="2"/>
  <c r="F49" i="2" s="1"/>
  <c r="E50" i="2"/>
  <c r="F50" i="2" s="1"/>
  <c r="E51" i="2"/>
  <c r="F51" i="2" s="1"/>
  <c r="E52" i="2"/>
  <c r="F52" i="2" s="1"/>
  <c r="E53" i="2"/>
  <c r="F53" i="2" s="1"/>
  <c r="E54" i="2"/>
  <c r="F54" i="2" s="1"/>
  <c r="E55" i="2"/>
  <c r="F55" i="2" s="1"/>
  <c r="E56" i="2"/>
  <c r="F56" i="2" s="1"/>
  <c r="E57" i="2"/>
  <c r="F57" i="2" s="1"/>
  <c r="E58" i="2"/>
  <c r="F58" i="2" s="1"/>
  <c r="E59" i="2"/>
  <c r="F59" i="2" s="1"/>
  <c r="E60" i="2"/>
  <c r="F60" i="2" s="1"/>
  <c r="E61" i="2"/>
  <c r="F61" i="2" s="1"/>
  <c r="E62" i="2"/>
  <c r="F62" i="2" s="1"/>
  <c r="E63" i="2"/>
  <c r="F63" i="2" s="1"/>
  <c r="E64" i="2"/>
  <c r="F64" i="2" s="1"/>
  <c r="E65" i="2"/>
  <c r="F65" i="2" s="1"/>
  <c r="E66" i="2"/>
  <c r="F66" i="2" s="1"/>
  <c r="E67" i="2"/>
  <c r="F67" i="2" s="1"/>
  <c r="E68" i="2"/>
  <c r="F68" i="2" s="1"/>
  <c r="E69" i="2"/>
  <c r="F69" i="2" s="1"/>
  <c r="E70" i="2"/>
  <c r="F70" i="2" s="1"/>
  <c r="E71" i="2"/>
  <c r="F71" i="2" s="1"/>
  <c r="E72" i="2"/>
  <c r="F72" i="2" s="1"/>
  <c r="E73" i="2"/>
  <c r="F73" i="2" s="1"/>
  <c r="E74" i="2"/>
  <c r="F74" i="2" s="1"/>
  <c r="E75" i="2"/>
  <c r="F75" i="2" s="1"/>
  <c r="E76" i="2"/>
  <c r="F76" i="2" s="1"/>
  <c r="E77" i="2"/>
  <c r="F77" i="2" s="1"/>
  <c r="E78" i="2"/>
  <c r="F78" i="2" s="1"/>
  <c r="E79" i="2"/>
  <c r="F79" i="2" s="1"/>
  <c r="E80" i="2"/>
  <c r="F80" i="2" s="1"/>
  <c r="E81" i="2"/>
  <c r="F81" i="2" s="1"/>
  <c r="E82" i="2"/>
  <c r="F82" i="2" s="1"/>
  <c r="E83" i="2"/>
  <c r="F83" i="2" s="1"/>
  <c r="E84" i="2"/>
  <c r="F84" i="2" s="1"/>
  <c r="E85" i="2"/>
  <c r="F85" i="2" s="1"/>
  <c r="E86" i="2"/>
  <c r="F86" i="2" s="1"/>
  <c r="E87" i="2"/>
  <c r="F87" i="2" s="1"/>
  <c r="E88" i="2"/>
  <c r="F88" i="2" s="1"/>
  <c r="E89" i="2"/>
  <c r="F89" i="2" s="1"/>
  <c r="E90" i="2"/>
  <c r="F90" i="2" s="1"/>
  <c r="E91" i="2"/>
  <c r="F91" i="2" s="1"/>
  <c r="E92" i="2"/>
  <c r="F92" i="2" s="1"/>
  <c r="E93" i="2"/>
  <c r="F93" i="2" s="1"/>
  <c r="E94" i="2"/>
  <c r="F94" i="2" s="1"/>
  <c r="E95" i="2"/>
  <c r="F95" i="2" s="1"/>
  <c r="E96" i="2"/>
  <c r="F96" i="2" s="1"/>
  <c r="E97" i="2"/>
  <c r="F97" i="2" s="1"/>
  <c r="E98" i="2"/>
  <c r="F98" i="2" s="1"/>
  <c r="E99" i="2"/>
  <c r="F99" i="2" s="1"/>
  <c r="E100" i="2"/>
  <c r="F100" i="2" s="1"/>
  <c r="E101" i="2"/>
  <c r="F101" i="2" s="1"/>
  <c r="E102" i="2"/>
  <c r="F102" i="2" s="1"/>
  <c r="E103" i="2"/>
  <c r="F103" i="2" s="1"/>
  <c r="E104" i="2"/>
  <c r="F104" i="2" s="1"/>
  <c r="E105" i="2"/>
  <c r="F105" i="2" s="1"/>
  <c r="E106" i="2"/>
  <c r="F106" i="2" s="1"/>
  <c r="E107" i="2"/>
  <c r="F107" i="2" s="1"/>
  <c r="E108" i="2"/>
  <c r="F108" i="2" s="1"/>
  <c r="E109" i="2"/>
  <c r="F109" i="2" s="1"/>
  <c r="E110" i="2"/>
  <c r="F110" i="2" s="1"/>
  <c r="E111" i="2"/>
  <c r="F111" i="2" s="1"/>
  <c r="E112" i="2"/>
  <c r="F112" i="2" s="1"/>
  <c r="E113" i="2"/>
  <c r="F113" i="2" s="1"/>
  <c r="E114" i="2"/>
  <c r="F114" i="2" s="1"/>
  <c r="E115" i="2"/>
  <c r="F115" i="2" s="1"/>
  <c r="E116" i="2"/>
  <c r="F116" i="2" s="1"/>
  <c r="E117" i="2"/>
  <c r="F117" i="2" s="1"/>
  <c r="E118" i="2"/>
  <c r="F118" i="2" s="1"/>
  <c r="E119" i="2"/>
  <c r="F119" i="2" s="1"/>
  <c r="E120" i="2"/>
  <c r="F120" i="2" s="1"/>
  <c r="E121" i="2"/>
  <c r="F121" i="2" s="1"/>
  <c r="E122" i="2"/>
  <c r="F122" i="2" s="1"/>
  <c r="E123" i="2"/>
  <c r="F123" i="2" s="1"/>
  <c r="E124" i="2"/>
  <c r="F124" i="2" s="1"/>
  <c r="E125" i="2"/>
  <c r="F125" i="2" s="1"/>
  <c r="E126" i="2"/>
  <c r="F126" i="2" s="1"/>
  <c r="E127" i="2"/>
  <c r="F127" i="2" s="1"/>
  <c r="E128" i="2"/>
  <c r="F128" i="2" s="1"/>
  <c r="E129" i="2"/>
  <c r="F129" i="2" s="1"/>
  <c r="E130" i="2"/>
  <c r="F130" i="2" s="1"/>
  <c r="E131" i="2"/>
  <c r="F131" i="2" s="1"/>
  <c r="E132" i="2"/>
  <c r="F132" i="2" s="1"/>
  <c r="E133" i="2"/>
  <c r="F133" i="2" s="1"/>
  <c r="E134" i="2"/>
  <c r="F134" i="2" s="1"/>
  <c r="E135" i="2"/>
  <c r="F135" i="2" s="1"/>
  <c r="E136" i="2"/>
  <c r="F136" i="2" s="1"/>
  <c r="E137" i="2"/>
  <c r="F137" i="2" s="1"/>
  <c r="E138" i="2"/>
  <c r="F138" i="2" s="1"/>
  <c r="E139" i="2"/>
  <c r="F139" i="2" s="1"/>
  <c r="E140" i="2"/>
  <c r="F140" i="2" s="1"/>
  <c r="E141" i="2"/>
  <c r="F141" i="2" s="1"/>
  <c r="E142" i="2"/>
  <c r="F142" i="2" s="1"/>
  <c r="E143" i="2"/>
  <c r="F143" i="2" s="1"/>
  <c r="E144" i="2"/>
  <c r="F144" i="2" s="1"/>
  <c r="E145" i="2"/>
  <c r="F145" i="2" s="1"/>
  <c r="E146" i="2"/>
  <c r="F146" i="2" s="1"/>
  <c r="E147" i="2"/>
  <c r="F147" i="2" s="1"/>
  <c r="E148" i="2"/>
  <c r="F148" i="2" s="1"/>
  <c r="E149" i="2"/>
  <c r="F149" i="2" s="1"/>
  <c r="E150" i="2"/>
  <c r="F150" i="2" s="1"/>
  <c r="E151" i="2"/>
  <c r="F151" i="2" s="1"/>
  <c r="E152" i="2"/>
  <c r="F152" i="2" s="1"/>
  <c r="E153" i="2"/>
  <c r="F153" i="2" s="1"/>
  <c r="E154" i="2"/>
  <c r="F154" i="2" s="1"/>
  <c r="E155" i="2"/>
  <c r="F155" i="2" s="1"/>
  <c r="E156" i="2"/>
  <c r="F156" i="2" s="1"/>
  <c r="E157" i="2"/>
  <c r="F157" i="2" s="1"/>
  <c r="E158" i="2"/>
  <c r="F158" i="2" s="1"/>
  <c r="E159" i="2"/>
  <c r="F159" i="2" s="1"/>
  <c r="E160" i="2"/>
  <c r="F160" i="2" s="1"/>
  <c r="E161" i="2"/>
  <c r="F161" i="2" s="1"/>
  <c r="E162" i="2"/>
  <c r="F162" i="2" s="1"/>
  <c r="E163" i="2"/>
  <c r="F163" i="2" s="1"/>
  <c r="E164" i="2"/>
  <c r="F164" i="2" s="1"/>
  <c r="E165" i="2"/>
  <c r="F165" i="2" s="1"/>
  <c r="E166" i="2"/>
  <c r="F166" i="2" s="1"/>
  <c r="E167" i="2"/>
  <c r="F167" i="2" s="1"/>
  <c r="E168" i="2"/>
  <c r="F168" i="2" s="1"/>
  <c r="E169" i="2"/>
  <c r="F169" i="2" s="1"/>
  <c r="E170" i="2"/>
  <c r="F170" i="2" s="1"/>
  <c r="E171" i="2"/>
  <c r="F171" i="2" s="1"/>
  <c r="E172" i="2"/>
  <c r="F172" i="2" s="1"/>
  <c r="E173" i="2"/>
  <c r="F173" i="2" s="1"/>
  <c r="E174" i="2"/>
  <c r="F174" i="2" s="1"/>
  <c r="E175" i="2"/>
  <c r="F175" i="2" s="1"/>
  <c r="E176" i="2"/>
  <c r="F176" i="2" s="1"/>
  <c r="E177" i="2"/>
  <c r="F177" i="2" s="1"/>
  <c r="E178" i="2"/>
  <c r="F178" i="2" s="1"/>
  <c r="E179" i="2"/>
  <c r="F179" i="2" s="1"/>
  <c r="E180" i="2"/>
  <c r="F180" i="2" s="1"/>
  <c r="E181" i="2"/>
  <c r="F181" i="2" s="1"/>
  <c r="E182" i="2"/>
  <c r="F182" i="2" s="1"/>
  <c r="E183" i="2"/>
  <c r="F183" i="2" s="1"/>
  <c r="E184" i="2"/>
  <c r="F184" i="2" s="1"/>
  <c r="E185" i="2"/>
  <c r="F185" i="2" s="1"/>
  <c r="E186" i="2"/>
  <c r="F186" i="2" s="1"/>
  <c r="E187" i="2"/>
  <c r="F187" i="2" s="1"/>
  <c r="E188" i="2"/>
  <c r="F188" i="2" s="1"/>
  <c r="E189" i="2"/>
  <c r="F189" i="2" s="1"/>
  <c r="E190" i="2"/>
  <c r="F190" i="2" s="1"/>
  <c r="E191" i="2"/>
  <c r="F191" i="2" s="1"/>
  <c r="E192" i="2"/>
  <c r="F192" i="2" s="1"/>
  <c r="E193" i="2"/>
  <c r="F193" i="2" s="1"/>
  <c r="E194" i="2"/>
  <c r="F194" i="2" s="1"/>
  <c r="E195" i="2"/>
  <c r="F195" i="2" s="1"/>
  <c r="E196" i="2"/>
  <c r="F196" i="2" s="1"/>
  <c r="E197" i="2"/>
  <c r="F197" i="2" s="1"/>
  <c r="E198" i="2"/>
  <c r="F198" i="2" s="1"/>
  <c r="E199" i="2"/>
  <c r="F199" i="2" s="1"/>
  <c r="E200" i="2"/>
  <c r="F200" i="2" s="1"/>
  <c r="E201" i="2"/>
  <c r="F201" i="2" s="1"/>
  <c r="E202" i="2"/>
  <c r="F202" i="2" s="1"/>
  <c r="E203" i="2"/>
  <c r="F203" i="2" s="1"/>
  <c r="E204" i="2"/>
  <c r="F204" i="2" s="1"/>
  <c r="E205" i="2"/>
  <c r="F205" i="2" s="1"/>
  <c r="E206" i="2"/>
  <c r="F206" i="2" s="1"/>
  <c r="E207" i="2"/>
  <c r="F207" i="2" s="1"/>
  <c r="E208" i="2"/>
  <c r="F208" i="2" s="1"/>
  <c r="E209" i="2"/>
  <c r="F209" i="2" s="1"/>
  <c r="E210" i="2"/>
  <c r="F210" i="2" s="1"/>
  <c r="E211" i="2"/>
  <c r="F211" i="2" s="1"/>
  <c r="E212" i="2"/>
  <c r="F212" i="2" s="1"/>
  <c r="E213" i="2"/>
  <c r="F213" i="2" s="1"/>
  <c r="E214" i="2"/>
  <c r="F214" i="2" s="1"/>
  <c r="E215" i="2"/>
  <c r="F215" i="2" s="1"/>
  <c r="E216" i="2"/>
  <c r="F216" i="2" s="1"/>
  <c r="E217" i="2"/>
  <c r="F217" i="2" s="1"/>
  <c r="E218" i="2"/>
  <c r="F218" i="2" s="1"/>
  <c r="E219" i="2"/>
  <c r="F219" i="2" s="1"/>
  <c r="E220" i="2"/>
  <c r="F220" i="2" s="1"/>
  <c r="E221" i="2"/>
  <c r="F221" i="2" s="1"/>
  <c r="E222" i="2"/>
  <c r="F222" i="2" s="1"/>
  <c r="E223" i="2"/>
  <c r="F223" i="2" s="1"/>
  <c r="E224" i="2"/>
  <c r="F224" i="2" s="1"/>
  <c r="E225" i="2"/>
  <c r="F225" i="2" s="1"/>
  <c r="E226" i="2"/>
  <c r="F226" i="2" s="1"/>
  <c r="E227" i="2"/>
  <c r="F227" i="2" s="1"/>
  <c r="E228" i="2"/>
  <c r="F228" i="2" s="1"/>
  <c r="E229" i="2"/>
  <c r="F229" i="2" s="1"/>
  <c r="E230" i="2"/>
  <c r="F230" i="2" s="1"/>
  <c r="E231" i="2"/>
  <c r="F231" i="2" s="1"/>
  <c r="E232" i="2"/>
  <c r="F232" i="2" s="1"/>
  <c r="E233" i="2"/>
  <c r="F233" i="2" s="1"/>
  <c r="E234" i="2"/>
  <c r="F234" i="2" s="1"/>
  <c r="E235" i="2"/>
  <c r="F235" i="2" s="1"/>
  <c r="E236" i="2"/>
  <c r="F236" i="2" s="1"/>
  <c r="E237" i="2"/>
  <c r="F237" i="2" s="1"/>
  <c r="E238" i="2"/>
  <c r="F238" i="2" s="1"/>
  <c r="E239" i="2"/>
  <c r="F239" i="2" s="1"/>
  <c r="E240" i="2"/>
  <c r="F240" i="2" s="1"/>
  <c r="E241" i="2"/>
  <c r="F241" i="2" s="1"/>
  <c r="E242" i="2"/>
  <c r="F242" i="2" s="1"/>
  <c r="E243" i="2"/>
  <c r="F243" i="2" s="1"/>
  <c r="E244" i="2"/>
  <c r="F244" i="2" s="1"/>
  <c r="E245" i="2"/>
  <c r="F245" i="2" s="1"/>
  <c r="E246" i="2"/>
  <c r="F246" i="2" s="1"/>
  <c r="E247" i="2"/>
  <c r="F247" i="2" s="1"/>
  <c r="E248" i="2"/>
  <c r="F248" i="2" s="1"/>
  <c r="E249" i="2"/>
  <c r="F249" i="2" s="1"/>
  <c r="E250" i="2"/>
  <c r="F250" i="2" s="1"/>
  <c r="E251" i="2"/>
  <c r="F251" i="2" s="1"/>
  <c r="E252" i="2"/>
  <c r="F252" i="2" s="1"/>
  <c r="E253" i="2"/>
  <c r="F253" i="2" s="1"/>
  <c r="E254" i="2"/>
  <c r="F254" i="2" s="1"/>
  <c r="E255" i="2"/>
  <c r="F255" i="2" s="1"/>
  <c r="E256" i="2"/>
  <c r="F256" i="2" s="1"/>
  <c r="E257" i="2"/>
  <c r="F257" i="2" s="1"/>
  <c r="E258" i="2"/>
  <c r="F258" i="2" s="1"/>
  <c r="E259" i="2"/>
  <c r="F259" i="2" s="1"/>
  <c r="E260" i="2"/>
  <c r="F260" i="2" s="1"/>
  <c r="E261" i="2"/>
  <c r="F261" i="2" s="1"/>
  <c r="E262" i="2"/>
  <c r="F262" i="2" s="1"/>
  <c r="E263" i="2"/>
  <c r="F263" i="2" s="1"/>
  <c r="E264" i="2"/>
  <c r="F264" i="2" s="1"/>
  <c r="E265" i="2"/>
  <c r="F265" i="2" s="1"/>
  <c r="E266" i="2"/>
  <c r="F266" i="2" s="1"/>
  <c r="E267" i="2"/>
  <c r="F267" i="2" s="1"/>
  <c r="E268" i="2"/>
  <c r="F268" i="2" s="1"/>
  <c r="E269" i="2"/>
  <c r="F269" i="2" s="1"/>
  <c r="E270" i="2"/>
  <c r="F270" i="2" s="1"/>
  <c r="E271" i="2"/>
  <c r="F271" i="2" s="1"/>
  <c r="E272" i="2"/>
  <c r="F272" i="2" s="1"/>
  <c r="E273" i="2"/>
  <c r="F273" i="2" s="1"/>
  <c r="E274" i="2"/>
  <c r="F274" i="2" s="1"/>
  <c r="E275" i="2"/>
  <c r="F275" i="2" s="1"/>
  <c r="E276" i="2"/>
  <c r="F276" i="2" s="1"/>
  <c r="E277" i="2"/>
  <c r="F277" i="2" s="1"/>
  <c r="E278" i="2"/>
  <c r="F278" i="2" s="1"/>
  <c r="E279" i="2"/>
  <c r="F279" i="2" s="1"/>
  <c r="E280" i="2"/>
  <c r="F280" i="2" s="1"/>
  <c r="E281" i="2"/>
  <c r="F281" i="2" s="1"/>
  <c r="E282" i="2"/>
  <c r="F282" i="2" s="1"/>
  <c r="E283" i="2"/>
  <c r="F283" i="2" s="1"/>
  <c r="E284" i="2"/>
  <c r="F284" i="2" s="1"/>
  <c r="E285" i="2"/>
  <c r="F285" i="2" s="1"/>
  <c r="E286" i="2"/>
  <c r="F286" i="2" s="1"/>
  <c r="E287" i="2"/>
  <c r="F287" i="2" s="1"/>
  <c r="E288" i="2"/>
  <c r="F288" i="2" s="1"/>
  <c r="E289" i="2"/>
  <c r="F289" i="2" s="1"/>
  <c r="E290" i="2"/>
  <c r="F290" i="2" s="1"/>
  <c r="E291" i="2"/>
  <c r="F291" i="2" s="1"/>
  <c r="E292" i="2"/>
  <c r="F292" i="2" s="1"/>
  <c r="E293" i="2"/>
  <c r="F293" i="2" s="1"/>
  <c r="E294" i="2"/>
  <c r="F294" i="2" s="1"/>
  <c r="E295" i="2"/>
  <c r="F295" i="2" s="1"/>
  <c r="E296" i="2"/>
  <c r="F296" i="2" s="1"/>
  <c r="E297" i="2"/>
  <c r="F297" i="2" s="1"/>
  <c r="E298" i="2"/>
  <c r="F298" i="2" s="1"/>
  <c r="E299" i="2"/>
  <c r="F299" i="2" s="1"/>
  <c r="E300" i="2"/>
  <c r="F300" i="2" s="1"/>
  <c r="E301" i="2"/>
  <c r="F301" i="2" s="1"/>
  <c r="E302" i="2"/>
  <c r="F302" i="2" s="1"/>
  <c r="E303" i="2"/>
  <c r="F303" i="2" s="1"/>
  <c r="E304" i="2"/>
  <c r="F304" i="2" s="1"/>
  <c r="E305" i="2"/>
  <c r="F305" i="2" s="1"/>
  <c r="E306" i="2"/>
  <c r="F306" i="2" s="1"/>
  <c r="E307" i="2"/>
  <c r="F307" i="2" s="1"/>
  <c r="E308" i="2"/>
  <c r="F308" i="2" s="1"/>
  <c r="E309" i="2"/>
  <c r="F309" i="2" s="1"/>
  <c r="E310" i="2"/>
  <c r="F310" i="2" s="1"/>
  <c r="E311" i="2"/>
  <c r="F311" i="2" s="1"/>
  <c r="E312" i="2"/>
  <c r="F312" i="2" s="1"/>
  <c r="E313" i="2"/>
  <c r="F313" i="2" s="1"/>
  <c r="E314" i="2"/>
  <c r="F314" i="2" s="1"/>
  <c r="E315" i="2"/>
  <c r="F315" i="2" s="1"/>
  <c r="E316" i="2"/>
  <c r="F316" i="2" s="1"/>
  <c r="E317" i="2"/>
  <c r="F317" i="2" s="1"/>
  <c r="E318" i="2"/>
  <c r="F318" i="2" s="1"/>
  <c r="E319" i="2"/>
  <c r="F319" i="2" s="1"/>
  <c r="E320" i="2"/>
  <c r="F320" i="2" s="1"/>
  <c r="E321" i="2"/>
  <c r="F321" i="2" s="1"/>
  <c r="E322" i="2"/>
  <c r="F322" i="2" s="1"/>
  <c r="E323" i="2"/>
  <c r="F323" i="2" s="1"/>
  <c r="E324" i="2"/>
  <c r="F324" i="2" s="1"/>
  <c r="E325" i="2"/>
  <c r="F325" i="2" s="1"/>
  <c r="E326" i="2"/>
  <c r="F326" i="2" s="1"/>
  <c r="E327" i="2"/>
  <c r="F327" i="2" s="1"/>
  <c r="E328" i="2"/>
  <c r="F328" i="2" s="1"/>
  <c r="E329" i="2"/>
  <c r="F329" i="2" s="1"/>
  <c r="E330" i="2"/>
  <c r="F330" i="2" s="1"/>
  <c r="E331" i="2"/>
  <c r="F331" i="2" s="1"/>
  <c r="E332" i="2"/>
  <c r="F332" i="2" s="1"/>
  <c r="E333" i="2"/>
  <c r="F333" i="2" s="1"/>
  <c r="E334" i="2"/>
  <c r="F334" i="2" s="1"/>
  <c r="E335" i="2"/>
  <c r="F335" i="2" s="1"/>
  <c r="E336" i="2"/>
  <c r="F336" i="2" s="1"/>
  <c r="E337" i="2"/>
  <c r="F337" i="2" s="1"/>
  <c r="E338" i="2"/>
  <c r="F338" i="2" s="1"/>
  <c r="E339" i="2"/>
  <c r="F339" i="2" s="1"/>
  <c r="E340" i="2"/>
  <c r="F340" i="2" s="1"/>
  <c r="E341" i="2"/>
  <c r="F341" i="2" s="1"/>
  <c r="E342" i="2"/>
  <c r="F342" i="2" s="1"/>
  <c r="E343" i="2"/>
  <c r="F343" i="2" s="1"/>
  <c r="E344" i="2"/>
  <c r="F344" i="2" s="1"/>
  <c r="E345" i="2"/>
  <c r="F345" i="2" s="1"/>
  <c r="E346" i="2"/>
  <c r="F346" i="2" s="1"/>
  <c r="E347" i="2"/>
  <c r="F347" i="2" s="1"/>
  <c r="E348" i="2"/>
  <c r="F348" i="2" s="1"/>
  <c r="E349" i="2"/>
  <c r="F349" i="2" s="1"/>
  <c r="E350" i="2"/>
  <c r="F350" i="2" s="1"/>
  <c r="E351" i="2"/>
  <c r="F351" i="2" s="1"/>
  <c r="E352" i="2"/>
  <c r="F352" i="2" s="1"/>
  <c r="E353" i="2"/>
  <c r="F353" i="2" s="1"/>
  <c r="E354" i="2"/>
  <c r="F354" i="2" s="1"/>
  <c r="E355" i="2"/>
  <c r="F355" i="2" s="1"/>
  <c r="E356" i="2"/>
  <c r="F356" i="2" s="1"/>
  <c r="E357" i="2"/>
  <c r="F357" i="2" s="1"/>
  <c r="E358" i="2"/>
  <c r="F358" i="2" s="1"/>
  <c r="E359" i="2"/>
  <c r="F359" i="2" s="1"/>
  <c r="E360" i="2"/>
  <c r="F360" i="2" s="1"/>
  <c r="E361" i="2"/>
  <c r="F361" i="2" s="1"/>
  <c r="E362" i="2"/>
  <c r="F362" i="2" s="1"/>
  <c r="E363" i="2"/>
  <c r="F363" i="2" s="1"/>
  <c r="E364" i="2"/>
  <c r="F364" i="2" s="1"/>
  <c r="E365" i="2"/>
  <c r="F365" i="2" s="1"/>
  <c r="E366" i="2"/>
  <c r="F366" i="2" s="1"/>
  <c r="E367" i="2"/>
  <c r="F367" i="2" s="1"/>
  <c r="E368" i="2"/>
  <c r="F368" i="2" s="1"/>
  <c r="E369" i="2"/>
  <c r="F369" i="2" s="1"/>
  <c r="E370" i="2"/>
  <c r="F370" i="2" s="1"/>
  <c r="E371" i="2"/>
  <c r="F371" i="2" s="1"/>
  <c r="E372" i="2"/>
  <c r="F372" i="2" s="1"/>
  <c r="E373" i="2"/>
  <c r="F373" i="2" s="1"/>
  <c r="E374" i="2"/>
  <c r="F374" i="2" s="1"/>
  <c r="E375" i="2"/>
  <c r="F375" i="2" s="1"/>
  <c r="E376" i="2"/>
  <c r="F376" i="2" s="1"/>
  <c r="E377" i="2"/>
  <c r="F377" i="2" s="1"/>
  <c r="E378" i="2"/>
  <c r="F378" i="2" s="1"/>
  <c r="E379" i="2"/>
  <c r="F379" i="2" s="1"/>
  <c r="E380" i="2"/>
  <c r="F380" i="2" s="1"/>
  <c r="E381" i="2"/>
  <c r="F381" i="2" s="1"/>
  <c r="E382" i="2"/>
  <c r="F382" i="2" s="1"/>
  <c r="E383" i="2"/>
  <c r="F383" i="2" s="1"/>
  <c r="E384" i="2"/>
  <c r="F384" i="2" s="1"/>
  <c r="E385" i="2"/>
  <c r="F385" i="2" s="1"/>
  <c r="E386" i="2"/>
  <c r="F386" i="2" s="1"/>
  <c r="E387" i="2"/>
  <c r="F387" i="2" s="1"/>
  <c r="E388" i="2"/>
  <c r="F388" i="2" s="1"/>
  <c r="E389" i="2"/>
  <c r="F389" i="2" s="1"/>
  <c r="E390" i="2"/>
  <c r="F390" i="2" s="1"/>
  <c r="E391" i="2"/>
  <c r="F391" i="2" s="1"/>
  <c r="E392" i="2"/>
  <c r="F392" i="2" s="1"/>
  <c r="E393" i="2"/>
  <c r="F393" i="2" s="1"/>
  <c r="E394" i="2"/>
  <c r="F394" i="2" s="1"/>
  <c r="E395" i="2"/>
  <c r="F395" i="2" s="1"/>
  <c r="E396" i="2"/>
  <c r="F396" i="2" s="1"/>
  <c r="E397" i="2"/>
  <c r="F397" i="2" s="1"/>
  <c r="E398" i="2"/>
  <c r="F398" i="2" s="1"/>
  <c r="E399" i="2"/>
  <c r="F399" i="2" s="1"/>
  <c r="E400" i="2"/>
  <c r="F400" i="2" s="1"/>
  <c r="E401" i="2"/>
  <c r="F401" i="2" s="1"/>
  <c r="E402" i="2"/>
  <c r="F402" i="2" s="1"/>
  <c r="E403" i="2"/>
  <c r="F403" i="2" s="1"/>
  <c r="E404" i="2"/>
  <c r="F404" i="2" s="1"/>
  <c r="E405" i="2"/>
  <c r="F405" i="2" s="1"/>
  <c r="E406" i="2"/>
  <c r="F406" i="2" s="1"/>
  <c r="E407" i="2"/>
  <c r="F407" i="2" s="1"/>
  <c r="E408" i="2"/>
  <c r="F408" i="2" s="1"/>
  <c r="E409" i="2"/>
  <c r="F409" i="2" s="1"/>
  <c r="E410" i="2"/>
  <c r="F410" i="2" s="1"/>
  <c r="E411" i="2"/>
  <c r="F411" i="2" s="1"/>
  <c r="E412" i="2"/>
  <c r="F412" i="2" s="1"/>
  <c r="E413" i="2"/>
  <c r="F413" i="2" s="1"/>
  <c r="E414" i="2"/>
  <c r="F414" i="2" s="1"/>
  <c r="E415" i="2"/>
  <c r="F415" i="2" s="1"/>
  <c r="E416" i="2"/>
  <c r="F416" i="2" s="1"/>
  <c r="E417" i="2"/>
  <c r="F417" i="2" s="1"/>
  <c r="E418" i="2"/>
  <c r="F418" i="2" s="1"/>
  <c r="E419" i="2"/>
  <c r="F419" i="2" s="1"/>
  <c r="E420" i="2"/>
  <c r="F420" i="2" s="1"/>
  <c r="E421" i="2"/>
  <c r="F421" i="2" s="1"/>
  <c r="E422" i="2"/>
  <c r="F422" i="2" s="1"/>
  <c r="E423" i="2"/>
  <c r="F423" i="2" s="1"/>
  <c r="E424" i="2"/>
  <c r="F424" i="2" s="1"/>
  <c r="E425" i="2"/>
  <c r="F425" i="2" s="1"/>
  <c r="E426" i="2"/>
  <c r="F426" i="2" s="1"/>
  <c r="E427" i="2"/>
  <c r="F427" i="2" s="1"/>
  <c r="E428" i="2"/>
  <c r="F428" i="2" s="1"/>
  <c r="E429" i="2"/>
  <c r="F429" i="2" s="1"/>
  <c r="E430" i="2"/>
  <c r="F430" i="2" s="1"/>
  <c r="E431" i="2"/>
  <c r="F431" i="2" s="1"/>
  <c r="E432" i="2"/>
  <c r="F432" i="2" s="1"/>
  <c r="E433" i="2"/>
  <c r="F433" i="2" s="1"/>
  <c r="E434" i="2"/>
  <c r="F434" i="2" s="1"/>
  <c r="E435" i="2"/>
  <c r="F435" i="2" s="1"/>
  <c r="E436" i="2"/>
  <c r="F436" i="2" s="1"/>
  <c r="E437" i="2"/>
  <c r="F437" i="2" s="1"/>
  <c r="E438" i="2"/>
  <c r="F438" i="2" s="1"/>
  <c r="E439" i="2"/>
  <c r="F439" i="2" s="1"/>
  <c r="E440" i="2"/>
  <c r="F440" i="2" s="1"/>
  <c r="E441" i="2"/>
  <c r="F441" i="2" s="1"/>
  <c r="E442" i="2"/>
  <c r="F442" i="2" s="1"/>
  <c r="E443" i="2"/>
  <c r="F443" i="2" s="1"/>
  <c r="E444" i="2"/>
  <c r="F444" i="2" s="1"/>
  <c r="E445" i="2"/>
  <c r="F445" i="2" s="1"/>
  <c r="E446" i="2"/>
  <c r="F446" i="2" s="1"/>
  <c r="E447" i="2"/>
  <c r="F447" i="2" s="1"/>
  <c r="E448" i="2"/>
  <c r="F448" i="2" s="1"/>
  <c r="E449" i="2"/>
  <c r="F449" i="2" s="1"/>
  <c r="E450" i="2"/>
  <c r="F450" i="2" s="1"/>
  <c r="E451" i="2"/>
  <c r="F451" i="2" s="1"/>
  <c r="E452" i="2"/>
  <c r="F452" i="2" s="1"/>
  <c r="E453" i="2"/>
  <c r="F453" i="2" s="1"/>
  <c r="E454" i="2"/>
  <c r="F454" i="2" s="1"/>
  <c r="E455" i="2"/>
  <c r="F455" i="2" s="1"/>
  <c r="E456" i="2"/>
  <c r="F456" i="2" s="1"/>
  <c r="E457" i="2"/>
  <c r="F457" i="2" s="1"/>
  <c r="E458" i="2"/>
  <c r="F458" i="2" s="1"/>
  <c r="E459" i="2"/>
  <c r="F459" i="2" s="1"/>
  <c r="E460" i="2"/>
  <c r="F460" i="2" s="1"/>
  <c r="E461" i="2"/>
  <c r="F461" i="2" s="1"/>
  <c r="E462" i="2"/>
  <c r="F462" i="2" s="1"/>
  <c r="E463" i="2"/>
  <c r="F463" i="2" s="1"/>
  <c r="E464" i="2"/>
  <c r="F464" i="2" s="1"/>
  <c r="E465" i="2"/>
  <c r="F465" i="2" s="1"/>
  <c r="E466" i="2"/>
  <c r="F466" i="2" s="1"/>
  <c r="E467" i="2"/>
  <c r="F467" i="2" s="1"/>
  <c r="E468" i="2"/>
  <c r="F468" i="2" s="1"/>
  <c r="E469" i="2"/>
  <c r="F469" i="2" s="1"/>
  <c r="E470" i="2"/>
  <c r="F470" i="2" s="1"/>
  <c r="E471" i="2"/>
  <c r="F471" i="2" s="1"/>
  <c r="E472" i="2"/>
  <c r="F472" i="2" s="1"/>
  <c r="E473" i="2"/>
  <c r="F473" i="2" s="1"/>
  <c r="E474" i="2"/>
  <c r="F474" i="2" s="1"/>
  <c r="E475" i="2"/>
  <c r="F475" i="2" s="1"/>
  <c r="E476" i="2"/>
  <c r="F476" i="2" s="1"/>
  <c r="E477" i="2"/>
  <c r="F477" i="2" s="1"/>
  <c r="E478" i="2"/>
  <c r="F478" i="2" s="1"/>
  <c r="E479" i="2"/>
  <c r="F479" i="2" s="1"/>
  <c r="E480" i="2"/>
  <c r="F480" i="2" s="1"/>
  <c r="E481" i="2"/>
  <c r="F481" i="2" s="1"/>
  <c r="E482" i="2"/>
  <c r="F482" i="2" s="1"/>
  <c r="E483" i="2"/>
  <c r="F483" i="2" s="1"/>
  <c r="E484" i="2"/>
  <c r="F484" i="2" s="1"/>
  <c r="E485" i="2"/>
  <c r="F485" i="2" s="1"/>
  <c r="E486" i="2"/>
  <c r="F486" i="2" s="1"/>
  <c r="E487" i="2"/>
  <c r="F487" i="2" s="1"/>
  <c r="E488" i="2"/>
  <c r="F488" i="2" s="1"/>
  <c r="E489" i="2"/>
  <c r="F489" i="2" s="1"/>
  <c r="E490" i="2"/>
  <c r="F490" i="2" s="1"/>
  <c r="E491" i="2"/>
  <c r="F491" i="2" s="1"/>
  <c r="E492" i="2"/>
  <c r="F492" i="2" s="1"/>
  <c r="E493" i="2"/>
  <c r="F493" i="2" s="1"/>
  <c r="E494" i="2"/>
  <c r="F494" i="2" s="1"/>
  <c r="E495" i="2"/>
  <c r="F495" i="2" s="1"/>
  <c r="E496" i="2"/>
  <c r="F496" i="2" s="1"/>
  <c r="E497" i="2"/>
  <c r="F497" i="2" s="1"/>
  <c r="E498" i="2"/>
  <c r="F498" i="2" s="1"/>
  <c r="E499" i="2"/>
  <c r="F499" i="2" s="1"/>
  <c r="E500" i="2"/>
  <c r="F500" i="2" s="1"/>
  <c r="E501" i="2"/>
  <c r="F501" i="2" s="1"/>
  <c r="E502" i="2"/>
  <c r="F502" i="2" s="1"/>
  <c r="E503" i="2"/>
  <c r="F503" i="2" s="1"/>
  <c r="E504" i="2"/>
  <c r="F504" i="2" s="1"/>
  <c r="E505" i="2"/>
  <c r="F505" i="2" s="1"/>
  <c r="E506" i="2"/>
  <c r="F506" i="2" s="1"/>
  <c r="E507" i="2"/>
  <c r="F507" i="2" s="1"/>
  <c r="E508" i="2"/>
  <c r="F508" i="2" s="1"/>
  <c r="E509" i="2"/>
  <c r="F509" i="2" s="1"/>
  <c r="E510" i="2"/>
  <c r="F510" i="2" s="1"/>
  <c r="E511" i="2"/>
  <c r="F511" i="2" s="1"/>
  <c r="E512" i="2"/>
  <c r="F512" i="2" s="1"/>
  <c r="E513" i="2"/>
  <c r="F513" i="2" s="1"/>
  <c r="E514" i="2"/>
  <c r="F514" i="2" s="1"/>
  <c r="E515" i="2"/>
  <c r="F515" i="2" s="1"/>
  <c r="E516" i="2"/>
  <c r="F516" i="2" s="1"/>
  <c r="E517" i="2"/>
  <c r="F517" i="2" s="1"/>
  <c r="E518" i="2"/>
  <c r="F518" i="2" s="1"/>
  <c r="E519" i="2"/>
  <c r="F519" i="2" s="1"/>
  <c r="E520" i="2"/>
  <c r="F520" i="2" s="1"/>
  <c r="E521" i="2"/>
  <c r="F521" i="2" s="1"/>
  <c r="E522" i="2"/>
  <c r="F522" i="2" s="1"/>
  <c r="E523" i="2"/>
  <c r="F523" i="2" s="1"/>
  <c r="E524" i="2"/>
  <c r="F524" i="2" s="1"/>
  <c r="E525" i="2"/>
  <c r="F525" i="2" s="1"/>
  <c r="E526" i="2"/>
  <c r="F526" i="2" s="1"/>
  <c r="E527" i="2"/>
  <c r="F527" i="2" s="1"/>
  <c r="E528" i="2"/>
  <c r="F528" i="2" s="1"/>
  <c r="E529" i="2"/>
  <c r="F529" i="2" s="1"/>
  <c r="E530" i="2"/>
  <c r="F530" i="2" s="1"/>
  <c r="E531" i="2"/>
  <c r="F531" i="2" s="1"/>
  <c r="E532" i="2"/>
  <c r="F532" i="2" s="1"/>
  <c r="E533" i="2"/>
  <c r="F533" i="2" s="1"/>
  <c r="E534" i="2"/>
  <c r="F534" i="2" s="1"/>
  <c r="E535" i="2"/>
  <c r="F535" i="2" s="1"/>
  <c r="E536" i="2"/>
  <c r="F536" i="2" s="1"/>
  <c r="E537" i="2"/>
  <c r="F537" i="2" s="1"/>
  <c r="E538" i="2"/>
  <c r="F538" i="2" s="1"/>
  <c r="E539" i="2"/>
  <c r="F539" i="2" s="1"/>
  <c r="E540" i="2"/>
  <c r="F540" i="2" s="1"/>
  <c r="E541" i="2"/>
  <c r="F541" i="2" s="1"/>
  <c r="E542" i="2"/>
  <c r="F542" i="2" s="1"/>
  <c r="E543" i="2"/>
  <c r="F543" i="2" s="1"/>
  <c r="E544" i="2"/>
  <c r="F544" i="2" s="1"/>
  <c r="E545" i="2"/>
  <c r="F545" i="2" s="1"/>
  <c r="E546" i="2"/>
  <c r="F546" i="2" s="1"/>
  <c r="E547" i="2"/>
  <c r="F547" i="2" s="1"/>
  <c r="E548" i="2"/>
  <c r="F548" i="2" s="1"/>
  <c r="E549" i="2"/>
  <c r="F549" i="2" s="1"/>
  <c r="E550" i="2"/>
  <c r="F550" i="2" s="1"/>
  <c r="E551" i="2"/>
  <c r="F551" i="2" s="1"/>
  <c r="E552" i="2"/>
  <c r="F552" i="2" s="1"/>
  <c r="E553" i="2"/>
  <c r="F553" i="2" s="1"/>
  <c r="E554" i="2"/>
  <c r="F554" i="2" s="1"/>
  <c r="E555" i="2"/>
  <c r="F555" i="2" s="1"/>
  <c r="E556" i="2"/>
  <c r="F556" i="2" s="1"/>
  <c r="E557" i="2"/>
  <c r="F557" i="2" s="1"/>
  <c r="E558" i="2"/>
  <c r="F558" i="2" s="1"/>
  <c r="E559" i="2"/>
  <c r="F559" i="2" s="1"/>
  <c r="E560" i="2"/>
  <c r="F560" i="2" s="1"/>
  <c r="E561" i="2"/>
  <c r="F561" i="2" s="1"/>
  <c r="E562" i="2"/>
  <c r="F562" i="2" s="1"/>
  <c r="E563" i="2"/>
  <c r="F563" i="2" s="1"/>
  <c r="E564" i="2"/>
  <c r="F564" i="2" s="1"/>
  <c r="E565" i="2"/>
  <c r="F565" i="2" s="1"/>
  <c r="E566" i="2"/>
  <c r="F566" i="2" s="1"/>
  <c r="E567" i="2"/>
  <c r="F567" i="2" s="1"/>
  <c r="E568" i="2"/>
  <c r="F568" i="2" s="1"/>
  <c r="E569" i="2"/>
  <c r="F569" i="2" s="1"/>
  <c r="E570" i="2"/>
  <c r="F570" i="2" s="1"/>
  <c r="E571" i="2"/>
  <c r="F571" i="2" s="1"/>
  <c r="E572" i="2"/>
  <c r="F572" i="2" s="1"/>
  <c r="E573" i="2"/>
  <c r="F573" i="2" s="1"/>
  <c r="E574" i="2"/>
  <c r="F574" i="2" s="1"/>
  <c r="E575" i="2"/>
  <c r="F575" i="2" s="1"/>
  <c r="E576" i="2"/>
  <c r="F576" i="2" s="1"/>
  <c r="E577" i="2"/>
  <c r="F577" i="2" s="1"/>
  <c r="E578" i="2"/>
  <c r="F578" i="2" s="1"/>
  <c r="E579" i="2"/>
  <c r="F579" i="2" s="1"/>
  <c r="E580" i="2"/>
  <c r="F580" i="2" s="1"/>
  <c r="E581" i="2"/>
  <c r="F581" i="2" s="1"/>
  <c r="E582" i="2"/>
  <c r="F582" i="2" s="1"/>
  <c r="E583" i="2"/>
  <c r="F583" i="2" s="1"/>
  <c r="E584" i="2"/>
  <c r="F584" i="2" s="1"/>
  <c r="E585" i="2"/>
  <c r="F585" i="2" s="1"/>
  <c r="E586" i="2"/>
  <c r="F586" i="2" s="1"/>
  <c r="E587" i="2"/>
  <c r="F587" i="2" s="1"/>
  <c r="E588" i="2"/>
  <c r="F588" i="2" s="1"/>
  <c r="E589" i="2"/>
  <c r="F589" i="2" s="1"/>
  <c r="E590" i="2"/>
  <c r="F590" i="2" s="1"/>
  <c r="E591" i="2"/>
  <c r="F591" i="2" s="1"/>
  <c r="E592" i="2"/>
  <c r="F592" i="2" s="1"/>
  <c r="E593" i="2"/>
  <c r="F593" i="2" s="1"/>
  <c r="E594" i="2"/>
  <c r="F594" i="2" s="1"/>
  <c r="E595" i="2"/>
  <c r="F595" i="2" s="1"/>
  <c r="E596" i="2"/>
  <c r="F596" i="2" s="1"/>
  <c r="E597" i="2"/>
  <c r="F597" i="2" s="1"/>
  <c r="E598" i="2"/>
  <c r="F598" i="2" s="1"/>
  <c r="E599" i="2"/>
  <c r="F599" i="2" s="1"/>
  <c r="E600" i="2"/>
  <c r="F600" i="2" s="1"/>
  <c r="E601" i="2"/>
  <c r="F601" i="2" s="1"/>
  <c r="E602" i="2"/>
  <c r="F602" i="2" s="1"/>
  <c r="E603" i="2"/>
  <c r="F603" i="2" s="1"/>
  <c r="E604" i="2"/>
  <c r="F604" i="2" s="1"/>
  <c r="E605" i="2"/>
  <c r="F605" i="2" s="1"/>
  <c r="E606" i="2"/>
  <c r="F606" i="2" s="1"/>
  <c r="E607" i="2"/>
  <c r="F607" i="2" s="1"/>
  <c r="E608" i="2"/>
  <c r="F608" i="2" s="1"/>
  <c r="E609" i="2"/>
  <c r="F609" i="2" s="1"/>
  <c r="E610" i="2"/>
  <c r="F610" i="2" s="1"/>
  <c r="E611" i="2"/>
  <c r="F611" i="2" s="1"/>
  <c r="E612" i="2"/>
  <c r="F612" i="2" s="1"/>
  <c r="E613" i="2"/>
  <c r="F613" i="2" s="1"/>
  <c r="E614" i="2"/>
  <c r="F614" i="2" s="1"/>
  <c r="E615" i="2"/>
  <c r="F615" i="2" s="1"/>
  <c r="E616" i="2"/>
  <c r="F616" i="2" s="1"/>
  <c r="E617" i="2"/>
  <c r="F617" i="2" s="1"/>
  <c r="E618" i="2"/>
  <c r="F618" i="2" s="1"/>
  <c r="I21" i="2"/>
  <c r="I20" i="2"/>
  <c r="B89" i="1"/>
  <c r="C89" i="1" a="1"/>
  <c r="C89" i="1" s="1"/>
  <c r="C112" i="1"/>
  <c r="C111" i="1"/>
  <c r="B110" i="1"/>
  <c r="B109" i="1" s="1"/>
  <c r="B108" i="1" s="1"/>
  <c r="B107" i="1" s="1"/>
  <c r="C110" i="1"/>
  <c r="C108" i="1"/>
  <c r="L628" i="2" l="1"/>
  <c r="B622" i="2" s="1"/>
  <c r="C109" i="1"/>
  <c r="M62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<sst xmlns="http://schemas.openxmlformats.org/spreadsheetml/2006/main" count="228" uniqueCount="21">
  <si>
    <t>Amp</t>
  </si>
  <si>
    <t>Conc (fg/ul)</t>
  </si>
  <si>
    <t>CT</t>
  </si>
  <si>
    <t>Quantity</t>
  </si>
  <si>
    <t>NTC</t>
  </si>
  <si>
    <t>Undetermined</t>
  </si>
  <si>
    <t>Ct difference</t>
  </si>
  <si>
    <t>Run4 29mar</t>
  </si>
  <si>
    <t>Run5 loq 30mar</t>
  </si>
  <si>
    <t>Run6 loq prec 30mar</t>
  </si>
  <si>
    <t>Run7 loq prec 30mar</t>
  </si>
  <si>
    <t>Run2 25mar</t>
  </si>
  <si>
    <t>Run1 24mar</t>
  </si>
  <si>
    <t>Run3 26mar</t>
  </si>
  <si>
    <t>Run8 20201 mRNA 31mar</t>
  </si>
  <si>
    <t>Run 9 601 mRNA 1apr</t>
  </si>
  <si>
    <t>a</t>
  </si>
  <si>
    <t>Run</t>
  </si>
  <si>
    <t>Run 10 201 mRNA spike recovery 1apr</t>
  </si>
  <si>
    <t>Run 11 LSR mRNA 6apr</t>
  </si>
  <si>
    <t>Conc (pg.ul)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</si>
</sst>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/>
    <xf numFmtId="0" fontId="1" fillId="3" borderId="2" xfId="0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164" fontId="1" fillId="3" borderId="3" xfId="0" applyNumberFormat="1" applyFont="1" applyFill="1" applyBorder="1"/>
    <xf numFmtId="0" fontId="1" fillId="0" borderId="2" xfId="0" applyFont="1" applyBorder="1"/>
    <xf numFmtId="0" fontId="1" fillId="0" borderId="1" xfId="0" applyFont="1" applyBorder="1"/>
    <xf numFmtId="164" fontId="1" fillId="0" borderId="1" xfId="0" applyNumberFormat="1" applyFont="1" applyBorder="1"/>
    <xf numFmtId="164" fontId="1" fillId="0" borderId="3" xfId="0" applyNumberFormat="1" applyFont="1" applyBorder="1"/>
    <xf numFmtId="0" fontId="1" fillId="3" borderId="3" xfId="0" applyFont="1" applyFill="1" applyBorder="1"/>
    <xf numFmtId="0" fontId="1" fillId="0" borderId="3" xfId="0" applyFont="1" applyBorder="1"/>
    <xf numFmtId="164" fontId="3" fillId="0" borderId="1" xfId="0" applyNumberFormat="1" applyFont="1" applyBorder="1"/>
    <xf numFmtId="0" fontId="0" fillId="0" borderId="0" xfId="0" applyAlignment="1">
      <alignment horizontal="center"/>
    </xf>
    <xf numFmtId="164" fontId="0" fillId="0" borderId="0" xfId="0" applyNumberFormat="1"/>
    <xf numFmtId="11" fontId="1" fillId="3" borderId="1" xfId="0" applyNumberFormat="1" applyFont="1" applyFill="1" applyBorder="1"/>
    <xf numFmtId="11" fontId="1" fillId="0" borderId="1" xfId="0" applyNumberFormat="1" applyFont="1" applyBorder="1"/>
    <xf numFmtId="11" fontId="0" fillId="0" borderId="0" xfId="0" applyNumberFormat="1"/>
    <xf numFmtId="11" fontId="2" fillId="2" borderId="1" xfId="0" applyNumberFormat="1" applyFont="1" applyFill="1" applyBorder="1"/>
    <xf numFmtId="0" fontId="0" fillId="3" borderId="2" xfId="0" applyFont="1" applyFill="1" applyBorder="1"/>
    <xf numFmtId="0" fontId="0" fillId="0" borderId="2" xfId="0" applyFont="1" applyBorder="1"/>
    <xf numFmtId="11" fontId="0" fillId="3" borderId="1" xfId="0" applyNumberFormat="1" applyFont="1" applyFill="1" applyBorder="1"/>
    <xf numFmtId="11" fontId="0" fillId="0" borderId="1" xfId="0" applyNumberFormat="1" applyFont="1" applyBorder="1"/>
    <xf numFmtId="0" fontId="0" fillId="0" borderId="4" xfId="0" applyFont="1" applyBorder="1"/>
    <xf numFmtId="11" fontId="0" fillId="0" borderId="5" xfId="0" applyNumberFormat="1" applyFont="1" applyBorder="1"/>
    <xf numFmtId="0" fontId="1" fillId="0" borderId="5" xfId="0" applyFont="1" applyBorder="1"/>
    <xf numFmtId="0" fontId="2" fillId="2" borderId="0" xfId="0" applyFont="1" applyFill="1"/>
    <xf numFmtId="0" fontId="0" fillId="0" borderId="0" xfId="0" applyAlignment="1">
      <alignment horizontal="center"/>
    </xf>
    <xf numFmtId="164" fontId="0" fillId="3" borderId="1" xfId="0" applyNumberFormat="1" applyFont="1" applyFill="1" applyBorder="1"/>
    <xf numFmtId="164" fontId="0" fillId="0" borderId="1" xfId="0" applyNumberFormat="1" applyFont="1" applyBorder="1"/>
  </cellXfs>
  <cellStyles count="1">
    <cellStyle name="Normal" xfId="0" builtinId="0"/>
  </cellStyles>
  <dxfs count="5">
    <dxf>
      <numFmt numFmtId="0" formatCode="General"/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5" formatCode="0.00E+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DE40F2-7383-40DD-A43F-797CA0B33773}" name="Table1" displayName="Table1" ref="A1:F618" totalsRowShown="0" headerRowDxfId="4">
  <autoFilter ref="A1:F618" xr:uid="{A4DE40F2-7383-40DD-A43F-797CA0B33773}">
    <filterColumn colId="0">
      <filters>
        <filter val="8"/>
      </filters>
    </filterColumn>
    <filterColumn colId="1">
      <filters>
        <filter val="1"/>
      </filters>
    </filterColumn>
  </autoFilter>
  <sortState xmlns:xlrd2="http://schemas.microsoft.com/office/spreadsheetml/2017/richdata2" ref="A62:D379">
    <sortCondition descending="1" ref="C1:C498"/>
  </sortState>
  <tableColumns count="6">
    <tableColumn id="1" xr3:uid="{411F72C7-632E-40B8-990A-C6EF93D22B51}" name="Run"/>
    <tableColumn id="2" xr3:uid="{0EAD8DA2-FDB6-4FC7-BC09-D61EFAA61284}" name="Amp" dataDxfId="3"/>
    <tableColumn id="3" xr3:uid="{D03834C9-B439-4407-99EE-7A764FC24577}" name="Conc (fg/ul)" dataDxfId="2"/>
    <tableColumn id="4" xr3:uid="{21146F71-E7DD-4558-8448-2DCAEB2E51E2}" name="CT"/>
    <tableColumn id="5" xr3:uid="{3D1E1DF3-5BB6-4DCA-AFC3-4D255E42307C}" name="Conc (pg.ul)" dataDxfId="1">
      <calculatedColumnFormula>Table1[[#This Row],[Conc (fg/ul)]]/1000</calculatedColumnFormula>
    </tableColumn>
    <tableColumn id="6" xr3:uid="{294BBF6B-E5AB-4854-818B-5A784DA1FD41}" name="Quantity" dataDxfId="0">
      <calculatedColumnFormula>LOG10(Table1[[#This Row],[Conc (pg.ul)]])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12"/>
  <sheetViews>
    <sheetView zoomScale="85" zoomScaleNormal="85" workbookViewId="0">
      <selection activeCell="C21" sqref="C21:C22"/>
    </sheetView>
  </sheetViews>
  <sheetFormatPr defaultRowHeight="14.4" x14ac:dyDescent="0.3"/>
  <cols>
    <col min="12" max="12" width="8.88671875" style="17"/>
    <col min="17" max="17" width="8.88671875" style="17"/>
    <col min="22" max="22" width="8.88671875" style="17"/>
    <col min="26" max="26" width="8.88671875" style="17"/>
    <col min="31" max="31" width="8.88671875" style="17"/>
    <col min="36" max="36" width="8.88671875" style="17"/>
    <col min="40" max="40" width="8.88671875" style="17"/>
    <col min="44" max="44" width="8.88671875" style="17"/>
    <col min="48" max="48" width="8.88671875" style="17"/>
  </cols>
  <sheetData>
    <row r="1" spans="1:49" x14ac:dyDescent="0.3">
      <c r="A1" t="s">
        <v>12</v>
      </c>
      <c r="F1" t="s">
        <v>11</v>
      </c>
      <c r="K1" t="s">
        <v>13</v>
      </c>
      <c r="P1" t="s">
        <v>7</v>
      </c>
      <c r="U1" t="s">
        <v>8</v>
      </c>
      <c r="Y1" t="s">
        <v>9</v>
      </c>
      <c r="AD1" t="s">
        <v>10</v>
      </c>
      <c r="AI1" t="s">
        <v>14</v>
      </c>
      <c r="AM1" t="s">
        <v>15</v>
      </c>
      <c r="AQ1" t="s">
        <v>18</v>
      </c>
      <c r="AU1" t="s">
        <v>19</v>
      </c>
    </row>
    <row r="2" spans="1:49" x14ac:dyDescent="0.3">
      <c r="A2" s="1" t="s">
        <v>0</v>
      </c>
      <c r="B2" s="1" t="s">
        <v>1</v>
      </c>
      <c r="C2" s="1" t="s">
        <v>2</v>
      </c>
      <c r="F2" s="1" t="s">
        <v>0</v>
      </c>
      <c r="G2" s="1" t="s">
        <v>1</v>
      </c>
      <c r="H2" s="1" t="s">
        <v>2</v>
      </c>
      <c r="I2" s="1" t="s">
        <v>3</v>
      </c>
      <c r="K2" s="1" t="s">
        <v>0</v>
      </c>
      <c r="L2" s="18" t="s">
        <v>1</v>
      </c>
      <c r="M2" s="1" t="s">
        <v>2</v>
      </c>
      <c r="N2" s="1" t="s">
        <v>3</v>
      </c>
      <c r="P2" s="1" t="s">
        <v>0</v>
      </c>
      <c r="Q2" s="18" t="s">
        <v>1</v>
      </c>
      <c r="R2" s="1" t="s">
        <v>2</v>
      </c>
      <c r="S2" s="1" t="s">
        <v>3</v>
      </c>
      <c r="U2" s="1" t="s">
        <v>0</v>
      </c>
      <c r="V2" s="18" t="s">
        <v>1</v>
      </c>
      <c r="W2" s="1" t="s">
        <v>2</v>
      </c>
      <c r="Y2" s="1" t="s">
        <v>0</v>
      </c>
      <c r="Z2" s="18" t="s">
        <v>1</v>
      </c>
      <c r="AA2" s="1" t="s">
        <v>2</v>
      </c>
      <c r="AB2" s="1" t="s">
        <v>3</v>
      </c>
      <c r="AD2" s="1" t="s">
        <v>0</v>
      </c>
      <c r="AE2" s="18" t="s">
        <v>1</v>
      </c>
      <c r="AF2" s="1" t="s">
        <v>2</v>
      </c>
      <c r="AI2" s="1" t="s">
        <v>0</v>
      </c>
      <c r="AJ2" s="18" t="s">
        <v>1</v>
      </c>
      <c r="AK2" s="1" t="s">
        <v>2</v>
      </c>
      <c r="AM2" s="1" t="s">
        <v>0</v>
      </c>
      <c r="AN2" s="18" t="s">
        <v>1</v>
      </c>
      <c r="AO2" s="1" t="s">
        <v>2</v>
      </c>
      <c r="AQ2" s="1" t="s">
        <v>0</v>
      </c>
      <c r="AR2" s="18" t="s">
        <v>1</v>
      </c>
      <c r="AS2" s="1" t="s">
        <v>2</v>
      </c>
      <c r="AU2" s="1" t="s">
        <v>0</v>
      </c>
      <c r="AV2" s="18" t="s">
        <v>1</v>
      </c>
      <c r="AW2" s="1" t="s">
        <v>2</v>
      </c>
    </row>
    <row r="3" spans="1:49" x14ac:dyDescent="0.3">
      <c r="A3" s="2">
        <v>2</v>
      </c>
      <c r="B3" s="15">
        <v>1000000</v>
      </c>
      <c r="C3" s="4">
        <v>8.7695236206054688</v>
      </c>
      <c r="F3" s="2">
        <v>1</v>
      </c>
      <c r="G3" s="15">
        <v>1000000</v>
      </c>
      <c r="H3" s="4">
        <v>17.826770782470703</v>
      </c>
      <c r="I3" s="5"/>
      <c r="K3" s="2">
        <v>4</v>
      </c>
      <c r="L3" s="15">
        <v>1000000</v>
      </c>
      <c r="M3" s="4">
        <v>8.6646909713745117</v>
      </c>
      <c r="N3" s="5"/>
      <c r="P3" s="2">
        <v>1</v>
      </c>
      <c r="Q3" s="15">
        <v>100000</v>
      </c>
      <c r="R3" s="4">
        <v>20.742298126220703</v>
      </c>
      <c r="U3" s="2">
        <v>1</v>
      </c>
      <c r="V3" s="15">
        <v>1000000</v>
      </c>
      <c r="W3" s="4">
        <v>17.266546249389648</v>
      </c>
      <c r="Y3" s="2">
        <v>1</v>
      </c>
      <c r="Z3" s="15">
        <v>100000</v>
      </c>
      <c r="AA3" s="4">
        <v>23.856498718261719</v>
      </c>
      <c r="AD3" s="2">
        <v>5</v>
      </c>
      <c r="AE3" s="15">
        <v>100000</v>
      </c>
      <c r="AF3" s="4">
        <v>12.340204238891602</v>
      </c>
      <c r="AI3" s="2">
        <v>1</v>
      </c>
      <c r="AJ3" s="15">
        <v>100000</v>
      </c>
      <c r="AK3" s="4">
        <v>21.061927795410156</v>
      </c>
      <c r="AM3" s="2">
        <v>2</v>
      </c>
      <c r="AN3" s="15">
        <v>100000</v>
      </c>
      <c r="AO3" s="4">
        <v>12.806604385375977</v>
      </c>
      <c r="AQ3" s="2">
        <v>2</v>
      </c>
      <c r="AR3" s="15">
        <v>100000</v>
      </c>
      <c r="AS3" s="4">
        <v>13.919046401977539</v>
      </c>
      <c r="AU3" s="2">
        <v>2</v>
      </c>
      <c r="AV3" s="15">
        <v>100000</v>
      </c>
      <c r="AW3" s="4">
        <v>13.976945877075195</v>
      </c>
    </row>
    <row r="4" spans="1:49" x14ac:dyDescent="0.3">
      <c r="A4" s="6">
        <v>2</v>
      </c>
      <c r="B4" s="16">
        <v>1000000</v>
      </c>
      <c r="C4" s="8">
        <v>8.8302221298217773</v>
      </c>
      <c r="F4" s="6">
        <v>1</v>
      </c>
      <c r="G4" s="16">
        <v>1000000</v>
      </c>
      <c r="H4" s="8">
        <v>17.857559204101563</v>
      </c>
      <c r="I4" s="9"/>
      <c r="K4" s="6">
        <v>4</v>
      </c>
      <c r="L4" s="16">
        <v>1000000</v>
      </c>
      <c r="M4" s="8">
        <v>8.6535415649414063</v>
      </c>
      <c r="N4" s="9"/>
      <c r="P4" s="6">
        <v>1</v>
      </c>
      <c r="Q4" s="16">
        <v>100000</v>
      </c>
      <c r="R4" s="8">
        <v>20.952171325683594</v>
      </c>
      <c r="U4" s="6">
        <v>1</v>
      </c>
      <c r="V4" s="16">
        <v>100000</v>
      </c>
      <c r="W4" s="8">
        <v>20.980661392211914</v>
      </c>
      <c r="Y4" s="6">
        <v>1</v>
      </c>
      <c r="Z4" s="16">
        <v>100000</v>
      </c>
      <c r="AA4" s="8">
        <v>23.503711700439453</v>
      </c>
      <c r="AD4" s="6">
        <v>5</v>
      </c>
      <c r="AE4" s="16">
        <v>100000</v>
      </c>
      <c r="AF4" s="8">
        <v>11.950848579406738</v>
      </c>
      <c r="AI4" s="6">
        <v>1</v>
      </c>
      <c r="AJ4" s="16">
        <v>100000</v>
      </c>
      <c r="AK4" s="8">
        <v>21.206674575805664</v>
      </c>
      <c r="AM4" s="6">
        <v>2</v>
      </c>
      <c r="AN4" s="16">
        <v>100000</v>
      </c>
      <c r="AO4" s="8">
        <v>13.177253723144531</v>
      </c>
      <c r="AQ4" s="6">
        <v>2</v>
      </c>
      <c r="AR4" s="16">
        <v>100000</v>
      </c>
      <c r="AS4" s="8">
        <v>14.145534515380859</v>
      </c>
      <c r="AU4" s="6">
        <v>2</v>
      </c>
      <c r="AV4" s="16">
        <v>100000</v>
      </c>
      <c r="AW4" s="8">
        <v>14.071878433227539</v>
      </c>
    </row>
    <row r="5" spans="1:49" x14ac:dyDescent="0.3">
      <c r="A5" s="2">
        <v>2</v>
      </c>
      <c r="B5" s="15">
        <v>100000</v>
      </c>
      <c r="C5" s="4">
        <v>12.457027435302734</v>
      </c>
      <c r="F5" s="2">
        <v>1</v>
      </c>
      <c r="G5" s="15">
        <v>100000</v>
      </c>
      <c r="H5" s="4">
        <v>21.32703971862793</v>
      </c>
      <c r="I5" s="5"/>
      <c r="K5" s="2">
        <v>4</v>
      </c>
      <c r="L5" s="15">
        <v>1000000</v>
      </c>
      <c r="M5" s="4">
        <v>8.7046327590942383</v>
      </c>
      <c r="N5" s="5"/>
      <c r="P5" s="2">
        <v>1</v>
      </c>
      <c r="Q5" s="15">
        <v>100000</v>
      </c>
      <c r="R5" s="4">
        <v>20.888696670532227</v>
      </c>
      <c r="U5" s="2">
        <v>1</v>
      </c>
      <c r="V5" s="15">
        <v>10000</v>
      </c>
      <c r="W5" s="4">
        <v>24.715450286865234</v>
      </c>
      <c r="Y5" s="2">
        <v>1</v>
      </c>
      <c r="Z5" s="15">
        <v>100000</v>
      </c>
      <c r="AA5" s="4">
        <v>23.456697463989258</v>
      </c>
      <c r="AD5" s="2">
        <v>5</v>
      </c>
      <c r="AE5" s="15">
        <v>100000</v>
      </c>
      <c r="AF5" s="4">
        <v>11.94490909576416</v>
      </c>
      <c r="AI5" s="2">
        <v>1</v>
      </c>
      <c r="AJ5" s="15">
        <v>10000</v>
      </c>
      <c r="AK5" s="4">
        <v>24.303691864013672</v>
      </c>
      <c r="AM5" s="2">
        <v>2</v>
      </c>
      <c r="AN5" s="15">
        <v>10000</v>
      </c>
      <c r="AO5" s="4">
        <v>16.675027847290039</v>
      </c>
      <c r="AQ5" s="2">
        <v>2</v>
      </c>
      <c r="AR5" s="15">
        <v>10000</v>
      </c>
      <c r="AS5" s="4">
        <v>17.902406692504883</v>
      </c>
      <c r="AU5" s="2">
        <v>2</v>
      </c>
      <c r="AV5" s="15">
        <v>10000</v>
      </c>
      <c r="AW5" s="4">
        <v>18.689107894897461</v>
      </c>
    </row>
    <row r="6" spans="1:49" x14ac:dyDescent="0.3">
      <c r="A6" s="6">
        <v>2</v>
      </c>
      <c r="B6" s="16">
        <v>100000</v>
      </c>
      <c r="C6" s="8">
        <v>12.571767807006836</v>
      </c>
      <c r="F6" s="6">
        <v>1</v>
      </c>
      <c r="G6" s="16">
        <v>100000</v>
      </c>
      <c r="H6" s="8">
        <v>21.313913345336914</v>
      </c>
      <c r="I6" s="9"/>
      <c r="K6" s="6">
        <v>4</v>
      </c>
      <c r="L6" s="16">
        <v>100000</v>
      </c>
      <c r="M6" s="8">
        <v>12.090081214904785</v>
      </c>
      <c r="N6" s="9"/>
      <c r="P6" s="6">
        <v>1</v>
      </c>
      <c r="Q6" s="16">
        <v>1000</v>
      </c>
      <c r="R6" s="8">
        <v>27.749795913696289</v>
      </c>
      <c r="U6" s="6">
        <v>1</v>
      </c>
      <c r="V6" s="16">
        <v>1000</v>
      </c>
      <c r="W6" s="8">
        <v>28.043876647949219</v>
      </c>
      <c r="Y6" s="6">
        <v>1</v>
      </c>
      <c r="Z6" s="16">
        <v>10000</v>
      </c>
      <c r="AA6" s="8">
        <v>26.740800857543945</v>
      </c>
      <c r="AD6" s="6">
        <v>5</v>
      </c>
      <c r="AE6" s="16">
        <v>10000</v>
      </c>
      <c r="AF6" s="8">
        <v>15.539525032043457</v>
      </c>
      <c r="AI6" s="6">
        <v>1</v>
      </c>
      <c r="AJ6" s="16">
        <v>10000</v>
      </c>
      <c r="AK6" s="8">
        <v>24.515525817871094</v>
      </c>
      <c r="AM6" s="6">
        <v>2</v>
      </c>
      <c r="AN6" s="16">
        <v>10000</v>
      </c>
      <c r="AO6" s="8">
        <v>16.942689895629883</v>
      </c>
      <c r="AQ6" s="6">
        <v>2</v>
      </c>
      <c r="AR6" s="16">
        <v>10000</v>
      </c>
      <c r="AS6" s="8">
        <v>18.117351531982422</v>
      </c>
      <c r="AU6" s="6">
        <v>2</v>
      </c>
      <c r="AV6" s="16">
        <v>10000</v>
      </c>
      <c r="AW6" s="8">
        <v>18.392190933227539</v>
      </c>
    </row>
    <row r="7" spans="1:49" x14ac:dyDescent="0.3">
      <c r="A7" s="2">
        <v>2</v>
      </c>
      <c r="B7" s="15">
        <v>10000</v>
      </c>
      <c r="C7" s="4">
        <v>15.717219352722168</v>
      </c>
      <c r="F7" s="2">
        <v>1</v>
      </c>
      <c r="G7" s="15">
        <v>10000</v>
      </c>
      <c r="H7" s="4">
        <v>24.57050895690918</v>
      </c>
      <c r="I7" s="5"/>
      <c r="K7" s="2">
        <v>4</v>
      </c>
      <c r="L7" s="15">
        <v>100000</v>
      </c>
      <c r="M7" s="4">
        <v>12.112380981445313</v>
      </c>
      <c r="N7" s="5"/>
      <c r="P7" s="2">
        <v>1</v>
      </c>
      <c r="Q7" s="15">
        <v>1000</v>
      </c>
      <c r="R7" s="4">
        <v>27.946708679199219</v>
      </c>
      <c r="U7" s="2">
        <v>1</v>
      </c>
      <c r="V7" s="15">
        <v>100</v>
      </c>
      <c r="W7" s="4">
        <v>31.177165985107422</v>
      </c>
      <c r="Y7" s="2">
        <v>1</v>
      </c>
      <c r="Z7" s="15">
        <v>10000</v>
      </c>
      <c r="AA7" s="4">
        <v>26.385152816772461</v>
      </c>
      <c r="AD7" s="2">
        <v>5</v>
      </c>
      <c r="AE7" s="15">
        <v>10000</v>
      </c>
      <c r="AF7" s="4">
        <v>15.767180442810059</v>
      </c>
      <c r="AI7" s="2">
        <v>1</v>
      </c>
      <c r="AJ7" s="15">
        <v>1000</v>
      </c>
      <c r="AK7" s="4">
        <v>28.972724914550781</v>
      </c>
      <c r="AM7" s="2">
        <v>2</v>
      </c>
      <c r="AN7" s="15">
        <v>1000</v>
      </c>
      <c r="AO7" s="4">
        <v>20.826972961425781</v>
      </c>
      <c r="AQ7" s="2">
        <v>2</v>
      </c>
      <c r="AR7" s="15">
        <v>1000</v>
      </c>
      <c r="AS7" s="4">
        <v>20.657529830932617</v>
      </c>
      <c r="AU7" s="2">
        <v>2</v>
      </c>
      <c r="AV7" s="15">
        <v>1000</v>
      </c>
      <c r="AW7" s="4">
        <v>21.333314895629883</v>
      </c>
    </row>
    <row r="8" spans="1:49" x14ac:dyDescent="0.3">
      <c r="A8" s="6">
        <v>2</v>
      </c>
      <c r="B8" s="16">
        <v>10000</v>
      </c>
      <c r="C8" s="8">
        <v>15.664196014404297</v>
      </c>
      <c r="F8" s="6">
        <v>1</v>
      </c>
      <c r="G8" s="16">
        <v>10000</v>
      </c>
      <c r="H8" s="8">
        <v>24.797824859619141</v>
      </c>
      <c r="I8" s="9"/>
      <c r="K8" s="6">
        <v>4</v>
      </c>
      <c r="L8" s="16">
        <v>100000</v>
      </c>
      <c r="M8" s="8">
        <v>12.108259201049805</v>
      </c>
      <c r="N8" s="9"/>
      <c r="P8" s="6">
        <v>1</v>
      </c>
      <c r="Q8" s="16">
        <v>1000</v>
      </c>
      <c r="R8" s="8">
        <v>27.893922805786133</v>
      </c>
      <c r="U8" s="6">
        <v>1</v>
      </c>
      <c r="V8" s="16">
        <v>10</v>
      </c>
      <c r="W8" s="8">
        <v>35.767478942871094</v>
      </c>
      <c r="Y8" s="6">
        <v>1</v>
      </c>
      <c r="Z8" s="16">
        <v>10000</v>
      </c>
      <c r="AA8" s="8">
        <v>26.438913345336914</v>
      </c>
      <c r="AD8" s="6">
        <v>5</v>
      </c>
      <c r="AE8" s="16">
        <v>10000</v>
      </c>
      <c r="AF8" s="8">
        <v>15.505454063415527</v>
      </c>
      <c r="AI8" s="6">
        <v>1</v>
      </c>
      <c r="AJ8" s="16">
        <v>1000</v>
      </c>
      <c r="AK8" s="8">
        <v>28.944272994995117</v>
      </c>
      <c r="AM8" s="6">
        <v>2</v>
      </c>
      <c r="AN8" s="16">
        <v>1000</v>
      </c>
      <c r="AO8" s="8">
        <v>20.984052658081055</v>
      </c>
      <c r="AQ8" s="6">
        <v>2</v>
      </c>
      <c r="AR8" s="16">
        <v>1000</v>
      </c>
      <c r="AS8" s="8">
        <v>20.987848281860352</v>
      </c>
      <c r="AU8" s="6">
        <v>2</v>
      </c>
      <c r="AV8" s="16">
        <v>1000</v>
      </c>
      <c r="AW8" s="8">
        <v>21.509639739990234</v>
      </c>
    </row>
    <row r="9" spans="1:49" x14ac:dyDescent="0.3">
      <c r="A9" s="2">
        <v>2</v>
      </c>
      <c r="B9" s="15">
        <v>1000</v>
      </c>
      <c r="C9" s="4">
        <v>18.949813842773438</v>
      </c>
      <c r="F9" s="2">
        <v>1</v>
      </c>
      <c r="G9" s="15">
        <v>1000</v>
      </c>
      <c r="H9" s="4">
        <v>28.226034164428711</v>
      </c>
      <c r="I9" s="5"/>
      <c r="K9" s="2">
        <v>4</v>
      </c>
      <c r="L9" s="15">
        <v>10000</v>
      </c>
      <c r="M9" s="4">
        <v>15.410630226135254</v>
      </c>
      <c r="N9" s="5"/>
      <c r="P9" s="2">
        <v>1</v>
      </c>
      <c r="Q9" s="15">
        <v>1</v>
      </c>
      <c r="R9" s="3" t="s">
        <v>5</v>
      </c>
      <c r="U9" s="2">
        <v>1</v>
      </c>
      <c r="V9" s="15">
        <v>1</v>
      </c>
      <c r="W9" s="4">
        <v>38.393959045410156</v>
      </c>
      <c r="Y9" s="2">
        <v>1</v>
      </c>
      <c r="Z9" s="15">
        <v>1000</v>
      </c>
      <c r="AA9" s="4">
        <v>30.828369140625</v>
      </c>
      <c r="AD9" s="2">
        <v>5</v>
      </c>
      <c r="AE9" s="15">
        <v>1000</v>
      </c>
      <c r="AF9" s="4">
        <v>19.326265335083008</v>
      </c>
      <c r="AI9" s="2">
        <v>1</v>
      </c>
      <c r="AJ9" s="15">
        <v>100</v>
      </c>
      <c r="AK9" s="4">
        <v>31.059236526489258</v>
      </c>
      <c r="AM9" s="2">
        <v>2</v>
      </c>
      <c r="AN9" s="15">
        <v>100</v>
      </c>
      <c r="AO9" s="4">
        <v>24.108602523803711</v>
      </c>
      <c r="AQ9" s="2">
        <v>2</v>
      </c>
      <c r="AR9" s="15">
        <v>100</v>
      </c>
      <c r="AS9" s="4">
        <v>24.270278930664063</v>
      </c>
      <c r="AU9" s="2">
        <v>2</v>
      </c>
      <c r="AV9" s="15">
        <v>100</v>
      </c>
      <c r="AW9" s="4">
        <v>25.379005432128906</v>
      </c>
    </row>
    <row r="10" spans="1:49" x14ac:dyDescent="0.3">
      <c r="A10" s="6">
        <v>2</v>
      </c>
      <c r="B10" s="16">
        <v>1000</v>
      </c>
      <c r="C10" s="8">
        <v>18.975147247314453</v>
      </c>
      <c r="F10" s="6">
        <v>1</v>
      </c>
      <c r="G10" s="16">
        <v>1000</v>
      </c>
      <c r="H10" s="8">
        <v>28.183504104614258</v>
      </c>
      <c r="I10" s="9"/>
      <c r="K10" s="6">
        <v>4</v>
      </c>
      <c r="L10" s="16">
        <v>10000</v>
      </c>
      <c r="M10" s="8">
        <v>15.438325881958008</v>
      </c>
      <c r="N10" s="9"/>
      <c r="P10" s="6">
        <v>1</v>
      </c>
      <c r="Q10" s="16">
        <v>1</v>
      </c>
      <c r="R10" s="8">
        <v>36.569911956787109</v>
      </c>
      <c r="U10" s="6">
        <v>1</v>
      </c>
      <c r="V10" s="16">
        <v>0.1</v>
      </c>
      <c r="W10" s="7" t="s">
        <v>5</v>
      </c>
      <c r="Y10" s="6">
        <v>1</v>
      </c>
      <c r="Z10" s="16">
        <v>1000</v>
      </c>
      <c r="AA10" s="8">
        <v>30.560014724731445</v>
      </c>
      <c r="AD10" s="6">
        <v>5</v>
      </c>
      <c r="AE10" s="16">
        <v>1000</v>
      </c>
      <c r="AF10" s="8">
        <v>19.070610046386719</v>
      </c>
      <c r="AI10" s="6">
        <v>1</v>
      </c>
      <c r="AJ10" s="16">
        <v>100</v>
      </c>
      <c r="AK10" s="8">
        <v>31.498470306396484</v>
      </c>
      <c r="AM10" s="6">
        <v>2</v>
      </c>
      <c r="AN10" s="16">
        <v>100</v>
      </c>
      <c r="AO10" s="8">
        <v>24.297130584716797</v>
      </c>
      <c r="AQ10" s="6">
        <v>2</v>
      </c>
      <c r="AR10" s="16">
        <v>100</v>
      </c>
      <c r="AS10" s="8">
        <v>24.526212692260742</v>
      </c>
      <c r="AU10" s="6">
        <v>2</v>
      </c>
      <c r="AV10" s="16">
        <v>100</v>
      </c>
      <c r="AW10" s="8">
        <v>25.238910675048828</v>
      </c>
    </row>
    <row r="11" spans="1:49" x14ac:dyDescent="0.3">
      <c r="A11" s="2">
        <v>2</v>
      </c>
      <c r="B11" s="15">
        <v>100</v>
      </c>
      <c r="C11" s="4">
        <v>22.888870239257813</v>
      </c>
      <c r="F11" s="2">
        <v>1</v>
      </c>
      <c r="G11" s="15">
        <v>100</v>
      </c>
      <c r="H11" s="4">
        <v>31.40241813659668</v>
      </c>
      <c r="I11" s="5"/>
      <c r="K11" s="2">
        <v>4</v>
      </c>
      <c r="L11" s="15">
        <v>10000</v>
      </c>
      <c r="M11" s="4">
        <v>15.453725814819336</v>
      </c>
      <c r="N11" s="5"/>
      <c r="P11" s="2">
        <v>1</v>
      </c>
      <c r="Q11" s="15">
        <v>1</v>
      </c>
      <c r="R11" s="3" t="s">
        <v>5</v>
      </c>
      <c r="U11" s="2">
        <v>1</v>
      </c>
      <c r="V11" s="15">
        <v>0.01</v>
      </c>
      <c r="W11" s="3" t="s">
        <v>5</v>
      </c>
      <c r="Y11" s="2">
        <v>1</v>
      </c>
      <c r="Z11" s="15">
        <v>1000</v>
      </c>
      <c r="AA11" s="4">
        <v>30.563377380371094</v>
      </c>
      <c r="AD11" s="2">
        <v>5</v>
      </c>
      <c r="AE11" s="15">
        <v>1000</v>
      </c>
      <c r="AF11" s="4">
        <v>18.961101531982422</v>
      </c>
      <c r="AI11" s="2">
        <v>1</v>
      </c>
      <c r="AJ11" s="15">
        <v>10</v>
      </c>
      <c r="AK11" s="4">
        <v>34.474803924560547</v>
      </c>
      <c r="AM11" s="2">
        <v>2</v>
      </c>
      <c r="AN11" s="15">
        <v>10</v>
      </c>
      <c r="AO11" s="4">
        <v>26.733680725097656</v>
      </c>
      <c r="AQ11" s="2">
        <v>2</v>
      </c>
      <c r="AR11" s="15">
        <v>10</v>
      </c>
      <c r="AS11" s="4">
        <v>27.995351791381836</v>
      </c>
      <c r="AU11" s="2">
        <v>2</v>
      </c>
      <c r="AV11" s="15">
        <v>10</v>
      </c>
      <c r="AW11" s="4">
        <v>28.841297149658203</v>
      </c>
    </row>
    <row r="12" spans="1:49" x14ac:dyDescent="0.3">
      <c r="A12" s="6">
        <v>2</v>
      </c>
      <c r="B12" s="16">
        <v>100</v>
      </c>
      <c r="C12" s="8">
        <v>22.830917358398438</v>
      </c>
      <c r="F12" s="6">
        <v>1</v>
      </c>
      <c r="G12" s="16">
        <v>100</v>
      </c>
      <c r="H12" s="8">
        <v>31.948446273803711</v>
      </c>
      <c r="I12" s="9"/>
      <c r="K12" s="6">
        <v>4</v>
      </c>
      <c r="L12" s="16">
        <v>1000</v>
      </c>
      <c r="M12" s="8">
        <v>18.738504409790039</v>
      </c>
      <c r="N12" s="9"/>
      <c r="P12" s="6">
        <v>1</v>
      </c>
      <c r="Q12" s="16">
        <v>0.1</v>
      </c>
      <c r="R12" s="7" t="s">
        <v>5</v>
      </c>
      <c r="U12" s="6">
        <v>1</v>
      </c>
      <c r="V12" s="16">
        <v>0</v>
      </c>
      <c r="W12" s="7" t="s">
        <v>5</v>
      </c>
      <c r="Y12" s="6">
        <v>1</v>
      </c>
      <c r="Z12" s="16">
        <v>100</v>
      </c>
      <c r="AA12" s="8">
        <v>33.689296722412109</v>
      </c>
      <c r="AD12" s="6">
        <v>5</v>
      </c>
      <c r="AE12" s="16">
        <v>100</v>
      </c>
      <c r="AF12" s="8">
        <v>22.334613800048828</v>
      </c>
      <c r="AI12" s="6">
        <v>1</v>
      </c>
      <c r="AJ12" s="16">
        <v>10</v>
      </c>
      <c r="AK12" s="8">
        <v>35.303470611572266</v>
      </c>
      <c r="AM12" s="6">
        <v>2</v>
      </c>
      <c r="AN12" s="16">
        <v>10</v>
      </c>
      <c r="AO12" s="8">
        <v>27.05320930480957</v>
      </c>
      <c r="AQ12" s="6">
        <v>2</v>
      </c>
      <c r="AR12" s="16">
        <v>10</v>
      </c>
      <c r="AS12" s="8">
        <v>28.129245758056641</v>
      </c>
      <c r="AU12" s="6">
        <v>2</v>
      </c>
      <c r="AV12" s="16">
        <v>10</v>
      </c>
      <c r="AW12" s="8">
        <v>27.867586135864258</v>
      </c>
    </row>
    <row r="13" spans="1:49" x14ac:dyDescent="0.3">
      <c r="A13" s="2">
        <v>2</v>
      </c>
      <c r="B13" s="15">
        <v>0</v>
      </c>
      <c r="C13" s="3" t="s">
        <v>5</v>
      </c>
      <c r="F13" s="2">
        <v>1</v>
      </c>
      <c r="G13" s="15">
        <v>0</v>
      </c>
      <c r="H13" s="3" t="s">
        <v>5</v>
      </c>
      <c r="I13" s="10"/>
      <c r="K13" s="2">
        <v>4</v>
      </c>
      <c r="L13" s="15">
        <v>1000</v>
      </c>
      <c r="M13" s="4">
        <v>18.738876342773438</v>
      </c>
      <c r="N13" s="10"/>
      <c r="P13" s="2">
        <v>1</v>
      </c>
      <c r="Q13" s="15">
        <v>0.1</v>
      </c>
      <c r="R13" s="4">
        <v>38.431049346923828</v>
      </c>
      <c r="U13" s="2">
        <v>2</v>
      </c>
      <c r="V13" s="15">
        <v>1000000</v>
      </c>
      <c r="W13" s="4">
        <v>8.1564416885375977</v>
      </c>
      <c r="Y13" s="2">
        <v>1</v>
      </c>
      <c r="Z13" s="15">
        <v>100</v>
      </c>
      <c r="AA13" s="4">
        <v>32.981609344482422</v>
      </c>
      <c r="AD13" s="2">
        <v>5</v>
      </c>
      <c r="AE13" s="15">
        <v>100</v>
      </c>
      <c r="AF13" s="4">
        <v>22.059070587158203</v>
      </c>
      <c r="AI13" s="2">
        <v>1</v>
      </c>
      <c r="AJ13" s="15">
        <v>0</v>
      </c>
      <c r="AK13" s="3">
        <v>0</v>
      </c>
      <c r="AM13" s="2">
        <v>2</v>
      </c>
      <c r="AN13" s="15">
        <v>0</v>
      </c>
      <c r="AO13" s="3">
        <v>0</v>
      </c>
      <c r="AQ13" s="2">
        <v>2</v>
      </c>
      <c r="AR13" s="15">
        <v>0</v>
      </c>
      <c r="AS13" s="3" t="s">
        <v>5</v>
      </c>
      <c r="AU13" s="2">
        <v>2</v>
      </c>
      <c r="AV13" s="15">
        <v>0</v>
      </c>
      <c r="AW13" s="3" t="s">
        <v>5</v>
      </c>
    </row>
    <row r="14" spans="1:49" x14ac:dyDescent="0.3">
      <c r="A14" s="6">
        <v>2</v>
      </c>
      <c r="B14" s="16">
        <v>0</v>
      </c>
      <c r="C14" s="7" t="s">
        <v>5</v>
      </c>
      <c r="F14" s="6">
        <v>1</v>
      </c>
      <c r="G14" s="16">
        <v>0</v>
      </c>
      <c r="H14" s="7" t="s">
        <v>5</v>
      </c>
      <c r="I14" s="11"/>
      <c r="K14" s="6">
        <v>4</v>
      </c>
      <c r="L14" s="16">
        <v>1000</v>
      </c>
      <c r="M14" s="8">
        <v>18.743656158447266</v>
      </c>
      <c r="N14" s="11"/>
      <c r="P14" s="6">
        <v>1</v>
      </c>
      <c r="Q14" s="16">
        <v>0.1</v>
      </c>
      <c r="R14" s="8">
        <v>38.413928985595703</v>
      </c>
      <c r="U14" s="6">
        <v>2</v>
      </c>
      <c r="V14" s="16">
        <v>100000</v>
      </c>
      <c r="W14" s="8">
        <v>12.260401725769043</v>
      </c>
      <c r="Y14" s="6">
        <v>1</v>
      </c>
      <c r="Z14" s="16">
        <v>100</v>
      </c>
      <c r="AA14" s="8">
        <v>32.977706909179688</v>
      </c>
      <c r="AD14" s="6">
        <v>5</v>
      </c>
      <c r="AE14" s="16">
        <v>100</v>
      </c>
      <c r="AF14" s="8">
        <v>22.067050933837891</v>
      </c>
      <c r="AI14" s="6">
        <v>1</v>
      </c>
      <c r="AJ14" s="16">
        <v>0</v>
      </c>
      <c r="AK14" s="7">
        <v>0</v>
      </c>
      <c r="AM14" s="6">
        <v>2</v>
      </c>
      <c r="AN14" s="16">
        <v>0</v>
      </c>
      <c r="AO14" s="7">
        <v>0</v>
      </c>
      <c r="AQ14" s="6">
        <v>2</v>
      </c>
      <c r="AR14" s="16">
        <v>0</v>
      </c>
      <c r="AS14" s="7" t="s">
        <v>5</v>
      </c>
      <c r="AU14" s="6">
        <v>2</v>
      </c>
      <c r="AV14" s="16">
        <v>0</v>
      </c>
      <c r="AW14" s="7" t="s">
        <v>5</v>
      </c>
    </row>
    <row r="15" spans="1:49" x14ac:dyDescent="0.3">
      <c r="A15" s="2">
        <v>3</v>
      </c>
      <c r="B15" s="15">
        <v>1000000</v>
      </c>
      <c r="C15" s="4">
        <v>9.2601757049560547</v>
      </c>
      <c r="F15" s="2">
        <v>8</v>
      </c>
      <c r="G15" s="15">
        <v>1000000</v>
      </c>
      <c r="H15" s="4">
        <v>9.9624547958374023</v>
      </c>
      <c r="I15" s="5"/>
      <c r="K15" s="2">
        <v>4</v>
      </c>
      <c r="L15" s="15">
        <v>100</v>
      </c>
      <c r="M15" s="4">
        <v>22.015254974365234</v>
      </c>
      <c r="P15" s="2">
        <v>1</v>
      </c>
      <c r="Q15" s="15">
        <v>0.01</v>
      </c>
      <c r="R15" s="3" t="s">
        <v>5</v>
      </c>
      <c r="U15" s="2">
        <v>2</v>
      </c>
      <c r="V15" s="15">
        <v>10000</v>
      </c>
      <c r="W15" s="4">
        <v>15.679040908813477</v>
      </c>
      <c r="Y15" s="2">
        <v>1</v>
      </c>
      <c r="Z15" s="15">
        <v>10</v>
      </c>
      <c r="AA15" s="4">
        <v>36.963352203369141</v>
      </c>
      <c r="AD15" s="2">
        <v>5</v>
      </c>
      <c r="AE15" s="15">
        <v>10</v>
      </c>
      <c r="AF15" s="4">
        <v>25.762153625488281</v>
      </c>
      <c r="AI15" s="2">
        <v>2</v>
      </c>
      <c r="AJ15" s="15">
        <v>100000</v>
      </c>
      <c r="AK15" s="4">
        <v>11.804413795471191</v>
      </c>
      <c r="AM15" s="2">
        <v>4</v>
      </c>
      <c r="AN15" s="15">
        <v>100000</v>
      </c>
      <c r="AO15" s="4">
        <v>12.753545761108398</v>
      </c>
      <c r="AQ15" s="2">
        <v>4</v>
      </c>
      <c r="AR15" s="15">
        <v>100000</v>
      </c>
      <c r="AS15" s="4">
        <v>13.672593116760254</v>
      </c>
      <c r="AU15" s="2">
        <v>4</v>
      </c>
      <c r="AV15" s="15">
        <v>100000</v>
      </c>
      <c r="AW15" s="4">
        <v>13.704133033752441</v>
      </c>
    </row>
    <row r="16" spans="1:49" x14ac:dyDescent="0.3">
      <c r="A16" s="6">
        <v>3</v>
      </c>
      <c r="B16" s="16">
        <v>1000000</v>
      </c>
      <c r="C16" s="8">
        <v>9.2149848937988281</v>
      </c>
      <c r="F16" s="6">
        <v>8</v>
      </c>
      <c r="G16" s="16">
        <v>1000000</v>
      </c>
      <c r="H16" s="8">
        <v>10.028201103210449</v>
      </c>
      <c r="I16" s="9"/>
      <c r="K16" s="6">
        <v>4</v>
      </c>
      <c r="L16" s="16">
        <v>100</v>
      </c>
      <c r="M16" s="8">
        <v>22.027572631835938</v>
      </c>
      <c r="N16" s="5"/>
      <c r="P16" s="6">
        <v>1</v>
      </c>
      <c r="Q16" s="16">
        <v>0.01</v>
      </c>
      <c r="R16" s="7" t="s">
        <v>5</v>
      </c>
      <c r="U16" s="6">
        <v>2</v>
      </c>
      <c r="V16" s="16">
        <v>1000</v>
      </c>
      <c r="W16" s="8">
        <v>19.038814544677734</v>
      </c>
      <c r="Y16" s="6">
        <v>1</v>
      </c>
      <c r="Z16" s="16">
        <v>10</v>
      </c>
      <c r="AA16" s="8">
        <v>36.993274688720703</v>
      </c>
      <c r="AD16" s="6">
        <v>5</v>
      </c>
      <c r="AE16" s="16">
        <v>10</v>
      </c>
      <c r="AF16" s="8">
        <v>25.460390090942383</v>
      </c>
      <c r="AI16" s="6">
        <v>2</v>
      </c>
      <c r="AJ16" s="16">
        <v>100000</v>
      </c>
      <c r="AK16" s="8">
        <v>11.85517692565918</v>
      </c>
      <c r="AM16" s="6">
        <v>4</v>
      </c>
      <c r="AN16" s="16">
        <v>100000</v>
      </c>
      <c r="AO16" s="8">
        <v>12.657406806945801</v>
      </c>
      <c r="AQ16" s="6">
        <v>4</v>
      </c>
      <c r="AR16" s="16">
        <v>100000</v>
      </c>
      <c r="AS16" s="8">
        <v>13.657574653625488</v>
      </c>
      <c r="AU16" s="6">
        <v>4</v>
      </c>
      <c r="AV16" s="16">
        <v>100000</v>
      </c>
      <c r="AW16" s="8">
        <v>13.648039817810059</v>
      </c>
    </row>
    <row r="17" spans="1:49" x14ac:dyDescent="0.3">
      <c r="A17" s="2">
        <v>3</v>
      </c>
      <c r="B17" s="15">
        <v>100000</v>
      </c>
      <c r="C17" s="4">
        <v>12.631832122802734</v>
      </c>
      <c r="F17" s="2">
        <v>8</v>
      </c>
      <c r="G17" s="15">
        <v>100000</v>
      </c>
      <c r="H17" s="4">
        <v>13.673822402954102</v>
      </c>
      <c r="I17" s="5"/>
      <c r="K17" s="2">
        <v>4</v>
      </c>
      <c r="L17" s="15">
        <v>100</v>
      </c>
      <c r="M17" s="4">
        <v>22.056758880615234</v>
      </c>
      <c r="N17" s="9"/>
      <c r="P17" s="2">
        <v>1</v>
      </c>
      <c r="Q17" s="15">
        <v>0.01</v>
      </c>
      <c r="R17" s="3" t="s">
        <v>5</v>
      </c>
      <c r="U17" s="2">
        <v>2</v>
      </c>
      <c r="V17" s="15">
        <v>100</v>
      </c>
      <c r="W17" s="4">
        <v>21.629194259643555</v>
      </c>
      <c r="Y17" s="2">
        <v>1</v>
      </c>
      <c r="Z17" s="15">
        <v>10</v>
      </c>
      <c r="AA17" s="4">
        <v>36.507396697998047</v>
      </c>
      <c r="AD17" s="2">
        <v>5</v>
      </c>
      <c r="AE17" s="15">
        <v>10</v>
      </c>
      <c r="AF17" s="4">
        <v>25.427324295043945</v>
      </c>
      <c r="AI17" s="2">
        <v>2</v>
      </c>
      <c r="AJ17" s="15">
        <v>10000</v>
      </c>
      <c r="AK17" s="4">
        <v>15.07892894744873</v>
      </c>
      <c r="AM17" s="2">
        <v>4</v>
      </c>
      <c r="AN17" s="15">
        <v>10000</v>
      </c>
      <c r="AO17" s="4">
        <v>16.521415710449219</v>
      </c>
      <c r="AQ17" s="2">
        <v>4</v>
      </c>
      <c r="AR17" s="15">
        <v>10000</v>
      </c>
      <c r="AS17" s="4">
        <v>17.716798782348633</v>
      </c>
      <c r="AU17" s="2">
        <v>4</v>
      </c>
      <c r="AV17" s="15">
        <v>10000</v>
      </c>
      <c r="AW17" s="4">
        <v>18.207931518554688</v>
      </c>
    </row>
    <row r="18" spans="1:49" x14ac:dyDescent="0.3">
      <c r="A18" s="6">
        <v>3</v>
      </c>
      <c r="B18" s="16">
        <v>100000</v>
      </c>
      <c r="C18" s="8">
        <v>12.617715835571289</v>
      </c>
      <c r="F18" s="6">
        <v>8</v>
      </c>
      <c r="G18" s="16">
        <v>100000</v>
      </c>
      <c r="H18" s="8">
        <v>13.633955001831055</v>
      </c>
      <c r="I18" s="9"/>
      <c r="K18" s="6">
        <v>4</v>
      </c>
      <c r="L18" s="16">
        <v>10</v>
      </c>
      <c r="M18" s="8">
        <v>25.418703079223633</v>
      </c>
      <c r="N18" s="5"/>
      <c r="P18" s="6">
        <v>1</v>
      </c>
      <c r="Q18" s="16">
        <v>0</v>
      </c>
      <c r="R18" s="7" t="s">
        <v>5</v>
      </c>
      <c r="U18" s="6">
        <v>2</v>
      </c>
      <c r="V18" s="16">
        <v>10</v>
      </c>
      <c r="W18" s="8">
        <v>25.45745849609375</v>
      </c>
      <c r="Y18" s="6">
        <v>1</v>
      </c>
      <c r="Z18" s="16">
        <v>0</v>
      </c>
      <c r="AA18" s="7" t="s">
        <v>5</v>
      </c>
      <c r="AD18" s="6">
        <v>5</v>
      </c>
      <c r="AE18" s="16">
        <v>0</v>
      </c>
      <c r="AF18" s="7" t="s">
        <v>5</v>
      </c>
      <c r="AI18" s="6">
        <v>2</v>
      </c>
      <c r="AJ18" s="16">
        <v>10000</v>
      </c>
      <c r="AK18" s="8">
        <v>14.985158920288086</v>
      </c>
      <c r="AM18" s="6">
        <v>4</v>
      </c>
      <c r="AN18" s="16">
        <v>10000</v>
      </c>
      <c r="AO18" s="8">
        <v>16.486700057983398</v>
      </c>
      <c r="AQ18" s="6">
        <v>4</v>
      </c>
      <c r="AR18" s="16">
        <v>10000</v>
      </c>
      <c r="AS18" s="8">
        <v>17.590782165527344</v>
      </c>
      <c r="AU18" s="6">
        <v>4</v>
      </c>
      <c r="AV18" s="16">
        <v>10000</v>
      </c>
      <c r="AW18" s="8">
        <v>18.095062255859375</v>
      </c>
    </row>
    <row r="19" spans="1:49" x14ac:dyDescent="0.3">
      <c r="A19" s="2">
        <v>3</v>
      </c>
      <c r="B19" s="15">
        <v>10000</v>
      </c>
      <c r="C19" s="4">
        <v>16.132682800292969</v>
      </c>
      <c r="F19" s="2">
        <v>8</v>
      </c>
      <c r="G19" s="15">
        <v>10000</v>
      </c>
      <c r="H19" s="4">
        <v>17.113058090209961</v>
      </c>
      <c r="I19" s="5"/>
      <c r="K19" s="2">
        <v>4</v>
      </c>
      <c r="L19" s="15">
        <v>10</v>
      </c>
      <c r="M19" s="4">
        <v>25.425559997558594</v>
      </c>
      <c r="N19" s="9"/>
      <c r="P19" s="2">
        <v>1</v>
      </c>
      <c r="Q19" s="15">
        <v>0</v>
      </c>
      <c r="R19" s="3" t="s">
        <v>5</v>
      </c>
      <c r="U19" s="2">
        <v>2</v>
      </c>
      <c r="V19" s="15">
        <v>1</v>
      </c>
      <c r="W19" s="4">
        <v>28.584568023681641</v>
      </c>
      <c r="Y19" s="2">
        <v>1</v>
      </c>
      <c r="Z19" s="15">
        <v>0</v>
      </c>
      <c r="AA19" s="3" t="s">
        <v>5</v>
      </c>
      <c r="AD19" s="2">
        <v>5</v>
      </c>
      <c r="AE19" s="15">
        <v>0</v>
      </c>
      <c r="AF19" s="3" t="s">
        <v>5</v>
      </c>
      <c r="AI19" s="2">
        <v>2</v>
      </c>
      <c r="AJ19" s="15">
        <v>1000</v>
      </c>
      <c r="AK19" s="4">
        <v>20.046197891235352</v>
      </c>
      <c r="AM19" s="2">
        <v>4</v>
      </c>
      <c r="AN19" s="15">
        <v>1000</v>
      </c>
      <c r="AO19" s="4">
        <v>20.667713165283203</v>
      </c>
      <c r="AQ19" s="2">
        <v>4</v>
      </c>
      <c r="AR19" s="15">
        <v>1000</v>
      </c>
      <c r="AS19" s="4">
        <v>20.541196823120117</v>
      </c>
      <c r="AU19" s="2">
        <v>4</v>
      </c>
      <c r="AV19" s="15">
        <v>1000</v>
      </c>
      <c r="AW19" s="4">
        <v>21.026214599609375</v>
      </c>
    </row>
    <row r="20" spans="1:49" x14ac:dyDescent="0.3">
      <c r="A20" s="6">
        <v>3</v>
      </c>
      <c r="B20" s="16">
        <v>10000</v>
      </c>
      <c r="C20" s="8">
        <v>16.149835586547852</v>
      </c>
      <c r="F20" s="6">
        <v>8</v>
      </c>
      <c r="G20" s="16">
        <v>10000</v>
      </c>
      <c r="H20" s="8">
        <v>17.074121475219727</v>
      </c>
      <c r="I20" s="9"/>
      <c r="K20" s="6">
        <v>4</v>
      </c>
      <c r="L20" s="16">
        <v>10</v>
      </c>
      <c r="M20" s="8">
        <v>25.365802764892578</v>
      </c>
      <c r="N20" s="5"/>
      <c r="P20" s="6">
        <v>1</v>
      </c>
      <c r="Q20" s="16">
        <v>0</v>
      </c>
      <c r="R20" s="7" t="s">
        <v>5</v>
      </c>
      <c r="U20" s="6">
        <v>2</v>
      </c>
      <c r="V20" s="16">
        <v>0.1</v>
      </c>
      <c r="W20" s="8">
        <v>32.335952758789063</v>
      </c>
      <c r="Y20" s="6">
        <v>1</v>
      </c>
      <c r="Z20" s="16">
        <v>0</v>
      </c>
      <c r="AA20" s="7" t="s">
        <v>5</v>
      </c>
      <c r="AD20" s="6">
        <v>5</v>
      </c>
      <c r="AE20" s="16">
        <v>0</v>
      </c>
      <c r="AF20" s="7" t="s">
        <v>5</v>
      </c>
      <c r="AI20" s="6">
        <v>2</v>
      </c>
      <c r="AJ20" s="16">
        <v>1000</v>
      </c>
      <c r="AK20" s="8">
        <v>19.968816757202148</v>
      </c>
      <c r="AM20" s="6">
        <v>4</v>
      </c>
      <c r="AN20" s="16">
        <v>1000</v>
      </c>
      <c r="AO20" s="8">
        <v>20.613300323486328</v>
      </c>
      <c r="AQ20" s="6">
        <v>4</v>
      </c>
      <c r="AR20" s="16">
        <v>1000</v>
      </c>
      <c r="AS20" s="8">
        <v>20.453878402709961</v>
      </c>
      <c r="AU20" s="6">
        <v>4</v>
      </c>
      <c r="AV20" s="16">
        <v>1000</v>
      </c>
      <c r="AW20" s="8">
        <v>21.03807258605957</v>
      </c>
    </row>
    <row r="21" spans="1:49" x14ac:dyDescent="0.3">
      <c r="A21" s="2">
        <v>3</v>
      </c>
      <c r="B21" s="15">
        <v>1000</v>
      </c>
      <c r="C21" s="4">
        <v>19.35809326171875</v>
      </c>
      <c r="F21" s="2">
        <v>8</v>
      </c>
      <c r="G21" s="15">
        <v>1000</v>
      </c>
      <c r="H21" s="4">
        <v>20.538742065429688</v>
      </c>
      <c r="I21" s="5"/>
      <c r="K21" s="2">
        <v>4</v>
      </c>
      <c r="L21" s="15">
        <v>1</v>
      </c>
      <c r="M21" s="4">
        <v>28.886184692382813</v>
      </c>
      <c r="N21" s="9"/>
      <c r="P21" s="2">
        <v>2</v>
      </c>
      <c r="Q21" s="15">
        <v>100000</v>
      </c>
      <c r="R21" s="4">
        <v>11.906143188476563</v>
      </c>
      <c r="U21" s="2">
        <v>2</v>
      </c>
      <c r="V21" s="15">
        <v>0.01</v>
      </c>
      <c r="W21" s="4">
        <v>36.616443634033203</v>
      </c>
      <c r="Y21" s="2">
        <v>2</v>
      </c>
      <c r="Z21" s="15">
        <v>100000</v>
      </c>
      <c r="AA21" s="4">
        <v>14.490793228149414</v>
      </c>
      <c r="AD21" s="2">
        <v>7</v>
      </c>
      <c r="AE21" s="15">
        <v>100000</v>
      </c>
      <c r="AF21" s="4">
        <v>11.956866264343262</v>
      </c>
      <c r="AI21" s="2">
        <v>2</v>
      </c>
      <c r="AJ21" s="15">
        <v>100</v>
      </c>
      <c r="AK21" s="4">
        <v>21.861013412475586</v>
      </c>
      <c r="AM21" s="2">
        <v>4</v>
      </c>
      <c r="AN21" s="15">
        <v>100</v>
      </c>
      <c r="AO21" s="4">
        <v>23.970857620239258</v>
      </c>
      <c r="AQ21" s="2">
        <v>4</v>
      </c>
      <c r="AR21" s="15">
        <v>100</v>
      </c>
      <c r="AS21" s="4">
        <v>23.998142242431641</v>
      </c>
      <c r="AU21" s="2">
        <v>4</v>
      </c>
      <c r="AV21" s="15">
        <v>100</v>
      </c>
      <c r="AW21" s="4">
        <v>24.878871917724609</v>
      </c>
    </row>
    <row r="22" spans="1:49" x14ac:dyDescent="0.3">
      <c r="A22" s="6">
        <v>3</v>
      </c>
      <c r="B22" s="16">
        <v>1000</v>
      </c>
      <c r="C22" s="12">
        <v>16.120792388916001</v>
      </c>
      <c r="F22" s="6">
        <v>8</v>
      </c>
      <c r="G22" s="16">
        <v>1000</v>
      </c>
      <c r="H22" s="8">
        <v>20.512079238891602</v>
      </c>
      <c r="I22" s="9"/>
      <c r="K22" s="6">
        <v>4</v>
      </c>
      <c r="L22" s="16">
        <v>1</v>
      </c>
      <c r="M22" s="8">
        <v>28.860834121704102</v>
      </c>
      <c r="N22" s="5"/>
      <c r="P22" s="6">
        <v>2</v>
      </c>
      <c r="Q22" s="16">
        <v>100000</v>
      </c>
      <c r="R22" s="8">
        <v>11.923487663269043</v>
      </c>
      <c r="U22" s="6">
        <v>2</v>
      </c>
      <c r="V22" s="16">
        <v>0</v>
      </c>
      <c r="W22" s="7" t="s">
        <v>5</v>
      </c>
      <c r="Y22" s="6">
        <v>2</v>
      </c>
      <c r="Z22" s="16">
        <v>100000</v>
      </c>
      <c r="AA22" s="8">
        <v>14.518186569213867</v>
      </c>
      <c r="AD22" s="6">
        <v>7</v>
      </c>
      <c r="AE22" s="16">
        <v>100000</v>
      </c>
      <c r="AF22" s="8">
        <v>11.938986778259277</v>
      </c>
      <c r="AI22" s="6">
        <v>2</v>
      </c>
      <c r="AJ22" s="16">
        <v>100</v>
      </c>
      <c r="AK22" s="8">
        <v>21.831584930419922</v>
      </c>
      <c r="AM22" s="6">
        <v>4</v>
      </c>
      <c r="AN22" s="16">
        <v>100</v>
      </c>
      <c r="AO22" s="8">
        <v>23.925724029541016</v>
      </c>
      <c r="AQ22" s="6">
        <v>4</v>
      </c>
      <c r="AR22" s="16">
        <v>100</v>
      </c>
      <c r="AS22" s="8">
        <v>23.984472274780273</v>
      </c>
      <c r="AU22" s="6">
        <v>4</v>
      </c>
      <c r="AV22" s="16">
        <v>100</v>
      </c>
      <c r="AW22" s="8">
        <v>24.9013671875</v>
      </c>
    </row>
    <row r="23" spans="1:49" x14ac:dyDescent="0.3">
      <c r="A23" s="2">
        <v>3</v>
      </c>
      <c r="B23" s="15">
        <v>100</v>
      </c>
      <c r="C23" s="4">
        <v>23.180984497070313</v>
      </c>
      <c r="F23" s="2">
        <v>8</v>
      </c>
      <c r="G23" s="15">
        <v>100</v>
      </c>
      <c r="H23" s="4">
        <v>23.946142196655273</v>
      </c>
      <c r="I23" s="5"/>
      <c r="K23" s="2">
        <v>4</v>
      </c>
      <c r="L23" s="15">
        <v>1</v>
      </c>
      <c r="M23" s="4">
        <v>28.903722763061523</v>
      </c>
      <c r="N23" s="9"/>
      <c r="P23" s="2">
        <v>2</v>
      </c>
      <c r="Q23" s="15">
        <v>100000</v>
      </c>
      <c r="R23" s="4">
        <v>11.925908088684082</v>
      </c>
      <c r="U23" s="2">
        <v>4</v>
      </c>
      <c r="V23" s="15">
        <v>1000000</v>
      </c>
      <c r="W23" s="4">
        <v>7.7718462944030762</v>
      </c>
      <c r="Y23" s="2">
        <v>2</v>
      </c>
      <c r="Z23" s="15">
        <v>100000</v>
      </c>
      <c r="AA23" s="4">
        <v>14.502767562866211</v>
      </c>
      <c r="AD23" s="2">
        <v>7</v>
      </c>
      <c r="AE23" s="15">
        <v>100000</v>
      </c>
      <c r="AF23" s="4">
        <v>11.877557754516602</v>
      </c>
      <c r="AI23" s="2">
        <v>2</v>
      </c>
      <c r="AJ23" s="15">
        <v>10</v>
      </c>
      <c r="AK23" s="4">
        <v>25.755672454833984</v>
      </c>
      <c r="AM23" s="2">
        <v>4</v>
      </c>
      <c r="AN23" s="15">
        <v>10</v>
      </c>
      <c r="AO23" s="4">
        <v>26.598737716674805</v>
      </c>
      <c r="AQ23" s="2">
        <v>4</v>
      </c>
      <c r="AR23" s="15">
        <v>10</v>
      </c>
      <c r="AS23" s="4">
        <v>27.688098907470703</v>
      </c>
      <c r="AU23" s="2">
        <v>4</v>
      </c>
      <c r="AV23" s="15">
        <v>10</v>
      </c>
      <c r="AW23" s="4">
        <v>27.912519454956055</v>
      </c>
    </row>
    <row r="24" spans="1:49" x14ac:dyDescent="0.3">
      <c r="A24" s="6">
        <v>3</v>
      </c>
      <c r="B24" s="16">
        <v>100</v>
      </c>
      <c r="C24" s="8">
        <v>23.133029937744141</v>
      </c>
      <c r="F24" s="6">
        <v>8</v>
      </c>
      <c r="G24" s="16">
        <v>100</v>
      </c>
      <c r="H24" s="8">
        <v>23.871192932128906</v>
      </c>
      <c r="I24" s="9"/>
      <c r="K24" s="6">
        <v>4</v>
      </c>
      <c r="L24" s="16">
        <v>0.1</v>
      </c>
      <c r="M24" s="8">
        <v>32.119838714599609</v>
      </c>
      <c r="N24" s="5"/>
      <c r="P24" s="6">
        <v>2</v>
      </c>
      <c r="Q24" s="16">
        <v>1000</v>
      </c>
      <c r="R24" s="8">
        <v>18.646663665771484</v>
      </c>
      <c r="U24" s="6">
        <v>4</v>
      </c>
      <c r="V24" s="16">
        <v>100000</v>
      </c>
      <c r="W24" s="8">
        <v>11.824969291687012</v>
      </c>
      <c r="Y24" s="6">
        <v>2</v>
      </c>
      <c r="Z24" s="16">
        <v>10000</v>
      </c>
      <c r="AA24" s="8">
        <v>17.290666580200195</v>
      </c>
      <c r="AD24" s="6">
        <v>7</v>
      </c>
      <c r="AE24" s="16">
        <v>10000</v>
      </c>
      <c r="AF24" s="8">
        <v>15.499014854431152</v>
      </c>
      <c r="AI24" s="6">
        <v>2</v>
      </c>
      <c r="AJ24" s="16">
        <v>10</v>
      </c>
      <c r="AK24" s="8">
        <v>25.741588592529297</v>
      </c>
      <c r="AM24" s="6">
        <v>4</v>
      </c>
      <c r="AN24" s="16">
        <v>10</v>
      </c>
      <c r="AO24" s="8">
        <v>26.625751495361328</v>
      </c>
      <c r="AQ24" s="6">
        <v>4</v>
      </c>
      <c r="AR24" s="16">
        <v>10</v>
      </c>
      <c r="AS24" s="8">
        <v>27.660253524780273</v>
      </c>
      <c r="AU24" s="6">
        <v>4</v>
      </c>
      <c r="AV24" s="16">
        <v>10</v>
      </c>
      <c r="AW24" s="8">
        <v>27.929952621459961</v>
      </c>
    </row>
    <row r="25" spans="1:49" x14ac:dyDescent="0.3">
      <c r="A25" s="2">
        <v>3</v>
      </c>
      <c r="B25" s="15">
        <v>0</v>
      </c>
      <c r="C25" s="3" t="s">
        <v>5</v>
      </c>
      <c r="F25" s="2">
        <v>8</v>
      </c>
      <c r="G25" s="15">
        <v>0</v>
      </c>
      <c r="H25" s="3" t="s">
        <v>5</v>
      </c>
      <c r="I25" s="10"/>
      <c r="K25" s="2">
        <v>4</v>
      </c>
      <c r="L25" s="15">
        <v>0.1</v>
      </c>
      <c r="M25" s="4">
        <v>32.274665832519531</v>
      </c>
      <c r="N25" s="9"/>
      <c r="P25" s="2">
        <v>2</v>
      </c>
      <c r="Q25" s="15">
        <v>1000</v>
      </c>
      <c r="R25" s="4">
        <v>18.610820770263672</v>
      </c>
      <c r="U25" s="2">
        <v>4</v>
      </c>
      <c r="V25" s="15">
        <v>10000</v>
      </c>
      <c r="W25" s="4">
        <v>15.299125671386719</v>
      </c>
      <c r="Y25" s="2">
        <v>2</v>
      </c>
      <c r="Z25" s="15">
        <v>10000</v>
      </c>
      <c r="AA25" s="4">
        <v>17.273204803466797</v>
      </c>
      <c r="AD25" s="2">
        <v>7</v>
      </c>
      <c r="AE25" s="15">
        <v>10000</v>
      </c>
      <c r="AF25" s="4">
        <v>15.534358024597168</v>
      </c>
      <c r="AI25" s="2">
        <v>2</v>
      </c>
      <c r="AJ25" s="15">
        <v>0</v>
      </c>
      <c r="AK25" s="3">
        <v>0</v>
      </c>
      <c r="AM25" s="2">
        <v>4</v>
      </c>
      <c r="AN25" s="15">
        <v>0</v>
      </c>
      <c r="AO25" s="3">
        <v>0</v>
      </c>
      <c r="AQ25" s="2">
        <v>4</v>
      </c>
      <c r="AR25" s="15">
        <v>0</v>
      </c>
      <c r="AS25" s="3" t="s">
        <v>5</v>
      </c>
      <c r="AU25" s="2">
        <v>4</v>
      </c>
      <c r="AV25" s="15">
        <v>0</v>
      </c>
      <c r="AW25" s="3" t="s">
        <v>5</v>
      </c>
    </row>
    <row r="26" spans="1:49" x14ac:dyDescent="0.3">
      <c r="A26" s="6">
        <v>3</v>
      </c>
      <c r="B26" s="16">
        <v>0</v>
      </c>
      <c r="C26" s="7" t="s">
        <v>5</v>
      </c>
      <c r="F26" s="6">
        <v>8</v>
      </c>
      <c r="G26" s="16">
        <v>0</v>
      </c>
      <c r="H26" s="7" t="s">
        <v>5</v>
      </c>
      <c r="I26" s="11"/>
      <c r="K26" s="6">
        <v>4</v>
      </c>
      <c r="L26" s="16">
        <v>0.1</v>
      </c>
      <c r="M26" s="8">
        <v>32.343219757080078</v>
      </c>
      <c r="N26" s="10"/>
      <c r="P26" s="6">
        <v>2</v>
      </c>
      <c r="Q26" s="16">
        <v>1000</v>
      </c>
      <c r="R26" s="8">
        <v>18.655038833618164</v>
      </c>
      <c r="U26" s="6">
        <v>4</v>
      </c>
      <c r="V26" s="16">
        <v>1000</v>
      </c>
      <c r="W26" s="8">
        <v>18.572944641113281</v>
      </c>
      <c r="Y26" s="6">
        <v>2</v>
      </c>
      <c r="Z26" s="16">
        <v>10000</v>
      </c>
      <c r="AA26" s="8">
        <v>17.294445037841797</v>
      </c>
      <c r="AD26" s="6">
        <v>7</v>
      </c>
      <c r="AE26" s="16">
        <v>10000</v>
      </c>
      <c r="AF26" s="8">
        <v>15.219820976257324</v>
      </c>
      <c r="AI26" s="6">
        <v>2</v>
      </c>
      <c r="AJ26" s="16">
        <v>0</v>
      </c>
      <c r="AK26" s="7">
        <v>0</v>
      </c>
      <c r="AM26" s="6">
        <v>4</v>
      </c>
      <c r="AN26" s="16">
        <v>0</v>
      </c>
      <c r="AO26" s="7">
        <v>0</v>
      </c>
      <c r="AQ26" s="6">
        <v>4</v>
      </c>
      <c r="AR26" s="16">
        <v>0</v>
      </c>
      <c r="AS26" s="7" t="s">
        <v>5</v>
      </c>
      <c r="AU26" s="6">
        <v>4</v>
      </c>
      <c r="AV26" s="16">
        <v>0</v>
      </c>
      <c r="AW26" s="7" t="s">
        <v>5</v>
      </c>
    </row>
    <row r="27" spans="1:49" x14ac:dyDescent="0.3">
      <c r="A27" s="2">
        <v>4</v>
      </c>
      <c r="B27" s="15">
        <v>1000000</v>
      </c>
      <c r="C27" s="4">
        <v>8.3502349853515625</v>
      </c>
      <c r="F27" s="2">
        <v>9</v>
      </c>
      <c r="G27" s="15">
        <v>1000000</v>
      </c>
      <c r="H27" s="4">
        <v>8.5369234085083008</v>
      </c>
      <c r="I27" s="5"/>
      <c r="K27" s="2">
        <v>4</v>
      </c>
      <c r="L27" s="15">
        <v>0.01</v>
      </c>
      <c r="M27" s="4">
        <v>35.262908935546875</v>
      </c>
      <c r="N27" s="11"/>
      <c r="P27" s="2">
        <v>2</v>
      </c>
      <c r="Q27" s="15">
        <v>1</v>
      </c>
      <c r="R27" s="4">
        <v>28.616167068481445</v>
      </c>
      <c r="U27" s="2">
        <v>4</v>
      </c>
      <c r="V27" s="15">
        <v>100</v>
      </c>
      <c r="W27" s="4">
        <v>21.264705657958984</v>
      </c>
      <c r="Y27" s="2">
        <v>2</v>
      </c>
      <c r="Z27" s="15">
        <v>1000</v>
      </c>
      <c r="AA27" s="4">
        <v>21.46452522277832</v>
      </c>
      <c r="AD27" s="2">
        <v>7</v>
      </c>
      <c r="AE27" s="15">
        <v>1000</v>
      </c>
      <c r="AF27" s="4">
        <v>19.109287261962891</v>
      </c>
      <c r="AI27" s="2">
        <v>4</v>
      </c>
      <c r="AJ27" s="15">
        <v>100000</v>
      </c>
      <c r="AK27" s="4">
        <v>11.431200981140137</v>
      </c>
      <c r="AM27" s="2">
        <v>5</v>
      </c>
      <c r="AN27" s="15">
        <v>100000</v>
      </c>
      <c r="AO27" s="4">
        <v>12.729456901550293</v>
      </c>
      <c r="AQ27" s="2">
        <v>5</v>
      </c>
      <c r="AR27" s="15">
        <v>100000</v>
      </c>
      <c r="AS27" s="4">
        <v>13.778042793273926</v>
      </c>
      <c r="AU27" s="2">
        <v>5</v>
      </c>
      <c r="AV27" s="15">
        <v>100000</v>
      </c>
      <c r="AW27" s="4">
        <v>13.864686965942383</v>
      </c>
    </row>
    <row r="28" spans="1:49" x14ac:dyDescent="0.3">
      <c r="A28" s="6">
        <v>4</v>
      </c>
      <c r="B28" s="16">
        <v>1000000</v>
      </c>
      <c r="C28" s="8">
        <v>8.4503259658813477</v>
      </c>
      <c r="F28" s="6">
        <v>9</v>
      </c>
      <c r="G28" s="16">
        <v>1000000</v>
      </c>
      <c r="H28" s="8">
        <v>8.5236530303955078</v>
      </c>
      <c r="I28" s="9"/>
      <c r="K28" s="6">
        <v>4</v>
      </c>
      <c r="L28" s="16">
        <v>0.01</v>
      </c>
      <c r="M28" s="8">
        <v>35.506240844726563</v>
      </c>
      <c r="P28" s="6">
        <v>2</v>
      </c>
      <c r="Q28" s="16">
        <v>1</v>
      </c>
      <c r="R28" s="8">
        <v>28.634576797485352</v>
      </c>
      <c r="U28" s="6">
        <v>4</v>
      </c>
      <c r="V28" s="16">
        <v>10</v>
      </c>
      <c r="W28" s="8">
        <v>25.142047882080078</v>
      </c>
      <c r="Y28" s="6">
        <v>2</v>
      </c>
      <c r="Z28" s="16">
        <v>1000</v>
      </c>
      <c r="AA28" s="8">
        <v>21.472803115844727</v>
      </c>
      <c r="AD28" s="6">
        <v>7</v>
      </c>
      <c r="AE28" s="16">
        <v>1000</v>
      </c>
      <c r="AF28" s="8">
        <v>19.128742218017578</v>
      </c>
      <c r="AI28" s="6">
        <v>4</v>
      </c>
      <c r="AJ28" s="16">
        <v>100000</v>
      </c>
      <c r="AK28" s="8">
        <v>11.731159210205078</v>
      </c>
      <c r="AM28" s="6">
        <v>5</v>
      </c>
      <c r="AN28" s="16">
        <v>100000</v>
      </c>
      <c r="AO28" s="8">
        <v>12.823261260986328</v>
      </c>
      <c r="AQ28" s="6">
        <v>5</v>
      </c>
      <c r="AR28" s="16">
        <v>100000</v>
      </c>
      <c r="AS28" s="8">
        <v>13.757037162780762</v>
      </c>
      <c r="AU28" s="6">
        <v>5</v>
      </c>
      <c r="AV28" s="16">
        <v>100000</v>
      </c>
      <c r="AW28" s="8">
        <v>14.131328582763672</v>
      </c>
    </row>
    <row r="29" spans="1:49" x14ac:dyDescent="0.3">
      <c r="A29" s="2">
        <v>4</v>
      </c>
      <c r="B29" s="15">
        <v>100000</v>
      </c>
      <c r="C29" s="4">
        <v>11.780684471130371</v>
      </c>
      <c r="F29" s="2">
        <v>9</v>
      </c>
      <c r="G29" s="15">
        <v>100000</v>
      </c>
      <c r="H29" s="4">
        <v>12.129300117492676</v>
      </c>
      <c r="I29" s="5"/>
      <c r="K29" s="2">
        <v>4</v>
      </c>
      <c r="L29" s="15">
        <v>0.01</v>
      </c>
      <c r="M29" s="4">
        <v>35.352958679199219</v>
      </c>
      <c r="N29" s="5"/>
      <c r="P29" s="2">
        <v>2</v>
      </c>
      <c r="Q29" s="15">
        <v>1</v>
      </c>
      <c r="R29" s="4">
        <v>28.643190383911133</v>
      </c>
      <c r="U29" s="2">
        <v>4</v>
      </c>
      <c r="V29" s="15">
        <v>1</v>
      </c>
      <c r="W29" s="4">
        <v>28.106880187988281</v>
      </c>
      <c r="Y29" s="2">
        <v>2</v>
      </c>
      <c r="Z29" s="15">
        <v>1000</v>
      </c>
      <c r="AA29" s="4">
        <v>21.499229431152344</v>
      </c>
      <c r="AD29" s="2">
        <v>7</v>
      </c>
      <c r="AE29" s="15">
        <v>1000</v>
      </c>
      <c r="AF29" s="4">
        <v>19.118680953979492</v>
      </c>
      <c r="AI29" s="2">
        <v>4</v>
      </c>
      <c r="AJ29" s="15">
        <v>10000</v>
      </c>
      <c r="AK29" s="4">
        <v>14.602025032043457</v>
      </c>
      <c r="AM29" s="2">
        <v>5</v>
      </c>
      <c r="AN29" s="15">
        <v>10000</v>
      </c>
      <c r="AO29" s="4">
        <v>16.595075607299805</v>
      </c>
      <c r="AQ29" s="2">
        <v>5</v>
      </c>
      <c r="AR29" s="15">
        <v>10000</v>
      </c>
      <c r="AS29" s="4">
        <v>17.816373825073242</v>
      </c>
      <c r="AU29" s="2">
        <v>5</v>
      </c>
      <c r="AV29" s="15">
        <v>10000</v>
      </c>
      <c r="AW29" s="4">
        <v>18.321109771728516</v>
      </c>
    </row>
    <row r="30" spans="1:49" x14ac:dyDescent="0.3">
      <c r="A30" s="6">
        <v>4</v>
      </c>
      <c r="B30" s="16">
        <v>100000</v>
      </c>
      <c r="C30" s="8">
        <v>11.845637321472168</v>
      </c>
      <c r="F30" s="6">
        <v>9</v>
      </c>
      <c r="G30" s="16">
        <v>100000</v>
      </c>
      <c r="H30" s="8">
        <v>12.125360488891602</v>
      </c>
      <c r="I30" s="9"/>
      <c r="K30" s="6">
        <v>4</v>
      </c>
      <c r="L30" s="16">
        <v>1E-3</v>
      </c>
      <c r="M30" s="8">
        <v>37.881572723388672</v>
      </c>
      <c r="N30" s="9"/>
      <c r="P30" s="6">
        <v>2</v>
      </c>
      <c r="Q30" s="16">
        <v>0.1</v>
      </c>
      <c r="R30" s="8">
        <v>31.794191360473633</v>
      </c>
      <c r="U30" s="6">
        <v>4</v>
      </c>
      <c r="V30" s="16">
        <v>0.1</v>
      </c>
      <c r="W30" s="8">
        <v>32.144340515136719</v>
      </c>
      <c r="Y30" s="6">
        <v>2</v>
      </c>
      <c r="Z30" s="16">
        <v>100</v>
      </c>
      <c r="AA30" s="8">
        <v>24.023372650146484</v>
      </c>
      <c r="AD30" s="6">
        <v>7</v>
      </c>
      <c r="AE30" s="16">
        <v>100</v>
      </c>
      <c r="AF30" s="8">
        <v>22.126411437988281</v>
      </c>
      <c r="AI30" s="6">
        <v>4</v>
      </c>
      <c r="AJ30" s="16">
        <v>10000</v>
      </c>
      <c r="AK30" s="8">
        <v>14.843259811401367</v>
      </c>
      <c r="AM30" s="6">
        <v>5</v>
      </c>
      <c r="AN30" s="16">
        <v>10000</v>
      </c>
      <c r="AO30" s="8">
        <v>16.890895843505859</v>
      </c>
      <c r="AQ30" s="6">
        <v>5</v>
      </c>
      <c r="AR30" s="16">
        <v>10000</v>
      </c>
      <c r="AS30" s="8">
        <v>17.797744750976563</v>
      </c>
      <c r="AU30" s="6">
        <v>5</v>
      </c>
      <c r="AV30" s="16">
        <v>10000</v>
      </c>
      <c r="AW30" s="8">
        <v>18.496095657348633</v>
      </c>
    </row>
    <row r="31" spans="1:49" x14ac:dyDescent="0.3">
      <c r="A31" s="2">
        <v>4</v>
      </c>
      <c r="B31" s="15">
        <v>10000</v>
      </c>
      <c r="C31" s="4">
        <v>15.332642555236816</v>
      </c>
      <c r="F31" s="2">
        <v>9</v>
      </c>
      <c r="G31" s="15">
        <v>10000</v>
      </c>
      <c r="H31" s="4">
        <v>15.592616081237793</v>
      </c>
      <c r="I31" s="5"/>
      <c r="K31" s="2">
        <v>4</v>
      </c>
      <c r="L31" s="15">
        <v>1E-3</v>
      </c>
      <c r="M31" s="3">
        <v>0</v>
      </c>
      <c r="N31" s="5"/>
      <c r="P31" s="2">
        <v>2</v>
      </c>
      <c r="Q31" s="15">
        <v>0.1</v>
      </c>
      <c r="R31" s="4">
        <v>32.118312835693359</v>
      </c>
      <c r="U31" s="2">
        <v>4</v>
      </c>
      <c r="V31" s="15">
        <v>0.01</v>
      </c>
      <c r="W31" s="4">
        <v>36.896450042724609</v>
      </c>
      <c r="Y31" s="2">
        <v>2</v>
      </c>
      <c r="Z31" s="15">
        <v>100</v>
      </c>
      <c r="AA31" s="4">
        <v>24.010702133178711</v>
      </c>
      <c r="AD31" s="2">
        <v>7</v>
      </c>
      <c r="AE31" s="15">
        <v>100</v>
      </c>
      <c r="AF31" s="4">
        <v>22.103069305419922</v>
      </c>
      <c r="AI31" s="2">
        <v>4</v>
      </c>
      <c r="AJ31" s="15">
        <v>1000</v>
      </c>
      <c r="AK31" s="4">
        <v>19.568414688110352</v>
      </c>
      <c r="AM31" s="2">
        <v>5</v>
      </c>
      <c r="AN31" s="15">
        <v>1000</v>
      </c>
      <c r="AO31" s="4">
        <v>20.677482604980469</v>
      </c>
      <c r="AQ31" s="2">
        <v>5</v>
      </c>
      <c r="AR31" s="15">
        <v>1000</v>
      </c>
      <c r="AS31" s="4">
        <v>20.642248153686523</v>
      </c>
      <c r="AU31" s="2">
        <v>5</v>
      </c>
      <c r="AV31" s="15">
        <v>1000</v>
      </c>
      <c r="AW31" s="4">
        <v>21.208568572998047</v>
      </c>
    </row>
    <row r="32" spans="1:49" x14ac:dyDescent="0.3">
      <c r="A32" s="6">
        <v>4</v>
      </c>
      <c r="B32" s="16">
        <v>10000</v>
      </c>
      <c r="C32" s="8">
        <v>15.318896293640137</v>
      </c>
      <c r="F32" s="6">
        <v>9</v>
      </c>
      <c r="G32" s="16">
        <v>10000</v>
      </c>
      <c r="H32" s="8">
        <v>15.52694034576416</v>
      </c>
      <c r="I32" s="9"/>
      <c r="K32" s="6">
        <v>4</v>
      </c>
      <c r="L32" s="16">
        <v>1E-3</v>
      </c>
      <c r="M32" s="8">
        <v>39.332202911376953</v>
      </c>
      <c r="N32" s="9"/>
      <c r="P32" s="6">
        <v>2</v>
      </c>
      <c r="Q32" s="16">
        <v>0.1</v>
      </c>
      <c r="R32" s="8">
        <v>32.238468170166016</v>
      </c>
      <c r="U32" s="6">
        <v>4</v>
      </c>
      <c r="V32" s="16">
        <v>0</v>
      </c>
      <c r="W32" s="7" t="s">
        <v>5</v>
      </c>
      <c r="Y32" s="6">
        <v>2</v>
      </c>
      <c r="Z32" s="16">
        <v>100</v>
      </c>
      <c r="AA32" s="8">
        <v>23.992500305175781</v>
      </c>
      <c r="AD32" s="6">
        <v>7</v>
      </c>
      <c r="AE32" s="16">
        <v>100</v>
      </c>
      <c r="AF32" s="8">
        <v>22.259605407714844</v>
      </c>
      <c r="AI32" s="6">
        <v>4</v>
      </c>
      <c r="AJ32" s="16">
        <v>1000</v>
      </c>
      <c r="AK32" s="8">
        <v>19.80938720703125</v>
      </c>
      <c r="AM32" s="6">
        <v>5</v>
      </c>
      <c r="AN32" s="16">
        <v>1000</v>
      </c>
      <c r="AO32" s="8">
        <v>21.000110626220703</v>
      </c>
      <c r="AQ32" s="6">
        <v>5</v>
      </c>
      <c r="AR32" s="16">
        <v>1000</v>
      </c>
      <c r="AS32" s="8">
        <v>20.552248001098633</v>
      </c>
      <c r="AU32" s="6">
        <v>5</v>
      </c>
      <c r="AV32" s="16">
        <v>1000</v>
      </c>
      <c r="AW32" s="8">
        <v>21.531364440917969</v>
      </c>
    </row>
    <row r="33" spans="1:49" x14ac:dyDescent="0.3">
      <c r="A33" s="2">
        <v>4</v>
      </c>
      <c r="B33" s="15">
        <v>1000</v>
      </c>
      <c r="C33" s="4">
        <v>18.494091033935547</v>
      </c>
      <c r="F33" s="2">
        <v>9</v>
      </c>
      <c r="G33" s="15">
        <v>1000</v>
      </c>
      <c r="H33" s="4">
        <v>18.920186996459961</v>
      </c>
      <c r="I33" s="5"/>
      <c r="K33" s="2">
        <v>4</v>
      </c>
      <c r="L33" s="15">
        <v>1E-4</v>
      </c>
      <c r="M33" s="3">
        <v>0</v>
      </c>
      <c r="N33" s="5"/>
      <c r="P33" s="2">
        <v>2</v>
      </c>
      <c r="Q33" s="15">
        <v>0.01</v>
      </c>
      <c r="R33" s="4">
        <v>34.203456878662109</v>
      </c>
      <c r="U33" s="2">
        <v>5</v>
      </c>
      <c r="V33" s="15">
        <v>1000000</v>
      </c>
      <c r="W33" s="4">
        <v>7.7165307998657227</v>
      </c>
      <c r="Y33" s="2">
        <v>2</v>
      </c>
      <c r="Z33" s="15">
        <v>10</v>
      </c>
      <c r="AA33" s="4">
        <v>27.440036773681641</v>
      </c>
      <c r="AD33" s="2">
        <v>7</v>
      </c>
      <c r="AE33" s="15">
        <v>10</v>
      </c>
      <c r="AF33" s="4">
        <v>25.504758834838867</v>
      </c>
      <c r="AI33" s="2">
        <v>4</v>
      </c>
      <c r="AJ33" s="15">
        <v>100</v>
      </c>
      <c r="AK33" s="4">
        <v>21.410198211669922</v>
      </c>
      <c r="AM33" s="2">
        <v>5</v>
      </c>
      <c r="AN33" s="15">
        <v>100</v>
      </c>
      <c r="AO33" s="4">
        <v>24.065223693847656</v>
      </c>
      <c r="AQ33" s="2">
        <v>5</v>
      </c>
      <c r="AR33" s="15">
        <v>100</v>
      </c>
      <c r="AS33" s="4">
        <v>24.191219329833984</v>
      </c>
      <c r="AU33" s="2">
        <v>5</v>
      </c>
      <c r="AV33" s="15">
        <v>100</v>
      </c>
      <c r="AW33" s="4">
        <v>25.208518981933594</v>
      </c>
    </row>
    <row r="34" spans="1:49" x14ac:dyDescent="0.3">
      <c r="A34" s="6">
        <v>4</v>
      </c>
      <c r="B34" s="16">
        <v>1000</v>
      </c>
      <c r="C34" s="8">
        <v>18.51732063293457</v>
      </c>
      <c r="F34" s="6">
        <v>9</v>
      </c>
      <c r="G34" s="16">
        <v>1000</v>
      </c>
      <c r="H34" s="8">
        <v>18.937273025512695</v>
      </c>
      <c r="I34" s="9"/>
      <c r="K34" s="6">
        <v>4</v>
      </c>
      <c r="L34" s="16">
        <v>1E-4</v>
      </c>
      <c r="M34" s="7">
        <v>0</v>
      </c>
      <c r="N34" s="9"/>
      <c r="P34" s="6">
        <v>2</v>
      </c>
      <c r="Q34" s="16">
        <v>0.01</v>
      </c>
      <c r="R34" s="8">
        <v>34.646331787109375</v>
      </c>
      <c r="U34" s="6">
        <v>5</v>
      </c>
      <c r="V34" s="16">
        <v>100000</v>
      </c>
      <c r="W34" s="8">
        <v>11.846294403076172</v>
      </c>
      <c r="Y34" s="6">
        <v>2</v>
      </c>
      <c r="Z34" s="16">
        <v>10</v>
      </c>
      <c r="AA34" s="8">
        <v>27.443876266479492</v>
      </c>
      <c r="AD34" s="6">
        <v>7</v>
      </c>
      <c r="AE34" s="16">
        <v>10</v>
      </c>
      <c r="AF34" s="8">
        <v>25.473947525024414</v>
      </c>
      <c r="AI34" s="6">
        <v>4</v>
      </c>
      <c r="AJ34" s="16">
        <v>100</v>
      </c>
      <c r="AK34" s="8">
        <v>21.648143768310547</v>
      </c>
      <c r="AM34" s="6">
        <v>5</v>
      </c>
      <c r="AN34" s="16">
        <v>100</v>
      </c>
      <c r="AO34" s="8">
        <v>24.246236801147461</v>
      </c>
      <c r="AQ34" s="6">
        <v>5</v>
      </c>
      <c r="AR34" s="16">
        <v>100</v>
      </c>
      <c r="AS34" s="8">
        <v>24.144128799438477</v>
      </c>
      <c r="AU34" s="6">
        <v>5</v>
      </c>
      <c r="AV34" s="16">
        <v>100</v>
      </c>
      <c r="AW34" s="8">
        <v>25.05792236328125</v>
      </c>
    </row>
    <row r="35" spans="1:49" x14ac:dyDescent="0.3">
      <c r="A35" s="2">
        <v>4</v>
      </c>
      <c r="B35" s="15">
        <v>100</v>
      </c>
      <c r="C35" s="4">
        <v>21.877994537353516</v>
      </c>
      <c r="F35" s="2">
        <v>9</v>
      </c>
      <c r="G35" s="15">
        <v>100</v>
      </c>
      <c r="H35" s="4">
        <v>22.310911178588867</v>
      </c>
      <c r="I35" s="5"/>
      <c r="K35" s="2">
        <v>4</v>
      </c>
      <c r="L35" s="15">
        <v>1E-4</v>
      </c>
      <c r="M35" s="3">
        <v>0</v>
      </c>
      <c r="N35" s="5"/>
      <c r="P35" s="2">
        <v>2</v>
      </c>
      <c r="Q35" s="15">
        <v>0.01</v>
      </c>
      <c r="R35" s="4">
        <v>35.299160003662109</v>
      </c>
      <c r="U35" s="2">
        <v>5</v>
      </c>
      <c r="V35" s="15">
        <v>10000</v>
      </c>
      <c r="W35" s="4">
        <v>15.376070976257324</v>
      </c>
      <c r="Y35" s="2">
        <v>2</v>
      </c>
      <c r="Z35" s="15">
        <v>10</v>
      </c>
      <c r="AA35" s="4">
        <v>27.490684509277344</v>
      </c>
      <c r="AD35" s="2">
        <v>7</v>
      </c>
      <c r="AE35" s="15">
        <v>10</v>
      </c>
      <c r="AF35" s="4">
        <v>25.477273941040039</v>
      </c>
      <c r="AI35" s="2">
        <v>4</v>
      </c>
      <c r="AJ35" s="15">
        <v>10</v>
      </c>
      <c r="AK35" s="4">
        <v>25.356578826904297</v>
      </c>
      <c r="AM35" s="2">
        <v>5</v>
      </c>
      <c r="AN35" s="15">
        <v>10</v>
      </c>
      <c r="AO35" s="4">
        <v>26.796981811523438</v>
      </c>
      <c r="AQ35" s="2">
        <v>5</v>
      </c>
      <c r="AR35" s="15">
        <v>10</v>
      </c>
      <c r="AS35" s="4">
        <v>27.951253890991211</v>
      </c>
      <c r="AU35" s="2">
        <v>5</v>
      </c>
      <c r="AV35" s="15">
        <v>10</v>
      </c>
      <c r="AW35" s="4">
        <v>28.104736328125</v>
      </c>
    </row>
    <row r="36" spans="1:49" x14ac:dyDescent="0.3">
      <c r="A36" s="6">
        <v>4</v>
      </c>
      <c r="B36" s="16">
        <v>100</v>
      </c>
      <c r="C36" s="8">
        <v>21.860256195068359</v>
      </c>
      <c r="F36" s="6">
        <v>9</v>
      </c>
      <c r="G36" s="16">
        <v>100</v>
      </c>
      <c r="H36" s="8">
        <v>22.300148010253906</v>
      </c>
      <c r="I36" s="9"/>
      <c r="K36" s="6">
        <v>4</v>
      </c>
      <c r="L36" s="16">
        <v>0</v>
      </c>
      <c r="M36" s="7">
        <v>0</v>
      </c>
      <c r="N36" s="9"/>
      <c r="P36" s="6">
        <v>2</v>
      </c>
      <c r="Q36" s="16">
        <v>0</v>
      </c>
      <c r="R36" s="7" t="s">
        <v>5</v>
      </c>
      <c r="U36" s="6">
        <v>5</v>
      </c>
      <c r="V36" s="16">
        <v>1000</v>
      </c>
      <c r="W36" s="8">
        <v>18.693437576293945</v>
      </c>
      <c r="Y36" s="6">
        <v>2</v>
      </c>
      <c r="Z36" s="16">
        <v>0</v>
      </c>
      <c r="AA36" s="7" t="s">
        <v>5</v>
      </c>
      <c r="AD36" s="6">
        <v>7</v>
      </c>
      <c r="AE36" s="16">
        <v>0</v>
      </c>
      <c r="AF36" s="7" t="s">
        <v>5</v>
      </c>
      <c r="AI36" s="6">
        <v>4</v>
      </c>
      <c r="AJ36" s="16">
        <v>10</v>
      </c>
      <c r="AK36" s="8">
        <v>25.578958511352539</v>
      </c>
      <c r="AM36" s="6">
        <v>5</v>
      </c>
      <c r="AN36" s="16">
        <v>10</v>
      </c>
      <c r="AO36" s="8">
        <v>26.935543060302734</v>
      </c>
      <c r="AQ36" s="6">
        <v>5</v>
      </c>
      <c r="AR36" s="16">
        <v>10</v>
      </c>
      <c r="AS36" s="8">
        <v>27.90605354309082</v>
      </c>
      <c r="AU36" s="6">
        <v>5</v>
      </c>
      <c r="AV36" s="16">
        <v>10</v>
      </c>
      <c r="AW36" s="8">
        <v>28.318321228027344</v>
      </c>
    </row>
    <row r="37" spans="1:49" x14ac:dyDescent="0.3">
      <c r="A37" s="2">
        <v>4</v>
      </c>
      <c r="B37" s="15">
        <v>0</v>
      </c>
      <c r="C37" s="3" t="s">
        <v>5</v>
      </c>
      <c r="F37" s="2">
        <v>9</v>
      </c>
      <c r="G37" s="15">
        <v>0</v>
      </c>
      <c r="H37" s="3" t="s">
        <v>5</v>
      </c>
      <c r="I37" s="10"/>
      <c r="K37" s="2">
        <v>4</v>
      </c>
      <c r="L37" s="15">
        <v>0</v>
      </c>
      <c r="M37" s="3">
        <v>0</v>
      </c>
      <c r="N37" s="5"/>
      <c r="P37" s="2">
        <v>2</v>
      </c>
      <c r="Q37" s="15">
        <v>0</v>
      </c>
      <c r="R37" s="3" t="s">
        <v>5</v>
      </c>
      <c r="U37" s="2">
        <v>5</v>
      </c>
      <c r="V37" s="15">
        <v>100</v>
      </c>
      <c r="W37" s="4">
        <v>21.404531478881836</v>
      </c>
      <c r="Y37" s="2">
        <v>2</v>
      </c>
      <c r="Z37" s="15">
        <v>0</v>
      </c>
      <c r="AA37" s="3" t="s">
        <v>5</v>
      </c>
      <c r="AD37" s="2">
        <v>7</v>
      </c>
      <c r="AE37" s="15">
        <v>0</v>
      </c>
      <c r="AF37" s="3" t="s">
        <v>5</v>
      </c>
      <c r="AI37" s="2">
        <v>4</v>
      </c>
      <c r="AJ37" s="15">
        <v>0</v>
      </c>
      <c r="AK37" s="3">
        <v>0</v>
      </c>
      <c r="AM37" s="2">
        <v>5</v>
      </c>
      <c r="AN37" s="15">
        <v>0</v>
      </c>
      <c r="AO37" s="3">
        <v>0</v>
      </c>
      <c r="AQ37" s="2">
        <v>5</v>
      </c>
      <c r="AR37" s="15">
        <v>0</v>
      </c>
      <c r="AS37" s="3" t="s">
        <v>5</v>
      </c>
      <c r="AU37" s="2">
        <v>5</v>
      </c>
      <c r="AV37" s="15">
        <v>0</v>
      </c>
      <c r="AW37" s="3" t="s">
        <v>5</v>
      </c>
    </row>
    <row r="38" spans="1:49" x14ac:dyDescent="0.3">
      <c r="A38" s="6">
        <v>4</v>
      </c>
      <c r="B38" s="16">
        <v>0</v>
      </c>
      <c r="C38" s="7" t="s">
        <v>5</v>
      </c>
      <c r="F38" s="6">
        <v>9</v>
      </c>
      <c r="G38" s="16">
        <v>0</v>
      </c>
      <c r="H38" s="7" t="s">
        <v>5</v>
      </c>
      <c r="I38" s="11"/>
      <c r="K38" s="6">
        <v>4</v>
      </c>
      <c r="L38" s="16">
        <v>0</v>
      </c>
      <c r="M38" s="7">
        <v>0</v>
      </c>
      <c r="N38" s="9"/>
      <c r="P38" s="6">
        <v>2</v>
      </c>
      <c r="Q38" s="16">
        <v>0</v>
      </c>
      <c r="R38" s="7" t="s">
        <v>5</v>
      </c>
      <c r="U38" s="6">
        <v>5</v>
      </c>
      <c r="V38" s="16">
        <v>10</v>
      </c>
      <c r="W38" s="8">
        <v>25.180984497070313</v>
      </c>
      <c r="Y38" s="6">
        <v>2</v>
      </c>
      <c r="Z38" s="16">
        <v>0</v>
      </c>
      <c r="AA38" s="7" t="s">
        <v>5</v>
      </c>
      <c r="AD38" s="6">
        <v>7</v>
      </c>
      <c r="AE38" s="16">
        <v>0</v>
      </c>
      <c r="AF38" s="7" t="s">
        <v>5</v>
      </c>
      <c r="AI38" s="2">
        <v>5</v>
      </c>
      <c r="AJ38" s="15">
        <v>100000</v>
      </c>
      <c r="AK38" s="4">
        <v>12.481371879577637</v>
      </c>
      <c r="AM38" s="6">
        <v>5</v>
      </c>
      <c r="AN38" s="16">
        <v>0</v>
      </c>
      <c r="AO38" s="7">
        <v>0</v>
      </c>
      <c r="AQ38" s="6">
        <v>5</v>
      </c>
      <c r="AR38" s="16">
        <v>0</v>
      </c>
      <c r="AS38" s="7" t="s">
        <v>5</v>
      </c>
      <c r="AU38" s="6">
        <v>5</v>
      </c>
      <c r="AV38" s="16">
        <v>0</v>
      </c>
      <c r="AW38" s="7" t="s">
        <v>5</v>
      </c>
    </row>
    <row r="39" spans="1:49" x14ac:dyDescent="0.3">
      <c r="A39" s="2">
        <v>5</v>
      </c>
      <c r="B39" s="15">
        <v>1000000</v>
      </c>
      <c r="C39" s="4">
        <v>8.3645153045654297</v>
      </c>
      <c r="F39" s="2">
        <v>10</v>
      </c>
      <c r="G39" s="15">
        <v>1000000</v>
      </c>
      <c r="H39" s="4">
        <v>8.4828100204467773</v>
      </c>
      <c r="I39" s="5"/>
      <c r="P39" s="2">
        <v>7</v>
      </c>
      <c r="Q39" s="15">
        <v>100000</v>
      </c>
      <c r="R39" s="4">
        <v>11.51572322845459</v>
      </c>
      <c r="U39" s="2">
        <v>5</v>
      </c>
      <c r="V39" s="15">
        <v>1</v>
      </c>
      <c r="W39" s="4">
        <v>28.216806411743164</v>
      </c>
      <c r="Y39" s="2">
        <v>4</v>
      </c>
      <c r="Z39" s="15">
        <v>100000</v>
      </c>
      <c r="AA39" s="4">
        <v>13.950290679931641</v>
      </c>
      <c r="AD39" s="2">
        <v>10</v>
      </c>
      <c r="AE39" s="15">
        <v>100000</v>
      </c>
      <c r="AF39" s="4">
        <v>12.212597846984863</v>
      </c>
      <c r="AI39" s="6">
        <v>5</v>
      </c>
      <c r="AJ39" s="16">
        <v>100000</v>
      </c>
      <c r="AK39" s="8">
        <v>12.680636405944824</v>
      </c>
      <c r="AM39" s="2">
        <v>7</v>
      </c>
      <c r="AN39" s="15">
        <v>100000</v>
      </c>
      <c r="AO39" s="4">
        <v>11.744656562805176</v>
      </c>
      <c r="AQ39" s="2">
        <v>7</v>
      </c>
      <c r="AR39" s="15">
        <v>100000</v>
      </c>
      <c r="AS39" s="4">
        <v>13.816885948181152</v>
      </c>
      <c r="AU39" s="2">
        <v>7</v>
      </c>
      <c r="AV39" s="15">
        <v>100000</v>
      </c>
      <c r="AW39" s="4">
        <v>12.075007438659668</v>
      </c>
    </row>
    <row r="40" spans="1:49" x14ac:dyDescent="0.3">
      <c r="A40" s="6">
        <v>5</v>
      </c>
      <c r="B40" s="16">
        <v>1000000</v>
      </c>
      <c r="C40" s="8">
        <v>8.5072431564331055</v>
      </c>
      <c r="F40" s="6">
        <v>10</v>
      </c>
      <c r="G40" s="16">
        <v>1000000</v>
      </c>
      <c r="H40" s="8">
        <v>8.874420166015625</v>
      </c>
      <c r="I40" s="9"/>
      <c r="P40" s="6">
        <v>7</v>
      </c>
      <c r="Q40" s="16">
        <v>100000</v>
      </c>
      <c r="R40" s="8">
        <v>11.437056541442871</v>
      </c>
      <c r="U40" s="6">
        <v>5</v>
      </c>
      <c r="V40" s="16">
        <v>0.1</v>
      </c>
      <c r="W40" s="8">
        <v>32.144210815429688</v>
      </c>
      <c r="Y40" s="6">
        <v>4</v>
      </c>
      <c r="Z40" s="16">
        <v>100000</v>
      </c>
      <c r="AA40" s="8">
        <v>13.777278900146484</v>
      </c>
      <c r="AD40" s="6">
        <v>10</v>
      </c>
      <c r="AE40" s="16">
        <v>100000</v>
      </c>
      <c r="AF40" s="8">
        <v>12.314696311950684</v>
      </c>
      <c r="AI40" s="2">
        <v>5</v>
      </c>
      <c r="AJ40" s="15">
        <v>10000</v>
      </c>
      <c r="AK40" s="4">
        <v>16.071781158447266</v>
      </c>
      <c r="AM40" s="6">
        <v>7</v>
      </c>
      <c r="AN40" s="16">
        <v>100000</v>
      </c>
      <c r="AO40" s="8">
        <v>12.056751251220703</v>
      </c>
      <c r="AQ40" s="6">
        <v>7</v>
      </c>
      <c r="AR40" s="16">
        <v>100000</v>
      </c>
      <c r="AS40" s="8">
        <v>13.711454391479492</v>
      </c>
      <c r="AU40" s="6">
        <v>7</v>
      </c>
      <c r="AV40" s="16">
        <v>100000</v>
      </c>
      <c r="AW40" s="8">
        <v>12.06786060333252</v>
      </c>
    </row>
    <row r="41" spans="1:49" x14ac:dyDescent="0.3">
      <c r="A41" s="2">
        <v>5</v>
      </c>
      <c r="B41" s="15">
        <v>100000</v>
      </c>
      <c r="C41" s="4">
        <v>11.770981788635254</v>
      </c>
      <c r="F41" s="2">
        <v>10</v>
      </c>
      <c r="G41" s="15">
        <v>100000</v>
      </c>
      <c r="H41" s="4">
        <v>12.581087112426758</v>
      </c>
      <c r="I41" s="5"/>
      <c r="P41" s="2">
        <v>7</v>
      </c>
      <c r="Q41" s="15">
        <v>100000</v>
      </c>
      <c r="R41" s="4">
        <v>11.883085250854492</v>
      </c>
      <c r="U41" s="2">
        <v>5</v>
      </c>
      <c r="V41" s="15">
        <v>0.01</v>
      </c>
      <c r="W41" s="4">
        <v>36.312919616699219</v>
      </c>
      <c r="Y41" s="2">
        <v>4</v>
      </c>
      <c r="Z41" s="15">
        <v>100000</v>
      </c>
      <c r="AA41" s="4">
        <v>13.98858642578125</v>
      </c>
      <c r="AD41" s="2">
        <v>10</v>
      </c>
      <c r="AE41" s="15">
        <v>100000</v>
      </c>
      <c r="AF41" s="4">
        <v>12.300030708312988</v>
      </c>
      <c r="AI41" s="6">
        <v>5</v>
      </c>
      <c r="AJ41" s="16">
        <v>10000</v>
      </c>
      <c r="AK41" s="8">
        <v>16.173637390136719</v>
      </c>
      <c r="AM41" s="2">
        <v>7</v>
      </c>
      <c r="AN41" s="15">
        <v>10000</v>
      </c>
      <c r="AO41" s="4">
        <v>15.527132034301758</v>
      </c>
      <c r="AQ41" s="2">
        <v>7</v>
      </c>
      <c r="AR41" s="15">
        <v>10000</v>
      </c>
      <c r="AS41" s="4">
        <v>17.845335006713867</v>
      </c>
      <c r="AU41" s="2">
        <v>7</v>
      </c>
      <c r="AV41" s="15">
        <v>1000</v>
      </c>
      <c r="AW41" s="4">
        <v>21.512445449829102</v>
      </c>
    </row>
    <row r="42" spans="1:49" x14ac:dyDescent="0.3">
      <c r="A42" s="6">
        <v>5</v>
      </c>
      <c r="B42" s="16">
        <v>100000</v>
      </c>
      <c r="C42" s="8">
        <v>11.977444648742676</v>
      </c>
      <c r="F42" s="6">
        <v>10</v>
      </c>
      <c r="G42" s="16">
        <v>100000</v>
      </c>
      <c r="H42" s="8">
        <v>11.903988838195801</v>
      </c>
      <c r="I42" s="9"/>
      <c r="P42" s="6">
        <v>7</v>
      </c>
      <c r="Q42" s="16">
        <v>1000</v>
      </c>
      <c r="R42" s="8">
        <v>18.298810958862305</v>
      </c>
      <c r="U42" s="6">
        <v>5</v>
      </c>
      <c r="V42" s="16">
        <v>0</v>
      </c>
      <c r="W42" s="7" t="s">
        <v>5</v>
      </c>
      <c r="Y42" s="6">
        <v>4</v>
      </c>
      <c r="Z42" s="16">
        <v>10000</v>
      </c>
      <c r="AA42" s="8">
        <v>16.726350784301758</v>
      </c>
      <c r="AD42" s="6">
        <v>10</v>
      </c>
      <c r="AE42" s="16">
        <v>10000</v>
      </c>
      <c r="AF42" s="8">
        <v>15.825652122497559</v>
      </c>
      <c r="AI42" s="2">
        <v>5</v>
      </c>
      <c r="AJ42" s="15">
        <v>1000</v>
      </c>
      <c r="AK42" s="4">
        <v>19.346015930175781</v>
      </c>
      <c r="AM42" s="6">
        <v>7</v>
      </c>
      <c r="AN42" s="16">
        <v>10000</v>
      </c>
      <c r="AO42" s="8">
        <v>15.753414154052734</v>
      </c>
      <c r="AQ42" s="6">
        <v>7</v>
      </c>
      <c r="AR42" s="16">
        <v>10000</v>
      </c>
      <c r="AS42" s="8">
        <v>17.777009963989258</v>
      </c>
      <c r="AU42" s="6">
        <v>7</v>
      </c>
      <c r="AV42" s="15">
        <v>1000</v>
      </c>
      <c r="AW42" s="8">
        <v>23.374362945556641</v>
      </c>
    </row>
    <row r="43" spans="1:49" x14ac:dyDescent="0.3">
      <c r="A43" s="2">
        <v>5</v>
      </c>
      <c r="B43" s="15">
        <v>10000</v>
      </c>
      <c r="C43" s="4">
        <v>15.34335994720459</v>
      </c>
      <c r="F43" s="2">
        <v>10</v>
      </c>
      <c r="G43" s="15">
        <v>10000</v>
      </c>
      <c r="H43" s="4">
        <v>15.535981178283691</v>
      </c>
      <c r="I43" s="5"/>
      <c r="P43" s="2">
        <v>7</v>
      </c>
      <c r="Q43" s="15">
        <v>1000</v>
      </c>
      <c r="R43" s="4">
        <v>18.399311065673828</v>
      </c>
      <c r="U43" s="2">
        <v>7</v>
      </c>
      <c r="V43" s="15">
        <v>1000000</v>
      </c>
      <c r="W43" s="4">
        <v>7.8281497955322266</v>
      </c>
      <c r="Y43" s="2">
        <v>4</v>
      </c>
      <c r="Z43" s="15">
        <v>10000</v>
      </c>
      <c r="AA43" s="4">
        <v>16.786211013793945</v>
      </c>
      <c r="AD43" s="2">
        <v>10</v>
      </c>
      <c r="AE43" s="15">
        <v>10000</v>
      </c>
      <c r="AF43" s="4">
        <v>15.886402130126953</v>
      </c>
      <c r="AI43" s="6">
        <v>5</v>
      </c>
      <c r="AJ43" s="16">
        <v>1000</v>
      </c>
      <c r="AK43" s="8">
        <v>19.176443099975586</v>
      </c>
      <c r="AM43" s="2">
        <v>7</v>
      </c>
      <c r="AN43" s="15">
        <v>1000</v>
      </c>
      <c r="AO43" s="4">
        <v>19.360343933105469</v>
      </c>
      <c r="AQ43" s="2">
        <v>7</v>
      </c>
      <c r="AR43" s="15">
        <v>1000</v>
      </c>
      <c r="AS43" s="4">
        <v>20.696222305297852</v>
      </c>
      <c r="AU43" s="2">
        <v>7</v>
      </c>
      <c r="AV43" s="15">
        <v>10</v>
      </c>
      <c r="AW43" s="4">
        <v>26.327159881591797</v>
      </c>
    </row>
    <row r="44" spans="1:49" x14ac:dyDescent="0.3">
      <c r="A44" s="6">
        <v>5</v>
      </c>
      <c r="B44" s="16">
        <v>10000</v>
      </c>
      <c r="C44" s="8">
        <v>15.357789039611816</v>
      </c>
      <c r="F44" s="6">
        <v>10</v>
      </c>
      <c r="G44" s="16">
        <v>10000</v>
      </c>
      <c r="H44" s="8">
        <v>15.748470306396484</v>
      </c>
      <c r="I44" s="9"/>
      <c r="P44" s="6">
        <v>7</v>
      </c>
      <c r="Q44" s="16">
        <v>1000</v>
      </c>
      <c r="R44" s="8">
        <v>18.584672927856445</v>
      </c>
      <c r="U44" s="6">
        <v>7</v>
      </c>
      <c r="V44" s="16">
        <v>100000</v>
      </c>
      <c r="W44" s="8">
        <v>11.875972747802734</v>
      </c>
      <c r="Y44" s="6">
        <v>4</v>
      </c>
      <c r="Z44" s="16">
        <v>10000</v>
      </c>
      <c r="AA44" s="8">
        <v>16.439662933349609</v>
      </c>
      <c r="AD44" s="6">
        <v>10</v>
      </c>
      <c r="AE44" s="16">
        <v>10000</v>
      </c>
      <c r="AF44" s="8">
        <v>15.677809715270996</v>
      </c>
      <c r="AI44" s="2">
        <v>5</v>
      </c>
      <c r="AJ44" s="15">
        <v>100</v>
      </c>
      <c r="AK44" s="4">
        <v>22.593334197998047</v>
      </c>
      <c r="AM44" s="6">
        <v>7</v>
      </c>
      <c r="AN44" s="16">
        <v>1000</v>
      </c>
      <c r="AO44" s="8">
        <v>19.547630310058594</v>
      </c>
      <c r="AQ44" s="6">
        <v>7</v>
      </c>
      <c r="AR44" s="16">
        <v>1000</v>
      </c>
      <c r="AS44" s="8">
        <v>20.607620239257813</v>
      </c>
      <c r="AU44" s="6">
        <v>7</v>
      </c>
      <c r="AV44" s="16">
        <v>10</v>
      </c>
      <c r="AW44" s="8">
        <v>26.290336608886719</v>
      </c>
    </row>
    <row r="45" spans="1:49" x14ac:dyDescent="0.3">
      <c r="A45" s="2">
        <v>5</v>
      </c>
      <c r="B45" s="15">
        <v>1000</v>
      </c>
      <c r="C45" s="4">
        <v>18.532327651977539</v>
      </c>
      <c r="F45" s="2">
        <v>10</v>
      </c>
      <c r="G45" s="15">
        <v>1000</v>
      </c>
      <c r="H45" s="4">
        <v>18.870216369628906</v>
      </c>
      <c r="I45" s="5"/>
      <c r="P45" s="2">
        <v>7</v>
      </c>
      <c r="Q45" s="15">
        <v>1</v>
      </c>
      <c r="R45" s="4">
        <v>28.323093414306641</v>
      </c>
      <c r="U45" s="2">
        <v>7</v>
      </c>
      <c r="V45" s="15">
        <v>10000</v>
      </c>
      <c r="W45" s="4">
        <v>15.404980659484863</v>
      </c>
      <c r="Y45" s="2">
        <v>4</v>
      </c>
      <c r="Z45" s="15">
        <v>1000</v>
      </c>
      <c r="AA45" s="4">
        <v>20.883283615112305</v>
      </c>
      <c r="AD45" s="2">
        <v>10</v>
      </c>
      <c r="AE45" s="15">
        <v>1000</v>
      </c>
      <c r="AF45" s="4">
        <v>19.371940612792969</v>
      </c>
      <c r="AI45" s="6">
        <v>5</v>
      </c>
      <c r="AJ45" s="16">
        <v>100</v>
      </c>
      <c r="AK45" s="8">
        <v>22.781589508056641</v>
      </c>
      <c r="AM45" s="2">
        <v>7</v>
      </c>
      <c r="AN45" s="15">
        <v>100</v>
      </c>
      <c r="AO45" s="4">
        <v>22.215967178344727</v>
      </c>
      <c r="AQ45" s="2">
        <v>7</v>
      </c>
      <c r="AR45" s="15">
        <v>100</v>
      </c>
      <c r="AS45" s="4">
        <v>24.246635437011719</v>
      </c>
      <c r="AU45" s="2">
        <v>7</v>
      </c>
      <c r="AV45" s="15">
        <v>1</v>
      </c>
      <c r="AW45" s="4">
        <v>29.109262466430664</v>
      </c>
    </row>
    <row r="46" spans="1:49" x14ac:dyDescent="0.3">
      <c r="A46" s="6">
        <v>5</v>
      </c>
      <c r="B46" s="16">
        <v>1000</v>
      </c>
      <c r="C46" s="8">
        <v>18.697530746459961</v>
      </c>
      <c r="F46" s="6">
        <v>10</v>
      </c>
      <c r="G46" s="16">
        <v>1000</v>
      </c>
      <c r="H46" s="8">
        <v>18.948068618774414</v>
      </c>
      <c r="I46" s="9"/>
      <c r="P46" s="6">
        <v>7</v>
      </c>
      <c r="Q46" s="16">
        <v>1</v>
      </c>
      <c r="R46" s="8">
        <v>28.418615341186523</v>
      </c>
      <c r="U46" s="6">
        <v>7</v>
      </c>
      <c r="V46" s="16">
        <v>1000</v>
      </c>
      <c r="W46" s="8">
        <v>18.633569717407227</v>
      </c>
      <c r="Y46" s="6">
        <v>4</v>
      </c>
      <c r="Z46" s="16">
        <v>1000</v>
      </c>
      <c r="AA46" s="8">
        <v>20.956619262695313</v>
      </c>
      <c r="AD46" s="6">
        <v>10</v>
      </c>
      <c r="AE46" s="16">
        <v>1000</v>
      </c>
      <c r="AF46" s="8">
        <v>19.313369750976563</v>
      </c>
      <c r="AI46" s="2">
        <v>5</v>
      </c>
      <c r="AJ46" s="15">
        <v>10</v>
      </c>
      <c r="AK46" s="4">
        <v>25.380859375</v>
      </c>
      <c r="AM46" s="6">
        <v>7</v>
      </c>
      <c r="AN46" s="16">
        <v>100</v>
      </c>
      <c r="AO46" s="8">
        <v>22.514951705932617</v>
      </c>
      <c r="AQ46" s="6">
        <v>7</v>
      </c>
      <c r="AR46" s="16">
        <v>100</v>
      </c>
      <c r="AS46" s="8">
        <v>24.228132247924805</v>
      </c>
      <c r="AU46" s="6">
        <v>7</v>
      </c>
      <c r="AV46" s="16">
        <v>1</v>
      </c>
      <c r="AW46" s="8">
        <v>28.73588752746582</v>
      </c>
    </row>
    <row r="47" spans="1:49" x14ac:dyDescent="0.3">
      <c r="A47" s="2">
        <v>5</v>
      </c>
      <c r="B47" s="15">
        <v>100</v>
      </c>
      <c r="C47" s="4">
        <v>21.99824333190918</v>
      </c>
      <c r="F47" s="2">
        <v>10</v>
      </c>
      <c r="G47" s="15">
        <v>100</v>
      </c>
      <c r="H47" s="4">
        <v>22.272556304931641</v>
      </c>
      <c r="I47" s="5"/>
      <c r="P47" s="2">
        <v>7</v>
      </c>
      <c r="Q47" s="15">
        <v>1</v>
      </c>
      <c r="R47" s="4">
        <v>28.571001052856445</v>
      </c>
      <c r="U47" s="2">
        <v>7</v>
      </c>
      <c r="V47" s="15">
        <v>100</v>
      </c>
      <c r="W47" s="4">
        <v>21.472864151000977</v>
      </c>
      <c r="Y47" s="2">
        <v>4</v>
      </c>
      <c r="Z47" s="15">
        <v>1000</v>
      </c>
      <c r="AA47" s="4">
        <v>20.804372787475586</v>
      </c>
      <c r="AD47" s="2">
        <v>10</v>
      </c>
      <c r="AE47" s="15">
        <v>1000</v>
      </c>
      <c r="AF47" s="4">
        <v>19.314140319824219</v>
      </c>
      <c r="AI47" s="6">
        <v>5</v>
      </c>
      <c r="AJ47" s="16">
        <v>10</v>
      </c>
      <c r="AK47" s="8">
        <v>25.692911148071289</v>
      </c>
      <c r="AM47" s="2">
        <v>7</v>
      </c>
      <c r="AN47" s="15">
        <v>10</v>
      </c>
      <c r="AO47" s="4">
        <v>25.64512825012207</v>
      </c>
      <c r="AQ47" s="2">
        <v>7</v>
      </c>
      <c r="AR47" s="15">
        <v>10</v>
      </c>
      <c r="AS47" s="4">
        <v>27.969831466674805</v>
      </c>
      <c r="AU47" s="2">
        <v>7</v>
      </c>
      <c r="AV47" s="15">
        <v>0.1</v>
      </c>
      <c r="AW47" s="4">
        <v>33.490238189697266</v>
      </c>
    </row>
    <row r="48" spans="1:49" x14ac:dyDescent="0.3">
      <c r="A48" s="6">
        <v>5</v>
      </c>
      <c r="B48" s="16">
        <v>100</v>
      </c>
      <c r="C48" s="8">
        <v>22.001888275146484</v>
      </c>
      <c r="F48" s="6">
        <v>10</v>
      </c>
      <c r="G48" s="16">
        <v>100</v>
      </c>
      <c r="H48" s="8">
        <v>22.522146224975586</v>
      </c>
      <c r="I48" s="9"/>
      <c r="P48" s="6">
        <v>7</v>
      </c>
      <c r="Q48" s="16">
        <v>0.1</v>
      </c>
      <c r="R48" s="8">
        <v>32.263233184814453</v>
      </c>
      <c r="U48" s="6">
        <v>7</v>
      </c>
      <c r="V48" s="16">
        <v>10</v>
      </c>
      <c r="W48" s="8">
        <v>25.294567108154297</v>
      </c>
      <c r="Y48" s="6">
        <v>4</v>
      </c>
      <c r="Z48" s="16">
        <v>100</v>
      </c>
      <c r="AA48" s="8">
        <v>23.497051239013672</v>
      </c>
      <c r="AD48" s="6">
        <v>10</v>
      </c>
      <c r="AE48" s="16">
        <v>100</v>
      </c>
      <c r="AF48" s="8">
        <v>22.277694702148438</v>
      </c>
      <c r="AI48" s="2">
        <v>5</v>
      </c>
      <c r="AJ48" s="15">
        <v>0</v>
      </c>
      <c r="AK48" s="3" t="s">
        <v>5</v>
      </c>
      <c r="AM48" s="6">
        <v>7</v>
      </c>
      <c r="AN48" s="16">
        <v>10</v>
      </c>
      <c r="AO48" s="8">
        <v>25.942777633666992</v>
      </c>
      <c r="AQ48" s="6">
        <v>7</v>
      </c>
      <c r="AR48" s="16">
        <v>10</v>
      </c>
      <c r="AS48" s="8">
        <v>27.927892684936523</v>
      </c>
      <c r="AU48" s="6">
        <v>7</v>
      </c>
      <c r="AV48" s="16">
        <v>0.1</v>
      </c>
      <c r="AW48" s="8">
        <v>33.276031494140625</v>
      </c>
    </row>
    <row r="49" spans="1:49" x14ac:dyDescent="0.3">
      <c r="A49" s="2">
        <v>5</v>
      </c>
      <c r="B49" s="15">
        <v>0</v>
      </c>
      <c r="C49" s="3" t="s">
        <v>5</v>
      </c>
      <c r="F49" s="2">
        <v>10</v>
      </c>
      <c r="G49" s="15">
        <v>0</v>
      </c>
      <c r="H49" s="3" t="s">
        <v>5</v>
      </c>
      <c r="I49" s="10"/>
      <c r="P49" s="2">
        <v>7</v>
      </c>
      <c r="Q49" s="15">
        <v>0.1</v>
      </c>
      <c r="R49" s="4">
        <v>31.712631225585938</v>
      </c>
      <c r="U49" s="2">
        <v>7</v>
      </c>
      <c r="V49" s="15">
        <v>1</v>
      </c>
      <c r="W49" s="4">
        <v>28.423816680908203</v>
      </c>
      <c r="Y49" s="2">
        <v>4</v>
      </c>
      <c r="Z49" s="15">
        <v>100</v>
      </c>
      <c r="AA49" s="4">
        <v>23.550134658813477</v>
      </c>
      <c r="AD49" s="2">
        <v>10</v>
      </c>
      <c r="AE49" s="15">
        <v>100</v>
      </c>
      <c r="AF49" s="4">
        <v>22.358850479125977</v>
      </c>
      <c r="AI49" s="6">
        <v>5</v>
      </c>
      <c r="AJ49" s="16">
        <v>0</v>
      </c>
      <c r="AK49" s="7" t="s">
        <v>5</v>
      </c>
      <c r="AM49" s="2">
        <v>7</v>
      </c>
      <c r="AN49" s="15">
        <v>0</v>
      </c>
      <c r="AO49" s="3">
        <v>0</v>
      </c>
      <c r="AQ49" s="2">
        <v>7</v>
      </c>
      <c r="AR49" s="15">
        <v>0</v>
      </c>
      <c r="AS49" s="3" t="s">
        <v>5</v>
      </c>
      <c r="AU49" s="2">
        <v>7</v>
      </c>
      <c r="AV49" s="15">
        <v>0</v>
      </c>
      <c r="AW49" s="3" t="s">
        <v>5</v>
      </c>
    </row>
    <row r="50" spans="1:49" x14ac:dyDescent="0.3">
      <c r="A50" s="6">
        <v>5</v>
      </c>
      <c r="B50" s="16">
        <v>0</v>
      </c>
      <c r="C50" s="7" t="s">
        <v>5</v>
      </c>
      <c r="F50" s="6">
        <v>10</v>
      </c>
      <c r="G50" s="16">
        <v>0</v>
      </c>
      <c r="H50" s="7" t="s">
        <v>5</v>
      </c>
      <c r="I50" s="11"/>
      <c r="P50" s="6">
        <v>7</v>
      </c>
      <c r="Q50" s="16">
        <v>0.1</v>
      </c>
      <c r="R50" s="8">
        <v>31.748317718505859</v>
      </c>
      <c r="U50" s="6">
        <v>7</v>
      </c>
      <c r="V50" s="16">
        <v>0.1</v>
      </c>
      <c r="W50" s="8">
        <v>32.023513793945313</v>
      </c>
      <c r="Y50" s="6">
        <v>4</v>
      </c>
      <c r="Z50" s="16">
        <v>100</v>
      </c>
      <c r="AA50" s="8">
        <v>23.16624641418457</v>
      </c>
      <c r="AD50" s="6">
        <v>10</v>
      </c>
      <c r="AE50" s="16">
        <v>100</v>
      </c>
      <c r="AF50" s="8">
        <v>22.237312316894531</v>
      </c>
      <c r="AI50" s="2">
        <v>7</v>
      </c>
      <c r="AJ50" s="15">
        <v>100000</v>
      </c>
      <c r="AK50" s="4">
        <v>12.769166946411133</v>
      </c>
      <c r="AM50" s="6">
        <v>7</v>
      </c>
      <c r="AN50" s="16">
        <v>0</v>
      </c>
      <c r="AO50" s="7">
        <v>0</v>
      </c>
      <c r="AQ50" s="6">
        <v>7</v>
      </c>
      <c r="AR50" s="16">
        <v>0</v>
      </c>
      <c r="AS50" s="7" t="s">
        <v>5</v>
      </c>
      <c r="AU50" s="6">
        <v>7</v>
      </c>
      <c r="AV50" s="16">
        <v>0</v>
      </c>
      <c r="AW50" s="7" t="s">
        <v>5</v>
      </c>
    </row>
    <row r="51" spans="1:49" x14ac:dyDescent="0.3">
      <c r="A51" s="2">
        <v>7</v>
      </c>
      <c r="B51" s="15">
        <v>1000000</v>
      </c>
      <c r="C51" s="4">
        <v>8.4989595413208008</v>
      </c>
      <c r="P51" s="2">
        <v>7</v>
      </c>
      <c r="Q51" s="15">
        <v>0.01</v>
      </c>
      <c r="R51" s="4">
        <v>36.107505798339844</v>
      </c>
      <c r="U51" s="2">
        <v>7</v>
      </c>
      <c r="V51" s="15">
        <v>0.01</v>
      </c>
      <c r="W51" s="4">
        <v>34.682247161865234</v>
      </c>
      <c r="Y51" s="2">
        <v>4</v>
      </c>
      <c r="Z51" s="15">
        <v>10</v>
      </c>
      <c r="AA51" s="4">
        <v>26.951423645019531</v>
      </c>
      <c r="AD51" s="2">
        <v>10</v>
      </c>
      <c r="AE51" s="15">
        <v>10</v>
      </c>
      <c r="AF51" s="4">
        <v>25.702741622924805</v>
      </c>
      <c r="AI51" s="6">
        <v>7</v>
      </c>
      <c r="AJ51" s="16">
        <v>100000</v>
      </c>
      <c r="AK51" s="8">
        <v>12.561787605285645</v>
      </c>
      <c r="AM51" s="2">
        <v>10</v>
      </c>
      <c r="AN51" s="15">
        <v>100000</v>
      </c>
      <c r="AO51" s="4">
        <v>12.370991706848145</v>
      </c>
      <c r="AQ51" s="2">
        <v>10</v>
      </c>
      <c r="AR51" s="15">
        <v>100000</v>
      </c>
      <c r="AS51" s="4">
        <v>14.081713676452637</v>
      </c>
      <c r="AU51" s="2">
        <v>10</v>
      </c>
      <c r="AV51" s="15">
        <v>100000</v>
      </c>
      <c r="AW51" s="4">
        <v>12.29332447052002</v>
      </c>
    </row>
    <row r="52" spans="1:49" x14ac:dyDescent="0.3">
      <c r="A52" s="6">
        <v>7</v>
      </c>
      <c r="B52" s="16">
        <v>1000000</v>
      </c>
      <c r="C52" s="8">
        <v>8.5454502105712891</v>
      </c>
      <c r="P52" s="6">
        <v>7</v>
      </c>
      <c r="Q52" s="16">
        <v>0.01</v>
      </c>
      <c r="R52" s="8">
        <v>35.379905700683594</v>
      </c>
      <c r="U52" s="6">
        <v>7</v>
      </c>
      <c r="V52" s="16">
        <v>0</v>
      </c>
      <c r="W52" s="7" t="s">
        <v>5</v>
      </c>
      <c r="Y52" s="6">
        <v>4</v>
      </c>
      <c r="Z52" s="16">
        <v>10</v>
      </c>
      <c r="AA52" s="8">
        <v>26.878171920776367</v>
      </c>
      <c r="AD52" s="6">
        <v>10</v>
      </c>
      <c r="AE52" s="16">
        <v>10</v>
      </c>
      <c r="AF52" s="8">
        <v>25.761569976806641</v>
      </c>
      <c r="AI52" s="2">
        <v>7</v>
      </c>
      <c r="AJ52" s="15">
        <v>10000</v>
      </c>
      <c r="AK52" s="4">
        <v>16.156059265136719</v>
      </c>
      <c r="AM52" s="6">
        <v>10</v>
      </c>
      <c r="AN52" s="16">
        <v>100000</v>
      </c>
      <c r="AO52" s="8">
        <v>12.627398490905762</v>
      </c>
      <c r="AQ52" s="6">
        <v>10</v>
      </c>
      <c r="AR52" s="16">
        <v>100000</v>
      </c>
      <c r="AS52" s="8">
        <v>14.273807525634766</v>
      </c>
      <c r="AU52" s="6">
        <v>10</v>
      </c>
      <c r="AV52" s="16">
        <v>100000</v>
      </c>
      <c r="AW52" s="8">
        <v>12.210517883300781</v>
      </c>
    </row>
    <row r="53" spans="1:49" x14ac:dyDescent="0.3">
      <c r="A53" s="2">
        <v>7</v>
      </c>
      <c r="B53" s="15">
        <v>100000</v>
      </c>
      <c r="C53" s="4">
        <v>12.005979537963867</v>
      </c>
      <c r="P53" s="2">
        <v>7</v>
      </c>
      <c r="Q53" s="15">
        <v>0.01</v>
      </c>
      <c r="R53" s="4">
        <v>35.857509613037109</v>
      </c>
      <c r="U53" s="2">
        <v>10</v>
      </c>
      <c r="V53" s="15">
        <v>1000000</v>
      </c>
      <c r="W53" s="4">
        <v>8.2661981582641602</v>
      </c>
      <c r="Y53" s="2">
        <v>4</v>
      </c>
      <c r="Z53" s="15">
        <v>10</v>
      </c>
      <c r="AA53" s="4">
        <v>26.773998260498047</v>
      </c>
      <c r="AD53" s="2">
        <v>10</v>
      </c>
      <c r="AE53" s="15">
        <v>10</v>
      </c>
      <c r="AF53" s="4">
        <v>25.631607055664063</v>
      </c>
      <c r="AI53" s="6">
        <v>7</v>
      </c>
      <c r="AJ53" s="16">
        <v>10000</v>
      </c>
      <c r="AK53" s="8">
        <v>16.132307052612305</v>
      </c>
      <c r="AM53" s="2">
        <v>10</v>
      </c>
      <c r="AN53" s="15">
        <v>10000</v>
      </c>
      <c r="AO53" s="4">
        <v>16.128818511962891</v>
      </c>
      <c r="AQ53" s="2">
        <v>10</v>
      </c>
      <c r="AR53" s="15">
        <v>10000</v>
      </c>
      <c r="AS53" s="4">
        <v>18.155765533447266</v>
      </c>
      <c r="AU53" s="2">
        <v>10</v>
      </c>
      <c r="AV53" s="15">
        <v>10000</v>
      </c>
      <c r="AW53" s="4">
        <v>18.252964019775391</v>
      </c>
    </row>
    <row r="54" spans="1:49" x14ac:dyDescent="0.3">
      <c r="A54" s="6">
        <v>7</v>
      </c>
      <c r="B54" s="16">
        <v>100000</v>
      </c>
      <c r="C54" s="8">
        <v>12.068252563476563</v>
      </c>
      <c r="P54" s="6">
        <v>7</v>
      </c>
      <c r="Q54" s="16">
        <v>0</v>
      </c>
      <c r="R54" s="7" t="s">
        <v>5</v>
      </c>
      <c r="U54" s="6">
        <v>10</v>
      </c>
      <c r="V54" s="16">
        <v>100000</v>
      </c>
      <c r="W54" s="8">
        <v>12.528121948242188</v>
      </c>
      <c r="Y54" s="6">
        <v>4</v>
      </c>
      <c r="Z54" s="16">
        <v>0</v>
      </c>
      <c r="AA54" s="7" t="s">
        <v>5</v>
      </c>
      <c r="AD54" s="6">
        <v>10</v>
      </c>
      <c r="AE54" s="16">
        <v>0</v>
      </c>
      <c r="AF54" s="7" t="s">
        <v>5</v>
      </c>
      <c r="AI54" s="2">
        <v>7</v>
      </c>
      <c r="AJ54" s="15">
        <v>1000</v>
      </c>
      <c r="AK54" s="4">
        <v>19.27897834777832</v>
      </c>
      <c r="AM54" s="6">
        <v>10</v>
      </c>
      <c r="AN54" s="16">
        <v>10000</v>
      </c>
      <c r="AO54" s="8">
        <v>16.330459594726563</v>
      </c>
      <c r="AQ54" s="6">
        <v>10</v>
      </c>
      <c r="AR54" s="16">
        <v>10000</v>
      </c>
      <c r="AS54" s="8">
        <v>18.363258361816406</v>
      </c>
      <c r="AU54" s="6">
        <v>10</v>
      </c>
      <c r="AV54" s="16">
        <v>10000</v>
      </c>
      <c r="AW54" s="8">
        <v>18.177261352539063</v>
      </c>
    </row>
    <row r="55" spans="1:49" x14ac:dyDescent="0.3">
      <c r="A55" s="2">
        <v>7</v>
      </c>
      <c r="B55" s="15">
        <v>10000</v>
      </c>
      <c r="C55" s="4">
        <v>15.18796443939209</v>
      </c>
      <c r="P55" s="2">
        <v>7</v>
      </c>
      <c r="Q55" s="15">
        <v>0</v>
      </c>
      <c r="R55" s="3" t="s">
        <v>5</v>
      </c>
      <c r="U55" s="2">
        <v>10</v>
      </c>
      <c r="V55" s="15">
        <v>10000</v>
      </c>
      <c r="W55" s="4">
        <v>15.83619499206543</v>
      </c>
      <c r="Y55" s="2">
        <v>4</v>
      </c>
      <c r="Z55" s="15">
        <v>0</v>
      </c>
      <c r="AA55" s="3" t="s">
        <v>5</v>
      </c>
      <c r="AD55" s="2">
        <v>10</v>
      </c>
      <c r="AE55" s="15">
        <v>0</v>
      </c>
      <c r="AF55" s="3" t="s">
        <v>5</v>
      </c>
      <c r="AI55" s="6">
        <v>7</v>
      </c>
      <c r="AJ55" s="16">
        <v>1000</v>
      </c>
      <c r="AK55" s="8">
        <v>19.213865280151367</v>
      </c>
      <c r="AM55" s="2">
        <v>10</v>
      </c>
      <c r="AN55" s="15">
        <v>1000</v>
      </c>
      <c r="AO55" s="4">
        <v>19.837192535400391</v>
      </c>
      <c r="AQ55" s="2">
        <v>10</v>
      </c>
      <c r="AR55" s="15">
        <v>1000</v>
      </c>
      <c r="AS55" s="4">
        <v>20.906435012817383</v>
      </c>
      <c r="AU55" s="2">
        <v>10</v>
      </c>
      <c r="AV55" s="15">
        <v>100</v>
      </c>
      <c r="AW55" s="4">
        <v>23.377002716064453</v>
      </c>
    </row>
    <row r="56" spans="1:49" x14ac:dyDescent="0.3">
      <c r="A56" s="6">
        <v>7</v>
      </c>
      <c r="B56" s="16">
        <v>10000</v>
      </c>
      <c r="C56" s="8">
        <v>15.185494422912598</v>
      </c>
      <c r="P56" s="6">
        <v>7</v>
      </c>
      <c r="Q56" s="16">
        <v>0</v>
      </c>
      <c r="R56" s="7" t="s">
        <v>5</v>
      </c>
      <c r="U56" s="6">
        <v>10</v>
      </c>
      <c r="V56" s="16">
        <v>1000</v>
      </c>
      <c r="W56" s="8">
        <v>19.157054901123047</v>
      </c>
      <c r="Y56" s="6">
        <v>4</v>
      </c>
      <c r="Z56" s="16">
        <v>0</v>
      </c>
      <c r="AA56" s="7" t="s">
        <v>5</v>
      </c>
      <c r="AD56" s="6">
        <v>10</v>
      </c>
      <c r="AE56" s="16">
        <v>0</v>
      </c>
      <c r="AF56" s="7" t="s">
        <v>5</v>
      </c>
      <c r="AI56" s="2">
        <v>7</v>
      </c>
      <c r="AJ56" s="15">
        <v>100</v>
      </c>
      <c r="AK56" s="4">
        <v>22.729700088500977</v>
      </c>
      <c r="AM56" s="6">
        <v>10</v>
      </c>
      <c r="AN56" s="16">
        <v>1000</v>
      </c>
      <c r="AO56" s="8">
        <v>20.095935821533203</v>
      </c>
      <c r="AQ56" s="6">
        <v>10</v>
      </c>
      <c r="AR56" s="16">
        <v>1000</v>
      </c>
      <c r="AS56" s="8">
        <v>21.223522186279297</v>
      </c>
      <c r="AU56" s="6">
        <v>10</v>
      </c>
      <c r="AV56" s="16">
        <v>100</v>
      </c>
      <c r="AW56" s="8">
        <v>23.329347610473633</v>
      </c>
    </row>
    <row r="57" spans="1:49" x14ac:dyDescent="0.3">
      <c r="A57" s="2">
        <v>7</v>
      </c>
      <c r="B57" s="15">
        <v>1000</v>
      </c>
      <c r="C57" s="4">
        <v>18.865777969360352</v>
      </c>
      <c r="U57" s="2">
        <v>10</v>
      </c>
      <c r="V57" s="15">
        <v>100</v>
      </c>
      <c r="W57" s="4">
        <v>21.861539840698242</v>
      </c>
      <c r="AI57" s="6">
        <v>7</v>
      </c>
      <c r="AJ57" s="16">
        <v>100</v>
      </c>
      <c r="AK57" s="8">
        <v>22.717435836791992</v>
      </c>
      <c r="AM57" s="2">
        <v>10</v>
      </c>
      <c r="AN57" s="15">
        <v>100</v>
      </c>
      <c r="AO57" s="4">
        <v>22.688655853271484</v>
      </c>
      <c r="AQ57" s="2">
        <v>10</v>
      </c>
      <c r="AR57" s="15">
        <v>100</v>
      </c>
      <c r="AS57" s="4">
        <v>24.426704406738281</v>
      </c>
      <c r="AU57" s="2">
        <v>10</v>
      </c>
      <c r="AV57" s="15">
        <v>10</v>
      </c>
      <c r="AW57" s="4">
        <v>26.48145866394043</v>
      </c>
    </row>
    <row r="58" spans="1:49" x14ac:dyDescent="0.3">
      <c r="A58" s="6">
        <v>7</v>
      </c>
      <c r="B58" s="16">
        <v>1000</v>
      </c>
      <c r="C58" s="8">
        <v>18.940437316894531</v>
      </c>
      <c r="U58" s="6">
        <v>10</v>
      </c>
      <c r="V58" s="16">
        <v>10</v>
      </c>
      <c r="W58" s="8">
        <v>25.712551116943359</v>
      </c>
      <c r="AI58" s="2">
        <v>7</v>
      </c>
      <c r="AJ58" s="15">
        <v>10</v>
      </c>
      <c r="AK58" s="4">
        <v>25.845975875854492</v>
      </c>
      <c r="AM58" s="6">
        <v>10</v>
      </c>
      <c r="AN58" s="16">
        <v>100</v>
      </c>
      <c r="AO58" s="8">
        <v>22.907566070556641</v>
      </c>
      <c r="AQ58" s="6">
        <v>10</v>
      </c>
      <c r="AR58" s="16">
        <v>100</v>
      </c>
      <c r="AS58" s="8">
        <v>24.718345642089844</v>
      </c>
      <c r="AU58" s="6">
        <v>10</v>
      </c>
      <c r="AV58" s="16">
        <v>10</v>
      </c>
      <c r="AW58" s="8">
        <v>26.364749908447266</v>
      </c>
    </row>
    <row r="59" spans="1:49" x14ac:dyDescent="0.3">
      <c r="A59" s="2">
        <v>7</v>
      </c>
      <c r="B59" s="15">
        <v>100</v>
      </c>
      <c r="C59" s="4">
        <v>22.059087753295898</v>
      </c>
      <c r="U59" s="2">
        <v>10</v>
      </c>
      <c r="V59" s="15">
        <v>1</v>
      </c>
      <c r="W59" s="4">
        <v>28.685697555541992</v>
      </c>
      <c r="AI59" s="6">
        <v>7</v>
      </c>
      <c r="AJ59" s="16">
        <v>10</v>
      </c>
      <c r="AK59" s="8">
        <v>25.571308135986328</v>
      </c>
      <c r="AM59" s="2">
        <v>10</v>
      </c>
      <c r="AN59" s="15">
        <v>10</v>
      </c>
      <c r="AO59" s="4">
        <v>26.107612609863281</v>
      </c>
      <c r="AQ59" s="2">
        <v>10</v>
      </c>
      <c r="AR59" s="15">
        <v>10</v>
      </c>
      <c r="AS59" s="4">
        <v>28.161575317382813</v>
      </c>
      <c r="AU59" s="2">
        <v>10</v>
      </c>
      <c r="AV59" s="15">
        <v>1</v>
      </c>
      <c r="AW59" s="4">
        <v>29.062778472900391</v>
      </c>
    </row>
    <row r="60" spans="1:49" x14ac:dyDescent="0.3">
      <c r="A60" s="6">
        <v>7</v>
      </c>
      <c r="B60" s="16">
        <v>100</v>
      </c>
      <c r="C60" s="8">
        <v>22.063472747802734</v>
      </c>
      <c r="U60" s="6">
        <v>10</v>
      </c>
      <c r="V60" s="16">
        <v>0.1</v>
      </c>
      <c r="W60" s="8">
        <v>33.284389495849609</v>
      </c>
      <c r="AI60" s="2">
        <v>7</v>
      </c>
      <c r="AJ60" s="15">
        <v>0</v>
      </c>
      <c r="AK60" s="3" t="s">
        <v>5</v>
      </c>
      <c r="AM60" s="6">
        <v>10</v>
      </c>
      <c r="AN60" s="16">
        <v>10</v>
      </c>
      <c r="AO60" s="8">
        <v>26.432119369506836</v>
      </c>
      <c r="AQ60" s="6">
        <v>10</v>
      </c>
      <c r="AR60" s="16">
        <v>10</v>
      </c>
      <c r="AS60" s="8">
        <v>28.352964401245117</v>
      </c>
      <c r="AU60" s="6">
        <v>10</v>
      </c>
      <c r="AV60" s="16">
        <v>1</v>
      </c>
      <c r="AW60" s="8">
        <v>28.753496170043945</v>
      </c>
    </row>
    <row r="61" spans="1:49" x14ac:dyDescent="0.3">
      <c r="A61" s="2">
        <v>7</v>
      </c>
      <c r="B61" s="15">
        <v>0</v>
      </c>
      <c r="C61" s="3" t="s">
        <v>5</v>
      </c>
      <c r="U61" s="2">
        <v>10</v>
      </c>
      <c r="V61" s="15">
        <v>0.01</v>
      </c>
      <c r="W61" s="4">
        <v>36.292564392089844</v>
      </c>
      <c r="AI61" s="6">
        <v>7</v>
      </c>
      <c r="AJ61" s="16">
        <v>0</v>
      </c>
      <c r="AK61" s="7" t="s">
        <v>5</v>
      </c>
      <c r="AM61" s="2">
        <v>10</v>
      </c>
      <c r="AN61" s="15">
        <v>0</v>
      </c>
      <c r="AO61" s="3">
        <v>0</v>
      </c>
      <c r="AQ61" s="2">
        <v>10</v>
      </c>
      <c r="AR61" s="15">
        <v>0</v>
      </c>
      <c r="AS61" s="3" t="s">
        <v>5</v>
      </c>
      <c r="AU61" s="2">
        <v>10</v>
      </c>
      <c r="AV61" s="15">
        <v>0</v>
      </c>
      <c r="AW61" s="3" t="s">
        <v>5</v>
      </c>
    </row>
    <row r="62" spans="1:49" x14ac:dyDescent="0.3">
      <c r="A62" s="6">
        <v>7</v>
      </c>
      <c r="B62" s="16">
        <v>0</v>
      </c>
      <c r="C62" s="7" t="s">
        <v>5</v>
      </c>
      <c r="U62" s="6">
        <v>10</v>
      </c>
      <c r="V62" s="16">
        <v>0</v>
      </c>
      <c r="W62" s="7" t="s">
        <v>5</v>
      </c>
      <c r="AI62" s="2">
        <v>10</v>
      </c>
      <c r="AJ62" s="15">
        <v>100000</v>
      </c>
      <c r="AK62" s="4">
        <v>12.982199668884277</v>
      </c>
      <c r="AM62" s="6">
        <v>10</v>
      </c>
      <c r="AN62" s="16">
        <v>0</v>
      </c>
      <c r="AO62" s="7">
        <v>0</v>
      </c>
      <c r="AQ62" s="6">
        <v>10</v>
      </c>
      <c r="AR62" s="16">
        <v>0</v>
      </c>
      <c r="AS62" s="7" t="s">
        <v>5</v>
      </c>
      <c r="AU62" s="6">
        <v>10</v>
      </c>
      <c r="AV62" s="16">
        <v>0</v>
      </c>
      <c r="AW62" s="7" t="s">
        <v>5</v>
      </c>
    </row>
    <row r="63" spans="1:49" x14ac:dyDescent="0.3">
      <c r="AI63" s="6">
        <v>10</v>
      </c>
      <c r="AJ63" s="16">
        <v>100000</v>
      </c>
      <c r="AK63" s="8">
        <v>13.197184562683105</v>
      </c>
    </row>
    <row r="64" spans="1:49" x14ac:dyDescent="0.3">
      <c r="AI64" s="2">
        <v>10</v>
      </c>
      <c r="AJ64" s="15">
        <v>10000</v>
      </c>
      <c r="AK64" s="4">
        <v>16.460702896118164</v>
      </c>
    </row>
    <row r="65" spans="1:37" x14ac:dyDescent="0.3">
      <c r="AI65" s="6">
        <v>10</v>
      </c>
      <c r="AJ65" s="16">
        <v>10000</v>
      </c>
      <c r="AK65" s="8">
        <v>16.707340240478516</v>
      </c>
    </row>
    <row r="66" spans="1:37" x14ac:dyDescent="0.3">
      <c r="AI66" s="2">
        <v>10</v>
      </c>
      <c r="AJ66" s="15">
        <v>1000</v>
      </c>
      <c r="AK66" s="4">
        <v>19.553468704223633</v>
      </c>
    </row>
    <row r="67" spans="1:37" x14ac:dyDescent="0.3">
      <c r="AI67" s="6">
        <v>10</v>
      </c>
      <c r="AJ67" s="16">
        <v>1000</v>
      </c>
      <c r="AK67" s="8">
        <v>19.767858505249023</v>
      </c>
    </row>
    <row r="68" spans="1:37" x14ac:dyDescent="0.3">
      <c r="AI68" s="2">
        <v>10</v>
      </c>
      <c r="AJ68" s="15">
        <v>100</v>
      </c>
      <c r="AK68" s="4">
        <v>22.90501594543457</v>
      </c>
    </row>
    <row r="69" spans="1:37" x14ac:dyDescent="0.3">
      <c r="AI69" s="6">
        <v>10</v>
      </c>
      <c r="AJ69" s="16">
        <v>100</v>
      </c>
      <c r="AK69" s="8">
        <v>23.224266052246094</v>
      </c>
    </row>
    <row r="70" spans="1:37" x14ac:dyDescent="0.3">
      <c r="AI70" s="2">
        <v>10</v>
      </c>
      <c r="AJ70" s="15">
        <v>10</v>
      </c>
      <c r="AK70" s="4">
        <v>25.849765777587891</v>
      </c>
    </row>
    <row r="71" spans="1:37" x14ac:dyDescent="0.3">
      <c r="A71" t="s">
        <v>16</v>
      </c>
      <c r="AI71" s="6">
        <v>10</v>
      </c>
      <c r="AJ71" s="16">
        <v>10</v>
      </c>
      <c r="AK71" s="8">
        <v>26.069047927856445</v>
      </c>
    </row>
    <row r="72" spans="1:37" x14ac:dyDescent="0.3">
      <c r="AI72" s="2">
        <v>10</v>
      </c>
      <c r="AJ72" s="15">
        <v>0</v>
      </c>
      <c r="AK72" s="3" t="s">
        <v>5</v>
      </c>
    </row>
    <row r="73" spans="1:37" x14ac:dyDescent="0.3">
      <c r="AI73" s="6">
        <v>10</v>
      </c>
      <c r="AJ73" s="16">
        <v>0</v>
      </c>
      <c r="AK73" s="8">
        <v>37.283489227294922</v>
      </c>
    </row>
    <row r="89" spans="2:3" x14ac:dyDescent="0.3">
      <c r="B89" s="17">
        <f>MIN(A3:AW72)</f>
        <v>0</v>
      </c>
      <c r="C89" t="e" cm="1">
        <f t="array" ref="C89">min</f>
        <v>#NAME?</v>
      </c>
    </row>
    <row r="105" spans="2:3" x14ac:dyDescent="0.3">
      <c r="C105" s="13"/>
    </row>
    <row r="106" spans="2:3" x14ac:dyDescent="0.3">
      <c r="B106" t="s">
        <v>1</v>
      </c>
      <c r="C106" t="s">
        <v>6</v>
      </c>
    </row>
    <row r="107" spans="2:3" x14ac:dyDescent="0.3">
      <c r="B107">
        <f>B108*10</f>
        <v>1000000</v>
      </c>
    </row>
    <row r="108" spans="2:3" x14ac:dyDescent="0.3">
      <c r="B108">
        <f>B109*10</f>
        <v>100000</v>
      </c>
      <c r="C108" s="14" t="e">
        <f>#REF!-#REF!</f>
        <v>#REF!</v>
      </c>
    </row>
    <row r="109" spans="2:3" x14ac:dyDescent="0.3">
      <c r="B109">
        <f>B110*10</f>
        <v>10000</v>
      </c>
      <c r="C109" s="14" t="e">
        <f>#REF!-#REF!</f>
        <v>#REF!</v>
      </c>
    </row>
    <row r="110" spans="2:3" x14ac:dyDescent="0.3">
      <c r="B110">
        <f>B111*10</f>
        <v>1000</v>
      </c>
      <c r="C110" s="14" t="e">
        <f>#REF!-#REF!</f>
        <v>#REF!</v>
      </c>
    </row>
    <row r="111" spans="2:3" x14ac:dyDescent="0.3">
      <c r="B111">
        <v>100</v>
      </c>
      <c r="C111" s="14" t="e">
        <f>#REF!-#REF!</f>
        <v>#REF!</v>
      </c>
    </row>
    <row r="112" spans="2:3" x14ac:dyDescent="0.3">
      <c r="B112" t="s">
        <v>4</v>
      </c>
      <c r="C112" s="14" t="e">
        <f>#REF!-#REF!</f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083F-3515-4112-9A1A-9E3A46EB540B}">
  <dimension ref="A1:AR634"/>
  <sheetViews>
    <sheetView tabSelected="1" zoomScale="145" zoomScaleNormal="145" workbookViewId="0">
      <selection activeCell="N635" sqref="N635"/>
    </sheetView>
  </sheetViews>
  <sheetFormatPr defaultRowHeight="14.4" x14ac:dyDescent="0.3"/>
  <cols>
    <col min="3" max="3" width="17.33203125" customWidth="1"/>
    <col min="14" max="14" width="8.88671875" style="17"/>
    <col min="19" max="19" width="8.88671875" style="17"/>
    <col min="24" max="24" width="8.88671875" style="17"/>
    <col min="29" max="29" width="8.88671875" style="17"/>
    <col min="34" max="34" width="8.88671875" style="17"/>
    <col min="39" max="39" width="8.88671875" style="17"/>
    <col min="44" max="44" width="8.88671875" style="17"/>
  </cols>
  <sheetData>
    <row r="1" spans="1:44" x14ac:dyDescent="0.3">
      <c r="A1" t="s">
        <v>17</v>
      </c>
      <c r="B1" s="1" t="s">
        <v>0</v>
      </c>
      <c r="C1" s="1" t="s">
        <v>1</v>
      </c>
      <c r="D1" s="1" t="s">
        <v>2</v>
      </c>
      <c r="E1" s="26" t="s">
        <v>20</v>
      </c>
      <c r="F1" s="26" t="s">
        <v>3</v>
      </c>
      <c r="N1"/>
      <c r="S1"/>
      <c r="X1"/>
      <c r="AC1"/>
      <c r="AH1"/>
      <c r="AM1"/>
      <c r="AR1"/>
    </row>
    <row r="2" spans="1:44" hidden="1" x14ac:dyDescent="0.3">
      <c r="A2">
        <v>1</v>
      </c>
      <c r="B2" s="2">
        <v>2</v>
      </c>
      <c r="C2" s="15">
        <v>1000000</v>
      </c>
      <c r="D2" s="4">
        <v>8.7695236206054688</v>
      </c>
      <c r="E2" s="17">
        <f>Table1[[#This Row],[Conc (fg/ul)]]/1000</f>
        <v>1000</v>
      </c>
      <c r="F2">
        <f>LOG10(Table1[[#This Row],[Conc (pg.ul)]])</f>
        <v>3</v>
      </c>
      <c r="N2"/>
      <c r="S2"/>
      <c r="X2"/>
      <c r="AC2"/>
      <c r="AH2"/>
      <c r="AM2"/>
      <c r="AR2"/>
    </row>
    <row r="3" spans="1:44" hidden="1" x14ac:dyDescent="0.3">
      <c r="A3">
        <v>1</v>
      </c>
      <c r="B3" s="6">
        <v>2</v>
      </c>
      <c r="C3" s="16">
        <v>1000000</v>
      </c>
      <c r="D3" s="8">
        <v>8.8302221298217773</v>
      </c>
      <c r="E3" s="17">
        <f>Table1[[#This Row],[Conc (fg/ul)]]/1000</f>
        <v>1000</v>
      </c>
      <c r="F3">
        <f>LOG10(Table1[[#This Row],[Conc (pg.ul)]])</f>
        <v>3</v>
      </c>
      <c r="N3"/>
      <c r="S3"/>
      <c r="X3"/>
      <c r="AC3"/>
      <c r="AH3"/>
      <c r="AM3"/>
      <c r="AR3"/>
    </row>
    <row r="4" spans="1:44" hidden="1" x14ac:dyDescent="0.3">
      <c r="A4">
        <v>1</v>
      </c>
      <c r="B4" s="2">
        <v>2</v>
      </c>
      <c r="C4" s="15">
        <v>100000</v>
      </c>
      <c r="D4" s="4">
        <v>12.457027435302734</v>
      </c>
      <c r="E4" s="17">
        <f>Table1[[#This Row],[Conc (fg/ul)]]/1000</f>
        <v>100</v>
      </c>
      <c r="F4">
        <f>LOG10(Table1[[#This Row],[Conc (pg.ul)]])</f>
        <v>2</v>
      </c>
      <c r="N4"/>
      <c r="S4"/>
      <c r="X4"/>
      <c r="AC4"/>
      <c r="AH4"/>
      <c r="AM4"/>
      <c r="AR4"/>
    </row>
    <row r="5" spans="1:44" hidden="1" x14ac:dyDescent="0.3">
      <c r="A5">
        <v>1</v>
      </c>
      <c r="B5" s="6">
        <v>2</v>
      </c>
      <c r="C5" s="16">
        <v>100000</v>
      </c>
      <c r="D5" s="8">
        <v>12.571767807006836</v>
      </c>
      <c r="E5" s="17">
        <f>Table1[[#This Row],[Conc (fg/ul)]]/1000</f>
        <v>100</v>
      </c>
      <c r="F5">
        <f>LOG10(Table1[[#This Row],[Conc (pg.ul)]])</f>
        <v>2</v>
      </c>
      <c r="N5"/>
      <c r="S5"/>
      <c r="X5"/>
      <c r="AC5"/>
      <c r="AH5"/>
      <c r="AM5"/>
      <c r="AR5"/>
    </row>
    <row r="6" spans="1:44" hidden="1" x14ac:dyDescent="0.3">
      <c r="A6">
        <v>1</v>
      </c>
      <c r="B6" s="2">
        <v>2</v>
      </c>
      <c r="C6" s="15">
        <v>10000</v>
      </c>
      <c r="D6" s="4">
        <v>15.717219352722168</v>
      </c>
      <c r="E6" s="17">
        <f>Table1[[#This Row],[Conc (fg/ul)]]/1000</f>
        <v>10</v>
      </c>
      <c r="F6">
        <f>LOG10(Table1[[#This Row],[Conc (pg.ul)]])</f>
        <v>1</v>
      </c>
      <c r="N6"/>
      <c r="S6"/>
      <c r="X6"/>
      <c r="AC6"/>
      <c r="AH6"/>
      <c r="AM6"/>
      <c r="AR6"/>
    </row>
    <row r="7" spans="1:44" hidden="1" x14ac:dyDescent="0.3">
      <c r="A7">
        <v>1</v>
      </c>
      <c r="B7" s="6">
        <v>2</v>
      </c>
      <c r="C7" s="16">
        <v>10000</v>
      </c>
      <c r="D7" s="8">
        <v>15.664196014404297</v>
      </c>
      <c r="E7" s="17">
        <f>Table1[[#This Row],[Conc (fg/ul)]]/1000</f>
        <v>10</v>
      </c>
      <c r="F7">
        <f>LOG10(Table1[[#This Row],[Conc (pg.ul)]])</f>
        <v>1</v>
      </c>
      <c r="N7"/>
      <c r="S7"/>
      <c r="X7"/>
      <c r="AC7"/>
      <c r="AH7"/>
      <c r="AM7"/>
      <c r="AR7"/>
    </row>
    <row r="8" spans="1:44" hidden="1" x14ac:dyDescent="0.3">
      <c r="A8">
        <v>1</v>
      </c>
      <c r="B8" s="2">
        <v>2</v>
      </c>
      <c r="C8" s="15">
        <v>1000</v>
      </c>
      <c r="D8" s="4">
        <v>18.949813842773438</v>
      </c>
      <c r="E8" s="17">
        <f>Table1[[#This Row],[Conc (fg/ul)]]/1000</f>
        <v>1</v>
      </c>
      <c r="F8">
        <f>LOG10(Table1[[#This Row],[Conc (pg.ul)]])</f>
        <v>0</v>
      </c>
      <c r="N8"/>
      <c r="S8"/>
      <c r="X8"/>
      <c r="AC8"/>
      <c r="AH8"/>
      <c r="AM8"/>
      <c r="AR8"/>
    </row>
    <row r="9" spans="1:44" hidden="1" x14ac:dyDescent="0.3">
      <c r="A9">
        <v>1</v>
      </c>
      <c r="B9" s="6">
        <v>2</v>
      </c>
      <c r="C9" s="16">
        <v>1000</v>
      </c>
      <c r="D9" s="8">
        <v>18.975147247314453</v>
      </c>
      <c r="E9" s="17">
        <f>Table1[[#This Row],[Conc (fg/ul)]]/1000</f>
        <v>1</v>
      </c>
      <c r="F9">
        <f>LOG10(Table1[[#This Row],[Conc (pg.ul)]])</f>
        <v>0</v>
      </c>
      <c r="N9"/>
      <c r="S9"/>
      <c r="X9"/>
      <c r="AC9"/>
      <c r="AH9"/>
      <c r="AM9"/>
      <c r="AR9"/>
    </row>
    <row r="10" spans="1:44" hidden="1" x14ac:dyDescent="0.3">
      <c r="A10">
        <v>1</v>
      </c>
      <c r="B10" s="2">
        <v>2</v>
      </c>
      <c r="C10" s="15">
        <v>100</v>
      </c>
      <c r="D10" s="4">
        <v>22.888870239257813</v>
      </c>
      <c r="E10" s="17">
        <f>Table1[[#This Row],[Conc (fg/ul)]]/1000</f>
        <v>0.1</v>
      </c>
      <c r="F10">
        <f>LOG10(Table1[[#This Row],[Conc (pg.ul)]])</f>
        <v>-1</v>
      </c>
      <c r="N10"/>
      <c r="S10"/>
      <c r="X10"/>
      <c r="AC10"/>
      <c r="AH10"/>
      <c r="AM10"/>
      <c r="AR10"/>
    </row>
    <row r="11" spans="1:44" hidden="1" x14ac:dyDescent="0.3">
      <c r="A11">
        <v>1</v>
      </c>
      <c r="B11" s="6">
        <v>2</v>
      </c>
      <c r="C11" s="16">
        <v>100</v>
      </c>
      <c r="D11" s="8">
        <v>22.830917358398438</v>
      </c>
      <c r="E11" s="17">
        <f>Table1[[#This Row],[Conc (fg/ul)]]/1000</f>
        <v>0.1</v>
      </c>
      <c r="F11">
        <f>LOG10(Table1[[#This Row],[Conc (pg.ul)]])</f>
        <v>-1</v>
      </c>
      <c r="N11"/>
      <c r="S11"/>
      <c r="X11"/>
      <c r="AC11"/>
      <c r="AH11"/>
      <c r="AM11"/>
      <c r="AR11"/>
    </row>
    <row r="12" spans="1:44" hidden="1" x14ac:dyDescent="0.3">
      <c r="A12">
        <v>1</v>
      </c>
      <c r="B12" s="2">
        <v>2</v>
      </c>
      <c r="C12" s="15">
        <v>0</v>
      </c>
      <c r="D12" s="3" t="s">
        <v>5</v>
      </c>
      <c r="E12" s="17">
        <f>Table1[[#This Row],[Conc (fg/ul)]]/1000</f>
        <v>0</v>
      </c>
      <c r="F12" t="e">
        <f>LOG10(Table1[[#This Row],[Conc (pg.ul)]])</f>
        <v>#NUM!</v>
      </c>
      <c r="N12"/>
      <c r="S12"/>
      <c r="X12"/>
      <c r="AC12"/>
      <c r="AH12"/>
      <c r="AM12"/>
      <c r="AR12"/>
    </row>
    <row r="13" spans="1:44" hidden="1" x14ac:dyDescent="0.3">
      <c r="A13">
        <v>1</v>
      </c>
      <c r="B13" s="6">
        <v>2</v>
      </c>
      <c r="C13" s="16">
        <v>0</v>
      </c>
      <c r="D13" s="7" t="s">
        <v>5</v>
      </c>
      <c r="E13" s="17">
        <f>Table1[[#This Row],[Conc (fg/ul)]]/1000</f>
        <v>0</v>
      </c>
      <c r="F13" t="e">
        <f>LOG10(Table1[[#This Row],[Conc (pg.ul)]])</f>
        <v>#NUM!</v>
      </c>
      <c r="N13"/>
      <c r="S13"/>
      <c r="X13"/>
      <c r="AC13"/>
      <c r="AH13"/>
      <c r="AM13"/>
      <c r="AR13"/>
    </row>
    <row r="14" spans="1:44" hidden="1" x14ac:dyDescent="0.3">
      <c r="A14">
        <v>1</v>
      </c>
      <c r="B14" s="2">
        <v>3</v>
      </c>
      <c r="C14" s="15">
        <v>1000000</v>
      </c>
      <c r="D14" s="4">
        <v>9.2601757049560547</v>
      </c>
      <c r="E14" s="17">
        <f>Table1[[#This Row],[Conc (fg/ul)]]/1000</f>
        <v>1000</v>
      </c>
      <c r="F14">
        <f>LOG10(Table1[[#This Row],[Conc (pg.ul)]])</f>
        <v>3</v>
      </c>
      <c r="N14"/>
      <c r="S14"/>
      <c r="X14"/>
      <c r="AC14"/>
      <c r="AH14"/>
      <c r="AM14"/>
      <c r="AR14"/>
    </row>
    <row r="15" spans="1:44" hidden="1" x14ac:dyDescent="0.3">
      <c r="A15">
        <v>1</v>
      </c>
      <c r="B15" s="6">
        <v>3</v>
      </c>
      <c r="C15" s="16">
        <v>1000000</v>
      </c>
      <c r="D15" s="8">
        <v>9.2149848937988281</v>
      </c>
      <c r="E15" s="17">
        <f>Table1[[#This Row],[Conc (fg/ul)]]/1000</f>
        <v>1000</v>
      </c>
      <c r="F15">
        <f>LOG10(Table1[[#This Row],[Conc (pg.ul)]])</f>
        <v>3</v>
      </c>
      <c r="N15"/>
      <c r="S15"/>
      <c r="X15"/>
      <c r="AC15"/>
      <c r="AH15"/>
      <c r="AM15"/>
      <c r="AR15"/>
    </row>
    <row r="16" spans="1:44" hidden="1" x14ac:dyDescent="0.3">
      <c r="A16">
        <v>1</v>
      </c>
      <c r="B16" s="2">
        <v>3</v>
      </c>
      <c r="C16" s="15">
        <v>100000</v>
      </c>
      <c r="D16" s="4">
        <v>12.631832122802734</v>
      </c>
      <c r="E16" s="17">
        <f>Table1[[#This Row],[Conc (fg/ul)]]/1000</f>
        <v>100</v>
      </c>
      <c r="F16">
        <f>LOG10(Table1[[#This Row],[Conc (pg.ul)]])</f>
        <v>2</v>
      </c>
      <c r="N16"/>
      <c r="S16"/>
      <c r="X16"/>
      <c r="AC16"/>
      <c r="AH16"/>
      <c r="AM16"/>
      <c r="AR16"/>
    </row>
    <row r="17" spans="1:44" hidden="1" x14ac:dyDescent="0.3">
      <c r="A17">
        <v>1</v>
      </c>
      <c r="B17" s="6">
        <v>3</v>
      </c>
      <c r="C17" s="16">
        <v>100000</v>
      </c>
      <c r="D17" s="8">
        <v>12.617715835571289</v>
      </c>
      <c r="E17" s="17">
        <f>Table1[[#This Row],[Conc (fg/ul)]]/1000</f>
        <v>100</v>
      </c>
      <c r="F17">
        <f>LOG10(Table1[[#This Row],[Conc (pg.ul)]])</f>
        <v>2</v>
      </c>
      <c r="N17"/>
      <c r="S17"/>
      <c r="X17"/>
      <c r="AC17"/>
      <c r="AH17"/>
      <c r="AM17"/>
      <c r="AR17"/>
    </row>
    <row r="18" spans="1:44" hidden="1" x14ac:dyDescent="0.3">
      <c r="A18">
        <v>1</v>
      </c>
      <c r="B18" s="2">
        <v>3</v>
      </c>
      <c r="C18" s="15">
        <v>10000</v>
      </c>
      <c r="D18" s="4">
        <v>16.132682800292969</v>
      </c>
      <c r="E18" s="17">
        <f>Table1[[#This Row],[Conc (fg/ul)]]/1000</f>
        <v>10</v>
      </c>
      <c r="F18">
        <f>LOG10(Table1[[#This Row],[Conc (pg.ul)]])</f>
        <v>1</v>
      </c>
      <c r="N18"/>
      <c r="S18"/>
      <c r="X18"/>
      <c r="AC18"/>
      <c r="AH18"/>
      <c r="AM18"/>
      <c r="AR18"/>
    </row>
    <row r="19" spans="1:44" hidden="1" x14ac:dyDescent="0.3">
      <c r="A19">
        <v>1</v>
      </c>
      <c r="B19" s="6">
        <v>3</v>
      </c>
      <c r="C19" s="16">
        <v>10000</v>
      </c>
      <c r="D19" s="8">
        <v>16.149835586547852</v>
      </c>
      <c r="E19" s="17">
        <f>Table1[[#This Row],[Conc (fg/ul)]]/1000</f>
        <v>10</v>
      </c>
      <c r="F19">
        <f>LOG10(Table1[[#This Row],[Conc (pg.ul)]])</f>
        <v>1</v>
      </c>
      <c r="N19"/>
      <c r="S19"/>
      <c r="X19"/>
      <c r="AC19"/>
      <c r="AH19"/>
      <c r="AM19"/>
      <c r="AR19"/>
    </row>
    <row r="20" spans="1:44" hidden="1" x14ac:dyDescent="0.3">
      <c r="A20">
        <v>1</v>
      </c>
      <c r="B20" s="2">
        <v>3</v>
      </c>
      <c r="C20" s="15">
        <v>1000</v>
      </c>
      <c r="D20" s="4">
        <v>19.35809326171875</v>
      </c>
      <c r="E20" s="17">
        <f>Table1[[#This Row],[Conc (fg/ul)]]/1000</f>
        <v>1</v>
      </c>
      <c r="F20">
        <f>LOG10(Table1[[#This Row],[Conc (pg.ul)]])</f>
        <v>0</v>
      </c>
      <c r="I20">
        <f>_xlfn.CONFIDENCE.T(0.95,_xlfn.STDEV.S(D20:D21),COUNT(D20:D21))</f>
        <v>0.12739055209720174</v>
      </c>
      <c r="N20"/>
      <c r="S20"/>
      <c r="X20"/>
      <c r="AC20"/>
      <c r="AH20"/>
      <c r="AM20"/>
      <c r="AR20"/>
    </row>
    <row r="21" spans="1:44" hidden="1" x14ac:dyDescent="0.3">
      <c r="A21">
        <v>1</v>
      </c>
      <c r="B21" s="6">
        <v>3</v>
      </c>
      <c r="C21" s="16">
        <v>1000</v>
      </c>
      <c r="D21" s="12">
        <v>16.120792388916001</v>
      </c>
      <c r="E21" s="17">
        <f>Table1[[#This Row],[Conc (fg/ul)]]/1000</f>
        <v>1</v>
      </c>
      <c r="F21">
        <f>LOG10(Table1[[#This Row],[Conc (pg.ul)]])</f>
        <v>0</v>
      </c>
      <c r="I21" s="14">
        <f>AVERAGE(D20:D21)</f>
        <v>17.739442825317376</v>
      </c>
      <c r="N21"/>
      <c r="S21"/>
      <c r="X21"/>
      <c r="AC21"/>
      <c r="AH21"/>
      <c r="AM21"/>
      <c r="AR21"/>
    </row>
    <row r="22" spans="1:44" hidden="1" x14ac:dyDescent="0.3">
      <c r="A22">
        <v>1</v>
      </c>
      <c r="B22" s="2">
        <v>3</v>
      </c>
      <c r="C22" s="15">
        <v>100</v>
      </c>
      <c r="D22" s="4">
        <v>23.180984497070313</v>
      </c>
      <c r="E22" s="17">
        <f>Table1[[#This Row],[Conc (fg/ul)]]/1000</f>
        <v>0.1</v>
      </c>
      <c r="F22">
        <f>LOG10(Table1[[#This Row],[Conc (pg.ul)]])</f>
        <v>-1</v>
      </c>
      <c r="N22"/>
      <c r="S22"/>
      <c r="X22"/>
      <c r="AC22"/>
      <c r="AH22"/>
      <c r="AM22"/>
      <c r="AR22"/>
    </row>
    <row r="23" spans="1:44" hidden="1" x14ac:dyDescent="0.3">
      <c r="A23">
        <v>1</v>
      </c>
      <c r="B23" s="6">
        <v>3</v>
      </c>
      <c r="C23" s="16">
        <v>100</v>
      </c>
      <c r="D23" s="8">
        <v>23.133029937744141</v>
      </c>
      <c r="E23" s="17">
        <f>Table1[[#This Row],[Conc (fg/ul)]]/1000</f>
        <v>0.1</v>
      </c>
      <c r="F23">
        <f>LOG10(Table1[[#This Row],[Conc (pg.ul)]])</f>
        <v>-1</v>
      </c>
      <c r="N23"/>
      <c r="S23"/>
      <c r="X23"/>
      <c r="AC23"/>
      <c r="AH23"/>
      <c r="AM23"/>
      <c r="AR23"/>
    </row>
    <row r="24" spans="1:44" hidden="1" x14ac:dyDescent="0.3">
      <c r="A24">
        <v>1</v>
      </c>
      <c r="B24" s="2">
        <v>3</v>
      </c>
      <c r="C24" s="15">
        <v>0</v>
      </c>
      <c r="D24" s="3" t="s">
        <v>5</v>
      </c>
      <c r="E24" s="17">
        <f>Table1[[#This Row],[Conc (fg/ul)]]/1000</f>
        <v>0</v>
      </c>
      <c r="F24" t="e">
        <f>LOG10(Table1[[#This Row],[Conc (pg.ul)]])</f>
        <v>#NUM!</v>
      </c>
      <c r="N24"/>
      <c r="S24"/>
      <c r="X24"/>
      <c r="AC24"/>
      <c r="AH24"/>
      <c r="AM24"/>
      <c r="AR24"/>
    </row>
    <row r="25" spans="1:44" hidden="1" x14ac:dyDescent="0.3">
      <c r="A25">
        <v>1</v>
      </c>
      <c r="B25" s="6">
        <v>3</v>
      </c>
      <c r="C25" s="16">
        <v>0</v>
      </c>
      <c r="D25" s="7" t="s">
        <v>5</v>
      </c>
      <c r="E25" s="17">
        <f>Table1[[#This Row],[Conc (fg/ul)]]/1000</f>
        <v>0</v>
      </c>
      <c r="F25" t="e">
        <f>LOG10(Table1[[#This Row],[Conc (pg.ul)]])</f>
        <v>#NUM!</v>
      </c>
      <c r="N25"/>
      <c r="S25"/>
      <c r="X25"/>
      <c r="AC25"/>
      <c r="AH25"/>
      <c r="AM25"/>
      <c r="AR25"/>
    </row>
    <row r="26" spans="1:44" hidden="1" x14ac:dyDescent="0.3">
      <c r="A26">
        <v>1</v>
      </c>
      <c r="B26" s="2">
        <v>4</v>
      </c>
      <c r="C26" s="15">
        <v>1000000</v>
      </c>
      <c r="D26" s="4">
        <v>8.3502349853515625</v>
      </c>
      <c r="E26" s="17">
        <f>Table1[[#This Row],[Conc (fg/ul)]]/1000</f>
        <v>1000</v>
      </c>
      <c r="F26">
        <f>LOG10(Table1[[#This Row],[Conc (pg.ul)]])</f>
        <v>3</v>
      </c>
      <c r="N26"/>
      <c r="S26"/>
      <c r="X26"/>
      <c r="AC26"/>
      <c r="AH26"/>
      <c r="AM26"/>
      <c r="AR26"/>
    </row>
    <row r="27" spans="1:44" hidden="1" x14ac:dyDescent="0.3">
      <c r="A27">
        <v>1</v>
      </c>
      <c r="B27" s="6">
        <v>4</v>
      </c>
      <c r="C27" s="16">
        <v>1000000</v>
      </c>
      <c r="D27" s="8">
        <v>8.4503259658813477</v>
      </c>
      <c r="E27" s="17">
        <f>Table1[[#This Row],[Conc (fg/ul)]]/1000</f>
        <v>1000</v>
      </c>
      <c r="F27">
        <f>LOG10(Table1[[#This Row],[Conc (pg.ul)]])</f>
        <v>3</v>
      </c>
      <c r="N27"/>
      <c r="S27"/>
      <c r="X27"/>
      <c r="AC27"/>
      <c r="AH27"/>
      <c r="AM27"/>
      <c r="AR27"/>
    </row>
    <row r="28" spans="1:44" hidden="1" x14ac:dyDescent="0.3">
      <c r="A28">
        <v>1</v>
      </c>
      <c r="B28" s="2">
        <v>4</v>
      </c>
      <c r="C28" s="15">
        <v>100000</v>
      </c>
      <c r="D28" s="4">
        <v>11.780684471130371</v>
      </c>
      <c r="E28" s="17">
        <f>Table1[[#This Row],[Conc (fg/ul)]]/1000</f>
        <v>100</v>
      </c>
      <c r="F28">
        <f>LOG10(Table1[[#This Row],[Conc (pg.ul)]])</f>
        <v>2</v>
      </c>
      <c r="N28"/>
      <c r="S28"/>
      <c r="X28"/>
      <c r="AC28"/>
      <c r="AH28"/>
      <c r="AM28"/>
      <c r="AR28"/>
    </row>
    <row r="29" spans="1:44" hidden="1" x14ac:dyDescent="0.3">
      <c r="A29">
        <v>1</v>
      </c>
      <c r="B29" s="6">
        <v>4</v>
      </c>
      <c r="C29" s="16">
        <v>100000</v>
      </c>
      <c r="D29" s="8">
        <v>11.845637321472168</v>
      </c>
      <c r="E29" s="17">
        <f>Table1[[#This Row],[Conc (fg/ul)]]/1000</f>
        <v>100</v>
      </c>
      <c r="F29">
        <f>LOG10(Table1[[#This Row],[Conc (pg.ul)]])</f>
        <v>2</v>
      </c>
      <c r="N29"/>
      <c r="S29"/>
      <c r="X29"/>
      <c r="AC29"/>
      <c r="AH29"/>
      <c r="AM29"/>
      <c r="AR29"/>
    </row>
    <row r="30" spans="1:44" hidden="1" x14ac:dyDescent="0.3">
      <c r="A30">
        <v>1</v>
      </c>
      <c r="B30" s="2">
        <v>4</v>
      </c>
      <c r="C30" s="15">
        <v>10000</v>
      </c>
      <c r="D30" s="4">
        <v>15.332642555236816</v>
      </c>
      <c r="E30" s="17">
        <f>Table1[[#This Row],[Conc (fg/ul)]]/1000</f>
        <v>10</v>
      </c>
      <c r="F30">
        <f>LOG10(Table1[[#This Row],[Conc (pg.ul)]])</f>
        <v>1</v>
      </c>
      <c r="N30"/>
      <c r="S30"/>
      <c r="X30"/>
      <c r="AC30"/>
      <c r="AH30"/>
      <c r="AM30"/>
      <c r="AR30"/>
    </row>
    <row r="31" spans="1:44" hidden="1" x14ac:dyDescent="0.3">
      <c r="A31">
        <v>1</v>
      </c>
      <c r="B31" s="6">
        <v>4</v>
      </c>
      <c r="C31" s="16">
        <v>10000</v>
      </c>
      <c r="D31" s="8">
        <v>15.318896293640137</v>
      </c>
      <c r="E31" s="17">
        <f>Table1[[#This Row],[Conc (fg/ul)]]/1000</f>
        <v>10</v>
      </c>
      <c r="F31">
        <f>LOG10(Table1[[#This Row],[Conc (pg.ul)]])</f>
        <v>1</v>
      </c>
      <c r="N31"/>
      <c r="S31"/>
      <c r="X31"/>
      <c r="AC31"/>
      <c r="AH31"/>
      <c r="AM31"/>
      <c r="AR31"/>
    </row>
    <row r="32" spans="1:44" hidden="1" x14ac:dyDescent="0.3">
      <c r="A32">
        <v>1</v>
      </c>
      <c r="B32" s="2">
        <v>4</v>
      </c>
      <c r="C32" s="15">
        <v>1000</v>
      </c>
      <c r="D32" s="4">
        <v>18.494091033935547</v>
      </c>
      <c r="E32" s="17">
        <f>Table1[[#This Row],[Conc (fg/ul)]]/1000</f>
        <v>1</v>
      </c>
      <c r="F32">
        <f>LOG10(Table1[[#This Row],[Conc (pg.ul)]])</f>
        <v>0</v>
      </c>
      <c r="N32"/>
      <c r="S32"/>
      <c r="X32"/>
      <c r="AC32"/>
      <c r="AH32"/>
      <c r="AM32"/>
      <c r="AR32"/>
    </row>
    <row r="33" spans="1:44" hidden="1" x14ac:dyDescent="0.3">
      <c r="A33">
        <v>1</v>
      </c>
      <c r="B33" s="6">
        <v>4</v>
      </c>
      <c r="C33" s="16">
        <v>1000</v>
      </c>
      <c r="D33" s="8">
        <v>18.51732063293457</v>
      </c>
      <c r="E33" s="17">
        <f>Table1[[#This Row],[Conc (fg/ul)]]/1000</f>
        <v>1</v>
      </c>
      <c r="F33">
        <f>LOG10(Table1[[#This Row],[Conc (pg.ul)]])</f>
        <v>0</v>
      </c>
      <c r="N33"/>
      <c r="S33"/>
      <c r="X33"/>
      <c r="AC33"/>
      <c r="AH33"/>
      <c r="AM33"/>
      <c r="AR33"/>
    </row>
    <row r="34" spans="1:44" hidden="1" x14ac:dyDescent="0.3">
      <c r="A34">
        <v>1</v>
      </c>
      <c r="B34" s="2">
        <v>4</v>
      </c>
      <c r="C34" s="15">
        <v>100</v>
      </c>
      <c r="D34" s="4">
        <v>21.877994537353516</v>
      </c>
      <c r="E34" s="17">
        <f>Table1[[#This Row],[Conc (fg/ul)]]/1000</f>
        <v>0.1</v>
      </c>
      <c r="F34">
        <f>LOG10(Table1[[#This Row],[Conc (pg.ul)]])</f>
        <v>-1</v>
      </c>
      <c r="N34"/>
      <c r="S34"/>
      <c r="X34"/>
      <c r="AC34"/>
      <c r="AH34"/>
      <c r="AM34"/>
      <c r="AR34"/>
    </row>
    <row r="35" spans="1:44" hidden="1" x14ac:dyDescent="0.3">
      <c r="A35">
        <v>1</v>
      </c>
      <c r="B35" s="6">
        <v>4</v>
      </c>
      <c r="C35" s="16">
        <v>100</v>
      </c>
      <c r="D35" s="8">
        <v>21.860256195068359</v>
      </c>
      <c r="E35" s="17">
        <f>Table1[[#This Row],[Conc (fg/ul)]]/1000</f>
        <v>0.1</v>
      </c>
      <c r="F35">
        <f>LOG10(Table1[[#This Row],[Conc (pg.ul)]])</f>
        <v>-1</v>
      </c>
      <c r="N35"/>
      <c r="S35"/>
      <c r="X35"/>
      <c r="AC35"/>
      <c r="AH35"/>
      <c r="AM35"/>
      <c r="AR35"/>
    </row>
    <row r="36" spans="1:44" hidden="1" x14ac:dyDescent="0.3">
      <c r="A36">
        <v>1</v>
      </c>
      <c r="B36" s="2">
        <v>4</v>
      </c>
      <c r="C36" s="15">
        <v>0</v>
      </c>
      <c r="D36" s="3" t="s">
        <v>5</v>
      </c>
      <c r="E36" s="17">
        <f>Table1[[#This Row],[Conc (fg/ul)]]/1000</f>
        <v>0</v>
      </c>
      <c r="F36" t="e">
        <f>LOG10(Table1[[#This Row],[Conc (pg.ul)]])</f>
        <v>#NUM!</v>
      </c>
      <c r="N36"/>
      <c r="S36"/>
      <c r="X36"/>
      <c r="AC36"/>
      <c r="AH36"/>
      <c r="AM36"/>
      <c r="AR36"/>
    </row>
    <row r="37" spans="1:44" hidden="1" x14ac:dyDescent="0.3">
      <c r="A37">
        <v>1</v>
      </c>
      <c r="B37" s="6">
        <v>4</v>
      </c>
      <c r="C37" s="16">
        <v>0</v>
      </c>
      <c r="D37" s="7" t="s">
        <v>5</v>
      </c>
      <c r="E37" s="17">
        <f>Table1[[#This Row],[Conc (fg/ul)]]/1000</f>
        <v>0</v>
      </c>
      <c r="F37" t="e">
        <f>LOG10(Table1[[#This Row],[Conc (pg.ul)]])</f>
        <v>#NUM!</v>
      </c>
      <c r="N37"/>
      <c r="S37"/>
      <c r="X37"/>
      <c r="AC37"/>
      <c r="AH37"/>
      <c r="AM37"/>
      <c r="AR37"/>
    </row>
    <row r="38" spans="1:44" hidden="1" x14ac:dyDescent="0.3">
      <c r="A38">
        <v>1</v>
      </c>
      <c r="B38" s="2">
        <v>5</v>
      </c>
      <c r="C38" s="15">
        <v>1000000</v>
      </c>
      <c r="D38" s="4">
        <v>8.3645153045654297</v>
      </c>
      <c r="E38" s="17">
        <f>Table1[[#This Row],[Conc (fg/ul)]]/1000</f>
        <v>1000</v>
      </c>
      <c r="F38">
        <f>LOG10(Table1[[#This Row],[Conc (pg.ul)]])</f>
        <v>3</v>
      </c>
      <c r="S38"/>
      <c r="X38"/>
      <c r="AC38"/>
      <c r="AH38"/>
      <c r="AM38"/>
      <c r="AR38"/>
    </row>
    <row r="39" spans="1:44" hidden="1" x14ac:dyDescent="0.3">
      <c r="A39">
        <v>1</v>
      </c>
      <c r="B39" s="6">
        <v>5</v>
      </c>
      <c r="C39" s="16">
        <v>1000000</v>
      </c>
      <c r="D39" s="8">
        <v>8.5072431564331055</v>
      </c>
      <c r="E39" s="17">
        <f>Table1[[#This Row],[Conc (fg/ul)]]/1000</f>
        <v>1000</v>
      </c>
      <c r="F39">
        <f>LOG10(Table1[[#This Row],[Conc (pg.ul)]])</f>
        <v>3</v>
      </c>
      <c r="S39"/>
      <c r="X39"/>
      <c r="AC39"/>
      <c r="AH39"/>
      <c r="AM39"/>
      <c r="AR39"/>
    </row>
    <row r="40" spans="1:44" hidden="1" x14ac:dyDescent="0.3">
      <c r="A40">
        <v>1</v>
      </c>
      <c r="B40" s="2">
        <v>5</v>
      </c>
      <c r="C40" s="15">
        <v>100000</v>
      </c>
      <c r="D40" s="4">
        <v>11.770981788635254</v>
      </c>
      <c r="E40" s="17">
        <f>Table1[[#This Row],[Conc (fg/ul)]]/1000</f>
        <v>100</v>
      </c>
      <c r="F40">
        <f>LOG10(Table1[[#This Row],[Conc (pg.ul)]])</f>
        <v>2</v>
      </c>
      <c r="S40"/>
      <c r="X40"/>
      <c r="AC40"/>
      <c r="AH40"/>
      <c r="AM40"/>
      <c r="AR40"/>
    </row>
    <row r="41" spans="1:44" hidden="1" x14ac:dyDescent="0.3">
      <c r="A41">
        <v>1</v>
      </c>
      <c r="B41" s="6">
        <v>5</v>
      </c>
      <c r="C41" s="16">
        <v>100000</v>
      </c>
      <c r="D41" s="8">
        <v>11.977444648742676</v>
      </c>
      <c r="E41" s="17">
        <f>Table1[[#This Row],[Conc (fg/ul)]]/1000</f>
        <v>100</v>
      </c>
      <c r="F41">
        <f>LOG10(Table1[[#This Row],[Conc (pg.ul)]])</f>
        <v>2</v>
      </c>
      <c r="S41"/>
      <c r="X41"/>
      <c r="AC41"/>
      <c r="AH41"/>
      <c r="AM41"/>
      <c r="AR41"/>
    </row>
    <row r="42" spans="1:44" hidden="1" x14ac:dyDescent="0.3">
      <c r="A42">
        <v>1</v>
      </c>
      <c r="B42" s="2">
        <v>5</v>
      </c>
      <c r="C42" s="15">
        <v>10000</v>
      </c>
      <c r="D42" s="4">
        <v>15.34335994720459</v>
      </c>
      <c r="E42" s="17">
        <f>Table1[[#This Row],[Conc (fg/ul)]]/1000</f>
        <v>10</v>
      </c>
      <c r="F42">
        <f>LOG10(Table1[[#This Row],[Conc (pg.ul)]])</f>
        <v>1</v>
      </c>
      <c r="S42"/>
      <c r="X42"/>
      <c r="AC42"/>
      <c r="AH42"/>
      <c r="AM42"/>
      <c r="AR42"/>
    </row>
    <row r="43" spans="1:44" hidden="1" x14ac:dyDescent="0.3">
      <c r="A43">
        <v>1</v>
      </c>
      <c r="B43" s="6">
        <v>5</v>
      </c>
      <c r="C43" s="16">
        <v>10000</v>
      </c>
      <c r="D43" s="8">
        <v>15.357789039611816</v>
      </c>
      <c r="E43" s="17">
        <f>Table1[[#This Row],[Conc (fg/ul)]]/1000</f>
        <v>10</v>
      </c>
      <c r="F43">
        <f>LOG10(Table1[[#This Row],[Conc (pg.ul)]])</f>
        <v>1</v>
      </c>
      <c r="S43"/>
      <c r="X43"/>
      <c r="AC43"/>
      <c r="AH43"/>
      <c r="AM43"/>
      <c r="AR43"/>
    </row>
    <row r="44" spans="1:44" hidden="1" x14ac:dyDescent="0.3">
      <c r="A44">
        <v>1</v>
      </c>
      <c r="B44" s="2">
        <v>5</v>
      </c>
      <c r="C44" s="15">
        <v>1000</v>
      </c>
      <c r="D44" s="4">
        <v>18.532327651977539</v>
      </c>
      <c r="E44" s="17">
        <f>Table1[[#This Row],[Conc (fg/ul)]]/1000</f>
        <v>1</v>
      </c>
      <c r="F44">
        <f>LOG10(Table1[[#This Row],[Conc (pg.ul)]])</f>
        <v>0</v>
      </c>
      <c r="S44"/>
      <c r="X44"/>
      <c r="AC44"/>
      <c r="AH44"/>
      <c r="AM44"/>
      <c r="AR44"/>
    </row>
    <row r="45" spans="1:44" hidden="1" x14ac:dyDescent="0.3">
      <c r="A45">
        <v>1</v>
      </c>
      <c r="B45" s="6">
        <v>5</v>
      </c>
      <c r="C45" s="16">
        <v>1000</v>
      </c>
      <c r="D45" s="8">
        <v>18.697530746459961</v>
      </c>
      <c r="E45" s="17">
        <f>Table1[[#This Row],[Conc (fg/ul)]]/1000</f>
        <v>1</v>
      </c>
      <c r="F45">
        <f>LOG10(Table1[[#This Row],[Conc (pg.ul)]])</f>
        <v>0</v>
      </c>
      <c r="S45"/>
      <c r="X45"/>
      <c r="AC45"/>
      <c r="AH45"/>
      <c r="AM45"/>
      <c r="AR45"/>
    </row>
    <row r="46" spans="1:44" hidden="1" x14ac:dyDescent="0.3">
      <c r="A46">
        <v>1</v>
      </c>
      <c r="B46" s="2">
        <v>5</v>
      </c>
      <c r="C46" s="15">
        <v>100</v>
      </c>
      <c r="D46" s="4">
        <v>21.99824333190918</v>
      </c>
      <c r="E46" s="17">
        <f>Table1[[#This Row],[Conc (fg/ul)]]/1000</f>
        <v>0.1</v>
      </c>
      <c r="F46">
        <f>LOG10(Table1[[#This Row],[Conc (pg.ul)]])</f>
        <v>-1</v>
      </c>
      <c r="S46"/>
      <c r="X46"/>
      <c r="AC46"/>
      <c r="AH46"/>
      <c r="AM46"/>
      <c r="AR46"/>
    </row>
    <row r="47" spans="1:44" hidden="1" x14ac:dyDescent="0.3">
      <c r="A47">
        <v>1</v>
      </c>
      <c r="B47" s="6">
        <v>5</v>
      </c>
      <c r="C47" s="16">
        <v>100</v>
      </c>
      <c r="D47" s="8">
        <v>22.001888275146484</v>
      </c>
      <c r="E47" s="17">
        <f>Table1[[#This Row],[Conc (fg/ul)]]/1000</f>
        <v>0.1</v>
      </c>
      <c r="F47">
        <f>LOG10(Table1[[#This Row],[Conc (pg.ul)]])</f>
        <v>-1</v>
      </c>
      <c r="S47"/>
      <c r="X47"/>
      <c r="AC47"/>
      <c r="AH47"/>
      <c r="AM47"/>
      <c r="AR47"/>
    </row>
    <row r="48" spans="1:44" hidden="1" x14ac:dyDescent="0.3">
      <c r="A48">
        <v>1</v>
      </c>
      <c r="B48" s="2">
        <v>5</v>
      </c>
      <c r="C48" s="15">
        <v>0</v>
      </c>
      <c r="D48" s="3" t="s">
        <v>5</v>
      </c>
      <c r="E48" s="17">
        <f>Table1[[#This Row],[Conc (fg/ul)]]/1000</f>
        <v>0</v>
      </c>
      <c r="F48" t="e">
        <f>LOG10(Table1[[#This Row],[Conc (pg.ul)]])</f>
        <v>#NUM!</v>
      </c>
      <c r="S48"/>
      <c r="X48"/>
      <c r="AC48"/>
      <c r="AH48"/>
      <c r="AM48"/>
      <c r="AR48"/>
    </row>
    <row r="49" spans="1:44" hidden="1" x14ac:dyDescent="0.3">
      <c r="A49">
        <v>1</v>
      </c>
      <c r="B49" s="6">
        <v>5</v>
      </c>
      <c r="C49" s="16">
        <v>0</v>
      </c>
      <c r="D49" s="7" t="s">
        <v>5</v>
      </c>
      <c r="E49" s="17">
        <f>Table1[[#This Row],[Conc (fg/ul)]]/1000</f>
        <v>0</v>
      </c>
      <c r="F49" t="e">
        <f>LOG10(Table1[[#This Row],[Conc (pg.ul)]])</f>
        <v>#NUM!</v>
      </c>
      <c r="S49"/>
      <c r="X49"/>
      <c r="AC49"/>
      <c r="AH49"/>
      <c r="AM49"/>
      <c r="AR49"/>
    </row>
    <row r="50" spans="1:44" hidden="1" x14ac:dyDescent="0.3">
      <c r="A50">
        <v>1</v>
      </c>
      <c r="B50" s="2">
        <v>7</v>
      </c>
      <c r="C50" s="15">
        <v>1000000</v>
      </c>
      <c r="D50" s="4">
        <v>8.4989595413208008</v>
      </c>
      <c r="E50" s="17">
        <f>Table1[[#This Row],[Conc (fg/ul)]]/1000</f>
        <v>1000</v>
      </c>
      <c r="F50">
        <f>LOG10(Table1[[#This Row],[Conc (pg.ul)]])</f>
        <v>3</v>
      </c>
      <c r="S50"/>
      <c r="X50"/>
      <c r="AC50"/>
      <c r="AH50"/>
      <c r="AM50"/>
      <c r="AR50"/>
    </row>
    <row r="51" spans="1:44" hidden="1" x14ac:dyDescent="0.3">
      <c r="A51">
        <v>1</v>
      </c>
      <c r="B51" s="6">
        <v>7</v>
      </c>
      <c r="C51" s="16">
        <v>1000000</v>
      </c>
      <c r="D51" s="8">
        <v>8.5454502105712891</v>
      </c>
      <c r="E51" s="17">
        <f>Table1[[#This Row],[Conc (fg/ul)]]/1000</f>
        <v>1000</v>
      </c>
      <c r="F51">
        <f>LOG10(Table1[[#This Row],[Conc (pg.ul)]])</f>
        <v>3</v>
      </c>
      <c r="S51"/>
      <c r="X51"/>
      <c r="AC51"/>
      <c r="AH51"/>
      <c r="AM51"/>
      <c r="AR51"/>
    </row>
    <row r="52" spans="1:44" hidden="1" x14ac:dyDescent="0.3">
      <c r="A52">
        <v>1</v>
      </c>
      <c r="B52" s="2">
        <v>7</v>
      </c>
      <c r="C52" s="15">
        <v>100000</v>
      </c>
      <c r="D52" s="4">
        <v>12.005979537963867</v>
      </c>
      <c r="E52" s="17">
        <f>Table1[[#This Row],[Conc (fg/ul)]]/1000</f>
        <v>100</v>
      </c>
      <c r="F52">
        <f>LOG10(Table1[[#This Row],[Conc (pg.ul)]])</f>
        <v>2</v>
      </c>
      <c r="S52"/>
      <c r="X52"/>
      <c r="AC52"/>
      <c r="AH52"/>
      <c r="AM52"/>
      <c r="AR52"/>
    </row>
    <row r="53" spans="1:44" hidden="1" x14ac:dyDescent="0.3">
      <c r="A53">
        <v>1</v>
      </c>
      <c r="B53" s="6">
        <v>7</v>
      </c>
      <c r="C53" s="16">
        <v>100000</v>
      </c>
      <c r="D53" s="8">
        <v>12.068252563476563</v>
      </c>
      <c r="E53" s="17">
        <f>Table1[[#This Row],[Conc (fg/ul)]]/1000</f>
        <v>100</v>
      </c>
      <c r="F53">
        <f>LOG10(Table1[[#This Row],[Conc (pg.ul)]])</f>
        <v>2</v>
      </c>
      <c r="S53"/>
      <c r="X53"/>
      <c r="AC53"/>
      <c r="AH53"/>
      <c r="AM53"/>
      <c r="AR53"/>
    </row>
    <row r="54" spans="1:44" hidden="1" x14ac:dyDescent="0.3">
      <c r="A54">
        <v>1</v>
      </c>
      <c r="B54" s="2">
        <v>7</v>
      </c>
      <c r="C54" s="15">
        <v>10000</v>
      </c>
      <c r="D54" s="4">
        <v>15.18796443939209</v>
      </c>
      <c r="E54" s="17">
        <f>Table1[[#This Row],[Conc (fg/ul)]]/1000</f>
        <v>10</v>
      </c>
      <c r="F54">
        <f>LOG10(Table1[[#This Row],[Conc (pg.ul)]])</f>
        <v>1</v>
      </c>
      <c r="S54"/>
      <c r="X54"/>
      <c r="AC54"/>
      <c r="AH54"/>
      <c r="AM54"/>
      <c r="AR54"/>
    </row>
    <row r="55" spans="1:44" hidden="1" x14ac:dyDescent="0.3">
      <c r="A55">
        <v>1</v>
      </c>
      <c r="B55" s="6">
        <v>7</v>
      </c>
      <c r="C55" s="16">
        <v>10000</v>
      </c>
      <c r="D55" s="8">
        <v>15.185494422912598</v>
      </c>
      <c r="E55" s="17">
        <f>Table1[[#This Row],[Conc (fg/ul)]]/1000</f>
        <v>10</v>
      </c>
      <c r="F55">
        <f>LOG10(Table1[[#This Row],[Conc (pg.ul)]])</f>
        <v>1</v>
      </c>
      <c r="S55"/>
      <c r="X55"/>
      <c r="AC55"/>
      <c r="AH55"/>
      <c r="AM55"/>
      <c r="AR55"/>
    </row>
    <row r="56" spans="1:44" hidden="1" x14ac:dyDescent="0.3">
      <c r="A56">
        <v>1</v>
      </c>
      <c r="B56" s="2">
        <v>7</v>
      </c>
      <c r="C56" s="15">
        <v>1000</v>
      </c>
      <c r="D56" s="4">
        <v>18.865777969360352</v>
      </c>
      <c r="E56" s="17">
        <f>Table1[[#This Row],[Conc (fg/ul)]]/1000</f>
        <v>1</v>
      </c>
      <c r="F56">
        <f>LOG10(Table1[[#This Row],[Conc (pg.ul)]])</f>
        <v>0</v>
      </c>
      <c r="S56"/>
      <c r="X56"/>
      <c r="AC56"/>
      <c r="AH56"/>
      <c r="AM56"/>
      <c r="AR56"/>
    </row>
    <row r="57" spans="1:44" hidden="1" x14ac:dyDescent="0.3">
      <c r="A57">
        <v>1</v>
      </c>
      <c r="B57" s="6">
        <v>7</v>
      </c>
      <c r="C57" s="16">
        <v>1000</v>
      </c>
      <c r="D57" s="8">
        <v>18.940437316894531</v>
      </c>
      <c r="E57" s="17">
        <f>Table1[[#This Row],[Conc (fg/ul)]]/1000</f>
        <v>1</v>
      </c>
      <c r="F57">
        <f>LOG10(Table1[[#This Row],[Conc (pg.ul)]])</f>
        <v>0</v>
      </c>
      <c r="S57"/>
      <c r="X57"/>
      <c r="AC57"/>
      <c r="AH57"/>
      <c r="AM57"/>
      <c r="AR57"/>
    </row>
    <row r="58" spans="1:44" hidden="1" x14ac:dyDescent="0.3">
      <c r="A58">
        <v>1</v>
      </c>
      <c r="B58" s="2">
        <v>7</v>
      </c>
      <c r="C58" s="15">
        <v>100</v>
      </c>
      <c r="D58" s="4">
        <v>22.059087753295898</v>
      </c>
      <c r="E58" s="17">
        <f>Table1[[#This Row],[Conc (fg/ul)]]/1000</f>
        <v>0.1</v>
      </c>
      <c r="F58">
        <f>LOG10(Table1[[#This Row],[Conc (pg.ul)]])</f>
        <v>-1</v>
      </c>
      <c r="S58"/>
      <c r="X58"/>
      <c r="AC58"/>
      <c r="AH58"/>
      <c r="AM58"/>
      <c r="AR58"/>
    </row>
    <row r="59" spans="1:44" hidden="1" x14ac:dyDescent="0.3">
      <c r="A59">
        <v>1</v>
      </c>
      <c r="B59" s="6">
        <v>7</v>
      </c>
      <c r="C59" s="16">
        <v>100</v>
      </c>
      <c r="D59" s="8">
        <v>22.063472747802734</v>
      </c>
      <c r="E59" s="17">
        <f>Table1[[#This Row],[Conc (fg/ul)]]/1000</f>
        <v>0.1</v>
      </c>
      <c r="F59">
        <f>LOG10(Table1[[#This Row],[Conc (pg.ul)]])</f>
        <v>-1</v>
      </c>
      <c r="S59"/>
      <c r="X59"/>
      <c r="AC59"/>
      <c r="AH59"/>
      <c r="AM59"/>
      <c r="AR59"/>
    </row>
    <row r="60" spans="1:44" hidden="1" x14ac:dyDescent="0.3">
      <c r="A60">
        <v>1</v>
      </c>
      <c r="B60" s="2">
        <v>7</v>
      </c>
      <c r="C60" s="15">
        <v>0</v>
      </c>
      <c r="D60" s="3" t="s">
        <v>5</v>
      </c>
      <c r="E60" s="17">
        <f>Table1[[#This Row],[Conc (fg/ul)]]/1000</f>
        <v>0</v>
      </c>
      <c r="F60" t="e">
        <f>LOG10(Table1[[#This Row],[Conc (pg.ul)]])</f>
        <v>#NUM!</v>
      </c>
      <c r="S60"/>
      <c r="X60"/>
      <c r="AC60"/>
      <c r="AH60"/>
      <c r="AM60"/>
      <c r="AR60"/>
    </row>
    <row r="61" spans="1:44" hidden="1" x14ac:dyDescent="0.3">
      <c r="A61">
        <v>1</v>
      </c>
      <c r="B61" s="6">
        <v>7</v>
      </c>
      <c r="C61" s="16">
        <v>0</v>
      </c>
      <c r="D61" s="7" t="s">
        <v>5</v>
      </c>
      <c r="E61" s="17">
        <f>Table1[[#This Row],[Conc (fg/ul)]]/1000</f>
        <v>0</v>
      </c>
      <c r="F61" t="e">
        <f>LOG10(Table1[[#This Row],[Conc (pg.ul)]])</f>
        <v>#NUM!</v>
      </c>
      <c r="S61"/>
      <c r="X61"/>
      <c r="AC61"/>
      <c r="AH61"/>
      <c r="AM61"/>
      <c r="AR61"/>
    </row>
    <row r="62" spans="1:44" hidden="1" x14ac:dyDescent="0.3">
      <c r="A62">
        <v>2</v>
      </c>
      <c r="B62" s="2">
        <v>1</v>
      </c>
      <c r="C62" s="15">
        <v>1000000</v>
      </c>
      <c r="D62" s="4">
        <v>17.826770782470703</v>
      </c>
      <c r="E62" s="17">
        <f>Table1[[#This Row],[Conc (fg/ul)]]/1000</f>
        <v>1000</v>
      </c>
      <c r="F62">
        <f>LOG10(Table1[[#This Row],[Conc (pg.ul)]])</f>
        <v>3</v>
      </c>
      <c r="S62"/>
      <c r="X62"/>
      <c r="AC62"/>
      <c r="AH62"/>
      <c r="AM62"/>
      <c r="AR62"/>
    </row>
    <row r="63" spans="1:44" hidden="1" x14ac:dyDescent="0.3">
      <c r="A63">
        <v>2</v>
      </c>
      <c r="B63" s="6">
        <v>1</v>
      </c>
      <c r="C63" s="16">
        <v>1000000</v>
      </c>
      <c r="D63" s="8">
        <v>17.857559204101563</v>
      </c>
      <c r="E63" s="17">
        <f>Table1[[#This Row],[Conc (fg/ul)]]/1000</f>
        <v>1000</v>
      </c>
      <c r="F63">
        <f>LOG10(Table1[[#This Row],[Conc (pg.ul)]])</f>
        <v>3</v>
      </c>
      <c r="S63"/>
      <c r="X63"/>
      <c r="AC63"/>
      <c r="AH63"/>
      <c r="AM63"/>
      <c r="AR63"/>
    </row>
    <row r="64" spans="1:44" hidden="1" x14ac:dyDescent="0.3">
      <c r="A64">
        <v>5</v>
      </c>
      <c r="B64" s="2">
        <v>1</v>
      </c>
      <c r="C64" s="15">
        <v>1000000</v>
      </c>
      <c r="D64" s="4">
        <v>17.266546249389648</v>
      </c>
      <c r="E64" s="17">
        <f>Table1[[#This Row],[Conc (fg/ul)]]/1000</f>
        <v>1000</v>
      </c>
      <c r="F64">
        <f>LOG10(Table1[[#This Row],[Conc (pg.ul)]])</f>
        <v>3</v>
      </c>
      <c r="S64"/>
      <c r="X64"/>
      <c r="AC64"/>
      <c r="AH64"/>
      <c r="AM64"/>
      <c r="AR64"/>
    </row>
    <row r="65" spans="1:44" hidden="1" x14ac:dyDescent="0.3">
      <c r="A65">
        <v>2</v>
      </c>
      <c r="B65" s="2">
        <v>1</v>
      </c>
      <c r="C65" s="15">
        <v>100000</v>
      </c>
      <c r="D65" s="4">
        <v>21.32703971862793</v>
      </c>
      <c r="E65" s="17">
        <f>Table1[[#This Row],[Conc (fg/ul)]]/1000</f>
        <v>100</v>
      </c>
      <c r="F65">
        <f>LOG10(Table1[[#This Row],[Conc (pg.ul)]])</f>
        <v>2</v>
      </c>
      <c r="S65"/>
      <c r="X65"/>
      <c r="AC65"/>
      <c r="AH65"/>
      <c r="AM65"/>
      <c r="AR65"/>
    </row>
    <row r="66" spans="1:44" hidden="1" x14ac:dyDescent="0.3">
      <c r="A66">
        <v>2</v>
      </c>
      <c r="B66" s="6">
        <v>1</v>
      </c>
      <c r="C66" s="16">
        <v>100000</v>
      </c>
      <c r="D66" s="8">
        <v>21.313913345336914</v>
      </c>
      <c r="E66" s="17">
        <f>Table1[[#This Row],[Conc (fg/ul)]]/1000</f>
        <v>100</v>
      </c>
      <c r="F66">
        <f>LOG10(Table1[[#This Row],[Conc (pg.ul)]])</f>
        <v>2</v>
      </c>
      <c r="S66"/>
      <c r="X66"/>
      <c r="AC66"/>
      <c r="AH66"/>
      <c r="AM66"/>
      <c r="AR66"/>
    </row>
    <row r="67" spans="1:44" hidden="1" x14ac:dyDescent="0.3">
      <c r="A67">
        <v>4</v>
      </c>
      <c r="B67" s="2">
        <v>1</v>
      </c>
      <c r="C67" s="15">
        <v>100000</v>
      </c>
      <c r="D67" s="4">
        <v>20.742298126220703</v>
      </c>
      <c r="E67" s="17">
        <f>Table1[[#This Row],[Conc (fg/ul)]]/1000</f>
        <v>100</v>
      </c>
      <c r="F67">
        <f>LOG10(Table1[[#This Row],[Conc (pg.ul)]])</f>
        <v>2</v>
      </c>
      <c r="H67" s="14">
        <f>AVERAGE(D67:D69)</f>
        <v>20.861055374145508</v>
      </c>
      <c r="S67"/>
      <c r="X67"/>
      <c r="AC67"/>
      <c r="AH67"/>
      <c r="AM67"/>
      <c r="AR67"/>
    </row>
    <row r="68" spans="1:44" hidden="1" x14ac:dyDescent="0.3">
      <c r="A68">
        <v>4</v>
      </c>
      <c r="B68" s="6">
        <v>1</v>
      </c>
      <c r="C68" s="16">
        <v>100000</v>
      </c>
      <c r="D68" s="8">
        <v>20.952171325683594</v>
      </c>
      <c r="E68" s="17">
        <f>Table1[[#This Row],[Conc (fg/ul)]]/1000</f>
        <v>100</v>
      </c>
      <c r="F68">
        <f>LOG10(Table1[[#This Row],[Conc (pg.ul)]])</f>
        <v>2</v>
      </c>
      <c r="S68"/>
      <c r="X68"/>
      <c r="AC68"/>
      <c r="AH68"/>
      <c r="AM68"/>
      <c r="AR68"/>
    </row>
    <row r="69" spans="1:44" hidden="1" x14ac:dyDescent="0.3">
      <c r="A69">
        <v>4</v>
      </c>
      <c r="B69" s="2">
        <v>1</v>
      </c>
      <c r="C69" s="15">
        <v>100000</v>
      </c>
      <c r="D69" s="4">
        <v>20.888696670532227</v>
      </c>
      <c r="E69" s="17">
        <f>Table1[[#This Row],[Conc (fg/ul)]]/1000</f>
        <v>100</v>
      </c>
      <c r="F69">
        <f>LOG10(Table1[[#This Row],[Conc (pg.ul)]])</f>
        <v>2</v>
      </c>
      <c r="S69"/>
      <c r="X69"/>
      <c r="AC69"/>
      <c r="AH69"/>
      <c r="AM69"/>
      <c r="AR69"/>
    </row>
    <row r="70" spans="1:44" hidden="1" x14ac:dyDescent="0.3">
      <c r="A70">
        <v>5</v>
      </c>
      <c r="B70" s="6">
        <v>1</v>
      </c>
      <c r="C70" s="16">
        <v>100000</v>
      </c>
      <c r="D70" s="8">
        <v>20.980661392211914</v>
      </c>
      <c r="E70" s="17">
        <f>Table1[[#This Row],[Conc (fg/ul)]]/1000</f>
        <v>100</v>
      </c>
      <c r="F70">
        <f>LOG10(Table1[[#This Row],[Conc (pg.ul)]])</f>
        <v>2</v>
      </c>
      <c r="S70"/>
      <c r="X70"/>
      <c r="AC70"/>
      <c r="AH70"/>
      <c r="AM70"/>
      <c r="AR70"/>
    </row>
    <row r="71" spans="1:44" hidden="1" x14ac:dyDescent="0.3">
      <c r="A71">
        <v>6</v>
      </c>
      <c r="B71" s="2">
        <v>1</v>
      </c>
      <c r="C71" s="15">
        <v>100000</v>
      </c>
      <c r="D71" s="4">
        <v>23.856498718261719</v>
      </c>
      <c r="E71" s="17">
        <f>Table1[[#This Row],[Conc (fg/ul)]]/1000</f>
        <v>100</v>
      </c>
      <c r="F71">
        <f>LOG10(Table1[[#This Row],[Conc (pg.ul)]])</f>
        <v>2</v>
      </c>
      <c r="H71" s="14">
        <f>AVERAGE(D71:D72)</f>
        <v>23.680105209350586</v>
      </c>
      <c r="S71"/>
      <c r="X71"/>
      <c r="AC71"/>
      <c r="AH71"/>
      <c r="AM71"/>
      <c r="AR71"/>
    </row>
    <row r="72" spans="1:44" hidden="1" x14ac:dyDescent="0.3">
      <c r="A72">
        <v>6</v>
      </c>
      <c r="B72" s="6">
        <v>1</v>
      </c>
      <c r="C72" s="16">
        <v>100000</v>
      </c>
      <c r="D72" s="8">
        <v>23.503711700439453</v>
      </c>
      <c r="E72" s="17">
        <f>Table1[[#This Row],[Conc (fg/ul)]]/1000</f>
        <v>100</v>
      </c>
      <c r="F72">
        <f>LOG10(Table1[[#This Row],[Conc (pg.ul)]])</f>
        <v>2</v>
      </c>
      <c r="S72"/>
      <c r="X72"/>
      <c r="AC72"/>
      <c r="AH72"/>
      <c r="AM72"/>
      <c r="AR72"/>
    </row>
    <row r="73" spans="1:44" hidden="1" x14ac:dyDescent="0.3">
      <c r="A73">
        <v>6</v>
      </c>
      <c r="B73" s="2">
        <v>1</v>
      </c>
      <c r="C73" s="15">
        <v>100000</v>
      </c>
      <c r="D73" s="4">
        <v>23.456697463989258</v>
      </c>
      <c r="E73" s="17">
        <f>Table1[[#This Row],[Conc (fg/ul)]]/1000</f>
        <v>100</v>
      </c>
      <c r="F73">
        <f>LOG10(Table1[[#This Row],[Conc (pg.ul)]])</f>
        <v>2</v>
      </c>
      <c r="H73" s="14"/>
      <c r="S73"/>
      <c r="X73"/>
      <c r="AC73"/>
      <c r="AH73"/>
      <c r="AM73"/>
      <c r="AR73"/>
    </row>
    <row r="74" spans="1:44" hidden="1" x14ac:dyDescent="0.3">
      <c r="A74">
        <v>2</v>
      </c>
      <c r="B74" s="2">
        <v>8</v>
      </c>
      <c r="C74" s="15">
        <v>1000000</v>
      </c>
      <c r="D74" s="4">
        <v>9.9624547958374023</v>
      </c>
      <c r="E74" s="17">
        <f>Table1[[#This Row],[Conc (fg/ul)]]/1000</f>
        <v>1000</v>
      </c>
      <c r="F74">
        <f>LOG10(Table1[[#This Row],[Conc (pg.ul)]])</f>
        <v>3</v>
      </c>
      <c r="S74"/>
      <c r="X74"/>
      <c r="AC74"/>
      <c r="AH74"/>
      <c r="AM74"/>
      <c r="AR74"/>
    </row>
    <row r="75" spans="1:44" hidden="1" x14ac:dyDescent="0.3">
      <c r="A75">
        <v>2</v>
      </c>
      <c r="B75" s="6">
        <v>8</v>
      </c>
      <c r="C75" s="16">
        <v>1000000</v>
      </c>
      <c r="D75" s="8">
        <v>10.028201103210449</v>
      </c>
      <c r="E75" s="17">
        <f>Table1[[#This Row],[Conc (fg/ul)]]/1000</f>
        <v>1000</v>
      </c>
      <c r="F75">
        <f>LOG10(Table1[[#This Row],[Conc (pg.ul)]])</f>
        <v>3</v>
      </c>
      <c r="S75"/>
      <c r="X75"/>
      <c r="AC75"/>
      <c r="AH75"/>
      <c r="AM75"/>
      <c r="AR75"/>
    </row>
    <row r="76" spans="1:44" hidden="1" x14ac:dyDescent="0.3">
      <c r="A76">
        <v>2</v>
      </c>
      <c r="B76" s="2">
        <v>8</v>
      </c>
      <c r="C76" s="15">
        <v>100000</v>
      </c>
      <c r="D76" s="4">
        <v>13.673822402954102</v>
      </c>
      <c r="E76" s="17">
        <f>Table1[[#This Row],[Conc (fg/ul)]]/1000</f>
        <v>100</v>
      </c>
      <c r="F76">
        <f>LOG10(Table1[[#This Row],[Conc (pg.ul)]])</f>
        <v>2</v>
      </c>
      <c r="S76"/>
      <c r="X76"/>
      <c r="AC76"/>
      <c r="AH76"/>
      <c r="AM76"/>
      <c r="AR76"/>
    </row>
    <row r="77" spans="1:44" hidden="1" x14ac:dyDescent="0.3">
      <c r="A77">
        <v>2</v>
      </c>
      <c r="B77" s="6">
        <v>8</v>
      </c>
      <c r="C77" s="16">
        <v>100000</v>
      </c>
      <c r="D77" s="8">
        <v>13.633955001831055</v>
      </c>
      <c r="E77" s="17">
        <f>Table1[[#This Row],[Conc (fg/ul)]]/1000</f>
        <v>100</v>
      </c>
      <c r="F77">
        <f>LOG10(Table1[[#This Row],[Conc (pg.ul)]])</f>
        <v>2</v>
      </c>
    </row>
    <row r="78" spans="1:44" hidden="1" x14ac:dyDescent="0.3">
      <c r="A78">
        <v>2</v>
      </c>
      <c r="B78" s="2">
        <v>8</v>
      </c>
      <c r="C78" s="15">
        <v>10000</v>
      </c>
      <c r="D78" s="4">
        <v>17.113058090209961</v>
      </c>
      <c r="E78" s="17">
        <f>Table1[[#This Row],[Conc (fg/ul)]]/1000</f>
        <v>10</v>
      </c>
      <c r="F78">
        <f>LOG10(Table1[[#This Row],[Conc (pg.ul)]])</f>
        <v>1</v>
      </c>
    </row>
    <row r="79" spans="1:44" hidden="1" x14ac:dyDescent="0.3">
      <c r="A79">
        <v>2</v>
      </c>
      <c r="B79" s="6">
        <v>8</v>
      </c>
      <c r="C79" s="16">
        <v>10000</v>
      </c>
      <c r="D79" s="8">
        <v>17.074121475219727</v>
      </c>
      <c r="E79" s="17">
        <f>Table1[[#This Row],[Conc (fg/ul)]]/1000</f>
        <v>10</v>
      </c>
      <c r="F79">
        <f>LOG10(Table1[[#This Row],[Conc (pg.ul)]])</f>
        <v>1</v>
      </c>
    </row>
    <row r="80" spans="1:44" hidden="1" x14ac:dyDescent="0.3">
      <c r="A80">
        <v>2</v>
      </c>
      <c r="B80" s="2">
        <v>8</v>
      </c>
      <c r="C80" s="15">
        <v>1000</v>
      </c>
      <c r="D80" s="4">
        <v>20.538742065429688</v>
      </c>
      <c r="E80" s="17">
        <f>Table1[[#This Row],[Conc (fg/ul)]]/1000</f>
        <v>1</v>
      </c>
      <c r="F80">
        <f>LOG10(Table1[[#This Row],[Conc (pg.ul)]])</f>
        <v>0</v>
      </c>
    </row>
    <row r="81" spans="1:6" hidden="1" x14ac:dyDescent="0.3">
      <c r="A81">
        <v>2</v>
      </c>
      <c r="B81" s="6">
        <v>8</v>
      </c>
      <c r="C81" s="16">
        <v>1000</v>
      </c>
      <c r="D81" s="8">
        <v>20.512079238891602</v>
      </c>
      <c r="E81" s="17">
        <f>Table1[[#This Row],[Conc (fg/ul)]]/1000</f>
        <v>1</v>
      </c>
      <c r="F81">
        <f>LOG10(Table1[[#This Row],[Conc (pg.ul)]])</f>
        <v>0</v>
      </c>
    </row>
    <row r="82" spans="1:6" hidden="1" x14ac:dyDescent="0.3">
      <c r="A82">
        <v>2</v>
      </c>
      <c r="B82" s="2">
        <v>8</v>
      </c>
      <c r="C82" s="15">
        <v>100</v>
      </c>
      <c r="D82" s="4">
        <v>23.946142196655273</v>
      </c>
      <c r="E82" s="17">
        <f>Table1[[#This Row],[Conc (fg/ul)]]/1000</f>
        <v>0.1</v>
      </c>
      <c r="F82">
        <f>LOG10(Table1[[#This Row],[Conc (pg.ul)]])</f>
        <v>-1</v>
      </c>
    </row>
    <row r="83" spans="1:6" hidden="1" x14ac:dyDescent="0.3">
      <c r="A83">
        <v>2</v>
      </c>
      <c r="B83" s="6">
        <v>8</v>
      </c>
      <c r="C83" s="16">
        <v>100</v>
      </c>
      <c r="D83" s="8">
        <v>23.871192932128906</v>
      </c>
      <c r="E83" s="17">
        <f>Table1[[#This Row],[Conc (fg/ul)]]/1000</f>
        <v>0.1</v>
      </c>
      <c r="F83">
        <f>LOG10(Table1[[#This Row],[Conc (pg.ul)]])</f>
        <v>-1</v>
      </c>
    </row>
    <row r="84" spans="1:6" hidden="1" x14ac:dyDescent="0.3">
      <c r="A84">
        <v>2</v>
      </c>
      <c r="B84" s="2">
        <v>8</v>
      </c>
      <c r="C84" s="15">
        <v>0</v>
      </c>
      <c r="D84" s="3" t="s">
        <v>5</v>
      </c>
      <c r="E84" s="17">
        <f>Table1[[#This Row],[Conc (fg/ul)]]/1000</f>
        <v>0</v>
      </c>
      <c r="F84" t="e">
        <f>LOG10(Table1[[#This Row],[Conc (pg.ul)]])</f>
        <v>#NUM!</v>
      </c>
    </row>
    <row r="85" spans="1:6" hidden="1" x14ac:dyDescent="0.3">
      <c r="A85">
        <v>2</v>
      </c>
      <c r="B85" s="6">
        <v>8</v>
      </c>
      <c r="C85" s="16">
        <v>0</v>
      </c>
      <c r="D85" s="7" t="s">
        <v>5</v>
      </c>
      <c r="E85" s="17">
        <f>Table1[[#This Row],[Conc (fg/ul)]]/1000</f>
        <v>0</v>
      </c>
      <c r="F85" t="e">
        <f>LOG10(Table1[[#This Row],[Conc (pg.ul)]])</f>
        <v>#NUM!</v>
      </c>
    </row>
    <row r="86" spans="1:6" hidden="1" x14ac:dyDescent="0.3">
      <c r="A86">
        <v>2</v>
      </c>
      <c r="B86" s="2">
        <v>9</v>
      </c>
      <c r="C86" s="15">
        <v>1000000</v>
      </c>
      <c r="D86" s="4">
        <v>8.5369234085083008</v>
      </c>
      <c r="E86" s="17">
        <f>Table1[[#This Row],[Conc (fg/ul)]]/1000</f>
        <v>1000</v>
      </c>
      <c r="F86">
        <f>LOG10(Table1[[#This Row],[Conc (pg.ul)]])</f>
        <v>3</v>
      </c>
    </row>
    <row r="87" spans="1:6" hidden="1" x14ac:dyDescent="0.3">
      <c r="A87">
        <v>2</v>
      </c>
      <c r="B87" s="6">
        <v>9</v>
      </c>
      <c r="C87" s="16">
        <v>1000000</v>
      </c>
      <c r="D87" s="8">
        <v>8.5236530303955078</v>
      </c>
      <c r="E87" s="17">
        <f>Table1[[#This Row],[Conc (fg/ul)]]/1000</f>
        <v>1000</v>
      </c>
      <c r="F87">
        <f>LOG10(Table1[[#This Row],[Conc (pg.ul)]])</f>
        <v>3</v>
      </c>
    </row>
    <row r="88" spans="1:6" hidden="1" x14ac:dyDescent="0.3">
      <c r="A88">
        <v>2</v>
      </c>
      <c r="B88" s="2">
        <v>9</v>
      </c>
      <c r="C88" s="15">
        <v>100000</v>
      </c>
      <c r="D88" s="4">
        <v>12.129300117492676</v>
      </c>
      <c r="E88" s="17">
        <f>Table1[[#This Row],[Conc (fg/ul)]]/1000</f>
        <v>100</v>
      </c>
      <c r="F88">
        <f>LOG10(Table1[[#This Row],[Conc (pg.ul)]])</f>
        <v>2</v>
      </c>
    </row>
    <row r="89" spans="1:6" hidden="1" x14ac:dyDescent="0.3">
      <c r="A89">
        <v>2</v>
      </c>
      <c r="B89" s="6">
        <v>9</v>
      </c>
      <c r="C89" s="16">
        <v>100000</v>
      </c>
      <c r="D89" s="8">
        <v>12.125360488891602</v>
      </c>
      <c r="E89" s="17">
        <f>Table1[[#This Row],[Conc (fg/ul)]]/1000</f>
        <v>100</v>
      </c>
      <c r="F89">
        <f>LOG10(Table1[[#This Row],[Conc (pg.ul)]])</f>
        <v>2</v>
      </c>
    </row>
    <row r="90" spans="1:6" hidden="1" x14ac:dyDescent="0.3">
      <c r="A90">
        <v>2</v>
      </c>
      <c r="B90" s="2">
        <v>9</v>
      </c>
      <c r="C90" s="15">
        <v>10000</v>
      </c>
      <c r="D90" s="4">
        <v>15.592616081237793</v>
      </c>
      <c r="E90" s="17">
        <f>Table1[[#This Row],[Conc (fg/ul)]]/1000</f>
        <v>10</v>
      </c>
      <c r="F90">
        <f>LOG10(Table1[[#This Row],[Conc (pg.ul)]])</f>
        <v>1</v>
      </c>
    </row>
    <row r="91" spans="1:6" hidden="1" x14ac:dyDescent="0.3">
      <c r="A91">
        <v>2</v>
      </c>
      <c r="B91" s="6">
        <v>9</v>
      </c>
      <c r="C91" s="16">
        <v>10000</v>
      </c>
      <c r="D91" s="8">
        <v>15.52694034576416</v>
      </c>
      <c r="E91" s="17">
        <f>Table1[[#This Row],[Conc (fg/ul)]]/1000</f>
        <v>10</v>
      </c>
      <c r="F91">
        <f>LOG10(Table1[[#This Row],[Conc (pg.ul)]])</f>
        <v>1</v>
      </c>
    </row>
    <row r="92" spans="1:6" hidden="1" x14ac:dyDescent="0.3">
      <c r="A92">
        <v>2</v>
      </c>
      <c r="B92" s="2">
        <v>9</v>
      </c>
      <c r="C92" s="15">
        <v>1000</v>
      </c>
      <c r="D92" s="4">
        <v>18.920186996459961</v>
      </c>
      <c r="E92" s="17">
        <f>Table1[[#This Row],[Conc (fg/ul)]]/1000</f>
        <v>1</v>
      </c>
      <c r="F92">
        <f>LOG10(Table1[[#This Row],[Conc (pg.ul)]])</f>
        <v>0</v>
      </c>
    </row>
    <row r="93" spans="1:6" hidden="1" x14ac:dyDescent="0.3">
      <c r="A93">
        <v>2</v>
      </c>
      <c r="B93" s="6">
        <v>9</v>
      </c>
      <c r="C93" s="16">
        <v>1000</v>
      </c>
      <c r="D93" s="8">
        <v>18.937273025512695</v>
      </c>
      <c r="E93" s="17">
        <f>Table1[[#This Row],[Conc (fg/ul)]]/1000</f>
        <v>1</v>
      </c>
      <c r="F93">
        <f>LOG10(Table1[[#This Row],[Conc (pg.ul)]])</f>
        <v>0</v>
      </c>
    </row>
    <row r="94" spans="1:6" hidden="1" x14ac:dyDescent="0.3">
      <c r="A94">
        <v>2</v>
      </c>
      <c r="B94" s="2">
        <v>9</v>
      </c>
      <c r="C94" s="15">
        <v>100</v>
      </c>
      <c r="D94" s="4">
        <v>22.310911178588867</v>
      </c>
      <c r="E94" s="17">
        <f>Table1[[#This Row],[Conc (fg/ul)]]/1000</f>
        <v>0.1</v>
      </c>
      <c r="F94">
        <f>LOG10(Table1[[#This Row],[Conc (pg.ul)]])</f>
        <v>-1</v>
      </c>
    </row>
    <row r="95" spans="1:6" hidden="1" x14ac:dyDescent="0.3">
      <c r="A95">
        <v>2</v>
      </c>
      <c r="B95" s="6">
        <v>9</v>
      </c>
      <c r="C95" s="16">
        <v>100</v>
      </c>
      <c r="D95" s="8">
        <v>22.300148010253906</v>
      </c>
      <c r="E95" s="17">
        <f>Table1[[#This Row],[Conc (fg/ul)]]/1000</f>
        <v>0.1</v>
      </c>
      <c r="F95">
        <f>LOG10(Table1[[#This Row],[Conc (pg.ul)]])</f>
        <v>-1</v>
      </c>
    </row>
    <row r="96" spans="1:6" hidden="1" x14ac:dyDescent="0.3">
      <c r="A96">
        <v>2</v>
      </c>
      <c r="B96" s="2">
        <v>9</v>
      </c>
      <c r="C96" s="15">
        <v>0</v>
      </c>
      <c r="D96" s="3" t="s">
        <v>5</v>
      </c>
      <c r="E96" s="17">
        <f>Table1[[#This Row],[Conc (fg/ul)]]/1000</f>
        <v>0</v>
      </c>
      <c r="F96" t="e">
        <f>LOG10(Table1[[#This Row],[Conc (pg.ul)]])</f>
        <v>#NUM!</v>
      </c>
    </row>
    <row r="97" spans="1:6" hidden="1" x14ac:dyDescent="0.3">
      <c r="A97">
        <v>2</v>
      </c>
      <c r="B97" s="6">
        <v>9</v>
      </c>
      <c r="C97" s="16">
        <v>0</v>
      </c>
      <c r="D97" s="7" t="s">
        <v>5</v>
      </c>
      <c r="E97" s="17">
        <f>Table1[[#This Row],[Conc (fg/ul)]]/1000</f>
        <v>0</v>
      </c>
      <c r="F97" t="e">
        <f>LOG10(Table1[[#This Row],[Conc (pg.ul)]])</f>
        <v>#NUM!</v>
      </c>
    </row>
    <row r="98" spans="1:6" hidden="1" x14ac:dyDescent="0.3">
      <c r="A98">
        <v>2</v>
      </c>
      <c r="B98" s="2">
        <v>10</v>
      </c>
      <c r="C98" s="15">
        <v>1000000</v>
      </c>
      <c r="D98" s="4">
        <v>8.4828100204467773</v>
      </c>
      <c r="E98" s="17">
        <f>Table1[[#This Row],[Conc (fg/ul)]]/1000</f>
        <v>1000</v>
      </c>
      <c r="F98">
        <f>LOG10(Table1[[#This Row],[Conc (pg.ul)]])</f>
        <v>3</v>
      </c>
    </row>
    <row r="99" spans="1:6" hidden="1" x14ac:dyDescent="0.3">
      <c r="A99">
        <v>2</v>
      </c>
      <c r="B99" s="6">
        <v>10</v>
      </c>
      <c r="C99" s="16">
        <v>1000000</v>
      </c>
      <c r="D99" s="8">
        <v>8.874420166015625</v>
      </c>
      <c r="E99" s="17">
        <f>Table1[[#This Row],[Conc (fg/ul)]]/1000</f>
        <v>1000</v>
      </c>
      <c r="F99">
        <f>LOG10(Table1[[#This Row],[Conc (pg.ul)]])</f>
        <v>3</v>
      </c>
    </row>
    <row r="100" spans="1:6" hidden="1" x14ac:dyDescent="0.3">
      <c r="A100">
        <v>2</v>
      </c>
      <c r="B100" s="2">
        <v>10</v>
      </c>
      <c r="C100" s="15">
        <v>100000</v>
      </c>
      <c r="D100" s="4">
        <v>12.581087112426758</v>
      </c>
      <c r="E100" s="17">
        <f>Table1[[#This Row],[Conc (fg/ul)]]/1000</f>
        <v>100</v>
      </c>
      <c r="F100">
        <f>LOG10(Table1[[#This Row],[Conc (pg.ul)]])</f>
        <v>2</v>
      </c>
    </row>
    <row r="101" spans="1:6" hidden="1" x14ac:dyDescent="0.3">
      <c r="A101">
        <v>2</v>
      </c>
      <c r="B101" s="6">
        <v>10</v>
      </c>
      <c r="C101" s="16">
        <v>100000</v>
      </c>
      <c r="D101" s="8">
        <v>11.903988838195801</v>
      </c>
      <c r="E101" s="17">
        <f>Table1[[#This Row],[Conc (fg/ul)]]/1000</f>
        <v>100</v>
      </c>
      <c r="F101">
        <f>LOG10(Table1[[#This Row],[Conc (pg.ul)]])</f>
        <v>2</v>
      </c>
    </row>
    <row r="102" spans="1:6" hidden="1" x14ac:dyDescent="0.3">
      <c r="A102">
        <v>2</v>
      </c>
      <c r="B102" s="2">
        <v>10</v>
      </c>
      <c r="C102" s="15">
        <v>10000</v>
      </c>
      <c r="D102" s="4">
        <v>15.535981178283691</v>
      </c>
      <c r="E102" s="17">
        <f>Table1[[#This Row],[Conc (fg/ul)]]/1000</f>
        <v>10</v>
      </c>
      <c r="F102">
        <f>LOG10(Table1[[#This Row],[Conc (pg.ul)]])</f>
        <v>1</v>
      </c>
    </row>
    <row r="103" spans="1:6" hidden="1" x14ac:dyDescent="0.3">
      <c r="A103">
        <v>2</v>
      </c>
      <c r="B103" s="6">
        <v>10</v>
      </c>
      <c r="C103" s="16">
        <v>10000</v>
      </c>
      <c r="D103" s="8">
        <v>15.748470306396484</v>
      </c>
      <c r="E103" s="17">
        <f>Table1[[#This Row],[Conc (fg/ul)]]/1000</f>
        <v>10</v>
      </c>
      <c r="F103">
        <f>LOG10(Table1[[#This Row],[Conc (pg.ul)]])</f>
        <v>1</v>
      </c>
    </row>
    <row r="104" spans="1:6" hidden="1" x14ac:dyDescent="0.3">
      <c r="A104">
        <v>2</v>
      </c>
      <c r="B104" s="2">
        <v>10</v>
      </c>
      <c r="C104" s="15">
        <v>1000</v>
      </c>
      <c r="D104" s="4">
        <v>18.870216369628906</v>
      </c>
      <c r="E104" s="17">
        <f>Table1[[#This Row],[Conc (fg/ul)]]/1000</f>
        <v>1</v>
      </c>
      <c r="F104">
        <f>LOG10(Table1[[#This Row],[Conc (pg.ul)]])</f>
        <v>0</v>
      </c>
    </row>
    <row r="105" spans="1:6" hidden="1" x14ac:dyDescent="0.3">
      <c r="A105">
        <v>2</v>
      </c>
      <c r="B105" s="6">
        <v>10</v>
      </c>
      <c r="C105" s="16">
        <v>1000</v>
      </c>
      <c r="D105" s="8">
        <v>18.948068618774414</v>
      </c>
      <c r="E105" s="17">
        <f>Table1[[#This Row],[Conc (fg/ul)]]/1000</f>
        <v>1</v>
      </c>
      <c r="F105">
        <f>LOG10(Table1[[#This Row],[Conc (pg.ul)]])</f>
        <v>0</v>
      </c>
    </row>
    <row r="106" spans="1:6" hidden="1" x14ac:dyDescent="0.3">
      <c r="A106">
        <v>2</v>
      </c>
      <c r="B106" s="2">
        <v>10</v>
      </c>
      <c r="C106" s="15">
        <v>100</v>
      </c>
      <c r="D106" s="4">
        <v>22.272556304931641</v>
      </c>
      <c r="E106" s="17">
        <f>Table1[[#This Row],[Conc (fg/ul)]]/1000</f>
        <v>0.1</v>
      </c>
      <c r="F106">
        <f>LOG10(Table1[[#This Row],[Conc (pg.ul)]])</f>
        <v>-1</v>
      </c>
    </row>
    <row r="107" spans="1:6" hidden="1" x14ac:dyDescent="0.3">
      <c r="A107">
        <v>2</v>
      </c>
      <c r="B107" s="6">
        <v>10</v>
      </c>
      <c r="C107" s="16">
        <v>100</v>
      </c>
      <c r="D107" s="8">
        <v>22.522146224975586</v>
      </c>
      <c r="E107" s="17">
        <f>Table1[[#This Row],[Conc (fg/ul)]]/1000</f>
        <v>0.1</v>
      </c>
      <c r="F107">
        <f>LOG10(Table1[[#This Row],[Conc (pg.ul)]])</f>
        <v>-1</v>
      </c>
    </row>
    <row r="108" spans="1:6" hidden="1" x14ac:dyDescent="0.3">
      <c r="A108">
        <v>2</v>
      </c>
      <c r="B108" s="2">
        <v>10</v>
      </c>
      <c r="C108" s="15">
        <v>0</v>
      </c>
      <c r="D108" s="3" t="s">
        <v>5</v>
      </c>
      <c r="E108" s="17">
        <f>Table1[[#This Row],[Conc (fg/ul)]]/1000</f>
        <v>0</v>
      </c>
      <c r="F108" t="e">
        <f>LOG10(Table1[[#This Row],[Conc (pg.ul)]])</f>
        <v>#NUM!</v>
      </c>
    </row>
    <row r="109" spans="1:6" hidden="1" x14ac:dyDescent="0.3">
      <c r="A109">
        <v>2</v>
      </c>
      <c r="B109" s="6">
        <v>10</v>
      </c>
      <c r="C109" s="16">
        <v>0</v>
      </c>
      <c r="D109" s="7" t="s">
        <v>5</v>
      </c>
      <c r="E109" s="17">
        <f>Table1[[#This Row],[Conc (fg/ul)]]/1000</f>
        <v>0</v>
      </c>
      <c r="F109" t="e">
        <f>LOG10(Table1[[#This Row],[Conc (pg.ul)]])</f>
        <v>#NUM!</v>
      </c>
    </row>
    <row r="110" spans="1:6" hidden="1" x14ac:dyDescent="0.3">
      <c r="A110">
        <v>3</v>
      </c>
      <c r="B110" s="2">
        <v>4</v>
      </c>
      <c r="C110" s="15">
        <v>1000000</v>
      </c>
      <c r="D110" s="4">
        <v>8.6646909713745117</v>
      </c>
      <c r="E110" s="17">
        <f>Table1[[#This Row],[Conc (fg/ul)]]/1000</f>
        <v>1000</v>
      </c>
      <c r="F110">
        <f>LOG10(Table1[[#This Row],[Conc (pg.ul)]])</f>
        <v>3</v>
      </c>
    </row>
    <row r="111" spans="1:6" hidden="1" x14ac:dyDescent="0.3">
      <c r="A111">
        <v>3</v>
      </c>
      <c r="B111" s="6">
        <v>4</v>
      </c>
      <c r="C111" s="16">
        <v>1000000</v>
      </c>
      <c r="D111" s="8">
        <v>8.6535415649414063</v>
      </c>
      <c r="E111" s="17">
        <f>Table1[[#This Row],[Conc (fg/ul)]]/1000</f>
        <v>1000</v>
      </c>
      <c r="F111">
        <f>LOG10(Table1[[#This Row],[Conc (pg.ul)]])</f>
        <v>3</v>
      </c>
    </row>
    <row r="112" spans="1:6" hidden="1" x14ac:dyDescent="0.3">
      <c r="A112">
        <v>3</v>
      </c>
      <c r="B112" s="2">
        <v>4</v>
      </c>
      <c r="C112" s="15">
        <v>1000000</v>
      </c>
      <c r="D112" s="4">
        <v>8.7046327590942383</v>
      </c>
      <c r="E112" s="17">
        <f>Table1[[#This Row],[Conc (fg/ul)]]/1000</f>
        <v>1000</v>
      </c>
      <c r="F112">
        <f>LOG10(Table1[[#This Row],[Conc (pg.ul)]])</f>
        <v>3</v>
      </c>
    </row>
    <row r="113" spans="1:6" hidden="1" x14ac:dyDescent="0.3">
      <c r="A113">
        <v>3</v>
      </c>
      <c r="B113" s="6">
        <v>4</v>
      </c>
      <c r="C113" s="16">
        <v>100000</v>
      </c>
      <c r="D113" s="8">
        <v>12.090081214904785</v>
      </c>
      <c r="E113" s="17">
        <f>Table1[[#This Row],[Conc (fg/ul)]]/1000</f>
        <v>100</v>
      </c>
      <c r="F113">
        <f>LOG10(Table1[[#This Row],[Conc (pg.ul)]])</f>
        <v>2</v>
      </c>
    </row>
    <row r="114" spans="1:6" hidden="1" x14ac:dyDescent="0.3">
      <c r="A114">
        <v>3</v>
      </c>
      <c r="B114" s="2">
        <v>4</v>
      </c>
      <c r="C114" s="15">
        <v>100000</v>
      </c>
      <c r="D114" s="4">
        <v>12.112380981445313</v>
      </c>
      <c r="E114" s="17">
        <f>Table1[[#This Row],[Conc (fg/ul)]]/1000</f>
        <v>100</v>
      </c>
      <c r="F114">
        <f>LOG10(Table1[[#This Row],[Conc (pg.ul)]])</f>
        <v>2</v>
      </c>
    </row>
    <row r="115" spans="1:6" hidden="1" x14ac:dyDescent="0.3">
      <c r="A115">
        <v>3</v>
      </c>
      <c r="B115" s="6">
        <v>4</v>
      </c>
      <c r="C115" s="16">
        <v>100000</v>
      </c>
      <c r="D115" s="8">
        <v>12.108259201049805</v>
      </c>
      <c r="E115" s="17">
        <f>Table1[[#This Row],[Conc (fg/ul)]]/1000</f>
        <v>100</v>
      </c>
      <c r="F115">
        <f>LOG10(Table1[[#This Row],[Conc (pg.ul)]])</f>
        <v>2</v>
      </c>
    </row>
    <row r="116" spans="1:6" hidden="1" x14ac:dyDescent="0.3">
      <c r="A116">
        <v>3</v>
      </c>
      <c r="B116" s="2">
        <v>4</v>
      </c>
      <c r="C116" s="15">
        <v>10000</v>
      </c>
      <c r="D116" s="4">
        <v>15.410630226135254</v>
      </c>
      <c r="E116" s="17">
        <f>Table1[[#This Row],[Conc (fg/ul)]]/1000</f>
        <v>10</v>
      </c>
      <c r="F116">
        <f>LOG10(Table1[[#This Row],[Conc (pg.ul)]])</f>
        <v>1</v>
      </c>
    </row>
    <row r="117" spans="1:6" hidden="1" x14ac:dyDescent="0.3">
      <c r="A117">
        <v>3</v>
      </c>
      <c r="B117" s="6">
        <v>4</v>
      </c>
      <c r="C117" s="16">
        <v>10000</v>
      </c>
      <c r="D117" s="8">
        <v>15.438325881958008</v>
      </c>
      <c r="E117" s="17">
        <f>Table1[[#This Row],[Conc (fg/ul)]]/1000</f>
        <v>10</v>
      </c>
      <c r="F117">
        <f>LOG10(Table1[[#This Row],[Conc (pg.ul)]])</f>
        <v>1</v>
      </c>
    </row>
    <row r="118" spans="1:6" hidden="1" x14ac:dyDescent="0.3">
      <c r="A118">
        <v>3</v>
      </c>
      <c r="B118" s="2">
        <v>4</v>
      </c>
      <c r="C118" s="15">
        <v>10000</v>
      </c>
      <c r="D118" s="4">
        <v>15.453725814819336</v>
      </c>
      <c r="E118" s="17">
        <f>Table1[[#This Row],[Conc (fg/ul)]]/1000</f>
        <v>10</v>
      </c>
      <c r="F118">
        <f>LOG10(Table1[[#This Row],[Conc (pg.ul)]])</f>
        <v>1</v>
      </c>
    </row>
    <row r="119" spans="1:6" hidden="1" x14ac:dyDescent="0.3">
      <c r="A119">
        <v>3</v>
      </c>
      <c r="B119" s="6">
        <v>4</v>
      </c>
      <c r="C119" s="16">
        <v>1000</v>
      </c>
      <c r="D119" s="8">
        <v>18.738504409790039</v>
      </c>
      <c r="E119" s="17">
        <f>Table1[[#This Row],[Conc (fg/ul)]]/1000</f>
        <v>1</v>
      </c>
      <c r="F119">
        <f>LOG10(Table1[[#This Row],[Conc (pg.ul)]])</f>
        <v>0</v>
      </c>
    </row>
    <row r="120" spans="1:6" hidden="1" x14ac:dyDescent="0.3">
      <c r="A120">
        <v>3</v>
      </c>
      <c r="B120" s="2">
        <v>4</v>
      </c>
      <c r="C120" s="15">
        <v>1000</v>
      </c>
      <c r="D120" s="4">
        <v>18.738876342773438</v>
      </c>
      <c r="E120" s="17">
        <f>Table1[[#This Row],[Conc (fg/ul)]]/1000</f>
        <v>1</v>
      </c>
      <c r="F120">
        <f>LOG10(Table1[[#This Row],[Conc (pg.ul)]])</f>
        <v>0</v>
      </c>
    </row>
    <row r="121" spans="1:6" hidden="1" x14ac:dyDescent="0.3">
      <c r="A121">
        <v>3</v>
      </c>
      <c r="B121" s="6">
        <v>4</v>
      </c>
      <c r="C121" s="16">
        <v>1000</v>
      </c>
      <c r="D121" s="8">
        <v>18.743656158447266</v>
      </c>
      <c r="E121" s="17">
        <f>Table1[[#This Row],[Conc (fg/ul)]]/1000</f>
        <v>1</v>
      </c>
      <c r="F121">
        <f>LOG10(Table1[[#This Row],[Conc (pg.ul)]])</f>
        <v>0</v>
      </c>
    </row>
    <row r="122" spans="1:6" hidden="1" x14ac:dyDescent="0.3">
      <c r="A122">
        <v>3</v>
      </c>
      <c r="B122" s="2">
        <v>4</v>
      </c>
      <c r="C122" s="15">
        <v>100</v>
      </c>
      <c r="D122" s="4">
        <v>22.015254974365234</v>
      </c>
      <c r="E122" s="17">
        <f>Table1[[#This Row],[Conc (fg/ul)]]/1000</f>
        <v>0.1</v>
      </c>
      <c r="F122">
        <f>LOG10(Table1[[#This Row],[Conc (pg.ul)]])</f>
        <v>-1</v>
      </c>
    </row>
    <row r="123" spans="1:6" hidden="1" x14ac:dyDescent="0.3">
      <c r="A123">
        <v>3</v>
      </c>
      <c r="B123" s="6">
        <v>4</v>
      </c>
      <c r="C123" s="16">
        <v>100</v>
      </c>
      <c r="D123" s="8">
        <v>22.027572631835938</v>
      </c>
      <c r="E123" s="17">
        <f>Table1[[#This Row],[Conc (fg/ul)]]/1000</f>
        <v>0.1</v>
      </c>
      <c r="F123">
        <f>LOG10(Table1[[#This Row],[Conc (pg.ul)]])</f>
        <v>-1</v>
      </c>
    </row>
    <row r="124" spans="1:6" hidden="1" x14ac:dyDescent="0.3">
      <c r="A124">
        <v>3</v>
      </c>
      <c r="B124" s="2">
        <v>4</v>
      </c>
      <c r="C124" s="15">
        <v>100</v>
      </c>
      <c r="D124" s="4">
        <v>22.056758880615234</v>
      </c>
      <c r="E124" s="17">
        <f>Table1[[#This Row],[Conc (fg/ul)]]/1000</f>
        <v>0.1</v>
      </c>
      <c r="F124">
        <f>LOG10(Table1[[#This Row],[Conc (pg.ul)]])</f>
        <v>-1</v>
      </c>
    </row>
    <row r="125" spans="1:6" hidden="1" x14ac:dyDescent="0.3">
      <c r="A125">
        <v>3</v>
      </c>
      <c r="B125" s="6">
        <v>4</v>
      </c>
      <c r="C125" s="16">
        <v>10</v>
      </c>
      <c r="D125" s="8">
        <v>25.418703079223633</v>
      </c>
      <c r="E125" s="17">
        <f>Table1[[#This Row],[Conc (fg/ul)]]/1000</f>
        <v>0.01</v>
      </c>
      <c r="F125">
        <f>LOG10(Table1[[#This Row],[Conc (pg.ul)]])</f>
        <v>-2</v>
      </c>
    </row>
    <row r="126" spans="1:6" hidden="1" x14ac:dyDescent="0.3">
      <c r="A126">
        <v>3</v>
      </c>
      <c r="B126" s="2">
        <v>4</v>
      </c>
      <c r="C126" s="15">
        <v>10</v>
      </c>
      <c r="D126" s="4">
        <v>25.425559997558594</v>
      </c>
      <c r="E126" s="17">
        <f>Table1[[#This Row],[Conc (fg/ul)]]/1000</f>
        <v>0.01</v>
      </c>
      <c r="F126">
        <f>LOG10(Table1[[#This Row],[Conc (pg.ul)]])</f>
        <v>-2</v>
      </c>
    </row>
    <row r="127" spans="1:6" hidden="1" x14ac:dyDescent="0.3">
      <c r="A127">
        <v>3</v>
      </c>
      <c r="B127" s="6">
        <v>4</v>
      </c>
      <c r="C127" s="16">
        <v>10</v>
      </c>
      <c r="D127" s="8">
        <v>25.365802764892578</v>
      </c>
      <c r="E127" s="17">
        <f>Table1[[#This Row],[Conc (fg/ul)]]/1000</f>
        <v>0.01</v>
      </c>
      <c r="F127">
        <f>LOG10(Table1[[#This Row],[Conc (pg.ul)]])</f>
        <v>-2</v>
      </c>
    </row>
    <row r="128" spans="1:6" hidden="1" x14ac:dyDescent="0.3">
      <c r="A128">
        <v>3</v>
      </c>
      <c r="B128" s="2">
        <v>4</v>
      </c>
      <c r="C128" s="15">
        <v>1</v>
      </c>
      <c r="D128" s="4">
        <v>28.886184692382813</v>
      </c>
      <c r="E128" s="17">
        <f>Table1[[#This Row],[Conc (fg/ul)]]/1000</f>
        <v>1E-3</v>
      </c>
      <c r="F128">
        <f>LOG10(Table1[[#This Row],[Conc (pg.ul)]])</f>
        <v>-3</v>
      </c>
    </row>
    <row r="129" spans="1:6" hidden="1" x14ac:dyDescent="0.3">
      <c r="A129">
        <v>3</v>
      </c>
      <c r="B129" s="6">
        <v>4</v>
      </c>
      <c r="C129" s="16">
        <v>1</v>
      </c>
      <c r="D129" s="8">
        <v>28.860834121704102</v>
      </c>
      <c r="E129" s="17">
        <f>Table1[[#This Row],[Conc (fg/ul)]]/1000</f>
        <v>1E-3</v>
      </c>
      <c r="F129">
        <f>LOG10(Table1[[#This Row],[Conc (pg.ul)]])</f>
        <v>-3</v>
      </c>
    </row>
    <row r="130" spans="1:6" hidden="1" x14ac:dyDescent="0.3">
      <c r="A130">
        <v>3</v>
      </c>
      <c r="B130" s="2">
        <v>4</v>
      </c>
      <c r="C130" s="15">
        <v>1</v>
      </c>
      <c r="D130" s="4">
        <v>28.903722763061523</v>
      </c>
      <c r="E130" s="17">
        <f>Table1[[#This Row],[Conc (fg/ul)]]/1000</f>
        <v>1E-3</v>
      </c>
      <c r="F130">
        <f>LOG10(Table1[[#This Row],[Conc (pg.ul)]])</f>
        <v>-3</v>
      </c>
    </row>
    <row r="131" spans="1:6" hidden="1" x14ac:dyDescent="0.3">
      <c r="A131">
        <v>3</v>
      </c>
      <c r="B131" s="6">
        <v>4</v>
      </c>
      <c r="C131" s="16">
        <v>0.1</v>
      </c>
      <c r="D131" s="8">
        <v>32.119838714599609</v>
      </c>
      <c r="E131" s="17">
        <f>Table1[[#This Row],[Conc (fg/ul)]]/1000</f>
        <v>1E-4</v>
      </c>
      <c r="F131">
        <f>LOG10(Table1[[#This Row],[Conc (pg.ul)]])</f>
        <v>-4</v>
      </c>
    </row>
    <row r="132" spans="1:6" hidden="1" x14ac:dyDescent="0.3">
      <c r="A132">
        <v>3</v>
      </c>
      <c r="B132" s="2">
        <v>4</v>
      </c>
      <c r="C132" s="15">
        <v>0.1</v>
      </c>
      <c r="D132" s="4">
        <v>32.274665832519531</v>
      </c>
      <c r="E132" s="17">
        <f>Table1[[#This Row],[Conc (fg/ul)]]/1000</f>
        <v>1E-4</v>
      </c>
      <c r="F132">
        <f>LOG10(Table1[[#This Row],[Conc (pg.ul)]])</f>
        <v>-4</v>
      </c>
    </row>
    <row r="133" spans="1:6" hidden="1" x14ac:dyDescent="0.3">
      <c r="A133">
        <v>3</v>
      </c>
      <c r="B133" s="6">
        <v>4</v>
      </c>
      <c r="C133" s="16">
        <v>0.1</v>
      </c>
      <c r="D133" s="8">
        <v>32.343219757080078</v>
      </c>
      <c r="E133" s="17">
        <f>Table1[[#This Row],[Conc (fg/ul)]]/1000</f>
        <v>1E-4</v>
      </c>
      <c r="F133">
        <f>LOG10(Table1[[#This Row],[Conc (pg.ul)]])</f>
        <v>-4</v>
      </c>
    </row>
    <row r="134" spans="1:6" hidden="1" x14ac:dyDescent="0.3">
      <c r="A134">
        <v>3</v>
      </c>
      <c r="B134" s="2">
        <v>4</v>
      </c>
      <c r="C134" s="15">
        <v>0.01</v>
      </c>
      <c r="D134" s="4">
        <v>35.262908935546875</v>
      </c>
      <c r="E134" s="17">
        <f>Table1[[#This Row],[Conc (fg/ul)]]/1000</f>
        <v>1.0000000000000001E-5</v>
      </c>
      <c r="F134">
        <f>LOG10(Table1[[#This Row],[Conc (pg.ul)]])</f>
        <v>-5</v>
      </c>
    </row>
    <row r="135" spans="1:6" hidden="1" x14ac:dyDescent="0.3">
      <c r="A135">
        <v>3</v>
      </c>
      <c r="B135" s="6">
        <v>4</v>
      </c>
      <c r="C135" s="16">
        <v>0.01</v>
      </c>
      <c r="D135" s="8">
        <v>35.506240844726563</v>
      </c>
      <c r="E135" s="17">
        <f>Table1[[#This Row],[Conc (fg/ul)]]/1000</f>
        <v>1.0000000000000001E-5</v>
      </c>
      <c r="F135">
        <f>LOG10(Table1[[#This Row],[Conc (pg.ul)]])</f>
        <v>-5</v>
      </c>
    </row>
    <row r="136" spans="1:6" hidden="1" x14ac:dyDescent="0.3">
      <c r="A136">
        <v>3</v>
      </c>
      <c r="B136" s="2">
        <v>4</v>
      </c>
      <c r="C136" s="15">
        <v>0.01</v>
      </c>
      <c r="D136" s="4">
        <v>35.352958679199219</v>
      </c>
      <c r="E136" s="17">
        <f>Table1[[#This Row],[Conc (fg/ul)]]/1000</f>
        <v>1.0000000000000001E-5</v>
      </c>
      <c r="F136">
        <f>LOG10(Table1[[#This Row],[Conc (pg.ul)]])</f>
        <v>-5</v>
      </c>
    </row>
    <row r="137" spans="1:6" hidden="1" x14ac:dyDescent="0.3">
      <c r="A137">
        <v>3</v>
      </c>
      <c r="B137" s="6">
        <v>4</v>
      </c>
      <c r="C137" s="16">
        <v>1E-3</v>
      </c>
      <c r="D137" s="8">
        <v>37.881572723388672</v>
      </c>
      <c r="E137" s="17">
        <f>Table1[[#This Row],[Conc (fg/ul)]]/1000</f>
        <v>9.9999999999999995E-7</v>
      </c>
      <c r="F137">
        <f>LOG10(Table1[[#This Row],[Conc (pg.ul)]])</f>
        <v>-6</v>
      </c>
    </row>
    <row r="138" spans="1:6" hidden="1" x14ac:dyDescent="0.3">
      <c r="A138">
        <v>3</v>
      </c>
      <c r="B138" s="2">
        <v>4</v>
      </c>
      <c r="C138" s="15">
        <v>1E-3</v>
      </c>
      <c r="D138" s="3">
        <v>0</v>
      </c>
      <c r="E138" s="17">
        <f>Table1[[#This Row],[Conc (fg/ul)]]/1000</f>
        <v>9.9999999999999995E-7</v>
      </c>
      <c r="F138">
        <f>LOG10(Table1[[#This Row],[Conc (pg.ul)]])</f>
        <v>-6</v>
      </c>
    </row>
    <row r="139" spans="1:6" hidden="1" x14ac:dyDescent="0.3">
      <c r="A139">
        <v>3</v>
      </c>
      <c r="B139" s="6">
        <v>4</v>
      </c>
      <c r="C139" s="16">
        <v>1E-3</v>
      </c>
      <c r="D139" s="8">
        <v>39.332202911376953</v>
      </c>
      <c r="E139" s="17">
        <f>Table1[[#This Row],[Conc (fg/ul)]]/1000</f>
        <v>9.9999999999999995E-7</v>
      </c>
      <c r="F139">
        <f>LOG10(Table1[[#This Row],[Conc (pg.ul)]])</f>
        <v>-6</v>
      </c>
    </row>
    <row r="140" spans="1:6" hidden="1" x14ac:dyDescent="0.3">
      <c r="A140">
        <v>3</v>
      </c>
      <c r="B140" s="2">
        <v>4</v>
      </c>
      <c r="C140" s="15">
        <v>1E-4</v>
      </c>
      <c r="D140" s="3">
        <v>0</v>
      </c>
      <c r="E140" s="17">
        <f>Table1[[#This Row],[Conc (fg/ul)]]/1000</f>
        <v>1.0000000000000001E-7</v>
      </c>
      <c r="F140">
        <f>LOG10(Table1[[#This Row],[Conc (pg.ul)]])</f>
        <v>-7</v>
      </c>
    </row>
    <row r="141" spans="1:6" hidden="1" x14ac:dyDescent="0.3">
      <c r="A141">
        <v>3</v>
      </c>
      <c r="B141" s="6">
        <v>4</v>
      </c>
      <c r="C141" s="16">
        <v>1E-4</v>
      </c>
      <c r="D141" s="7">
        <v>0</v>
      </c>
      <c r="E141" s="17">
        <f>Table1[[#This Row],[Conc (fg/ul)]]/1000</f>
        <v>1.0000000000000001E-7</v>
      </c>
      <c r="F141">
        <f>LOG10(Table1[[#This Row],[Conc (pg.ul)]])</f>
        <v>-7</v>
      </c>
    </row>
    <row r="142" spans="1:6" hidden="1" x14ac:dyDescent="0.3">
      <c r="A142">
        <v>3</v>
      </c>
      <c r="B142" s="2">
        <v>4</v>
      </c>
      <c r="C142" s="15">
        <v>1E-4</v>
      </c>
      <c r="D142" s="3">
        <v>0</v>
      </c>
      <c r="E142" s="17">
        <f>Table1[[#This Row],[Conc (fg/ul)]]/1000</f>
        <v>1.0000000000000001E-7</v>
      </c>
      <c r="F142">
        <f>LOG10(Table1[[#This Row],[Conc (pg.ul)]])</f>
        <v>-7</v>
      </c>
    </row>
    <row r="143" spans="1:6" hidden="1" x14ac:dyDescent="0.3">
      <c r="A143">
        <v>3</v>
      </c>
      <c r="B143" s="6">
        <v>4</v>
      </c>
      <c r="C143" s="16">
        <v>0</v>
      </c>
      <c r="D143" s="7">
        <v>0</v>
      </c>
      <c r="E143" s="17">
        <f>Table1[[#This Row],[Conc (fg/ul)]]/1000</f>
        <v>0</v>
      </c>
      <c r="F143" t="e">
        <f>LOG10(Table1[[#This Row],[Conc (pg.ul)]])</f>
        <v>#NUM!</v>
      </c>
    </row>
    <row r="144" spans="1:6" hidden="1" x14ac:dyDescent="0.3">
      <c r="A144">
        <v>3</v>
      </c>
      <c r="B144" s="2">
        <v>4</v>
      </c>
      <c r="C144" s="15">
        <v>0</v>
      </c>
      <c r="D144" s="3">
        <v>0</v>
      </c>
      <c r="E144" s="17">
        <f>Table1[[#This Row],[Conc (fg/ul)]]/1000</f>
        <v>0</v>
      </c>
      <c r="F144" t="e">
        <f>LOG10(Table1[[#This Row],[Conc (pg.ul)]])</f>
        <v>#NUM!</v>
      </c>
    </row>
    <row r="145" spans="1:8" hidden="1" x14ac:dyDescent="0.3">
      <c r="A145">
        <v>3</v>
      </c>
      <c r="B145" s="6">
        <v>4</v>
      </c>
      <c r="C145" s="16">
        <v>0</v>
      </c>
      <c r="D145" s="7">
        <v>0</v>
      </c>
      <c r="E145" s="17">
        <f>Table1[[#This Row],[Conc (fg/ul)]]/1000</f>
        <v>0</v>
      </c>
      <c r="F145" t="e">
        <f>LOG10(Table1[[#This Row],[Conc (pg.ul)]])</f>
        <v>#NUM!</v>
      </c>
    </row>
    <row r="146" spans="1:8" x14ac:dyDescent="0.3">
      <c r="A146">
        <v>8</v>
      </c>
      <c r="B146" s="2">
        <v>1</v>
      </c>
      <c r="C146" s="15">
        <v>100000</v>
      </c>
      <c r="D146" s="4">
        <v>21.061927795410156</v>
      </c>
      <c r="E146" s="17">
        <f>Table1[[#This Row],[Conc (fg/ul)]]/1000</f>
        <v>100</v>
      </c>
      <c r="F146">
        <f>LOG10(Table1[[#This Row],[Conc (pg.ul)]])</f>
        <v>2</v>
      </c>
      <c r="H146" s="14">
        <f>AVERAGE(D146:D147)</f>
        <v>21.13430118560791</v>
      </c>
    </row>
    <row r="147" spans="1:8" x14ac:dyDescent="0.3">
      <c r="A147">
        <v>8</v>
      </c>
      <c r="B147" s="6">
        <v>1</v>
      </c>
      <c r="C147" s="16">
        <v>100000</v>
      </c>
      <c r="D147" s="8">
        <v>21.206674575805664</v>
      </c>
      <c r="E147" s="17">
        <f>Table1[[#This Row],[Conc (fg/ul)]]/1000</f>
        <v>100</v>
      </c>
      <c r="F147">
        <f>LOG10(Table1[[#This Row],[Conc (pg.ul)]])</f>
        <v>2</v>
      </c>
    </row>
    <row r="148" spans="1:8" hidden="1" x14ac:dyDescent="0.3">
      <c r="A148">
        <v>2</v>
      </c>
      <c r="B148" s="2">
        <v>1</v>
      </c>
      <c r="C148" s="15">
        <v>10000</v>
      </c>
      <c r="D148" s="4">
        <v>24.57050895690918</v>
      </c>
      <c r="E148" s="17">
        <f>Table1[[#This Row],[Conc (fg/ul)]]/1000</f>
        <v>10</v>
      </c>
      <c r="F148">
        <f>LOG10(Table1[[#This Row],[Conc (pg.ul)]])</f>
        <v>1</v>
      </c>
    </row>
    <row r="149" spans="1:8" hidden="1" x14ac:dyDescent="0.3">
      <c r="A149">
        <v>2</v>
      </c>
      <c r="B149" s="6">
        <v>1</v>
      </c>
      <c r="C149" s="16">
        <v>10000</v>
      </c>
      <c r="D149" s="8">
        <v>24.797824859619141</v>
      </c>
      <c r="E149" s="17">
        <f>Table1[[#This Row],[Conc (fg/ul)]]/1000</f>
        <v>10</v>
      </c>
      <c r="F149">
        <f>LOG10(Table1[[#This Row],[Conc (pg.ul)]])</f>
        <v>1</v>
      </c>
    </row>
    <row r="150" spans="1:8" hidden="1" x14ac:dyDescent="0.3">
      <c r="A150">
        <v>5</v>
      </c>
      <c r="B150" s="2">
        <v>1</v>
      </c>
      <c r="C150" s="15">
        <v>10000</v>
      </c>
      <c r="D150" s="4">
        <v>24.715450286865234</v>
      </c>
      <c r="E150" s="17">
        <f>Table1[[#This Row],[Conc (fg/ul)]]/1000</f>
        <v>10</v>
      </c>
      <c r="F150">
        <f>LOG10(Table1[[#This Row],[Conc (pg.ul)]])</f>
        <v>1</v>
      </c>
    </row>
    <row r="151" spans="1:8" hidden="1" x14ac:dyDescent="0.3">
      <c r="A151">
        <v>6</v>
      </c>
      <c r="B151" s="6">
        <v>1</v>
      </c>
      <c r="C151" s="16">
        <v>10000</v>
      </c>
      <c r="D151" s="8">
        <v>26.740800857543945</v>
      </c>
      <c r="E151" s="17">
        <f>Table1[[#This Row],[Conc (fg/ul)]]/1000</f>
        <v>10</v>
      </c>
      <c r="F151">
        <f>LOG10(Table1[[#This Row],[Conc (pg.ul)]])</f>
        <v>1</v>
      </c>
      <c r="H151" s="14">
        <f>AVERAGE(D151:D152)</f>
        <v>26.562976837158203</v>
      </c>
    </row>
    <row r="152" spans="1:8" hidden="1" x14ac:dyDescent="0.3">
      <c r="A152">
        <v>6</v>
      </c>
      <c r="B152" s="2">
        <v>1</v>
      </c>
      <c r="C152" s="15">
        <v>10000</v>
      </c>
      <c r="D152" s="4">
        <v>26.385152816772461</v>
      </c>
      <c r="E152" s="17">
        <f>Table1[[#This Row],[Conc (fg/ul)]]/1000</f>
        <v>10</v>
      </c>
      <c r="F152">
        <f>LOG10(Table1[[#This Row],[Conc (pg.ul)]])</f>
        <v>1</v>
      </c>
    </row>
    <row r="153" spans="1:8" hidden="1" x14ac:dyDescent="0.3">
      <c r="A153">
        <v>6</v>
      </c>
      <c r="B153" s="6">
        <v>1</v>
      </c>
      <c r="C153" s="16">
        <v>10000</v>
      </c>
      <c r="D153" s="8">
        <v>26.438913345336914</v>
      </c>
      <c r="E153" s="17">
        <f>Table1[[#This Row],[Conc (fg/ul)]]/1000</f>
        <v>10</v>
      </c>
      <c r="F153">
        <f>LOG10(Table1[[#This Row],[Conc (pg.ul)]])</f>
        <v>1</v>
      </c>
    </row>
    <row r="154" spans="1:8" x14ac:dyDescent="0.3">
      <c r="A154">
        <v>8</v>
      </c>
      <c r="B154" s="2">
        <v>1</v>
      </c>
      <c r="C154" s="15">
        <v>10000</v>
      </c>
      <c r="D154" s="4">
        <v>24.303691864013672</v>
      </c>
      <c r="E154" s="17">
        <f>Table1[[#This Row],[Conc (fg/ul)]]/1000</f>
        <v>10</v>
      </c>
      <c r="F154">
        <f>LOG10(Table1[[#This Row],[Conc (pg.ul)]])</f>
        <v>1</v>
      </c>
      <c r="H154" s="14">
        <f>AVERAGE(D154:D155)</f>
        <v>24.409608840942383</v>
      </c>
    </row>
    <row r="155" spans="1:8" x14ac:dyDescent="0.3">
      <c r="A155">
        <v>8</v>
      </c>
      <c r="B155" s="6">
        <v>1</v>
      </c>
      <c r="C155" s="16">
        <v>10000</v>
      </c>
      <c r="D155" s="8">
        <v>24.515525817871094</v>
      </c>
      <c r="E155" s="17">
        <f>Table1[[#This Row],[Conc (fg/ul)]]/1000</f>
        <v>10</v>
      </c>
      <c r="F155">
        <f>LOG10(Table1[[#This Row],[Conc (pg.ul)]])</f>
        <v>1</v>
      </c>
    </row>
    <row r="156" spans="1:8" hidden="1" x14ac:dyDescent="0.3">
      <c r="A156">
        <v>2</v>
      </c>
      <c r="B156" s="2">
        <v>1</v>
      </c>
      <c r="C156" s="15">
        <v>1000</v>
      </c>
      <c r="D156" s="4">
        <v>28.226034164428711</v>
      </c>
      <c r="E156" s="17">
        <f>Table1[[#This Row],[Conc (fg/ul)]]/1000</f>
        <v>1</v>
      </c>
      <c r="F156">
        <f>LOG10(Table1[[#This Row],[Conc (pg.ul)]])</f>
        <v>0</v>
      </c>
    </row>
    <row r="157" spans="1:8" hidden="1" x14ac:dyDescent="0.3">
      <c r="A157">
        <v>2</v>
      </c>
      <c r="B157" s="6">
        <v>1</v>
      </c>
      <c r="C157" s="16">
        <v>1000</v>
      </c>
      <c r="D157" s="8">
        <v>28.183504104614258</v>
      </c>
      <c r="E157" s="17">
        <f>Table1[[#This Row],[Conc (fg/ul)]]/1000</f>
        <v>1</v>
      </c>
      <c r="F157">
        <f>LOG10(Table1[[#This Row],[Conc (pg.ul)]])</f>
        <v>0</v>
      </c>
    </row>
    <row r="158" spans="1:8" hidden="1" x14ac:dyDescent="0.3">
      <c r="A158">
        <v>4</v>
      </c>
      <c r="B158" s="6">
        <v>1</v>
      </c>
      <c r="C158" s="16">
        <v>1000</v>
      </c>
      <c r="D158" s="8">
        <v>27.749795913696289</v>
      </c>
      <c r="E158" s="17">
        <f>Table1[[#This Row],[Conc (fg/ul)]]/1000</f>
        <v>1</v>
      </c>
      <c r="F158">
        <f>LOG10(Table1[[#This Row],[Conc (pg.ul)]])</f>
        <v>0</v>
      </c>
      <c r="H158" s="14">
        <f>AVERAGE(D158:D160)</f>
        <v>27.863475799560547</v>
      </c>
    </row>
    <row r="159" spans="1:8" hidden="1" x14ac:dyDescent="0.3">
      <c r="A159">
        <v>4</v>
      </c>
      <c r="B159" s="2">
        <v>1</v>
      </c>
      <c r="C159" s="15">
        <v>1000</v>
      </c>
      <c r="D159" s="4">
        <v>27.946708679199219</v>
      </c>
      <c r="E159" s="17">
        <f>Table1[[#This Row],[Conc (fg/ul)]]/1000</f>
        <v>1</v>
      </c>
      <c r="F159">
        <f>LOG10(Table1[[#This Row],[Conc (pg.ul)]])</f>
        <v>0</v>
      </c>
    </row>
    <row r="160" spans="1:8" hidden="1" x14ac:dyDescent="0.3">
      <c r="A160">
        <v>4</v>
      </c>
      <c r="B160" s="6">
        <v>1</v>
      </c>
      <c r="C160" s="16">
        <v>1000</v>
      </c>
      <c r="D160" s="8">
        <v>27.893922805786133</v>
      </c>
      <c r="E160" s="17">
        <f>Table1[[#This Row],[Conc (fg/ul)]]/1000</f>
        <v>1</v>
      </c>
      <c r="F160">
        <f>LOG10(Table1[[#This Row],[Conc (pg.ul)]])</f>
        <v>0</v>
      </c>
    </row>
    <row r="161" spans="1:8" hidden="1" x14ac:dyDescent="0.3">
      <c r="A161">
        <v>5</v>
      </c>
      <c r="B161" s="6">
        <v>1</v>
      </c>
      <c r="C161" s="16">
        <v>1000</v>
      </c>
      <c r="D161" s="8">
        <v>28.043876647949219</v>
      </c>
      <c r="E161" s="17">
        <f>Table1[[#This Row],[Conc (fg/ul)]]/1000</f>
        <v>1</v>
      </c>
      <c r="F161">
        <f>LOG10(Table1[[#This Row],[Conc (pg.ul)]])</f>
        <v>0</v>
      </c>
    </row>
    <row r="162" spans="1:8" hidden="1" x14ac:dyDescent="0.3">
      <c r="A162">
        <v>6</v>
      </c>
      <c r="B162" s="2">
        <v>1</v>
      </c>
      <c r="C162" s="15">
        <v>1000</v>
      </c>
      <c r="D162" s="4">
        <v>30.828369140625</v>
      </c>
      <c r="E162" s="17">
        <f>Table1[[#This Row],[Conc (fg/ul)]]/1000</f>
        <v>1</v>
      </c>
      <c r="F162">
        <f>LOG10(Table1[[#This Row],[Conc (pg.ul)]])</f>
        <v>0</v>
      </c>
      <c r="H162" s="14">
        <f>AVERAGE(D162:D163)</f>
        <v>30.694191932678223</v>
      </c>
    </row>
    <row r="163" spans="1:8" hidden="1" x14ac:dyDescent="0.3">
      <c r="A163">
        <v>6</v>
      </c>
      <c r="B163" s="6">
        <v>1</v>
      </c>
      <c r="C163" s="16">
        <v>1000</v>
      </c>
      <c r="D163" s="8">
        <v>30.560014724731445</v>
      </c>
      <c r="E163" s="17">
        <f>Table1[[#This Row],[Conc (fg/ul)]]/1000</f>
        <v>1</v>
      </c>
      <c r="F163">
        <f>LOG10(Table1[[#This Row],[Conc (pg.ul)]])</f>
        <v>0</v>
      </c>
    </row>
    <row r="164" spans="1:8" hidden="1" x14ac:dyDescent="0.3">
      <c r="A164">
        <v>4</v>
      </c>
      <c r="B164" s="2">
        <v>2</v>
      </c>
      <c r="C164" s="15">
        <v>100000</v>
      </c>
      <c r="D164" s="4">
        <v>11.906143188476563</v>
      </c>
      <c r="E164" s="17">
        <f>Table1[[#This Row],[Conc (fg/ul)]]/1000</f>
        <v>100</v>
      </c>
      <c r="F164">
        <f>LOG10(Table1[[#This Row],[Conc (pg.ul)]])</f>
        <v>2</v>
      </c>
    </row>
    <row r="165" spans="1:8" hidden="1" x14ac:dyDescent="0.3">
      <c r="A165">
        <v>4</v>
      </c>
      <c r="B165" s="6">
        <v>2</v>
      </c>
      <c r="C165" s="16">
        <v>100000</v>
      </c>
      <c r="D165" s="8">
        <v>11.923487663269043</v>
      </c>
      <c r="E165" s="17">
        <f>Table1[[#This Row],[Conc (fg/ul)]]/1000</f>
        <v>100</v>
      </c>
      <c r="F165">
        <f>LOG10(Table1[[#This Row],[Conc (pg.ul)]])</f>
        <v>2</v>
      </c>
    </row>
    <row r="166" spans="1:8" hidden="1" x14ac:dyDescent="0.3">
      <c r="A166">
        <v>4</v>
      </c>
      <c r="B166" s="2">
        <v>2</v>
      </c>
      <c r="C166" s="15">
        <v>100000</v>
      </c>
      <c r="D166" s="4">
        <v>11.925908088684082</v>
      </c>
      <c r="E166" s="17">
        <f>Table1[[#This Row],[Conc (fg/ul)]]/1000</f>
        <v>100</v>
      </c>
      <c r="F166">
        <f>LOG10(Table1[[#This Row],[Conc (pg.ul)]])</f>
        <v>2</v>
      </c>
    </row>
    <row r="167" spans="1:8" hidden="1" x14ac:dyDescent="0.3">
      <c r="A167">
        <v>4</v>
      </c>
      <c r="B167" s="6">
        <v>2</v>
      </c>
      <c r="C167" s="16">
        <v>1000</v>
      </c>
      <c r="D167" s="8">
        <v>18.646663665771484</v>
      </c>
      <c r="E167" s="17">
        <f>Table1[[#This Row],[Conc (fg/ul)]]/1000</f>
        <v>1</v>
      </c>
      <c r="F167">
        <f>LOG10(Table1[[#This Row],[Conc (pg.ul)]])</f>
        <v>0</v>
      </c>
    </row>
    <row r="168" spans="1:8" hidden="1" x14ac:dyDescent="0.3">
      <c r="A168">
        <v>4</v>
      </c>
      <c r="B168" s="2">
        <v>2</v>
      </c>
      <c r="C168" s="15">
        <v>1000</v>
      </c>
      <c r="D168" s="4">
        <v>18.610820770263672</v>
      </c>
      <c r="E168" s="17">
        <f>Table1[[#This Row],[Conc (fg/ul)]]/1000</f>
        <v>1</v>
      </c>
      <c r="F168">
        <f>LOG10(Table1[[#This Row],[Conc (pg.ul)]])</f>
        <v>0</v>
      </c>
    </row>
    <row r="169" spans="1:8" hidden="1" x14ac:dyDescent="0.3">
      <c r="A169">
        <v>4</v>
      </c>
      <c r="B169" s="6">
        <v>2</v>
      </c>
      <c r="C169" s="16">
        <v>1000</v>
      </c>
      <c r="D169" s="8">
        <v>18.655038833618164</v>
      </c>
      <c r="E169" s="17">
        <f>Table1[[#This Row],[Conc (fg/ul)]]/1000</f>
        <v>1</v>
      </c>
      <c r="F169">
        <f>LOG10(Table1[[#This Row],[Conc (pg.ul)]])</f>
        <v>0</v>
      </c>
    </row>
    <row r="170" spans="1:8" hidden="1" x14ac:dyDescent="0.3">
      <c r="A170">
        <v>4</v>
      </c>
      <c r="B170" s="2">
        <v>2</v>
      </c>
      <c r="C170" s="15">
        <v>1</v>
      </c>
      <c r="D170" s="4">
        <v>28.616167068481445</v>
      </c>
      <c r="E170" s="17">
        <f>Table1[[#This Row],[Conc (fg/ul)]]/1000</f>
        <v>1E-3</v>
      </c>
      <c r="F170">
        <f>LOG10(Table1[[#This Row],[Conc (pg.ul)]])</f>
        <v>-3</v>
      </c>
    </row>
    <row r="171" spans="1:8" hidden="1" x14ac:dyDescent="0.3">
      <c r="A171">
        <v>4</v>
      </c>
      <c r="B171" s="6">
        <v>2</v>
      </c>
      <c r="C171" s="16">
        <v>1</v>
      </c>
      <c r="D171" s="8">
        <v>28.634576797485352</v>
      </c>
      <c r="E171" s="17">
        <f>Table1[[#This Row],[Conc (fg/ul)]]/1000</f>
        <v>1E-3</v>
      </c>
      <c r="F171">
        <f>LOG10(Table1[[#This Row],[Conc (pg.ul)]])</f>
        <v>-3</v>
      </c>
    </row>
    <row r="172" spans="1:8" hidden="1" x14ac:dyDescent="0.3">
      <c r="A172">
        <v>4</v>
      </c>
      <c r="B172" s="2">
        <v>2</v>
      </c>
      <c r="C172" s="15">
        <v>1</v>
      </c>
      <c r="D172" s="4">
        <v>28.643190383911133</v>
      </c>
      <c r="E172" s="17">
        <f>Table1[[#This Row],[Conc (fg/ul)]]/1000</f>
        <v>1E-3</v>
      </c>
      <c r="F172">
        <f>LOG10(Table1[[#This Row],[Conc (pg.ul)]])</f>
        <v>-3</v>
      </c>
    </row>
    <row r="173" spans="1:8" hidden="1" x14ac:dyDescent="0.3">
      <c r="A173">
        <v>4</v>
      </c>
      <c r="B173" s="6">
        <v>2</v>
      </c>
      <c r="C173" s="16">
        <v>0.1</v>
      </c>
      <c r="D173" s="8">
        <v>31.794191360473633</v>
      </c>
      <c r="E173" s="17">
        <f>Table1[[#This Row],[Conc (fg/ul)]]/1000</f>
        <v>1E-4</v>
      </c>
      <c r="F173">
        <f>LOG10(Table1[[#This Row],[Conc (pg.ul)]])</f>
        <v>-4</v>
      </c>
    </row>
    <row r="174" spans="1:8" hidden="1" x14ac:dyDescent="0.3">
      <c r="A174">
        <v>4</v>
      </c>
      <c r="B174" s="2">
        <v>2</v>
      </c>
      <c r="C174" s="15">
        <v>0.1</v>
      </c>
      <c r="D174" s="4">
        <v>32.118312835693359</v>
      </c>
      <c r="E174" s="17">
        <f>Table1[[#This Row],[Conc (fg/ul)]]/1000</f>
        <v>1E-4</v>
      </c>
      <c r="F174">
        <f>LOG10(Table1[[#This Row],[Conc (pg.ul)]])</f>
        <v>-4</v>
      </c>
    </row>
    <row r="175" spans="1:8" hidden="1" x14ac:dyDescent="0.3">
      <c r="A175">
        <v>4</v>
      </c>
      <c r="B175" s="6">
        <v>2</v>
      </c>
      <c r="C175" s="16">
        <v>0.1</v>
      </c>
      <c r="D175" s="8">
        <v>32.238468170166016</v>
      </c>
      <c r="E175" s="17">
        <f>Table1[[#This Row],[Conc (fg/ul)]]/1000</f>
        <v>1E-4</v>
      </c>
      <c r="F175">
        <f>LOG10(Table1[[#This Row],[Conc (pg.ul)]])</f>
        <v>-4</v>
      </c>
    </row>
    <row r="176" spans="1:8" hidden="1" x14ac:dyDescent="0.3">
      <c r="A176">
        <v>4</v>
      </c>
      <c r="B176" s="2">
        <v>2</v>
      </c>
      <c r="C176" s="15">
        <v>0.01</v>
      </c>
      <c r="D176" s="4">
        <v>34.203456878662109</v>
      </c>
      <c r="E176" s="17">
        <f>Table1[[#This Row],[Conc (fg/ul)]]/1000</f>
        <v>1.0000000000000001E-5</v>
      </c>
      <c r="F176">
        <f>LOG10(Table1[[#This Row],[Conc (pg.ul)]])</f>
        <v>-5</v>
      </c>
    </row>
    <row r="177" spans="1:6" hidden="1" x14ac:dyDescent="0.3">
      <c r="A177">
        <v>4</v>
      </c>
      <c r="B177" s="6">
        <v>2</v>
      </c>
      <c r="C177" s="16">
        <v>0.01</v>
      </c>
      <c r="D177" s="8">
        <v>34.646331787109375</v>
      </c>
      <c r="E177" s="17">
        <f>Table1[[#This Row],[Conc (fg/ul)]]/1000</f>
        <v>1.0000000000000001E-5</v>
      </c>
      <c r="F177">
        <f>LOG10(Table1[[#This Row],[Conc (pg.ul)]])</f>
        <v>-5</v>
      </c>
    </row>
    <row r="178" spans="1:6" hidden="1" x14ac:dyDescent="0.3">
      <c r="A178">
        <v>4</v>
      </c>
      <c r="B178" s="2">
        <v>2</v>
      </c>
      <c r="C178" s="15">
        <v>0.01</v>
      </c>
      <c r="D178" s="4">
        <v>35.299160003662109</v>
      </c>
      <c r="E178" s="17">
        <f>Table1[[#This Row],[Conc (fg/ul)]]/1000</f>
        <v>1.0000000000000001E-5</v>
      </c>
      <c r="F178">
        <f>LOG10(Table1[[#This Row],[Conc (pg.ul)]])</f>
        <v>-5</v>
      </c>
    </row>
    <row r="179" spans="1:6" hidden="1" x14ac:dyDescent="0.3">
      <c r="A179">
        <v>4</v>
      </c>
      <c r="B179" s="6">
        <v>2</v>
      </c>
      <c r="C179" s="16">
        <v>0</v>
      </c>
      <c r="D179" s="7" t="s">
        <v>5</v>
      </c>
      <c r="E179" s="17">
        <f>Table1[[#This Row],[Conc (fg/ul)]]/1000</f>
        <v>0</v>
      </c>
      <c r="F179" t="e">
        <f>LOG10(Table1[[#This Row],[Conc (pg.ul)]])</f>
        <v>#NUM!</v>
      </c>
    </row>
    <row r="180" spans="1:6" hidden="1" x14ac:dyDescent="0.3">
      <c r="A180">
        <v>4</v>
      </c>
      <c r="B180" s="2">
        <v>2</v>
      </c>
      <c r="C180" s="15">
        <v>0</v>
      </c>
      <c r="D180" s="3" t="s">
        <v>5</v>
      </c>
      <c r="E180" s="17">
        <f>Table1[[#This Row],[Conc (fg/ul)]]/1000</f>
        <v>0</v>
      </c>
      <c r="F180" t="e">
        <f>LOG10(Table1[[#This Row],[Conc (pg.ul)]])</f>
        <v>#NUM!</v>
      </c>
    </row>
    <row r="181" spans="1:6" hidden="1" x14ac:dyDescent="0.3">
      <c r="A181">
        <v>4</v>
      </c>
      <c r="B181" s="6">
        <v>2</v>
      </c>
      <c r="C181" s="16">
        <v>0</v>
      </c>
      <c r="D181" s="7" t="s">
        <v>5</v>
      </c>
      <c r="E181" s="17">
        <f>Table1[[#This Row],[Conc (fg/ul)]]/1000</f>
        <v>0</v>
      </c>
      <c r="F181" t="e">
        <f>LOG10(Table1[[#This Row],[Conc (pg.ul)]])</f>
        <v>#NUM!</v>
      </c>
    </row>
    <row r="182" spans="1:6" hidden="1" x14ac:dyDescent="0.3">
      <c r="A182">
        <v>4</v>
      </c>
      <c r="B182" s="2">
        <v>7</v>
      </c>
      <c r="C182" s="15">
        <v>100000</v>
      </c>
      <c r="D182" s="4">
        <v>11.51572322845459</v>
      </c>
      <c r="E182" s="17">
        <f>Table1[[#This Row],[Conc (fg/ul)]]/1000</f>
        <v>100</v>
      </c>
      <c r="F182">
        <f>LOG10(Table1[[#This Row],[Conc (pg.ul)]])</f>
        <v>2</v>
      </c>
    </row>
    <row r="183" spans="1:6" hidden="1" x14ac:dyDescent="0.3">
      <c r="A183">
        <v>4</v>
      </c>
      <c r="B183" s="6">
        <v>7</v>
      </c>
      <c r="C183" s="16">
        <v>100000</v>
      </c>
      <c r="D183" s="8">
        <v>11.437056541442871</v>
      </c>
      <c r="E183" s="17">
        <f>Table1[[#This Row],[Conc (fg/ul)]]/1000</f>
        <v>100</v>
      </c>
      <c r="F183">
        <f>LOG10(Table1[[#This Row],[Conc (pg.ul)]])</f>
        <v>2</v>
      </c>
    </row>
    <row r="184" spans="1:6" hidden="1" x14ac:dyDescent="0.3">
      <c r="A184">
        <v>4</v>
      </c>
      <c r="B184" s="2">
        <v>7</v>
      </c>
      <c r="C184" s="15">
        <v>100000</v>
      </c>
      <c r="D184" s="4">
        <v>11.883085250854492</v>
      </c>
      <c r="E184" s="17">
        <f>Table1[[#This Row],[Conc (fg/ul)]]/1000</f>
        <v>100</v>
      </c>
      <c r="F184">
        <f>LOG10(Table1[[#This Row],[Conc (pg.ul)]])</f>
        <v>2</v>
      </c>
    </row>
    <row r="185" spans="1:6" hidden="1" x14ac:dyDescent="0.3">
      <c r="A185">
        <v>4</v>
      </c>
      <c r="B185" s="6">
        <v>7</v>
      </c>
      <c r="C185" s="16">
        <v>1000</v>
      </c>
      <c r="D185" s="8">
        <v>18.298810958862305</v>
      </c>
      <c r="E185" s="17">
        <f>Table1[[#This Row],[Conc (fg/ul)]]/1000</f>
        <v>1</v>
      </c>
      <c r="F185">
        <f>LOG10(Table1[[#This Row],[Conc (pg.ul)]])</f>
        <v>0</v>
      </c>
    </row>
    <row r="186" spans="1:6" hidden="1" x14ac:dyDescent="0.3">
      <c r="A186">
        <v>4</v>
      </c>
      <c r="B186" s="2">
        <v>7</v>
      </c>
      <c r="C186" s="15">
        <v>1000</v>
      </c>
      <c r="D186" s="4">
        <v>18.399311065673828</v>
      </c>
      <c r="E186" s="17">
        <f>Table1[[#This Row],[Conc (fg/ul)]]/1000</f>
        <v>1</v>
      </c>
      <c r="F186">
        <f>LOG10(Table1[[#This Row],[Conc (pg.ul)]])</f>
        <v>0</v>
      </c>
    </row>
    <row r="187" spans="1:6" hidden="1" x14ac:dyDescent="0.3">
      <c r="A187">
        <v>4</v>
      </c>
      <c r="B187" s="6">
        <v>7</v>
      </c>
      <c r="C187" s="16">
        <v>1000</v>
      </c>
      <c r="D187" s="8">
        <v>18.584672927856445</v>
      </c>
      <c r="E187" s="17">
        <f>Table1[[#This Row],[Conc (fg/ul)]]/1000</f>
        <v>1</v>
      </c>
      <c r="F187">
        <f>LOG10(Table1[[#This Row],[Conc (pg.ul)]])</f>
        <v>0</v>
      </c>
    </row>
    <row r="188" spans="1:6" hidden="1" x14ac:dyDescent="0.3">
      <c r="A188">
        <v>4</v>
      </c>
      <c r="B188" s="2">
        <v>7</v>
      </c>
      <c r="C188" s="15">
        <v>1</v>
      </c>
      <c r="D188" s="4">
        <v>28.323093414306641</v>
      </c>
      <c r="E188" s="17">
        <f>Table1[[#This Row],[Conc (fg/ul)]]/1000</f>
        <v>1E-3</v>
      </c>
      <c r="F188">
        <f>LOG10(Table1[[#This Row],[Conc (pg.ul)]])</f>
        <v>-3</v>
      </c>
    </row>
    <row r="189" spans="1:6" hidden="1" x14ac:dyDescent="0.3">
      <c r="A189">
        <v>4</v>
      </c>
      <c r="B189" s="6">
        <v>7</v>
      </c>
      <c r="C189" s="16">
        <v>1</v>
      </c>
      <c r="D189" s="8">
        <v>28.418615341186523</v>
      </c>
      <c r="E189" s="17">
        <f>Table1[[#This Row],[Conc (fg/ul)]]/1000</f>
        <v>1E-3</v>
      </c>
      <c r="F189">
        <f>LOG10(Table1[[#This Row],[Conc (pg.ul)]])</f>
        <v>-3</v>
      </c>
    </row>
    <row r="190" spans="1:6" hidden="1" x14ac:dyDescent="0.3">
      <c r="A190">
        <v>4</v>
      </c>
      <c r="B190" s="2">
        <v>7</v>
      </c>
      <c r="C190" s="15">
        <v>1</v>
      </c>
      <c r="D190" s="4">
        <v>28.571001052856445</v>
      </c>
      <c r="E190" s="17">
        <f>Table1[[#This Row],[Conc (fg/ul)]]/1000</f>
        <v>1E-3</v>
      </c>
      <c r="F190">
        <f>LOG10(Table1[[#This Row],[Conc (pg.ul)]])</f>
        <v>-3</v>
      </c>
    </row>
    <row r="191" spans="1:6" hidden="1" x14ac:dyDescent="0.3">
      <c r="A191">
        <v>4</v>
      </c>
      <c r="B191" s="6">
        <v>7</v>
      </c>
      <c r="C191" s="16">
        <v>0.1</v>
      </c>
      <c r="D191" s="8">
        <v>32.263233184814453</v>
      </c>
      <c r="E191" s="17">
        <f>Table1[[#This Row],[Conc (fg/ul)]]/1000</f>
        <v>1E-4</v>
      </c>
      <c r="F191">
        <f>LOG10(Table1[[#This Row],[Conc (pg.ul)]])</f>
        <v>-4</v>
      </c>
    </row>
    <row r="192" spans="1:6" hidden="1" x14ac:dyDescent="0.3">
      <c r="A192">
        <v>4</v>
      </c>
      <c r="B192" s="2">
        <v>7</v>
      </c>
      <c r="C192" s="15">
        <v>0.1</v>
      </c>
      <c r="D192" s="4">
        <v>31.712631225585938</v>
      </c>
      <c r="E192" s="17">
        <f>Table1[[#This Row],[Conc (fg/ul)]]/1000</f>
        <v>1E-4</v>
      </c>
      <c r="F192">
        <f>LOG10(Table1[[#This Row],[Conc (pg.ul)]])</f>
        <v>-4</v>
      </c>
    </row>
    <row r="193" spans="1:8" hidden="1" x14ac:dyDescent="0.3">
      <c r="A193">
        <v>4</v>
      </c>
      <c r="B193" s="6">
        <v>7</v>
      </c>
      <c r="C193" s="16">
        <v>0.1</v>
      </c>
      <c r="D193" s="8">
        <v>31.748317718505859</v>
      </c>
      <c r="E193" s="17">
        <f>Table1[[#This Row],[Conc (fg/ul)]]/1000</f>
        <v>1E-4</v>
      </c>
      <c r="F193">
        <f>LOG10(Table1[[#This Row],[Conc (pg.ul)]])</f>
        <v>-4</v>
      </c>
    </row>
    <row r="194" spans="1:8" hidden="1" x14ac:dyDescent="0.3">
      <c r="A194">
        <v>4</v>
      </c>
      <c r="B194" s="2">
        <v>7</v>
      </c>
      <c r="C194" s="15">
        <v>0.01</v>
      </c>
      <c r="D194" s="4">
        <v>36.107505798339844</v>
      </c>
      <c r="E194" s="17">
        <f>Table1[[#This Row],[Conc (fg/ul)]]/1000</f>
        <v>1.0000000000000001E-5</v>
      </c>
      <c r="F194">
        <f>LOG10(Table1[[#This Row],[Conc (pg.ul)]])</f>
        <v>-5</v>
      </c>
    </row>
    <row r="195" spans="1:8" hidden="1" x14ac:dyDescent="0.3">
      <c r="A195">
        <v>4</v>
      </c>
      <c r="B195" s="6">
        <v>7</v>
      </c>
      <c r="C195" s="16">
        <v>0.01</v>
      </c>
      <c r="D195" s="8">
        <v>35.379905700683594</v>
      </c>
      <c r="E195" s="17">
        <f>Table1[[#This Row],[Conc (fg/ul)]]/1000</f>
        <v>1.0000000000000001E-5</v>
      </c>
      <c r="F195">
        <f>LOG10(Table1[[#This Row],[Conc (pg.ul)]])</f>
        <v>-5</v>
      </c>
    </row>
    <row r="196" spans="1:8" hidden="1" x14ac:dyDescent="0.3">
      <c r="A196">
        <v>4</v>
      </c>
      <c r="B196" s="2">
        <v>7</v>
      </c>
      <c r="C196" s="15">
        <v>0.01</v>
      </c>
      <c r="D196" s="4">
        <v>35.857509613037109</v>
      </c>
      <c r="E196" s="17">
        <f>Table1[[#This Row],[Conc (fg/ul)]]/1000</f>
        <v>1.0000000000000001E-5</v>
      </c>
      <c r="F196">
        <f>LOG10(Table1[[#This Row],[Conc (pg.ul)]])</f>
        <v>-5</v>
      </c>
    </row>
    <row r="197" spans="1:8" hidden="1" x14ac:dyDescent="0.3">
      <c r="A197">
        <v>4</v>
      </c>
      <c r="B197" s="6">
        <v>7</v>
      </c>
      <c r="C197" s="16">
        <v>0</v>
      </c>
      <c r="D197" s="7" t="s">
        <v>5</v>
      </c>
      <c r="E197" s="17">
        <f>Table1[[#This Row],[Conc (fg/ul)]]/1000</f>
        <v>0</v>
      </c>
      <c r="F197" t="e">
        <f>LOG10(Table1[[#This Row],[Conc (pg.ul)]])</f>
        <v>#NUM!</v>
      </c>
    </row>
    <row r="198" spans="1:8" hidden="1" x14ac:dyDescent="0.3">
      <c r="A198">
        <v>4</v>
      </c>
      <c r="B198" s="2">
        <v>7</v>
      </c>
      <c r="C198" s="15">
        <v>0</v>
      </c>
      <c r="D198" s="3" t="s">
        <v>5</v>
      </c>
      <c r="E198" s="17">
        <f>Table1[[#This Row],[Conc (fg/ul)]]/1000</f>
        <v>0</v>
      </c>
      <c r="F198" t="e">
        <f>LOG10(Table1[[#This Row],[Conc (pg.ul)]])</f>
        <v>#NUM!</v>
      </c>
    </row>
    <row r="199" spans="1:8" hidden="1" x14ac:dyDescent="0.3">
      <c r="A199">
        <v>4</v>
      </c>
      <c r="B199" s="6">
        <v>7</v>
      </c>
      <c r="C199" s="16">
        <v>0</v>
      </c>
      <c r="D199" s="7" t="s">
        <v>5</v>
      </c>
      <c r="E199" s="17">
        <f>Table1[[#This Row],[Conc (fg/ul)]]/1000</f>
        <v>0</v>
      </c>
      <c r="F199" t="e">
        <f>LOG10(Table1[[#This Row],[Conc (pg.ul)]])</f>
        <v>#NUM!</v>
      </c>
    </row>
    <row r="200" spans="1:8" hidden="1" x14ac:dyDescent="0.3">
      <c r="A200">
        <v>6</v>
      </c>
      <c r="B200" s="2">
        <v>1</v>
      </c>
      <c r="C200" s="15">
        <v>1000</v>
      </c>
      <c r="D200" s="4">
        <v>30.563377380371094</v>
      </c>
      <c r="E200" s="17">
        <f>Table1[[#This Row],[Conc (fg/ul)]]/1000</f>
        <v>1</v>
      </c>
      <c r="F200">
        <f>LOG10(Table1[[#This Row],[Conc (pg.ul)]])</f>
        <v>0</v>
      </c>
    </row>
    <row r="201" spans="1:8" x14ac:dyDescent="0.3">
      <c r="A201">
        <v>8</v>
      </c>
      <c r="B201" s="2">
        <v>1</v>
      </c>
      <c r="C201" s="15">
        <v>1000</v>
      </c>
      <c r="D201" s="4">
        <v>28.972724914550781</v>
      </c>
      <c r="E201" s="17">
        <f>Table1[[#This Row],[Conc (fg/ul)]]/1000</f>
        <v>1</v>
      </c>
      <c r="F201">
        <f>LOG10(Table1[[#This Row],[Conc (pg.ul)]])</f>
        <v>0</v>
      </c>
      <c r="H201" s="14">
        <f>AVERAGE(D201:D202)</f>
        <v>28.958498954772949</v>
      </c>
    </row>
    <row r="202" spans="1:8" x14ac:dyDescent="0.3">
      <c r="A202">
        <v>8</v>
      </c>
      <c r="B202" s="6">
        <v>1</v>
      </c>
      <c r="C202" s="16">
        <v>1000</v>
      </c>
      <c r="D202" s="8">
        <v>28.944272994995117</v>
      </c>
      <c r="E202" s="17">
        <f>Table1[[#This Row],[Conc (fg/ul)]]/1000</f>
        <v>1</v>
      </c>
      <c r="F202">
        <f>LOG10(Table1[[#This Row],[Conc (pg.ul)]])</f>
        <v>0</v>
      </c>
    </row>
    <row r="203" spans="1:8" hidden="1" x14ac:dyDescent="0.3">
      <c r="A203">
        <v>2</v>
      </c>
      <c r="B203" s="2">
        <v>1</v>
      </c>
      <c r="C203" s="15">
        <v>100</v>
      </c>
      <c r="D203" s="4">
        <v>31.40241813659668</v>
      </c>
      <c r="E203" s="17">
        <f>Table1[[#This Row],[Conc (fg/ul)]]/1000</f>
        <v>0.1</v>
      </c>
      <c r="F203">
        <f>LOG10(Table1[[#This Row],[Conc (pg.ul)]])</f>
        <v>-1</v>
      </c>
    </row>
    <row r="204" spans="1:8" hidden="1" x14ac:dyDescent="0.3">
      <c r="A204">
        <v>2</v>
      </c>
      <c r="B204" s="6">
        <v>1</v>
      </c>
      <c r="C204" s="16">
        <v>100</v>
      </c>
      <c r="D204" s="8">
        <v>31.948446273803711</v>
      </c>
      <c r="E204" s="17">
        <f>Table1[[#This Row],[Conc (fg/ul)]]/1000</f>
        <v>0.1</v>
      </c>
      <c r="F204">
        <f>LOG10(Table1[[#This Row],[Conc (pg.ul)]])</f>
        <v>-1</v>
      </c>
    </row>
    <row r="205" spans="1:8" hidden="1" x14ac:dyDescent="0.3">
      <c r="A205">
        <v>5</v>
      </c>
      <c r="B205" s="2">
        <v>1</v>
      </c>
      <c r="C205" s="15">
        <v>100</v>
      </c>
      <c r="D205" s="4">
        <v>31.177165985107422</v>
      </c>
      <c r="E205" s="17">
        <f>Table1[[#This Row],[Conc (fg/ul)]]/1000</f>
        <v>0.1</v>
      </c>
      <c r="F205">
        <f>LOG10(Table1[[#This Row],[Conc (pg.ul)]])</f>
        <v>-1</v>
      </c>
    </row>
    <row r="206" spans="1:8" hidden="1" x14ac:dyDescent="0.3">
      <c r="A206">
        <v>6</v>
      </c>
      <c r="B206" s="6">
        <v>1</v>
      </c>
      <c r="C206" s="16">
        <v>100</v>
      </c>
      <c r="D206" s="8">
        <v>33.689296722412109</v>
      </c>
      <c r="E206" s="17">
        <f>Table1[[#This Row],[Conc (fg/ul)]]/1000</f>
        <v>0.1</v>
      </c>
      <c r="F206">
        <f>LOG10(Table1[[#This Row],[Conc (pg.ul)]])</f>
        <v>-1</v>
      </c>
      <c r="H206" s="14">
        <f>AVERAGE(D206:D207)</f>
        <v>33.335453033447266</v>
      </c>
    </row>
    <row r="207" spans="1:8" hidden="1" x14ac:dyDescent="0.3">
      <c r="A207">
        <v>6</v>
      </c>
      <c r="B207" s="2">
        <v>1</v>
      </c>
      <c r="C207" s="15">
        <v>100</v>
      </c>
      <c r="D207" s="4">
        <v>32.981609344482422</v>
      </c>
      <c r="E207" s="17">
        <f>Table1[[#This Row],[Conc (fg/ul)]]/1000</f>
        <v>0.1</v>
      </c>
      <c r="F207">
        <f>LOG10(Table1[[#This Row],[Conc (pg.ul)]])</f>
        <v>-1</v>
      </c>
    </row>
    <row r="208" spans="1:8" hidden="1" x14ac:dyDescent="0.3">
      <c r="A208">
        <v>6</v>
      </c>
      <c r="B208" s="6">
        <v>1</v>
      </c>
      <c r="C208" s="16">
        <v>100</v>
      </c>
      <c r="D208" s="8">
        <v>32.977706909179688</v>
      </c>
      <c r="E208" s="17">
        <f>Table1[[#This Row],[Conc (fg/ul)]]/1000</f>
        <v>0.1</v>
      </c>
      <c r="F208">
        <f>LOG10(Table1[[#This Row],[Conc (pg.ul)]])</f>
        <v>-1</v>
      </c>
    </row>
    <row r="209" spans="1:8" x14ac:dyDescent="0.3">
      <c r="A209">
        <v>8</v>
      </c>
      <c r="B209" s="2">
        <v>1</v>
      </c>
      <c r="C209" s="15">
        <v>100</v>
      </c>
      <c r="D209" s="4">
        <v>31.059236526489258</v>
      </c>
      <c r="E209" s="17">
        <f>Table1[[#This Row],[Conc (fg/ul)]]/1000</f>
        <v>0.1</v>
      </c>
      <c r="F209">
        <f>LOG10(Table1[[#This Row],[Conc (pg.ul)]])</f>
        <v>-1</v>
      </c>
      <c r="H209" s="14">
        <f>AVERAGE(D209,D260)</f>
        <v>31.278853416442871</v>
      </c>
    </row>
    <row r="210" spans="1:8" hidden="1" x14ac:dyDescent="0.3">
      <c r="A210">
        <v>5</v>
      </c>
      <c r="B210" s="2">
        <v>2</v>
      </c>
      <c r="C210" s="15">
        <v>1000000</v>
      </c>
      <c r="D210" s="4">
        <v>8.1564416885375977</v>
      </c>
      <c r="E210" s="17">
        <f>Table1[[#This Row],[Conc (fg/ul)]]/1000</f>
        <v>1000</v>
      </c>
      <c r="F210">
        <f>LOG10(Table1[[#This Row],[Conc (pg.ul)]])</f>
        <v>3</v>
      </c>
    </row>
    <row r="211" spans="1:8" hidden="1" x14ac:dyDescent="0.3">
      <c r="A211">
        <v>5</v>
      </c>
      <c r="B211" s="6">
        <v>2</v>
      </c>
      <c r="C211" s="16">
        <v>100000</v>
      </c>
      <c r="D211" s="8">
        <v>12.260401725769043</v>
      </c>
      <c r="E211" s="17">
        <f>Table1[[#This Row],[Conc (fg/ul)]]/1000</f>
        <v>100</v>
      </c>
      <c r="F211">
        <f>LOG10(Table1[[#This Row],[Conc (pg.ul)]])</f>
        <v>2</v>
      </c>
    </row>
    <row r="212" spans="1:8" hidden="1" x14ac:dyDescent="0.3">
      <c r="A212">
        <v>5</v>
      </c>
      <c r="B212" s="2">
        <v>2</v>
      </c>
      <c r="C212" s="15">
        <v>10000</v>
      </c>
      <c r="D212" s="4">
        <v>15.679040908813477</v>
      </c>
      <c r="E212" s="17">
        <f>Table1[[#This Row],[Conc (fg/ul)]]/1000</f>
        <v>10</v>
      </c>
      <c r="F212">
        <f>LOG10(Table1[[#This Row],[Conc (pg.ul)]])</f>
        <v>1</v>
      </c>
    </row>
    <row r="213" spans="1:8" hidden="1" x14ac:dyDescent="0.3">
      <c r="A213">
        <v>5</v>
      </c>
      <c r="B213" s="6">
        <v>2</v>
      </c>
      <c r="C213" s="16">
        <v>1000</v>
      </c>
      <c r="D213" s="8">
        <v>19.038814544677734</v>
      </c>
      <c r="E213" s="17">
        <f>Table1[[#This Row],[Conc (fg/ul)]]/1000</f>
        <v>1</v>
      </c>
      <c r="F213">
        <f>LOG10(Table1[[#This Row],[Conc (pg.ul)]])</f>
        <v>0</v>
      </c>
    </row>
    <row r="214" spans="1:8" hidden="1" x14ac:dyDescent="0.3">
      <c r="A214">
        <v>5</v>
      </c>
      <c r="B214" s="2">
        <v>2</v>
      </c>
      <c r="C214" s="15">
        <v>100</v>
      </c>
      <c r="D214" s="4">
        <v>21.629194259643555</v>
      </c>
      <c r="E214" s="17">
        <f>Table1[[#This Row],[Conc (fg/ul)]]/1000</f>
        <v>0.1</v>
      </c>
      <c r="F214">
        <f>LOG10(Table1[[#This Row],[Conc (pg.ul)]])</f>
        <v>-1</v>
      </c>
    </row>
    <row r="215" spans="1:8" hidden="1" x14ac:dyDescent="0.3">
      <c r="A215">
        <v>5</v>
      </c>
      <c r="B215" s="6">
        <v>2</v>
      </c>
      <c r="C215" s="16">
        <v>10</v>
      </c>
      <c r="D215" s="8">
        <v>25.45745849609375</v>
      </c>
      <c r="E215" s="17">
        <f>Table1[[#This Row],[Conc (fg/ul)]]/1000</f>
        <v>0.01</v>
      </c>
      <c r="F215">
        <f>LOG10(Table1[[#This Row],[Conc (pg.ul)]])</f>
        <v>-2</v>
      </c>
    </row>
    <row r="216" spans="1:8" hidden="1" x14ac:dyDescent="0.3">
      <c r="A216">
        <v>5</v>
      </c>
      <c r="B216" s="2">
        <v>2</v>
      </c>
      <c r="C216" s="15">
        <v>1</v>
      </c>
      <c r="D216" s="4">
        <v>28.584568023681641</v>
      </c>
      <c r="E216" s="17">
        <f>Table1[[#This Row],[Conc (fg/ul)]]/1000</f>
        <v>1E-3</v>
      </c>
      <c r="F216">
        <f>LOG10(Table1[[#This Row],[Conc (pg.ul)]])</f>
        <v>-3</v>
      </c>
    </row>
    <row r="217" spans="1:8" hidden="1" x14ac:dyDescent="0.3">
      <c r="A217">
        <v>5</v>
      </c>
      <c r="B217" s="6">
        <v>2</v>
      </c>
      <c r="C217" s="16">
        <v>0.1</v>
      </c>
      <c r="D217" s="8">
        <v>32.335952758789063</v>
      </c>
      <c r="E217" s="17">
        <f>Table1[[#This Row],[Conc (fg/ul)]]/1000</f>
        <v>1E-4</v>
      </c>
      <c r="F217">
        <f>LOG10(Table1[[#This Row],[Conc (pg.ul)]])</f>
        <v>-4</v>
      </c>
    </row>
    <row r="218" spans="1:8" hidden="1" x14ac:dyDescent="0.3">
      <c r="A218">
        <v>5</v>
      </c>
      <c r="B218" s="2">
        <v>2</v>
      </c>
      <c r="C218" s="15">
        <v>0.01</v>
      </c>
      <c r="D218" s="4">
        <v>36.616443634033203</v>
      </c>
      <c r="E218" s="17">
        <f>Table1[[#This Row],[Conc (fg/ul)]]/1000</f>
        <v>1.0000000000000001E-5</v>
      </c>
      <c r="F218">
        <f>LOG10(Table1[[#This Row],[Conc (pg.ul)]])</f>
        <v>-5</v>
      </c>
    </row>
    <row r="219" spans="1:8" hidden="1" x14ac:dyDescent="0.3">
      <c r="A219">
        <v>5</v>
      </c>
      <c r="B219" s="6">
        <v>2</v>
      </c>
      <c r="C219" s="16">
        <v>0</v>
      </c>
      <c r="D219" s="7" t="s">
        <v>5</v>
      </c>
      <c r="E219" s="17">
        <f>Table1[[#This Row],[Conc (fg/ul)]]/1000</f>
        <v>0</v>
      </c>
      <c r="F219" t="e">
        <f>LOG10(Table1[[#This Row],[Conc (pg.ul)]])</f>
        <v>#NUM!</v>
      </c>
    </row>
    <row r="220" spans="1:8" hidden="1" x14ac:dyDescent="0.3">
      <c r="A220">
        <v>5</v>
      </c>
      <c r="B220" s="2">
        <v>4</v>
      </c>
      <c r="C220" s="15">
        <v>1000000</v>
      </c>
      <c r="D220" s="4">
        <v>7.7718462944030762</v>
      </c>
      <c r="E220" s="17">
        <f>Table1[[#This Row],[Conc (fg/ul)]]/1000</f>
        <v>1000</v>
      </c>
      <c r="F220">
        <f>LOG10(Table1[[#This Row],[Conc (pg.ul)]])</f>
        <v>3</v>
      </c>
    </row>
    <row r="221" spans="1:8" hidden="1" x14ac:dyDescent="0.3">
      <c r="A221">
        <v>5</v>
      </c>
      <c r="B221" s="6">
        <v>4</v>
      </c>
      <c r="C221" s="16">
        <v>100000</v>
      </c>
      <c r="D221" s="8">
        <v>11.824969291687012</v>
      </c>
      <c r="E221" s="17">
        <f>Table1[[#This Row],[Conc (fg/ul)]]/1000</f>
        <v>100</v>
      </c>
      <c r="F221">
        <f>LOG10(Table1[[#This Row],[Conc (pg.ul)]])</f>
        <v>2</v>
      </c>
    </row>
    <row r="222" spans="1:8" hidden="1" x14ac:dyDescent="0.3">
      <c r="A222">
        <v>5</v>
      </c>
      <c r="B222" s="2">
        <v>4</v>
      </c>
      <c r="C222" s="15">
        <v>10000</v>
      </c>
      <c r="D222" s="4">
        <v>15.299125671386719</v>
      </c>
      <c r="E222" s="17">
        <f>Table1[[#This Row],[Conc (fg/ul)]]/1000</f>
        <v>10</v>
      </c>
      <c r="F222">
        <f>LOG10(Table1[[#This Row],[Conc (pg.ul)]])</f>
        <v>1</v>
      </c>
    </row>
    <row r="223" spans="1:8" hidden="1" x14ac:dyDescent="0.3">
      <c r="A223">
        <v>5</v>
      </c>
      <c r="B223" s="6">
        <v>4</v>
      </c>
      <c r="C223" s="16">
        <v>1000</v>
      </c>
      <c r="D223" s="8">
        <v>18.572944641113281</v>
      </c>
      <c r="E223" s="17">
        <f>Table1[[#This Row],[Conc (fg/ul)]]/1000</f>
        <v>1</v>
      </c>
      <c r="F223">
        <f>LOG10(Table1[[#This Row],[Conc (pg.ul)]])</f>
        <v>0</v>
      </c>
    </row>
    <row r="224" spans="1:8" hidden="1" x14ac:dyDescent="0.3">
      <c r="A224">
        <v>5</v>
      </c>
      <c r="B224" s="2">
        <v>4</v>
      </c>
      <c r="C224" s="15">
        <v>100</v>
      </c>
      <c r="D224" s="4">
        <v>21.264705657958984</v>
      </c>
      <c r="E224" s="17">
        <f>Table1[[#This Row],[Conc (fg/ul)]]/1000</f>
        <v>0.1</v>
      </c>
      <c r="F224">
        <f>LOG10(Table1[[#This Row],[Conc (pg.ul)]])</f>
        <v>-1</v>
      </c>
    </row>
    <row r="225" spans="1:6" hidden="1" x14ac:dyDescent="0.3">
      <c r="A225">
        <v>5</v>
      </c>
      <c r="B225" s="6">
        <v>4</v>
      </c>
      <c r="C225" s="16">
        <v>10</v>
      </c>
      <c r="D225" s="8">
        <v>25.142047882080078</v>
      </c>
      <c r="E225" s="17">
        <f>Table1[[#This Row],[Conc (fg/ul)]]/1000</f>
        <v>0.01</v>
      </c>
      <c r="F225">
        <f>LOG10(Table1[[#This Row],[Conc (pg.ul)]])</f>
        <v>-2</v>
      </c>
    </row>
    <row r="226" spans="1:6" hidden="1" x14ac:dyDescent="0.3">
      <c r="A226">
        <v>5</v>
      </c>
      <c r="B226" s="2">
        <v>4</v>
      </c>
      <c r="C226" s="15">
        <v>1</v>
      </c>
      <c r="D226" s="4">
        <v>28.106880187988281</v>
      </c>
      <c r="E226" s="17">
        <f>Table1[[#This Row],[Conc (fg/ul)]]/1000</f>
        <v>1E-3</v>
      </c>
      <c r="F226">
        <f>LOG10(Table1[[#This Row],[Conc (pg.ul)]])</f>
        <v>-3</v>
      </c>
    </row>
    <row r="227" spans="1:6" hidden="1" x14ac:dyDescent="0.3">
      <c r="A227">
        <v>5</v>
      </c>
      <c r="B227" s="6">
        <v>4</v>
      </c>
      <c r="C227" s="16">
        <v>0.1</v>
      </c>
      <c r="D227" s="8">
        <v>32.144340515136719</v>
      </c>
      <c r="E227" s="17">
        <f>Table1[[#This Row],[Conc (fg/ul)]]/1000</f>
        <v>1E-4</v>
      </c>
      <c r="F227">
        <f>LOG10(Table1[[#This Row],[Conc (pg.ul)]])</f>
        <v>-4</v>
      </c>
    </row>
    <row r="228" spans="1:6" hidden="1" x14ac:dyDescent="0.3">
      <c r="A228">
        <v>5</v>
      </c>
      <c r="B228" s="2">
        <v>4</v>
      </c>
      <c r="C228" s="15">
        <v>0.01</v>
      </c>
      <c r="D228" s="4">
        <v>36.896450042724609</v>
      </c>
      <c r="E228" s="17">
        <f>Table1[[#This Row],[Conc (fg/ul)]]/1000</f>
        <v>1.0000000000000001E-5</v>
      </c>
      <c r="F228">
        <f>LOG10(Table1[[#This Row],[Conc (pg.ul)]])</f>
        <v>-5</v>
      </c>
    </row>
    <row r="229" spans="1:6" hidden="1" x14ac:dyDescent="0.3">
      <c r="A229">
        <v>5</v>
      </c>
      <c r="B229" s="6">
        <v>4</v>
      </c>
      <c r="C229" s="16">
        <v>0</v>
      </c>
      <c r="D229" s="7" t="s">
        <v>5</v>
      </c>
      <c r="E229" s="17">
        <f>Table1[[#This Row],[Conc (fg/ul)]]/1000</f>
        <v>0</v>
      </c>
      <c r="F229" t="e">
        <f>LOG10(Table1[[#This Row],[Conc (pg.ul)]])</f>
        <v>#NUM!</v>
      </c>
    </row>
    <row r="230" spans="1:6" hidden="1" x14ac:dyDescent="0.3">
      <c r="A230">
        <v>5</v>
      </c>
      <c r="B230" s="2">
        <v>5</v>
      </c>
      <c r="C230" s="15">
        <v>1000000</v>
      </c>
      <c r="D230" s="4">
        <v>7.7165307998657227</v>
      </c>
      <c r="E230" s="17">
        <f>Table1[[#This Row],[Conc (fg/ul)]]/1000</f>
        <v>1000</v>
      </c>
      <c r="F230">
        <f>LOG10(Table1[[#This Row],[Conc (pg.ul)]])</f>
        <v>3</v>
      </c>
    </row>
    <row r="231" spans="1:6" hidden="1" x14ac:dyDescent="0.3">
      <c r="A231">
        <v>5</v>
      </c>
      <c r="B231" s="6">
        <v>5</v>
      </c>
      <c r="C231" s="16">
        <v>100000</v>
      </c>
      <c r="D231" s="8">
        <v>11.846294403076172</v>
      </c>
      <c r="E231" s="17">
        <f>Table1[[#This Row],[Conc (fg/ul)]]/1000</f>
        <v>100</v>
      </c>
      <c r="F231">
        <f>LOG10(Table1[[#This Row],[Conc (pg.ul)]])</f>
        <v>2</v>
      </c>
    </row>
    <row r="232" spans="1:6" hidden="1" x14ac:dyDescent="0.3">
      <c r="A232">
        <v>5</v>
      </c>
      <c r="B232" s="2">
        <v>5</v>
      </c>
      <c r="C232" s="15">
        <v>10000</v>
      </c>
      <c r="D232" s="4">
        <v>15.376070976257324</v>
      </c>
      <c r="E232" s="17">
        <f>Table1[[#This Row],[Conc (fg/ul)]]/1000</f>
        <v>10</v>
      </c>
      <c r="F232">
        <f>LOG10(Table1[[#This Row],[Conc (pg.ul)]])</f>
        <v>1</v>
      </c>
    </row>
    <row r="233" spans="1:6" hidden="1" x14ac:dyDescent="0.3">
      <c r="A233">
        <v>5</v>
      </c>
      <c r="B233" s="6">
        <v>5</v>
      </c>
      <c r="C233" s="16">
        <v>1000</v>
      </c>
      <c r="D233" s="8">
        <v>18.693437576293945</v>
      </c>
      <c r="E233" s="17">
        <f>Table1[[#This Row],[Conc (fg/ul)]]/1000</f>
        <v>1</v>
      </c>
      <c r="F233">
        <f>LOG10(Table1[[#This Row],[Conc (pg.ul)]])</f>
        <v>0</v>
      </c>
    </row>
    <row r="234" spans="1:6" hidden="1" x14ac:dyDescent="0.3">
      <c r="A234">
        <v>5</v>
      </c>
      <c r="B234" s="2">
        <v>5</v>
      </c>
      <c r="C234" s="15">
        <v>100</v>
      </c>
      <c r="D234" s="4">
        <v>21.404531478881836</v>
      </c>
      <c r="E234" s="17">
        <f>Table1[[#This Row],[Conc (fg/ul)]]/1000</f>
        <v>0.1</v>
      </c>
      <c r="F234">
        <f>LOG10(Table1[[#This Row],[Conc (pg.ul)]])</f>
        <v>-1</v>
      </c>
    </row>
    <row r="235" spans="1:6" hidden="1" x14ac:dyDescent="0.3">
      <c r="A235">
        <v>5</v>
      </c>
      <c r="B235" s="6">
        <v>5</v>
      </c>
      <c r="C235" s="16">
        <v>10</v>
      </c>
      <c r="D235" s="8">
        <v>25.180984497070313</v>
      </c>
      <c r="E235" s="17">
        <f>Table1[[#This Row],[Conc (fg/ul)]]/1000</f>
        <v>0.01</v>
      </c>
      <c r="F235">
        <f>LOG10(Table1[[#This Row],[Conc (pg.ul)]])</f>
        <v>-2</v>
      </c>
    </row>
    <row r="236" spans="1:6" hidden="1" x14ac:dyDescent="0.3">
      <c r="A236">
        <v>5</v>
      </c>
      <c r="B236" s="2">
        <v>5</v>
      </c>
      <c r="C236" s="15">
        <v>1</v>
      </c>
      <c r="D236" s="4">
        <v>28.216806411743164</v>
      </c>
      <c r="E236" s="17">
        <f>Table1[[#This Row],[Conc (fg/ul)]]/1000</f>
        <v>1E-3</v>
      </c>
      <c r="F236">
        <f>LOG10(Table1[[#This Row],[Conc (pg.ul)]])</f>
        <v>-3</v>
      </c>
    </row>
    <row r="237" spans="1:6" hidden="1" x14ac:dyDescent="0.3">
      <c r="A237">
        <v>5</v>
      </c>
      <c r="B237" s="6">
        <v>5</v>
      </c>
      <c r="C237" s="16">
        <v>0.1</v>
      </c>
      <c r="D237" s="8">
        <v>32.144210815429688</v>
      </c>
      <c r="E237" s="17">
        <f>Table1[[#This Row],[Conc (fg/ul)]]/1000</f>
        <v>1E-4</v>
      </c>
      <c r="F237">
        <f>LOG10(Table1[[#This Row],[Conc (pg.ul)]])</f>
        <v>-4</v>
      </c>
    </row>
    <row r="238" spans="1:6" hidden="1" x14ac:dyDescent="0.3">
      <c r="A238">
        <v>5</v>
      </c>
      <c r="B238" s="2">
        <v>5</v>
      </c>
      <c r="C238" s="15">
        <v>0.01</v>
      </c>
      <c r="D238" s="4">
        <v>36.312919616699219</v>
      </c>
      <c r="E238" s="17">
        <f>Table1[[#This Row],[Conc (fg/ul)]]/1000</f>
        <v>1.0000000000000001E-5</v>
      </c>
      <c r="F238">
        <f>LOG10(Table1[[#This Row],[Conc (pg.ul)]])</f>
        <v>-5</v>
      </c>
    </row>
    <row r="239" spans="1:6" hidden="1" x14ac:dyDescent="0.3">
      <c r="A239">
        <v>5</v>
      </c>
      <c r="B239" s="6">
        <v>5</v>
      </c>
      <c r="C239" s="16">
        <v>0</v>
      </c>
      <c r="D239" s="7" t="s">
        <v>5</v>
      </c>
      <c r="E239" s="17">
        <f>Table1[[#This Row],[Conc (fg/ul)]]/1000</f>
        <v>0</v>
      </c>
      <c r="F239" t="e">
        <f>LOG10(Table1[[#This Row],[Conc (pg.ul)]])</f>
        <v>#NUM!</v>
      </c>
    </row>
    <row r="240" spans="1:6" hidden="1" x14ac:dyDescent="0.3">
      <c r="A240">
        <v>5</v>
      </c>
      <c r="B240" s="2">
        <v>7</v>
      </c>
      <c r="C240" s="15">
        <v>1000000</v>
      </c>
      <c r="D240" s="4">
        <v>7.8281497955322266</v>
      </c>
      <c r="E240" s="17">
        <f>Table1[[#This Row],[Conc (fg/ul)]]/1000</f>
        <v>1000</v>
      </c>
      <c r="F240">
        <f>LOG10(Table1[[#This Row],[Conc (pg.ul)]])</f>
        <v>3</v>
      </c>
    </row>
    <row r="241" spans="1:6" hidden="1" x14ac:dyDescent="0.3">
      <c r="A241">
        <v>5</v>
      </c>
      <c r="B241" s="6">
        <v>7</v>
      </c>
      <c r="C241" s="16">
        <v>100000</v>
      </c>
      <c r="D241" s="8">
        <v>11.875972747802734</v>
      </c>
      <c r="E241" s="17">
        <f>Table1[[#This Row],[Conc (fg/ul)]]/1000</f>
        <v>100</v>
      </c>
      <c r="F241">
        <f>LOG10(Table1[[#This Row],[Conc (pg.ul)]])</f>
        <v>2</v>
      </c>
    </row>
    <row r="242" spans="1:6" hidden="1" x14ac:dyDescent="0.3">
      <c r="A242">
        <v>5</v>
      </c>
      <c r="B242" s="2">
        <v>7</v>
      </c>
      <c r="C242" s="15">
        <v>10000</v>
      </c>
      <c r="D242" s="4">
        <v>15.404980659484863</v>
      </c>
      <c r="E242" s="17">
        <f>Table1[[#This Row],[Conc (fg/ul)]]/1000</f>
        <v>10</v>
      </c>
      <c r="F242">
        <f>LOG10(Table1[[#This Row],[Conc (pg.ul)]])</f>
        <v>1</v>
      </c>
    </row>
    <row r="243" spans="1:6" hidden="1" x14ac:dyDescent="0.3">
      <c r="A243">
        <v>5</v>
      </c>
      <c r="B243" s="6">
        <v>7</v>
      </c>
      <c r="C243" s="16">
        <v>1000</v>
      </c>
      <c r="D243" s="8">
        <v>18.633569717407227</v>
      </c>
      <c r="E243" s="17">
        <f>Table1[[#This Row],[Conc (fg/ul)]]/1000</f>
        <v>1</v>
      </c>
      <c r="F243">
        <f>LOG10(Table1[[#This Row],[Conc (pg.ul)]])</f>
        <v>0</v>
      </c>
    </row>
    <row r="244" spans="1:6" hidden="1" x14ac:dyDescent="0.3">
      <c r="A244">
        <v>5</v>
      </c>
      <c r="B244" s="2">
        <v>7</v>
      </c>
      <c r="C244" s="15">
        <v>100</v>
      </c>
      <c r="D244" s="4">
        <v>21.472864151000977</v>
      </c>
      <c r="E244" s="17">
        <f>Table1[[#This Row],[Conc (fg/ul)]]/1000</f>
        <v>0.1</v>
      </c>
      <c r="F244">
        <f>LOG10(Table1[[#This Row],[Conc (pg.ul)]])</f>
        <v>-1</v>
      </c>
    </row>
    <row r="245" spans="1:6" hidden="1" x14ac:dyDescent="0.3">
      <c r="A245">
        <v>5</v>
      </c>
      <c r="B245" s="6">
        <v>7</v>
      </c>
      <c r="C245" s="16">
        <v>10</v>
      </c>
      <c r="D245" s="8">
        <v>25.294567108154297</v>
      </c>
      <c r="E245" s="17">
        <f>Table1[[#This Row],[Conc (fg/ul)]]/1000</f>
        <v>0.01</v>
      </c>
      <c r="F245">
        <f>LOG10(Table1[[#This Row],[Conc (pg.ul)]])</f>
        <v>-2</v>
      </c>
    </row>
    <row r="246" spans="1:6" hidden="1" x14ac:dyDescent="0.3">
      <c r="A246">
        <v>5</v>
      </c>
      <c r="B246" s="2">
        <v>7</v>
      </c>
      <c r="C246" s="15">
        <v>1</v>
      </c>
      <c r="D246" s="4">
        <v>28.423816680908203</v>
      </c>
      <c r="E246" s="17">
        <f>Table1[[#This Row],[Conc (fg/ul)]]/1000</f>
        <v>1E-3</v>
      </c>
      <c r="F246">
        <f>LOG10(Table1[[#This Row],[Conc (pg.ul)]])</f>
        <v>-3</v>
      </c>
    </row>
    <row r="247" spans="1:6" hidden="1" x14ac:dyDescent="0.3">
      <c r="A247">
        <v>5</v>
      </c>
      <c r="B247" s="6">
        <v>7</v>
      </c>
      <c r="C247" s="16">
        <v>0.1</v>
      </c>
      <c r="D247" s="8">
        <v>32.023513793945313</v>
      </c>
      <c r="E247" s="17">
        <f>Table1[[#This Row],[Conc (fg/ul)]]/1000</f>
        <v>1E-4</v>
      </c>
      <c r="F247">
        <f>LOG10(Table1[[#This Row],[Conc (pg.ul)]])</f>
        <v>-4</v>
      </c>
    </row>
    <row r="248" spans="1:6" hidden="1" x14ac:dyDescent="0.3">
      <c r="A248">
        <v>5</v>
      </c>
      <c r="B248" s="2">
        <v>7</v>
      </c>
      <c r="C248" s="15">
        <v>0.01</v>
      </c>
      <c r="D248" s="4">
        <v>34.682247161865234</v>
      </c>
      <c r="E248" s="17">
        <f>Table1[[#This Row],[Conc (fg/ul)]]/1000</f>
        <v>1.0000000000000001E-5</v>
      </c>
      <c r="F248">
        <f>LOG10(Table1[[#This Row],[Conc (pg.ul)]])</f>
        <v>-5</v>
      </c>
    </row>
    <row r="249" spans="1:6" hidden="1" x14ac:dyDescent="0.3">
      <c r="A249">
        <v>5</v>
      </c>
      <c r="B249" s="6">
        <v>7</v>
      </c>
      <c r="C249" s="16">
        <v>0</v>
      </c>
      <c r="D249" s="7" t="s">
        <v>5</v>
      </c>
      <c r="E249" s="17">
        <f>Table1[[#This Row],[Conc (fg/ul)]]/1000</f>
        <v>0</v>
      </c>
      <c r="F249" t="e">
        <f>LOG10(Table1[[#This Row],[Conc (pg.ul)]])</f>
        <v>#NUM!</v>
      </c>
    </row>
    <row r="250" spans="1:6" hidden="1" x14ac:dyDescent="0.3">
      <c r="A250">
        <v>5</v>
      </c>
      <c r="B250" s="2">
        <v>10</v>
      </c>
      <c r="C250" s="15">
        <v>1000000</v>
      </c>
      <c r="D250" s="4">
        <v>8.2661981582641602</v>
      </c>
      <c r="E250" s="17">
        <f>Table1[[#This Row],[Conc (fg/ul)]]/1000</f>
        <v>1000</v>
      </c>
      <c r="F250">
        <f>LOG10(Table1[[#This Row],[Conc (pg.ul)]])</f>
        <v>3</v>
      </c>
    </row>
    <row r="251" spans="1:6" hidden="1" x14ac:dyDescent="0.3">
      <c r="A251">
        <v>5</v>
      </c>
      <c r="B251" s="6">
        <v>10</v>
      </c>
      <c r="C251" s="16">
        <v>100000</v>
      </c>
      <c r="D251" s="8">
        <v>12.528121948242188</v>
      </c>
      <c r="E251" s="17">
        <f>Table1[[#This Row],[Conc (fg/ul)]]/1000</f>
        <v>100</v>
      </c>
      <c r="F251">
        <f>LOG10(Table1[[#This Row],[Conc (pg.ul)]])</f>
        <v>2</v>
      </c>
    </row>
    <row r="252" spans="1:6" hidden="1" x14ac:dyDescent="0.3">
      <c r="A252">
        <v>5</v>
      </c>
      <c r="B252" s="2">
        <v>10</v>
      </c>
      <c r="C252" s="15">
        <v>10000</v>
      </c>
      <c r="D252" s="4">
        <v>15.83619499206543</v>
      </c>
      <c r="E252" s="17">
        <f>Table1[[#This Row],[Conc (fg/ul)]]/1000</f>
        <v>10</v>
      </c>
      <c r="F252">
        <f>LOG10(Table1[[#This Row],[Conc (pg.ul)]])</f>
        <v>1</v>
      </c>
    </row>
    <row r="253" spans="1:6" hidden="1" x14ac:dyDescent="0.3">
      <c r="A253">
        <v>5</v>
      </c>
      <c r="B253" s="6">
        <v>10</v>
      </c>
      <c r="C253" s="16">
        <v>1000</v>
      </c>
      <c r="D253" s="8">
        <v>19.157054901123047</v>
      </c>
      <c r="E253" s="17">
        <f>Table1[[#This Row],[Conc (fg/ul)]]/1000</f>
        <v>1</v>
      </c>
      <c r="F253">
        <f>LOG10(Table1[[#This Row],[Conc (pg.ul)]])</f>
        <v>0</v>
      </c>
    </row>
    <row r="254" spans="1:6" hidden="1" x14ac:dyDescent="0.3">
      <c r="A254">
        <v>5</v>
      </c>
      <c r="B254" s="2">
        <v>10</v>
      </c>
      <c r="C254" s="15">
        <v>100</v>
      </c>
      <c r="D254" s="4">
        <v>21.861539840698242</v>
      </c>
      <c r="E254" s="17">
        <f>Table1[[#This Row],[Conc (fg/ul)]]/1000</f>
        <v>0.1</v>
      </c>
      <c r="F254">
        <f>LOG10(Table1[[#This Row],[Conc (pg.ul)]])</f>
        <v>-1</v>
      </c>
    </row>
    <row r="255" spans="1:6" hidden="1" x14ac:dyDescent="0.3">
      <c r="A255">
        <v>5</v>
      </c>
      <c r="B255" s="6">
        <v>10</v>
      </c>
      <c r="C255" s="16">
        <v>10</v>
      </c>
      <c r="D255" s="8">
        <v>25.712551116943359</v>
      </c>
      <c r="E255" s="17">
        <f>Table1[[#This Row],[Conc (fg/ul)]]/1000</f>
        <v>0.01</v>
      </c>
      <c r="F255">
        <f>LOG10(Table1[[#This Row],[Conc (pg.ul)]])</f>
        <v>-2</v>
      </c>
    </row>
    <row r="256" spans="1:6" hidden="1" x14ac:dyDescent="0.3">
      <c r="A256">
        <v>5</v>
      </c>
      <c r="B256" s="2">
        <v>10</v>
      </c>
      <c r="C256" s="15">
        <v>1</v>
      </c>
      <c r="D256" s="4">
        <v>28.685697555541992</v>
      </c>
      <c r="E256" s="17">
        <f>Table1[[#This Row],[Conc (fg/ul)]]/1000</f>
        <v>1E-3</v>
      </c>
      <c r="F256">
        <f>LOG10(Table1[[#This Row],[Conc (pg.ul)]])</f>
        <v>-3</v>
      </c>
    </row>
    <row r="257" spans="1:8" hidden="1" x14ac:dyDescent="0.3">
      <c r="A257">
        <v>5</v>
      </c>
      <c r="B257" s="6">
        <v>10</v>
      </c>
      <c r="C257" s="16">
        <v>0.1</v>
      </c>
      <c r="D257" s="8">
        <v>33.284389495849609</v>
      </c>
      <c r="E257" s="17">
        <f>Table1[[#This Row],[Conc (fg/ul)]]/1000</f>
        <v>1E-4</v>
      </c>
      <c r="F257">
        <f>LOG10(Table1[[#This Row],[Conc (pg.ul)]])</f>
        <v>-4</v>
      </c>
    </row>
    <row r="258" spans="1:8" hidden="1" x14ac:dyDescent="0.3">
      <c r="A258">
        <v>5</v>
      </c>
      <c r="B258" s="2">
        <v>10</v>
      </c>
      <c r="C258" s="15">
        <v>0.01</v>
      </c>
      <c r="D258" s="4">
        <v>36.292564392089844</v>
      </c>
      <c r="E258" s="17">
        <f>Table1[[#This Row],[Conc (fg/ul)]]/1000</f>
        <v>1.0000000000000001E-5</v>
      </c>
      <c r="F258">
        <f>LOG10(Table1[[#This Row],[Conc (pg.ul)]])</f>
        <v>-5</v>
      </c>
    </row>
    <row r="259" spans="1:8" hidden="1" x14ac:dyDescent="0.3">
      <c r="A259">
        <v>5</v>
      </c>
      <c r="B259" s="6">
        <v>10</v>
      </c>
      <c r="C259" s="16">
        <v>0</v>
      </c>
      <c r="D259" s="7" t="s">
        <v>5</v>
      </c>
      <c r="E259" s="17">
        <f>Table1[[#This Row],[Conc (fg/ul)]]/1000</f>
        <v>0</v>
      </c>
      <c r="F259" t="e">
        <f>LOG10(Table1[[#This Row],[Conc (pg.ul)]])</f>
        <v>#NUM!</v>
      </c>
    </row>
    <row r="260" spans="1:8" x14ac:dyDescent="0.3">
      <c r="A260">
        <v>8</v>
      </c>
      <c r="B260" s="6">
        <v>1</v>
      </c>
      <c r="C260" s="16">
        <v>100</v>
      </c>
      <c r="D260" s="8">
        <v>31.498470306396484</v>
      </c>
      <c r="E260" s="17">
        <f>Table1[[#This Row],[Conc (fg/ul)]]/1000</f>
        <v>0.1</v>
      </c>
      <c r="F260">
        <f>LOG10(Table1[[#This Row],[Conc (pg.ul)]])</f>
        <v>-1</v>
      </c>
    </row>
    <row r="261" spans="1:8" hidden="1" x14ac:dyDescent="0.3">
      <c r="A261">
        <v>5</v>
      </c>
      <c r="B261" s="6">
        <v>1</v>
      </c>
      <c r="C261" s="16">
        <v>10</v>
      </c>
      <c r="D261" s="8">
        <v>35.767478942871094</v>
      </c>
      <c r="E261" s="17">
        <f>Table1[[#This Row],[Conc (fg/ul)]]/1000</f>
        <v>0.01</v>
      </c>
      <c r="F261">
        <f>LOG10(Table1[[#This Row],[Conc (pg.ul)]])</f>
        <v>-2</v>
      </c>
    </row>
    <row r="262" spans="1:8" hidden="1" x14ac:dyDescent="0.3">
      <c r="A262">
        <v>6</v>
      </c>
      <c r="B262" s="2">
        <v>1</v>
      </c>
      <c r="C262" s="15">
        <v>10</v>
      </c>
      <c r="D262" s="4">
        <v>36.963352203369141</v>
      </c>
      <c r="E262" s="17">
        <f>Table1[[#This Row],[Conc (fg/ul)]]/1000</f>
        <v>0.01</v>
      </c>
      <c r="F262">
        <f>LOG10(Table1[[#This Row],[Conc (pg.ul)]])</f>
        <v>-2</v>
      </c>
      <c r="H262" s="14">
        <f>AVERAGE(D262:D263)</f>
        <v>36.978313446044922</v>
      </c>
    </row>
    <row r="263" spans="1:8" hidden="1" x14ac:dyDescent="0.3">
      <c r="A263">
        <v>6</v>
      </c>
      <c r="B263" s="6">
        <v>1</v>
      </c>
      <c r="C263" s="16">
        <v>10</v>
      </c>
      <c r="D263" s="8">
        <v>36.993274688720703</v>
      </c>
      <c r="E263" s="17">
        <f>Table1[[#This Row],[Conc (fg/ul)]]/1000</f>
        <v>0.01</v>
      </c>
      <c r="F263">
        <f>LOG10(Table1[[#This Row],[Conc (pg.ul)]])</f>
        <v>-2</v>
      </c>
    </row>
    <row r="264" spans="1:8" hidden="1" x14ac:dyDescent="0.3">
      <c r="A264">
        <v>6</v>
      </c>
      <c r="B264" s="2">
        <v>1</v>
      </c>
      <c r="C264" s="15">
        <v>10</v>
      </c>
      <c r="D264" s="4">
        <v>36.507396697998047</v>
      </c>
      <c r="E264" s="17">
        <f>Table1[[#This Row],[Conc (fg/ul)]]/1000</f>
        <v>0.01</v>
      </c>
      <c r="F264">
        <f>LOG10(Table1[[#This Row],[Conc (pg.ul)]])</f>
        <v>-2</v>
      </c>
    </row>
    <row r="265" spans="1:8" x14ac:dyDescent="0.3">
      <c r="A265">
        <v>8</v>
      </c>
      <c r="B265" s="2">
        <v>1</v>
      </c>
      <c r="C265" s="15">
        <v>10</v>
      </c>
      <c r="D265" s="4">
        <v>34.474803924560547</v>
      </c>
      <c r="E265" s="17">
        <f>Table1[[#This Row],[Conc (fg/ul)]]/1000</f>
        <v>0.01</v>
      </c>
      <c r="F265">
        <f>LOG10(Table1[[#This Row],[Conc (pg.ul)]])</f>
        <v>-2</v>
      </c>
      <c r="H265" s="14">
        <f>AVERAGE(D265:D266)</f>
        <v>34.889137268066406</v>
      </c>
    </row>
    <row r="266" spans="1:8" x14ac:dyDescent="0.3">
      <c r="A266">
        <v>8</v>
      </c>
      <c r="B266" s="6">
        <v>1</v>
      </c>
      <c r="C266" s="16">
        <v>10</v>
      </c>
      <c r="D266" s="8">
        <v>35.303470611572266</v>
      </c>
      <c r="E266" s="17">
        <f>Table1[[#This Row],[Conc (fg/ul)]]/1000</f>
        <v>0.01</v>
      </c>
      <c r="F266">
        <f>LOG10(Table1[[#This Row],[Conc (pg.ul)]])</f>
        <v>-2</v>
      </c>
    </row>
    <row r="267" spans="1:8" hidden="1" x14ac:dyDescent="0.3">
      <c r="A267">
        <v>4</v>
      </c>
      <c r="B267" s="2">
        <v>1</v>
      </c>
      <c r="C267" s="15">
        <v>1</v>
      </c>
      <c r="D267" s="3" t="s">
        <v>5</v>
      </c>
      <c r="E267" s="17">
        <f>Table1[[#This Row],[Conc (fg/ul)]]/1000</f>
        <v>1E-3</v>
      </c>
      <c r="F267">
        <f>LOG10(Table1[[#This Row],[Conc (pg.ul)]])</f>
        <v>-3</v>
      </c>
      <c r="H267" s="14">
        <f>AVERAGE(D267:D269)</f>
        <v>36.569911956787109</v>
      </c>
    </row>
    <row r="268" spans="1:8" hidden="1" x14ac:dyDescent="0.3">
      <c r="A268">
        <v>4</v>
      </c>
      <c r="B268" s="6">
        <v>1</v>
      </c>
      <c r="C268" s="16">
        <v>1</v>
      </c>
      <c r="D268" s="8">
        <v>36.569911956787109</v>
      </c>
      <c r="E268" s="17">
        <f>Table1[[#This Row],[Conc (fg/ul)]]/1000</f>
        <v>1E-3</v>
      </c>
      <c r="F268">
        <f>LOG10(Table1[[#This Row],[Conc (pg.ul)]])</f>
        <v>-3</v>
      </c>
    </row>
    <row r="269" spans="1:8" hidden="1" x14ac:dyDescent="0.3">
      <c r="A269">
        <v>4</v>
      </c>
      <c r="B269" s="2">
        <v>1</v>
      </c>
      <c r="C269" s="15">
        <v>1</v>
      </c>
      <c r="D269" s="3" t="s">
        <v>5</v>
      </c>
      <c r="E269" s="17">
        <f>Table1[[#This Row],[Conc (fg/ul)]]/1000</f>
        <v>1E-3</v>
      </c>
      <c r="F269">
        <f>LOG10(Table1[[#This Row],[Conc (pg.ul)]])</f>
        <v>-3</v>
      </c>
    </row>
    <row r="270" spans="1:8" hidden="1" x14ac:dyDescent="0.3">
      <c r="A270">
        <v>5</v>
      </c>
      <c r="B270" s="2">
        <v>1</v>
      </c>
      <c r="C270" s="15">
        <v>1</v>
      </c>
      <c r="D270" s="4">
        <v>38.393959045410156</v>
      </c>
      <c r="E270" s="17">
        <f>Table1[[#This Row],[Conc (fg/ul)]]/1000</f>
        <v>1E-3</v>
      </c>
      <c r="F270">
        <f>LOG10(Table1[[#This Row],[Conc (pg.ul)]])</f>
        <v>-3</v>
      </c>
    </row>
    <row r="271" spans="1:8" hidden="1" x14ac:dyDescent="0.3">
      <c r="A271">
        <v>4</v>
      </c>
      <c r="B271" s="6">
        <v>1</v>
      </c>
      <c r="C271" s="16">
        <v>0.1</v>
      </c>
      <c r="D271" s="7" t="s">
        <v>5</v>
      </c>
      <c r="E271" s="17">
        <f>Table1[[#This Row],[Conc (fg/ul)]]/1000</f>
        <v>1E-4</v>
      </c>
      <c r="F271">
        <f>LOG10(Table1[[#This Row],[Conc (pg.ul)]])</f>
        <v>-4</v>
      </c>
      <c r="H271" s="14">
        <f>AVERAGE(D271:D273)</f>
        <v>38.422489166259766</v>
      </c>
    </row>
    <row r="272" spans="1:8" hidden="1" x14ac:dyDescent="0.3">
      <c r="A272">
        <v>4</v>
      </c>
      <c r="B272" s="2">
        <v>1</v>
      </c>
      <c r="C272" s="15">
        <v>0.1</v>
      </c>
      <c r="D272" s="4">
        <v>38.431049346923828</v>
      </c>
      <c r="E272" s="17">
        <f>Table1[[#This Row],[Conc (fg/ul)]]/1000</f>
        <v>1E-4</v>
      </c>
      <c r="F272">
        <f>LOG10(Table1[[#This Row],[Conc (pg.ul)]])</f>
        <v>-4</v>
      </c>
    </row>
    <row r="273" spans="1:8" hidden="1" x14ac:dyDescent="0.3">
      <c r="A273">
        <v>4</v>
      </c>
      <c r="B273" s="6">
        <v>1</v>
      </c>
      <c r="C273" s="16">
        <v>0.1</v>
      </c>
      <c r="D273" s="8">
        <v>38.413928985595703</v>
      </c>
      <c r="E273" s="17">
        <f>Table1[[#This Row],[Conc (fg/ul)]]/1000</f>
        <v>1E-4</v>
      </c>
      <c r="F273">
        <f>LOG10(Table1[[#This Row],[Conc (pg.ul)]])</f>
        <v>-4</v>
      </c>
    </row>
    <row r="274" spans="1:8" hidden="1" x14ac:dyDescent="0.3">
      <c r="A274">
        <v>5</v>
      </c>
      <c r="B274" s="6">
        <v>1</v>
      </c>
      <c r="C274" s="16">
        <v>0.1</v>
      </c>
      <c r="D274" s="7" t="s">
        <v>5</v>
      </c>
      <c r="E274" s="17">
        <f>Table1[[#This Row],[Conc (fg/ul)]]/1000</f>
        <v>1E-4</v>
      </c>
      <c r="F274">
        <f>LOG10(Table1[[#This Row],[Conc (pg.ul)]])</f>
        <v>-4</v>
      </c>
    </row>
    <row r="275" spans="1:8" hidden="1" x14ac:dyDescent="0.3">
      <c r="A275">
        <v>4</v>
      </c>
      <c r="B275" s="2">
        <v>1</v>
      </c>
      <c r="C275" s="15">
        <v>0.01</v>
      </c>
      <c r="D275" s="3" t="s">
        <v>5</v>
      </c>
      <c r="E275" s="17">
        <f>Table1[[#This Row],[Conc (fg/ul)]]/1000</f>
        <v>1.0000000000000001E-5</v>
      </c>
      <c r="F275">
        <f>LOG10(Table1[[#This Row],[Conc (pg.ul)]])</f>
        <v>-5</v>
      </c>
      <c r="H275" s="14" t="e">
        <f>AVERAGE(D275:D277)</f>
        <v>#DIV/0!</v>
      </c>
    </row>
    <row r="276" spans="1:8" hidden="1" x14ac:dyDescent="0.3">
      <c r="A276">
        <v>4</v>
      </c>
      <c r="B276" s="6">
        <v>1</v>
      </c>
      <c r="C276" s="16">
        <v>0.01</v>
      </c>
      <c r="D276" s="7" t="s">
        <v>5</v>
      </c>
      <c r="E276" s="17">
        <f>Table1[[#This Row],[Conc (fg/ul)]]/1000</f>
        <v>1.0000000000000001E-5</v>
      </c>
      <c r="F276">
        <f>LOG10(Table1[[#This Row],[Conc (pg.ul)]])</f>
        <v>-5</v>
      </c>
    </row>
    <row r="277" spans="1:8" hidden="1" x14ac:dyDescent="0.3">
      <c r="A277">
        <v>4</v>
      </c>
      <c r="B277" s="2">
        <v>1</v>
      </c>
      <c r="C277" s="15">
        <v>0.01</v>
      </c>
      <c r="D277" s="3" t="s">
        <v>5</v>
      </c>
      <c r="E277" s="17">
        <f>Table1[[#This Row],[Conc (fg/ul)]]/1000</f>
        <v>1.0000000000000001E-5</v>
      </c>
      <c r="F277">
        <f>LOG10(Table1[[#This Row],[Conc (pg.ul)]])</f>
        <v>-5</v>
      </c>
    </row>
    <row r="278" spans="1:8" hidden="1" x14ac:dyDescent="0.3">
      <c r="A278">
        <v>6</v>
      </c>
      <c r="B278" s="2">
        <v>2</v>
      </c>
      <c r="C278" s="15">
        <v>100000</v>
      </c>
      <c r="D278" s="4">
        <v>14.490793228149414</v>
      </c>
      <c r="E278" s="17">
        <f>Table1[[#This Row],[Conc (fg/ul)]]/1000</f>
        <v>100</v>
      </c>
      <c r="F278">
        <f>LOG10(Table1[[#This Row],[Conc (pg.ul)]])</f>
        <v>2</v>
      </c>
    </row>
    <row r="279" spans="1:8" hidden="1" x14ac:dyDescent="0.3">
      <c r="A279">
        <v>6</v>
      </c>
      <c r="B279" s="6">
        <v>2</v>
      </c>
      <c r="C279" s="16">
        <v>100000</v>
      </c>
      <c r="D279" s="8">
        <v>14.518186569213867</v>
      </c>
      <c r="E279" s="17">
        <f>Table1[[#This Row],[Conc (fg/ul)]]/1000</f>
        <v>100</v>
      </c>
      <c r="F279">
        <f>LOG10(Table1[[#This Row],[Conc (pg.ul)]])</f>
        <v>2</v>
      </c>
    </row>
    <row r="280" spans="1:8" hidden="1" x14ac:dyDescent="0.3">
      <c r="A280">
        <v>6</v>
      </c>
      <c r="B280" s="2">
        <v>2</v>
      </c>
      <c r="C280" s="15">
        <v>100000</v>
      </c>
      <c r="D280" s="4">
        <v>14.502767562866211</v>
      </c>
      <c r="E280" s="17">
        <f>Table1[[#This Row],[Conc (fg/ul)]]/1000</f>
        <v>100</v>
      </c>
      <c r="F280">
        <f>LOG10(Table1[[#This Row],[Conc (pg.ul)]])</f>
        <v>2</v>
      </c>
    </row>
    <row r="281" spans="1:8" hidden="1" x14ac:dyDescent="0.3">
      <c r="A281">
        <v>6</v>
      </c>
      <c r="B281" s="6">
        <v>2</v>
      </c>
      <c r="C281" s="16">
        <v>10000</v>
      </c>
      <c r="D281" s="8">
        <v>17.290666580200195</v>
      </c>
      <c r="E281" s="17">
        <f>Table1[[#This Row],[Conc (fg/ul)]]/1000</f>
        <v>10</v>
      </c>
      <c r="F281">
        <f>LOG10(Table1[[#This Row],[Conc (pg.ul)]])</f>
        <v>1</v>
      </c>
    </row>
    <row r="282" spans="1:8" hidden="1" x14ac:dyDescent="0.3">
      <c r="A282">
        <v>6</v>
      </c>
      <c r="B282" s="2">
        <v>2</v>
      </c>
      <c r="C282" s="15">
        <v>10000</v>
      </c>
      <c r="D282" s="4">
        <v>17.273204803466797</v>
      </c>
      <c r="E282" s="17">
        <f>Table1[[#This Row],[Conc (fg/ul)]]/1000</f>
        <v>10</v>
      </c>
      <c r="F282">
        <f>LOG10(Table1[[#This Row],[Conc (pg.ul)]])</f>
        <v>1</v>
      </c>
    </row>
    <row r="283" spans="1:8" hidden="1" x14ac:dyDescent="0.3">
      <c r="A283">
        <v>6</v>
      </c>
      <c r="B283" s="6">
        <v>2</v>
      </c>
      <c r="C283" s="16">
        <v>10000</v>
      </c>
      <c r="D283" s="8">
        <v>17.294445037841797</v>
      </c>
      <c r="E283" s="17">
        <f>Table1[[#This Row],[Conc (fg/ul)]]/1000</f>
        <v>10</v>
      </c>
      <c r="F283">
        <f>LOG10(Table1[[#This Row],[Conc (pg.ul)]])</f>
        <v>1</v>
      </c>
    </row>
    <row r="284" spans="1:8" hidden="1" x14ac:dyDescent="0.3">
      <c r="A284">
        <v>6</v>
      </c>
      <c r="B284" s="2">
        <v>2</v>
      </c>
      <c r="C284" s="15">
        <v>1000</v>
      </c>
      <c r="D284" s="4">
        <v>21.46452522277832</v>
      </c>
      <c r="E284" s="17">
        <f>Table1[[#This Row],[Conc (fg/ul)]]/1000</f>
        <v>1</v>
      </c>
      <c r="F284">
        <f>LOG10(Table1[[#This Row],[Conc (pg.ul)]])</f>
        <v>0</v>
      </c>
    </row>
    <row r="285" spans="1:8" hidden="1" x14ac:dyDescent="0.3">
      <c r="A285">
        <v>6</v>
      </c>
      <c r="B285" s="6">
        <v>2</v>
      </c>
      <c r="C285" s="16">
        <v>1000</v>
      </c>
      <c r="D285" s="8">
        <v>21.472803115844727</v>
      </c>
      <c r="E285" s="17">
        <f>Table1[[#This Row],[Conc (fg/ul)]]/1000</f>
        <v>1</v>
      </c>
      <c r="F285">
        <f>LOG10(Table1[[#This Row],[Conc (pg.ul)]])</f>
        <v>0</v>
      </c>
    </row>
    <row r="286" spans="1:8" hidden="1" x14ac:dyDescent="0.3">
      <c r="A286">
        <v>6</v>
      </c>
      <c r="B286" s="2">
        <v>2</v>
      </c>
      <c r="C286" s="15">
        <v>1000</v>
      </c>
      <c r="D286" s="4">
        <v>21.499229431152344</v>
      </c>
      <c r="E286" s="17">
        <f>Table1[[#This Row],[Conc (fg/ul)]]/1000</f>
        <v>1</v>
      </c>
      <c r="F286">
        <f>LOG10(Table1[[#This Row],[Conc (pg.ul)]])</f>
        <v>0</v>
      </c>
    </row>
    <row r="287" spans="1:8" hidden="1" x14ac:dyDescent="0.3">
      <c r="A287">
        <v>6</v>
      </c>
      <c r="B287" s="6">
        <v>2</v>
      </c>
      <c r="C287" s="16">
        <v>100</v>
      </c>
      <c r="D287" s="8">
        <v>24.023372650146484</v>
      </c>
      <c r="E287" s="17">
        <f>Table1[[#This Row],[Conc (fg/ul)]]/1000</f>
        <v>0.1</v>
      </c>
      <c r="F287">
        <f>LOG10(Table1[[#This Row],[Conc (pg.ul)]])</f>
        <v>-1</v>
      </c>
    </row>
    <row r="288" spans="1:8" hidden="1" x14ac:dyDescent="0.3">
      <c r="A288">
        <v>6</v>
      </c>
      <c r="B288" s="2">
        <v>2</v>
      </c>
      <c r="C288" s="15">
        <v>100</v>
      </c>
      <c r="D288" s="4">
        <v>24.010702133178711</v>
      </c>
      <c r="E288" s="17">
        <f>Table1[[#This Row],[Conc (fg/ul)]]/1000</f>
        <v>0.1</v>
      </c>
      <c r="F288">
        <f>LOG10(Table1[[#This Row],[Conc (pg.ul)]])</f>
        <v>-1</v>
      </c>
    </row>
    <row r="289" spans="1:6" hidden="1" x14ac:dyDescent="0.3">
      <c r="A289">
        <v>6</v>
      </c>
      <c r="B289" s="6">
        <v>2</v>
      </c>
      <c r="C289" s="16">
        <v>100</v>
      </c>
      <c r="D289" s="8">
        <v>23.992500305175781</v>
      </c>
      <c r="E289" s="17">
        <f>Table1[[#This Row],[Conc (fg/ul)]]/1000</f>
        <v>0.1</v>
      </c>
      <c r="F289">
        <f>LOG10(Table1[[#This Row],[Conc (pg.ul)]])</f>
        <v>-1</v>
      </c>
    </row>
    <row r="290" spans="1:6" hidden="1" x14ac:dyDescent="0.3">
      <c r="A290">
        <v>6</v>
      </c>
      <c r="B290" s="2">
        <v>2</v>
      </c>
      <c r="C290" s="15">
        <v>10</v>
      </c>
      <c r="D290" s="4">
        <v>27.440036773681641</v>
      </c>
      <c r="E290" s="17">
        <f>Table1[[#This Row],[Conc (fg/ul)]]/1000</f>
        <v>0.01</v>
      </c>
      <c r="F290">
        <f>LOG10(Table1[[#This Row],[Conc (pg.ul)]])</f>
        <v>-2</v>
      </c>
    </row>
    <row r="291" spans="1:6" hidden="1" x14ac:dyDescent="0.3">
      <c r="A291">
        <v>6</v>
      </c>
      <c r="B291" s="6">
        <v>2</v>
      </c>
      <c r="C291" s="16">
        <v>10</v>
      </c>
      <c r="D291" s="8">
        <v>27.443876266479492</v>
      </c>
      <c r="E291" s="17">
        <f>Table1[[#This Row],[Conc (fg/ul)]]/1000</f>
        <v>0.01</v>
      </c>
      <c r="F291">
        <f>LOG10(Table1[[#This Row],[Conc (pg.ul)]])</f>
        <v>-2</v>
      </c>
    </row>
    <row r="292" spans="1:6" hidden="1" x14ac:dyDescent="0.3">
      <c r="A292">
        <v>6</v>
      </c>
      <c r="B292" s="2">
        <v>2</v>
      </c>
      <c r="C292" s="15">
        <v>10</v>
      </c>
      <c r="D292" s="4">
        <v>27.490684509277344</v>
      </c>
      <c r="E292" s="17">
        <f>Table1[[#This Row],[Conc (fg/ul)]]/1000</f>
        <v>0.01</v>
      </c>
      <c r="F292">
        <f>LOG10(Table1[[#This Row],[Conc (pg.ul)]])</f>
        <v>-2</v>
      </c>
    </row>
    <row r="293" spans="1:6" hidden="1" x14ac:dyDescent="0.3">
      <c r="A293">
        <v>6</v>
      </c>
      <c r="B293" s="6">
        <v>2</v>
      </c>
      <c r="C293" s="16">
        <v>0</v>
      </c>
      <c r="D293" s="7" t="s">
        <v>5</v>
      </c>
      <c r="E293" s="17">
        <f>Table1[[#This Row],[Conc (fg/ul)]]/1000</f>
        <v>0</v>
      </c>
      <c r="F293" t="e">
        <f>LOG10(Table1[[#This Row],[Conc (pg.ul)]])</f>
        <v>#NUM!</v>
      </c>
    </row>
    <row r="294" spans="1:6" hidden="1" x14ac:dyDescent="0.3">
      <c r="A294">
        <v>6</v>
      </c>
      <c r="B294" s="2">
        <v>2</v>
      </c>
      <c r="C294" s="15">
        <v>0</v>
      </c>
      <c r="D294" s="3" t="s">
        <v>5</v>
      </c>
      <c r="E294" s="17">
        <f>Table1[[#This Row],[Conc (fg/ul)]]/1000</f>
        <v>0</v>
      </c>
      <c r="F294" t="e">
        <f>LOG10(Table1[[#This Row],[Conc (pg.ul)]])</f>
        <v>#NUM!</v>
      </c>
    </row>
    <row r="295" spans="1:6" hidden="1" x14ac:dyDescent="0.3">
      <c r="A295">
        <v>6</v>
      </c>
      <c r="B295" s="6">
        <v>2</v>
      </c>
      <c r="C295" s="16">
        <v>0</v>
      </c>
      <c r="D295" s="7" t="s">
        <v>5</v>
      </c>
      <c r="E295" s="17">
        <f>Table1[[#This Row],[Conc (fg/ul)]]/1000</f>
        <v>0</v>
      </c>
      <c r="F295" t="e">
        <f>LOG10(Table1[[#This Row],[Conc (pg.ul)]])</f>
        <v>#NUM!</v>
      </c>
    </row>
    <row r="296" spans="1:6" hidden="1" x14ac:dyDescent="0.3">
      <c r="A296">
        <v>6</v>
      </c>
      <c r="B296" s="2">
        <v>4</v>
      </c>
      <c r="C296" s="15">
        <v>100000</v>
      </c>
      <c r="D296" s="4">
        <v>13.950290679931641</v>
      </c>
      <c r="E296" s="17">
        <f>Table1[[#This Row],[Conc (fg/ul)]]/1000</f>
        <v>100</v>
      </c>
      <c r="F296">
        <f>LOG10(Table1[[#This Row],[Conc (pg.ul)]])</f>
        <v>2</v>
      </c>
    </row>
    <row r="297" spans="1:6" hidden="1" x14ac:dyDescent="0.3">
      <c r="A297">
        <v>6</v>
      </c>
      <c r="B297" s="6">
        <v>4</v>
      </c>
      <c r="C297" s="16">
        <v>100000</v>
      </c>
      <c r="D297" s="8">
        <v>13.777278900146484</v>
      </c>
      <c r="E297" s="17">
        <f>Table1[[#This Row],[Conc (fg/ul)]]/1000</f>
        <v>100</v>
      </c>
      <c r="F297">
        <f>LOG10(Table1[[#This Row],[Conc (pg.ul)]])</f>
        <v>2</v>
      </c>
    </row>
    <row r="298" spans="1:6" hidden="1" x14ac:dyDescent="0.3">
      <c r="A298">
        <v>6</v>
      </c>
      <c r="B298" s="2">
        <v>4</v>
      </c>
      <c r="C298" s="15">
        <v>100000</v>
      </c>
      <c r="D298" s="4">
        <v>13.98858642578125</v>
      </c>
      <c r="E298" s="17">
        <f>Table1[[#This Row],[Conc (fg/ul)]]/1000</f>
        <v>100</v>
      </c>
      <c r="F298">
        <f>LOG10(Table1[[#This Row],[Conc (pg.ul)]])</f>
        <v>2</v>
      </c>
    </row>
    <row r="299" spans="1:6" hidden="1" x14ac:dyDescent="0.3">
      <c r="A299">
        <v>6</v>
      </c>
      <c r="B299" s="6">
        <v>4</v>
      </c>
      <c r="C299" s="16">
        <v>10000</v>
      </c>
      <c r="D299" s="8">
        <v>16.726350784301758</v>
      </c>
      <c r="E299" s="17">
        <f>Table1[[#This Row],[Conc (fg/ul)]]/1000</f>
        <v>10</v>
      </c>
      <c r="F299">
        <f>LOG10(Table1[[#This Row],[Conc (pg.ul)]])</f>
        <v>1</v>
      </c>
    </row>
    <row r="300" spans="1:6" hidden="1" x14ac:dyDescent="0.3">
      <c r="A300">
        <v>6</v>
      </c>
      <c r="B300" s="2">
        <v>4</v>
      </c>
      <c r="C300" s="15">
        <v>10000</v>
      </c>
      <c r="D300" s="4">
        <v>16.786211013793945</v>
      </c>
      <c r="E300" s="17">
        <f>Table1[[#This Row],[Conc (fg/ul)]]/1000</f>
        <v>10</v>
      </c>
      <c r="F300">
        <f>LOG10(Table1[[#This Row],[Conc (pg.ul)]])</f>
        <v>1</v>
      </c>
    </row>
    <row r="301" spans="1:6" hidden="1" x14ac:dyDescent="0.3">
      <c r="A301">
        <v>6</v>
      </c>
      <c r="B301" s="6">
        <v>4</v>
      </c>
      <c r="C301" s="16">
        <v>10000</v>
      </c>
      <c r="D301" s="8">
        <v>16.439662933349609</v>
      </c>
      <c r="E301" s="17">
        <f>Table1[[#This Row],[Conc (fg/ul)]]/1000</f>
        <v>10</v>
      </c>
      <c r="F301">
        <f>LOG10(Table1[[#This Row],[Conc (pg.ul)]])</f>
        <v>1</v>
      </c>
    </row>
    <row r="302" spans="1:6" hidden="1" x14ac:dyDescent="0.3">
      <c r="A302">
        <v>6</v>
      </c>
      <c r="B302" s="2">
        <v>4</v>
      </c>
      <c r="C302" s="15">
        <v>1000</v>
      </c>
      <c r="D302" s="4">
        <v>20.883283615112305</v>
      </c>
      <c r="E302" s="17">
        <f>Table1[[#This Row],[Conc (fg/ul)]]/1000</f>
        <v>1</v>
      </c>
      <c r="F302">
        <f>LOG10(Table1[[#This Row],[Conc (pg.ul)]])</f>
        <v>0</v>
      </c>
    </row>
    <row r="303" spans="1:6" hidden="1" x14ac:dyDescent="0.3">
      <c r="A303">
        <v>6</v>
      </c>
      <c r="B303" s="6">
        <v>4</v>
      </c>
      <c r="C303" s="16">
        <v>1000</v>
      </c>
      <c r="D303" s="8">
        <v>20.956619262695313</v>
      </c>
      <c r="E303" s="17">
        <f>Table1[[#This Row],[Conc (fg/ul)]]/1000</f>
        <v>1</v>
      </c>
      <c r="F303">
        <f>LOG10(Table1[[#This Row],[Conc (pg.ul)]])</f>
        <v>0</v>
      </c>
    </row>
    <row r="304" spans="1:6" hidden="1" x14ac:dyDescent="0.3">
      <c r="A304">
        <v>6</v>
      </c>
      <c r="B304" s="2">
        <v>4</v>
      </c>
      <c r="C304" s="15">
        <v>1000</v>
      </c>
      <c r="D304" s="4">
        <v>20.804372787475586</v>
      </c>
      <c r="E304" s="17">
        <f>Table1[[#This Row],[Conc (fg/ul)]]/1000</f>
        <v>1</v>
      </c>
      <c r="F304">
        <f>LOG10(Table1[[#This Row],[Conc (pg.ul)]])</f>
        <v>0</v>
      </c>
    </row>
    <row r="305" spans="1:6" hidden="1" x14ac:dyDescent="0.3">
      <c r="A305">
        <v>6</v>
      </c>
      <c r="B305" s="6">
        <v>4</v>
      </c>
      <c r="C305" s="16">
        <v>100</v>
      </c>
      <c r="D305" s="8">
        <v>23.497051239013672</v>
      </c>
      <c r="E305" s="17">
        <f>Table1[[#This Row],[Conc (fg/ul)]]/1000</f>
        <v>0.1</v>
      </c>
      <c r="F305">
        <f>LOG10(Table1[[#This Row],[Conc (pg.ul)]])</f>
        <v>-1</v>
      </c>
    </row>
    <row r="306" spans="1:6" hidden="1" x14ac:dyDescent="0.3">
      <c r="A306">
        <v>6</v>
      </c>
      <c r="B306" s="2">
        <v>4</v>
      </c>
      <c r="C306" s="15">
        <v>100</v>
      </c>
      <c r="D306" s="4">
        <v>23.550134658813477</v>
      </c>
      <c r="E306" s="17">
        <f>Table1[[#This Row],[Conc (fg/ul)]]/1000</f>
        <v>0.1</v>
      </c>
      <c r="F306">
        <f>LOG10(Table1[[#This Row],[Conc (pg.ul)]])</f>
        <v>-1</v>
      </c>
    </row>
    <row r="307" spans="1:6" hidden="1" x14ac:dyDescent="0.3">
      <c r="A307">
        <v>6</v>
      </c>
      <c r="B307" s="6">
        <v>4</v>
      </c>
      <c r="C307" s="16">
        <v>100</v>
      </c>
      <c r="D307" s="8">
        <v>23.16624641418457</v>
      </c>
      <c r="E307" s="17">
        <f>Table1[[#This Row],[Conc (fg/ul)]]/1000</f>
        <v>0.1</v>
      </c>
      <c r="F307">
        <f>LOG10(Table1[[#This Row],[Conc (pg.ul)]])</f>
        <v>-1</v>
      </c>
    </row>
    <row r="308" spans="1:6" hidden="1" x14ac:dyDescent="0.3">
      <c r="A308">
        <v>6</v>
      </c>
      <c r="B308" s="2">
        <v>4</v>
      </c>
      <c r="C308" s="15">
        <v>10</v>
      </c>
      <c r="D308" s="4">
        <v>26.951423645019531</v>
      </c>
      <c r="E308" s="17">
        <f>Table1[[#This Row],[Conc (fg/ul)]]/1000</f>
        <v>0.01</v>
      </c>
      <c r="F308">
        <f>LOG10(Table1[[#This Row],[Conc (pg.ul)]])</f>
        <v>-2</v>
      </c>
    </row>
    <row r="309" spans="1:6" hidden="1" x14ac:dyDescent="0.3">
      <c r="A309">
        <v>6</v>
      </c>
      <c r="B309" s="6">
        <v>4</v>
      </c>
      <c r="C309" s="16">
        <v>10</v>
      </c>
      <c r="D309" s="8">
        <v>26.878171920776367</v>
      </c>
      <c r="E309" s="17">
        <f>Table1[[#This Row],[Conc (fg/ul)]]/1000</f>
        <v>0.01</v>
      </c>
      <c r="F309">
        <f>LOG10(Table1[[#This Row],[Conc (pg.ul)]])</f>
        <v>-2</v>
      </c>
    </row>
    <row r="310" spans="1:6" hidden="1" x14ac:dyDescent="0.3">
      <c r="A310">
        <v>6</v>
      </c>
      <c r="B310" s="2">
        <v>4</v>
      </c>
      <c r="C310" s="15">
        <v>10</v>
      </c>
      <c r="D310" s="4">
        <v>26.773998260498047</v>
      </c>
      <c r="E310" s="17">
        <f>Table1[[#This Row],[Conc (fg/ul)]]/1000</f>
        <v>0.01</v>
      </c>
      <c r="F310">
        <f>LOG10(Table1[[#This Row],[Conc (pg.ul)]])</f>
        <v>-2</v>
      </c>
    </row>
    <row r="311" spans="1:6" hidden="1" x14ac:dyDescent="0.3">
      <c r="A311">
        <v>6</v>
      </c>
      <c r="B311" s="6">
        <v>4</v>
      </c>
      <c r="C311" s="16">
        <v>0</v>
      </c>
      <c r="D311" s="7" t="s">
        <v>5</v>
      </c>
      <c r="E311" s="17">
        <f>Table1[[#This Row],[Conc (fg/ul)]]/1000</f>
        <v>0</v>
      </c>
      <c r="F311" t="e">
        <f>LOG10(Table1[[#This Row],[Conc (pg.ul)]])</f>
        <v>#NUM!</v>
      </c>
    </row>
    <row r="312" spans="1:6" hidden="1" x14ac:dyDescent="0.3">
      <c r="A312">
        <v>6</v>
      </c>
      <c r="B312" s="2">
        <v>4</v>
      </c>
      <c r="C312" s="15">
        <v>0</v>
      </c>
      <c r="D312" s="3" t="s">
        <v>5</v>
      </c>
      <c r="E312" s="17">
        <f>Table1[[#This Row],[Conc (fg/ul)]]/1000</f>
        <v>0</v>
      </c>
      <c r="F312" t="e">
        <f>LOG10(Table1[[#This Row],[Conc (pg.ul)]])</f>
        <v>#NUM!</v>
      </c>
    </row>
    <row r="313" spans="1:6" hidden="1" x14ac:dyDescent="0.3">
      <c r="A313">
        <v>6</v>
      </c>
      <c r="B313" s="6">
        <v>4</v>
      </c>
      <c r="C313" s="16">
        <v>0</v>
      </c>
      <c r="D313" s="7" t="s">
        <v>5</v>
      </c>
      <c r="E313" s="17">
        <f>Table1[[#This Row],[Conc (fg/ul)]]/1000</f>
        <v>0</v>
      </c>
      <c r="F313" t="e">
        <f>LOG10(Table1[[#This Row],[Conc (pg.ul)]])</f>
        <v>#NUM!</v>
      </c>
    </row>
    <row r="314" spans="1:6" hidden="1" x14ac:dyDescent="0.3">
      <c r="A314">
        <v>7</v>
      </c>
      <c r="B314" s="2">
        <v>5</v>
      </c>
      <c r="C314" s="15">
        <v>100000</v>
      </c>
      <c r="D314" s="4">
        <v>12.340204238891602</v>
      </c>
      <c r="E314" s="17">
        <f>Table1[[#This Row],[Conc (fg/ul)]]/1000</f>
        <v>100</v>
      </c>
      <c r="F314">
        <f>LOG10(Table1[[#This Row],[Conc (pg.ul)]])</f>
        <v>2</v>
      </c>
    </row>
    <row r="315" spans="1:6" hidden="1" x14ac:dyDescent="0.3">
      <c r="A315">
        <v>7</v>
      </c>
      <c r="B315" s="6">
        <v>5</v>
      </c>
      <c r="C315" s="16">
        <v>100000</v>
      </c>
      <c r="D315" s="8">
        <v>11.950848579406738</v>
      </c>
      <c r="E315" s="17">
        <f>Table1[[#This Row],[Conc (fg/ul)]]/1000</f>
        <v>100</v>
      </c>
      <c r="F315">
        <f>LOG10(Table1[[#This Row],[Conc (pg.ul)]])</f>
        <v>2</v>
      </c>
    </row>
    <row r="316" spans="1:6" hidden="1" x14ac:dyDescent="0.3">
      <c r="A316">
        <v>7</v>
      </c>
      <c r="B316" s="2">
        <v>5</v>
      </c>
      <c r="C316" s="15">
        <v>100000</v>
      </c>
      <c r="D316" s="4">
        <v>11.94490909576416</v>
      </c>
      <c r="E316" s="17">
        <f>Table1[[#This Row],[Conc (fg/ul)]]/1000</f>
        <v>100</v>
      </c>
      <c r="F316">
        <f>LOG10(Table1[[#This Row],[Conc (pg.ul)]])</f>
        <v>2</v>
      </c>
    </row>
    <row r="317" spans="1:6" hidden="1" x14ac:dyDescent="0.3">
      <c r="A317">
        <v>7</v>
      </c>
      <c r="B317" s="6">
        <v>5</v>
      </c>
      <c r="C317" s="16">
        <v>10000</v>
      </c>
      <c r="D317" s="8">
        <v>15.539525032043457</v>
      </c>
      <c r="E317" s="17">
        <f>Table1[[#This Row],[Conc (fg/ul)]]/1000</f>
        <v>10</v>
      </c>
      <c r="F317">
        <f>LOG10(Table1[[#This Row],[Conc (pg.ul)]])</f>
        <v>1</v>
      </c>
    </row>
    <row r="318" spans="1:6" hidden="1" x14ac:dyDescent="0.3">
      <c r="A318">
        <v>7</v>
      </c>
      <c r="B318" s="2">
        <v>5</v>
      </c>
      <c r="C318" s="15">
        <v>10000</v>
      </c>
      <c r="D318" s="4">
        <v>15.767180442810059</v>
      </c>
      <c r="E318" s="17">
        <f>Table1[[#This Row],[Conc (fg/ul)]]/1000</f>
        <v>10</v>
      </c>
      <c r="F318">
        <f>LOG10(Table1[[#This Row],[Conc (pg.ul)]])</f>
        <v>1</v>
      </c>
    </row>
    <row r="319" spans="1:6" hidden="1" x14ac:dyDescent="0.3">
      <c r="A319">
        <v>7</v>
      </c>
      <c r="B319" s="6">
        <v>5</v>
      </c>
      <c r="C319" s="16">
        <v>10000</v>
      </c>
      <c r="D319" s="8">
        <v>15.505454063415527</v>
      </c>
      <c r="E319" s="17">
        <f>Table1[[#This Row],[Conc (fg/ul)]]/1000</f>
        <v>10</v>
      </c>
      <c r="F319">
        <f>LOG10(Table1[[#This Row],[Conc (pg.ul)]])</f>
        <v>1</v>
      </c>
    </row>
    <row r="320" spans="1:6" hidden="1" x14ac:dyDescent="0.3">
      <c r="A320">
        <v>7</v>
      </c>
      <c r="B320" s="2">
        <v>5</v>
      </c>
      <c r="C320" s="15">
        <v>1000</v>
      </c>
      <c r="D320" s="4">
        <v>19.326265335083008</v>
      </c>
      <c r="E320" s="17">
        <f>Table1[[#This Row],[Conc (fg/ul)]]/1000</f>
        <v>1</v>
      </c>
      <c r="F320">
        <f>LOG10(Table1[[#This Row],[Conc (pg.ul)]])</f>
        <v>0</v>
      </c>
    </row>
    <row r="321" spans="1:6" hidden="1" x14ac:dyDescent="0.3">
      <c r="A321">
        <v>7</v>
      </c>
      <c r="B321" s="6">
        <v>5</v>
      </c>
      <c r="C321" s="16">
        <v>1000</v>
      </c>
      <c r="D321" s="8">
        <v>19.070610046386719</v>
      </c>
      <c r="E321" s="17">
        <f>Table1[[#This Row],[Conc (fg/ul)]]/1000</f>
        <v>1</v>
      </c>
      <c r="F321">
        <f>LOG10(Table1[[#This Row],[Conc (pg.ul)]])</f>
        <v>0</v>
      </c>
    </row>
    <row r="322" spans="1:6" hidden="1" x14ac:dyDescent="0.3">
      <c r="A322">
        <v>7</v>
      </c>
      <c r="B322" s="2">
        <v>5</v>
      </c>
      <c r="C322" s="15">
        <v>1000</v>
      </c>
      <c r="D322" s="4">
        <v>18.961101531982422</v>
      </c>
      <c r="E322" s="17">
        <f>Table1[[#This Row],[Conc (fg/ul)]]/1000</f>
        <v>1</v>
      </c>
      <c r="F322">
        <f>LOG10(Table1[[#This Row],[Conc (pg.ul)]])</f>
        <v>0</v>
      </c>
    </row>
    <row r="323" spans="1:6" hidden="1" x14ac:dyDescent="0.3">
      <c r="A323">
        <v>7</v>
      </c>
      <c r="B323" s="6">
        <v>5</v>
      </c>
      <c r="C323" s="16">
        <v>100</v>
      </c>
      <c r="D323" s="8">
        <v>22.334613800048828</v>
      </c>
      <c r="E323" s="17">
        <f>Table1[[#This Row],[Conc (fg/ul)]]/1000</f>
        <v>0.1</v>
      </c>
      <c r="F323">
        <f>LOG10(Table1[[#This Row],[Conc (pg.ul)]])</f>
        <v>-1</v>
      </c>
    </row>
    <row r="324" spans="1:6" hidden="1" x14ac:dyDescent="0.3">
      <c r="A324">
        <v>7</v>
      </c>
      <c r="B324" s="2">
        <v>5</v>
      </c>
      <c r="C324" s="15">
        <v>100</v>
      </c>
      <c r="D324" s="4">
        <v>22.059070587158203</v>
      </c>
      <c r="E324" s="17">
        <f>Table1[[#This Row],[Conc (fg/ul)]]/1000</f>
        <v>0.1</v>
      </c>
      <c r="F324">
        <f>LOG10(Table1[[#This Row],[Conc (pg.ul)]])</f>
        <v>-1</v>
      </c>
    </row>
    <row r="325" spans="1:6" hidden="1" x14ac:dyDescent="0.3">
      <c r="A325">
        <v>7</v>
      </c>
      <c r="B325" s="6">
        <v>5</v>
      </c>
      <c r="C325" s="16">
        <v>100</v>
      </c>
      <c r="D325" s="8">
        <v>22.067050933837891</v>
      </c>
      <c r="E325" s="17">
        <f>Table1[[#This Row],[Conc (fg/ul)]]/1000</f>
        <v>0.1</v>
      </c>
      <c r="F325">
        <f>LOG10(Table1[[#This Row],[Conc (pg.ul)]])</f>
        <v>-1</v>
      </c>
    </row>
    <row r="326" spans="1:6" hidden="1" x14ac:dyDescent="0.3">
      <c r="A326">
        <v>7</v>
      </c>
      <c r="B326" s="2">
        <v>5</v>
      </c>
      <c r="C326" s="15">
        <v>10</v>
      </c>
      <c r="D326" s="4">
        <v>25.762153625488281</v>
      </c>
      <c r="E326" s="17">
        <f>Table1[[#This Row],[Conc (fg/ul)]]/1000</f>
        <v>0.01</v>
      </c>
      <c r="F326">
        <f>LOG10(Table1[[#This Row],[Conc (pg.ul)]])</f>
        <v>-2</v>
      </c>
    </row>
    <row r="327" spans="1:6" hidden="1" x14ac:dyDescent="0.3">
      <c r="A327">
        <v>7</v>
      </c>
      <c r="B327" s="6">
        <v>5</v>
      </c>
      <c r="C327" s="16">
        <v>10</v>
      </c>
      <c r="D327" s="8">
        <v>25.460390090942383</v>
      </c>
      <c r="E327" s="17">
        <f>Table1[[#This Row],[Conc (fg/ul)]]/1000</f>
        <v>0.01</v>
      </c>
      <c r="F327">
        <f>LOG10(Table1[[#This Row],[Conc (pg.ul)]])</f>
        <v>-2</v>
      </c>
    </row>
    <row r="328" spans="1:6" hidden="1" x14ac:dyDescent="0.3">
      <c r="A328">
        <v>7</v>
      </c>
      <c r="B328" s="2">
        <v>5</v>
      </c>
      <c r="C328" s="15">
        <v>10</v>
      </c>
      <c r="D328" s="4">
        <v>25.427324295043945</v>
      </c>
      <c r="E328" s="17">
        <f>Table1[[#This Row],[Conc (fg/ul)]]/1000</f>
        <v>0.01</v>
      </c>
      <c r="F328">
        <f>LOG10(Table1[[#This Row],[Conc (pg.ul)]])</f>
        <v>-2</v>
      </c>
    </row>
    <row r="329" spans="1:6" hidden="1" x14ac:dyDescent="0.3">
      <c r="A329">
        <v>7</v>
      </c>
      <c r="B329" s="6">
        <v>5</v>
      </c>
      <c r="C329" s="16">
        <v>0</v>
      </c>
      <c r="D329" s="7" t="s">
        <v>5</v>
      </c>
      <c r="E329" s="17">
        <f>Table1[[#This Row],[Conc (fg/ul)]]/1000</f>
        <v>0</v>
      </c>
      <c r="F329" t="e">
        <f>LOG10(Table1[[#This Row],[Conc (pg.ul)]])</f>
        <v>#NUM!</v>
      </c>
    </row>
    <row r="330" spans="1:6" hidden="1" x14ac:dyDescent="0.3">
      <c r="A330">
        <v>7</v>
      </c>
      <c r="B330" s="2">
        <v>5</v>
      </c>
      <c r="C330" s="15">
        <v>0</v>
      </c>
      <c r="D330" s="3" t="s">
        <v>5</v>
      </c>
      <c r="E330" s="17">
        <f>Table1[[#This Row],[Conc (fg/ul)]]/1000</f>
        <v>0</v>
      </c>
      <c r="F330" t="e">
        <f>LOG10(Table1[[#This Row],[Conc (pg.ul)]])</f>
        <v>#NUM!</v>
      </c>
    </row>
    <row r="331" spans="1:6" hidden="1" x14ac:dyDescent="0.3">
      <c r="A331">
        <v>7</v>
      </c>
      <c r="B331" s="6">
        <v>5</v>
      </c>
      <c r="C331" s="16">
        <v>0</v>
      </c>
      <c r="D331" s="7" t="s">
        <v>5</v>
      </c>
      <c r="E331" s="17">
        <f>Table1[[#This Row],[Conc (fg/ul)]]/1000</f>
        <v>0</v>
      </c>
      <c r="F331" t="e">
        <f>LOG10(Table1[[#This Row],[Conc (pg.ul)]])</f>
        <v>#NUM!</v>
      </c>
    </row>
    <row r="332" spans="1:6" hidden="1" x14ac:dyDescent="0.3">
      <c r="A332">
        <v>7</v>
      </c>
      <c r="B332" s="2">
        <v>7</v>
      </c>
      <c r="C332" s="15">
        <v>100000</v>
      </c>
      <c r="D332" s="4">
        <v>11.956866264343262</v>
      </c>
      <c r="E332" s="17">
        <f>Table1[[#This Row],[Conc (fg/ul)]]/1000</f>
        <v>100</v>
      </c>
      <c r="F332">
        <f>LOG10(Table1[[#This Row],[Conc (pg.ul)]])</f>
        <v>2</v>
      </c>
    </row>
    <row r="333" spans="1:6" hidden="1" x14ac:dyDescent="0.3">
      <c r="A333">
        <v>7</v>
      </c>
      <c r="B333" s="6">
        <v>7</v>
      </c>
      <c r="C333" s="16">
        <v>100000</v>
      </c>
      <c r="D333" s="8">
        <v>11.938986778259277</v>
      </c>
      <c r="E333" s="17">
        <f>Table1[[#This Row],[Conc (fg/ul)]]/1000</f>
        <v>100</v>
      </c>
      <c r="F333">
        <f>LOG10(Table1[[#This Row],[Conc (pg.ul)]])</f>
        <v>2</v>
      </c>
    </row>
    <row r="334" spans="1:6" hidden="1" x14ac:dyDescent="0.3">
      <c r="A334">
        <v>7</v>
      </c>
      <c r="B334" s="2">
        <v>7</v>
      </c>
      <c r="C334" s="15">
        <v>100000</v>
      </c>
      <c r="D334" s="4">
        <v>11.877557754516602</v>
      </c>
      <c r="E334" s="17">
        <f>Table1[[#This Row],[Conc (fg/ul)]]/1000</f>
        <v>100</v>
      </c>
      <c r="F334">
        <f>LOG10(Table1[[#This Row],[Conc (pg.ul)]])</f>
        <v>2</v>
      </c>
    </row>
    <row r="335" spans="1:6" hidden="1" x14ac:dyDescent="0.3">
      <c r="A335">
        <v>7</v>
      </c>
      <c r="B335" s="6">
        <v>7</v>
      </c>
      <c r="C335" s="16">
        <v>10000</v>
      </c>
      <c r="D335" s="8">
        <v>15.499014854431152</v>
      </c>
      <c r="E335" s="17">
        <f>Table1[[#This Row],[Conc (fg/ul)]]/1000</f>
        <v>10</v>
      </c>
      <c r="F335">
        <f>LOG10(Table1[[#This Row],[Conc (pg.ul)]])</f>
        <v>1</v>
      </c>
    </row>
    <row r="336" spans="1:6" hidden="1" x14ac:dyDescent="0.3">
      <c r="A336">
        <v>7</v>
      </c>
      <c r="B336" s="2">
        <v>7</v>
      </c>
      <c r="C336" s="15">
        <v>10000</v>
      </c>
      <c r="D336" s="4">
        <v>15.534358024597168</v>
      </c>
      <c r="E336" s="17">
        <f>Table1[[#This Row],[Conc (fg/ul)]]/1000</f>
        <v>10</v>
      </c>
      <c r="F336">
        <f>LOG10(Table1[[#This Row],[Conc (pg.ul)]])</f>
        <v>1</v>
      </c>
    </row>
    <row r="337" spans="1:6" hidden="1" x14ac:dyDescent="0.3">
      <c r="A337">
        <v>7</v>
      </c>
      <c r="B337" s="6">
        <v>7</v>
      </c>
      <c r="C337" s="16">
        <v>10000</v>
      </c>
      <c r="D337" s="8">
        <v>15.219820976257324</v>
      </c>
      <c r="E337" s="17">
        <f>Table1[[#This Row],[Conc (fg/ul)]]/1000</f>
        <v>10</v>
      </c>
      <c r="F337">
        <f>LOG10(Table1[[#This Row],[Conc (pg.ul)]])</f>
        <v>1</v>
      </c>
    </row>
    <row r="338" spans="1:6" hidden="1" x14ac:dyDescent="0.3">
      <c r="A338">
        <v>7</v>
      </c>
      <c r="B338" s="2">
        <v>7</v>
      </c>
      <c r="C338" s="15">
        <v>1000</v>
      </c>
      <c r="D338" s="4">
        <v>19.109287261962891</v>
      </c>
      <c r="E338" s="17">
        <f>Table1[[#This Row],[Conc (fg/ul)]]/1000</f>
        <v>1</v>
      </c>
      <c r="F338">
        <f>LOG10(Table1[[#This Row],[Conc (pg.ul)]])</f>
        <v>0</v>
      </c>
    </row>
    <row r="339" spans="1:6" hidden="1" x14ac:dyDescent="0.3">
      <c r="A339">
        <v>7</v>
      </c>
      <c r="B339" s="6">
        <v>7</v>
      </c>
      <c r="C339" s="16">
        <v>1000</v>
      </c>
      <c r="D339" s="8">
        <v>19.128742218017578</v>
      </c>
      <c r="E339" s="17">
        <f>Table1[[#This Row],[Conc (fg/ul)]]/1000</f>
        <v>1</v>
      </c>
      <c r="F339">
        <f>LOG10(Table1[[#This Row],[Conc (pg.ul)]])</f>
        <v>0</v>
      </c>
    </row>
    <row r="340" spans="1:6" hidden="1" x14ac:dyDescent="0.3">
      <c r="A340">
        <v>7</v>
      </c>
      <c r="B340" s="2">
        <v>7</v>
      </c>
      <c r="C340" s="15">
        <v>1000</v>
      </c>
      <c r="D340" s="4">
        <v>19.118680953979492</v>
      </c>
      <c r="E340" s="17">
        <f>Table1[[#This Row],[Conc (fg/ul)]]/1000</f>
        <v>1</v>
      </c>
      <c r="F340">
        <f>LOG10(Table1[[#This Row],[Conc (pg.ul)]])</f>
        <v>0</v>
      </c>
    </row>
    <row r="341" spans="1:6" hidden="1" x14ac:dyDescent="0.3">
      <c r="A341">
        <v>7</v>
      </c>
      <c r="B341" s="6">
        <v>7</v>
      </c>
      <c r="C341" s="16">
        <v>100</v>
      </c>
      <c r="D341" s="8">
        <v>22.126411437988281</v>
      </c>
      <c r="E341" s="17">
        <f>Table1[[#This Row],[Conc (fg/ul)]]/1000</f>
        <v>0.1</v>
      </c>
      <c r="F341">
        <f>LOG10(Table1[[#This Row],[Conc (pg.ul)]])</f>
        <v>-1</v>
      </c>
    </row>
    <row r="342" spans="1:6" hidden="1" x14ac:dyDescent="0.3">
      <c r="A342">
        <v>7</v>
      </c>
      <c r="B342" s="2">
        <v>7</v>
      </c>
      <c r="C342" s="15">
        <v>100</v>
      </c>
      <c r="D342" s="4">
        <v>22.103069305419922</v>
      </c>
      <c r="E342" s="17">
        <f>Table1[[#This Row],[Conc (fg/ul)]]/1000</f>
        <v>0.1</v>
      </c>
      <c r="F342">
        <f>LOG10(Table1[[#This Row],[Conc (pg.ul)]])</f>
        <v>-1</v>
      </c>
    </row>
    <row r="343" spans="1:6" hidden="1" x14ac:dyDescent="0.3">
      <c r="A343">
        <v>7</v>
      </c>
      <c r="B343" s="6">
        <v>7</v>
      </c>
      <c r="C343" s="16">
        <v>100</v>
      </c>
      <c r="D343" s="8">
        <v>22.259605407714844</v>
      </c>
      <c r="E343" s="17">
        <f>Table1[[#This Row],[Conc (fg/ul)]]/1000</f>
        <v>0.1</v>
      </c>
      <c r="F343">
        <f>LOG10(Table1[[#This Row],[Conc (pg.ul)]])</f>
        <v>-1</v>
      </c>
    </row>
    <row r="344" spans="1:6" hidden="1" x14ac:dyDescent="0.3">
      <c r="A344">
        <v>7</v>
      </c>
      <c r="B344" s="2">
        <v>7</v>
      </c>
      <c r="C344" s="15">
        <v>10</v>
      </c>
      <c r="D344" s="4">
        <v>25.504758834838867</v>
      </c>
      <c r="E344" s="17">
        <f>Table1[[#This Row],[Conc (fg/ul)]]/1000</f>
        <v>0.01</v>
      </c>
      <c r="F344">
        <f>LOG10(Table1[[#This Row],[Conc (pg.ul)]])</f>
        <v>-2</v>
      </c>
    </row>
    <row r="345" spans="1:6" hidden="1" x14ac:dyDescent="0.3">
      <c r="A345">
        <v>7</v>
      </c>
      <c r="B345" s="6">
        <v>7</v>
      </c>
      <c r="C345" s="16">
        <v>10</v>
      </c>
      <c r="D345" s="8">
        <v>25.473947525024414</v>
      </c>
      <c r="E345" s="17">
        <f>Table1[[#This Row],[Conc (fg/ul)]]/1000</f>
        <v>0.01</v>
      </c>
      <c r="F345">
        <f>LOG10(Table1[[#This Row],[Conc (pg.ul)]])</f>
        <v>-2</v>
      </c>
    </row>
    <row r="346" spans="1:6" hidden="1" x14ac:dyDescent="0.3">
      <c r="A346">
        <v>7</v>
      </c>
      <c r="B346" s="2">
        <v>7</v>
      </c>
      <c r="C346" s="15">
        <v>10</v>
      </c>
      <c r="D346" s="4">
        <v>25.477273941040039</v>
      </c>
      <c r="E346" s="17">
        <f>Table1[[#This Row],[Conc (fg/ul)]]/1000</f>
        <v>0.01</v>
      </c>
      <c r="F346">
        <f>LOG10(Table1[[#This Row],[Conc (pg.ul)]])</f>
        <v>-2</v>
      </c>
    </row>
    <row r="347" spans="1:6" hidden="1" x14ac:dyDescent="0.3">
      <c r="A347">
        <v>7</v>
      </c>
      <c r="B347" s="6">
        <v>7</v>
      </c>
      <c r="C347" s="16">
        <v>0</v>
      </c>
      <c r="D347" s="7" t="s">
        <v>5</v>
      </c>
      <c r="E347" s="17">
        <f>Table1[[#This Row],[Conc (fg/ul)]]/1000</f>
        <v>0</v>
      </c>
      <c r="F347" t="e">
        <f>LOG10(Table1[[#This Row],[Conc (pg.ul)]])</f>
        <v>#NUM!</v>
      </c>
    </row>
    <row r="348" spans="1:6" hidden="1" x14ac:dyDescent="0.3">
      <c r="A348">
        <v>7</v>
      </c>
      <c r="B348" s="2">
        <v>7</v>
      </c>
      <c r="C348" s="15">
        <v>0</v>
      </c>
      <c r="D348" s="3" t="s">
        <v>5</v>
      </c>
      <c r="E348" s="17">
        <f>Table1[[#This Row],[Conc (fg/ul)]]/1000</f>
        <v>0</v>
      </c>
      <c r="F348" t="e">
        <f>LOG10(Table1[[#This Row],[Conc (pg.ul)]])</f>
        <v>#NUM!</v>
      </c>
    </row>
    <row r="349" spans="1:6" hidden="1" x14ac:dyDescent="0.3">
      <c r="A349">
        <v>7</v>
      </c>
      <c r="B349" s="6">
        <v>7</v>
      </c>
      <c r="C349" s="16">
        <v>0</v>
      </c>
      <c r="D349" s="7" t="s">
        <v>5</v>
      </c>
      <c r="E349" s="17">
        <f>Table1[[#This Row],[Conc (fg/ul)]]/1000</f>
        <v>0</v>
      </c>
      <c r="F349" t="e">
        <f>LOG10(Table1[[#This Row],[Conc (pg.ul)]])</f>
        <v>#NUM!</v>
      </c>
    </row>
    <row r="350" spans="1:6" hidden="1" x14ac:dyDescent="0.3">
      <c r="A350">
        <v>7</v>
      </c>
      <c r="B350" s="2">
        <v>10</v>
      </c>
      <c r="C350" s="15">
        <v>100000</v>
      </c>
      <c r="D350" s="4">
        <v>12.212597846984863</v>
      </c>
      <c r="E350" s="17">
        <f>Table1[[#This Row],[Conc (fg/ul)]]/1000</f>
        <v>100</v>
      </c>
      <c r="F350">
        <f>LOG10(Table1[[#This Row],[Conc (pg.ul)]])</f>
        <v>2</v>
      </c>
    </row>
    <row r="351" spans="1:6" hidden="1" x14ac:dyDescent="0.3">
      <c r="A351">
        <v>7</v>
      </c>
      <c r="B351" s="6">
        <v>10</v>
      </c>
      <c r="C351" s="16">
        <v>100000</v>
      </c>
      <c r="D351" s="8">
        <v>12.314696311950684</v>
      </c>
      <c r="E351" s="17">
        <f>Table1[[#This Row],[Conc (fg/ul)]]/1000</f>
        <v>100</v>
      </c>
      <c r="F351">
        <f>LOG10(Table1[[#This Row],[Conc (pg.ul)]])</f>
        <v>2</v>
      </c>
    </row>
    <row r="352" spans="1:6" hidden="1" x14ac:dyDescent="0.3">
      <c r="A352">
        <v>7</v>
      </c>
      <c r="B352" s="2">
        <v>10</v>
      </c>
      <c r="C352" s="15">
        <v>100000</v>
      </c>
      <c r="D352" s="4">
        <v>12.300030708312988</v>
      </c>
      <c r="E352" s="17">
        <f>Table1[[#This Row],[Conc (fg/ul)]]/1000</f>
        <v>100</v>
      </c>
      <c r="F352">
        <f>LOG10(Table1[[#This Row],[Conc (pg.ul)]])</f>
        <v>2</v>
      </c>
    </row>
    <row r="353" spans="1:6" hidden="1" x14ac:dyDescent="0.3">
      <c r="A353">
        <v>7</v>
      </c>
      <c r="B353" s="6">
        <v>10</v>
      </c>
      <c r="C353" s="16">
        <v>10000</v>
      </c>
      <c r="D353" s="8">
        <v>15.825652122497559</v>
      </c>
      <c r="E353" s="17">
        <f>Table1[[#This Row],[Conc (fg/ul)]]/1000</f>
        <v>10</v>
      </c>
      <c r="F353">
        <f>LOG10(Table1[[#This Row],[Conc (pg.ul)]])</f>
        <v>1</v>
      </c>
    </row>
    <row r="354" spans="1:6" hidden="1" x14ac:dyDescent="0.3">
      <c r="A354">
        <v>7</v>
      </c>
      <c r="B354" s="2">
        <v>10</v>
      </c>
      <c r="C354" s="15">
        <v>10000</v>
      </c>
      <c r="D354" s="4">
        <v>15.886402130126953</v>
      </c>
      <c r="E354" s="17">
        <f>Table1[[#This Row],[Conc (fg/ul)]]/1000</f>
        <v>10</v>
      </c>
      <c r="F354">
        <f>LOG10(Table1[[#This Row],[Conc (pg.ul)]])</f>
        <v>1</v>
      </c>
    </row>
    <row r="355" spans="1:6" hidden="1" x14ac:dyDescent="0.3">
      <c r="A355">
        <v>7</v>
      </c>
      <c r="B355" s="6">
        <v>10</v>
      </c>
      <c r="C355" s="16">
        <v>10000</v>
      </c>
      <c r="D355" s="8">
        <v>15.677809715270996</v>
      </c>
      <c r="E355" s="17">
        <f>Table1[[#This Row],[Conc (fg/ul)]]/1000</f>
        <v>10</v>
      </c>
      <c r="F355">
        <f>LOG10(Table1[[#This Row],[Conc (pg.ul)]])</f>
        <v>1</v>
      </c>
    </row>
    <row r="356" spans="1:6" hidden="1" x14ac:dyDescent="0.3">
      <c r="A356">
        <v>7</v>
      </c>
      <c r="B356" s="2">
        <v>10</v>
      </c>
      <c r="C356" s="15">
        <v>1000</v>
      </c>
      <c r="D356" s="4">
        <v>19.371940612792969</v>
      </c>
      <c r="E356" s="17">
        <f>Table1[[#This Row],[Conc (fg/ul)]]/1000</f>
        <v>1</v>
      </c>
      <c r="F356">
        <f>LOG10(Table1[[#This Row],[Conc (pg.ul)]])</f>
        <v>0</v>
      </c>
    </row>
    <row r="357" spans="1:6" hidden="1" x14ac:dyDescent="0.3">
      <c r="A357">
        <v>7</v>
      </c>
      <c r="B357" s="6">
        <v>10</v>
      </c>
      <c r="C357" s="16">
        <v>1000</v>
      </c>
      <c r="D357" s="8">
        <v>19.313369750976563</v>
      </c>
      <c r="E357" s="17">
        <f>Table1[[#This Row],[Conc (fg/ul)]]/1000</f>
        <v>1</v>
      </c>
      <c r="F357">
        <f>LOG10(Table1[[#This Row],[Conc (pg.ul)]])</f>
        <v>0</v>
      </c>
    </row>
    <row r="358" spans="1:6" hidden="1" x14ac:dyDescent="0.3">
      <c r="A358">
        <v>7</v>
      </c>
      <c r="B358" s="2">
        <v>10</v>
      </c>
      <c r="C358" s="15">
        <v>1000</v>
      </c>
      <c r="D358" s="4">
        <v>19.314140319824219</v>
      </c>
      <c r="E358" s="17">
        <f>Table1[[#This Row],[Conc (fg/ul)]]/1000</f>
        <v>1</v>
      </c>
      <c r="F358">
        <f>LOG10(Table1[[#This Row],[Conc (pg.ul)]])</f>
        <v>0</v>
      </c>
    </row>
    <row r="359" spans="1:6" hidden="1" x14ac:dyDescent="0.3">
      <c r="A359">
        <v>7</v>
      </c>
      <c r="B359" s="6">
        <v>10</v>
      </c>
      <c r="C359" s="16">
        <v>100</v>
      </c>
      <c r="D359" s="8">
        <v>22.277694702148438</v>
      </c>
      <c r="E359" s="17">
        <f>Table1[[#This Row],[Conc (fg/ul)]]/1000</f>
        <v>0.1</v>
      </c>
      <c r="F359">
        <f>LOG10(Table1[[#This Row],[Conc (pg.ul)]])</f>
        <v>-1</v>
      </c>
    </row>
    <row r="360" spans="1:6" hidden="1" x14ac:dyDescent="0.3">
      <c r="A360">
        <v>7</v>
      </c>
      <c r="B360" s="2">
        <v>10</v>
      </c>
      <c r="C360" s="15">
        <v>100</v>
      </c>
      <c r="D360" s="4">
        <v>22.358850479125977</v>
      </c>
      <c r="E360" s="17">
        <f>Table1[[#This Row],[Conc (fg/ul)]]/1000</f>
        <v>0.1</v>
      </c>
      <c r="F360">
        <f>LOG10(Table1[[#This Row],[Conc (pg.ul)]])</f>
        <v>-1</v>
      </c>
    </row>
    <row r="361" spans="1:6" hidden="1" x14ac:dyDescent="0.3">
      <c r="A361">
        <v>7</v>
      </c>
      <c r="B361" s="6">
        <v>10</v>
      </c>
      <c r="C361" s="16">
        <v>100</v>
      </c>
      <c r="D361" s="8">
        <v>22.237312316894531</v>
      </c>
      <c r="E361" s="17">
        <f>Table1[[#This Row],[Conc (fg/ul)]]/1000</f>
        <v>0.1</v>
      </c>
      <c r="F361">
        <f>LOG10(Table1[[#This Row],[Conc (pg.ul)]])</f>
        <v>-1</v>
      </c>
    </row>
    <row r="362" spans="1:6" hidden="1" x14ac:dyDescent="0.3">
      <c r="A362">
        <v>7</v>
      </c>
      <c r="B362" s="2">
        <v>10</v>
      </c>
      <c r="C362" s="15">
        <v>10</v>
      </c>
      <c r="D362" s="4">
        <v>25.702741622924805</v>
      </c>
      <c r="E362" s="17">
        <f>Table1[[#This Row],[Conc (fg/ul)]]/1000</f>
        <v>0.01</v>
      </c>
      <c r="F362">
        <f>LOG10(Table1[[#This Row],[Conc (pg.ul)]])</f>
        <v>-2</v>
      </c>
    </row>
    <row r="363" spans="1:6" hidden="1" x14ac:dyDescent="0.3">
      <c r="A363">
        <v>7</v>
      </c>
      <c r="B363" s="6">
        <v>10</v>
      </c>
      <c r="C363" s="16">
        <v>10</v>
      </c>
      <c r="D363" s="8">
        <v>25.761569976806641</v>
      </c>
      <c r="E363" s="17">
        <f>Table1[[#This Row],[Conc (fg/ul)]]/1000</f>
        <v>0.01</v>
      </c>
      <c r="F363">
        <f>LOG10(Table1[[#This Row],[Conc (pg.ul)]])</f>
        <v>-2</v>
      </c>
    </row>
    <row r="364" spans="1:6" hidden="1" x14ac:dyDescent="0.3">
      <c r="A364">
        <v>7</v>
      </c>
      <c r="B364" s="2">
        <v>10</v>
      </c>
      <c r="C364" s="15">
        <v>10</v>
      </c>
      <c r="D364" s="4">
        <v>25.631607055664063</v>
      </c>
      <c r="E364" s="17">
        <f>Table1[[#This Row],[Conc (fg/ul)]]/1000</f>
        <v>0.01</v>
      </c>
      <c r="F364">
        <f>LOG10(Table1[[#This Row],[Conc (pg.ul)]])</f>
        <v>-2</v>
      </c>
    </row>
    <row r="365" spans="1:6" hidden="1" x14ac:dyDescent="0.3">
      <c r="A365">
        <v>7</v>
      </c>
      <c r="B365" s="6">
        <v>10</v>
      </c>
      <c r="C365" s="16">
        <v>0</v>
      </c>
      <c r="D365" s="7" t="s">
        <v>5</v>
      </c>
      <c r="E365" s="17">
        <f>Table1[[#This Row],[Conc (fg/ul)]]/1000</f>
        <v>0</v>
      </c>
      <c r="F365" t="e">
        <f>LOG10(Table1[[#This Row],[Conc (pg.ul)]])</f>
        <v>#NUM!</v>
      </c>
    </row>
    <row r="366" spans="1:6" hidden="1" x14ac:dyDescent="0.3">
      <c r="A366">
        <v>7</v>
      </c>
      <c r="B366" s="2">
        <v>10</v>
      </c>
      <c r="C366" s="15">
        <v>0</v>
      </c>
      <c r="D366" s="3" t="s">
        <v>5</v>
      </c>
      <c r="E366" s="17">
        <f>Table1[[#This Row],[Conc (fg/ul)]]/1000</f>
        <v>0</v>
      </c>
      <c r="F366" t="e">
        <f>LOG10(Table1[[#This Row],[Conc (pg.ul)]])</f>
        <v>#NUM!</v>
      </c>
    </row>
    <row r="367" spans="1:6" hidden="1" x14ac:dyDescent="0.3">
      <c r="A367">
        <v>7</v>
      </c>
      <c r="B367" s="6">
        <v>10</v>
      </c>
      <c r="C367" s="16">
        <v>0</v>
      </c>
      <c r="D367" s="7" t="s">
        <v>5</v>
      </c>
      <c r="E367" s="17">
        <f>Table1[[#This Row],[Conc (fg/ul)]]/1000</f>
        <v>0</v>
      </c>
      <c r="F367" t="e">
        <f>LOG10(Table1[[#This Row],[Conc (pg.ul)]])</f>
        <v>#NUM!</v>
      </c>
    </row>
    <row r="368" spans="1:6" hidden="1" x14ac:dyDescent="0.3">
      <c r="A368">
        <v>5</v>
      </c>
      <c r="B368" s="2">
        <v>1</v>
      </c>
      <c r="C368" s="15">
        <v>0.01</v>
      </c>
      <c r="D368" s="3" t="s">
        <v>5</v>
      </c>
      <c r="E368" s="17">
        <f>Table1[[#This Row],[Conc (fg/ul)]]/1000</f>
        <v>1.0000000000000001E-5</v>
      </c>
      <c r="F368">
        <f>LOG10(Table1[[#This Row],[Conc (pg.ul)]])</f>
        <v>-5</v>
      </c>
    </row>
    <row r="369" spans="1:6" hidden="1" x14ac:dyDescent="0.3">
      <c r="A369">
        <v>2</v>
      </c>
      <c r="B369" s="2">
        <v>1</v>
      </c>
      <c r="C369" s="15">
        <v>0</v>
      </c>
      <c r="D369" s="3" t="s">
        <v>5</v>
      </c>
      <c r="E369" s="17">
        <f>Table1[[#This Row],[Conc (fg/ul)]]/1000</f>
        <v>0</v>
      </c>
      <c r="F369" t="e">
        <f>LOG10(Table1[[#This Row],[Conc (pg.ul)]])</f>
        <v>#NUM!</v>
      </c>
    </row>
    <row r="370" spans="1:6" hidden="1" x14ac:dyDescent="0.3">
      <c r="A370">
        <v>2</v>
      </c>
      <c r="B370" s="6">
        <v>1</v>
      </c>
      <c r="C370" s="16">
        <v>0</v>
      </c>
      <c r="D370" s="7" t="s">
        <v>5</v>
      </c>
      <c r="E370" s="17">
        <f>Table1[[#This Row],[Conc (fg/ul)]]/1000</f>
        <v>0</v>
      </c>
      <c r="F370" t="e">
        <f>LOG10(Table1[[#This Row],[Conc (pg.ul)]])</f>
        <v>#NUM!</v>
      </c>
    </row>
    <row r="371" spans="1:6" hidden="1" x14ac:dyDescent="0.3">
      <c r="A371">
        <v>4</v>
      </c>
      <c r="B371" s="6">
        <v>1</v>
      </c>
      <c r="C371" s="16">
        <v>0</v>
      </c>
      <c r="D371" s="7" t="s">
        <v>5</v>
      </c>
      <c r="E371" s="17">
        <f>Table1[[#This Row],[Conc (fg/ul)]]/1000</f>
        <v>0</v>
      </c>
      <c r="F371" t="e">
        <f>LOG10(Table1[[#This Row],[Conc (pg.ul)]])</f>
        <v>#NUM!</v>
      </c>
    </row>
    <row r="372" spans="1:6" hidden="1" x14ac:dyDescent="0.3">
      <c r="A372">
        <v>4</v>
      </c>
      <c r="B372" s="2">
        <v>1</v>
      </c>
      <c r="C372" s="15">
        <v>0</v>
      </c>
      <c r="D372" s="3" t="s">
        <v>5</v>
      </c>
      <c r="E372" s="17">
        <f>Table1[[#This Row],[Conc (fg/ul)]]/1000</f>
        <v>0</v>
      </c>
      <c r="F372" t="e">
        <f>LOG10(Table1[[#This Row],[Conc (pg.ul)]])</f>
        <v>#NUM!</v>
      </c>
    </row>
    <row r="373" spans="1:6" hidden="1" x14ac:dyDescent="0.3">
      <c r="A373">
        <v>4</v>
      </c>
      <c r="B373" s="6">
        <v>1</v>
      </c>
      <c r="C373" s="16">
        <v>0</v>
      </c>
      <c r="D373" s="7" t="s">
        <v>5</v>
      </c>
      <c r="E373" s="17">
        <f>Table1[[#This Row],[Conc (fg/ul)]]/1000</f>
        <v>0</v>
      </c>
      <c r="F373" t="e">
        <f>LOG10(Table1[[#This Row],[Conc (pg.ul)]])</f>
        <v>#NUM!</v>
      </c>
    </row>
    <row r="374" spans="1:6" hidden="1" x14ac:dyDescent="0.3">
      <c r="A374">
        <v>5</v>
      </c>
      <c r="B374" s="6">
        <v>1</v>
      </c>
      <c r="C374" s="16">
        <v>0</v>
      </c>
      <c r="D374" s="7" t="s">
        <v>5</v>
      </c>
      <c r="E374" s="17">
        <f>Table1[[#This Row],[Conc (fg/ul)]]/1000</f>
        <v>0</v>
      </c>
      <c r="F374" t="e">
        <f>LOG10(Table1[[#This Row],[Conc (pg.ul)]])</f>
        <v>#NUM!</v>
      </c>
    </row>
    <row r="375" spans="1:6" hidden="1" x14ac:dyDescent="0.3">
      <c r="A375">
        <v>6</v>
      </c>
      <c r="B375" s="6">
        <v>1</v>
      </c>
      <c r="C375" s="16">
        <v>0</v>
      </c>
      <c r="D375" s="7" t="s">
        <v>5</v>
      </c>
      <c r="E375" s="17">
        <f>Table1[[#This Row],[Conc (fg/ul)]]/1000</f>
        <v>0</v>
      </c>
      <c r="F375" t="e">
        <f>LOG10(Table1[[#This Row],[Conc (pg.ul)]])</f>
        <v>#NUM!</v>
      </c>
    </row>
    <row r="376" spans="1:6" hidden="1" x14ac:dyDescent="0.3">
      <c r="A376">
        <v>6</v>
      </c>
      <c r="B376" s="2">
        <v>1</v>
      </c>
      <c r="C376" s="15">
        <v>0</v>
      </c>
      <c r="D376" s="3" t="s">
        <v>5</v>
      </c>
      <c r="E376" s="17">
        <f>Table1[[#This Row],[Conc (fg/ul)]]/1000</f>
        <v>0</v>
      </c>
      <c r="F376" t="e">
        <f>LOG10(Table1[[#This Row],[Conc (pg.ul)]])</f>
        <v>#NUM!</v>
      </c>
    </row>
    <row r="377" spans="1:6" hidden="1" x14ac:dyDescent="0.3">
      <c r="A377">
        <v>6</v>
      </c>
      <c r="B377" s="6">
        <v>1</v>
      </c>
      <c r="C377" s="16">
        <v>0</v>
      </c>
      <c r="D377" s="7" t="s">
        <v>5</v>
      </c>
      <c r="E377" s="17">
        <f>Table1[[#This Row],[Conc (fg/ul)]]/1000</f>
        <v>0</v>
      </c>
      <c r="F377" t="e">
        <f>LOG10(Table1[[#This Row],[Conc (pg.ul)]])</f>
        <v>#NUM!</v>
      </c>
    </row>
    <row r="378" spans="1:6" x14ac:dyDescent="0.3">
      <c r="A378">
        <v>8</v>
      </c>
      <c r="B378" s="2">
        <v>1</v>
      </c>
      <c r="C378" s="15">
        <v>0</v>
      </c>
      <c r="D378" s="3">
        <v>0</v>
      </c>
      <c r="E378" s="17">
        <f>Table1[[#This Row],[Conc (fg/ul)]]/1000</f>
        <v>0</v>
      </c>
      <c r="F378" t="e">
        <f>LOG10(Table1[[#This Row],[Conc (pg.ul)]])</f>
        <v>#NUM!</v>
      </c>
    </row>
    <row r="379" spans="1:6" x14ac:dyDescent="0.3">
      <c r="A379">
        <v>8</v>
      </c>
      <c r="B379" s="6">
        <v>1</v>
      </c>
      <c r="C379" s="16">
        <v>0</v>
      </c>
      <c r="D379" s="7">
        <v>0</v>
      </c>
      <c r="E379" s="17">
        <f>Table1[[#This Row],[Conc (fg/ul)]]/1000</f>
        <v>0</v>
      </c>
      <c r="F379" t="e">
        <f>LOG10(Table1[[#This Row],[Conc (pg.ul)]])</f>
        <v>#NUM!</v>
      </c>
    </row>
    <row r="380" spans="1:6" hidden="1" x14ac:dyDescent="0.3">
      <c r="A380">
        <v>8</v>
      </c>
      <c r="B380" s="2">
        <v>2</v>
      </c>
      <c r="C380" s="15">
        <v>100000</v>
      </c>
      <c r="D380" s="4">
        <v>11.804413795471191</v>
      </c>
      <c r="E380" s="17">
        <f>Table1[[#This Row],[Conc (fg/ul)]]/1000</f>
        <v>100</v>
      </c>
      <c r="F380">
        <f>LOG10(Table1[[#This Row],[Conc (pg.ul)]])</f>
        <v>2</v>
      </c>
    </row>
    <row r="381" spans="1:6" hidden="1" x14ac:dyDescent="0.3">
      <c r="A381">
        <v>8</v>
      </c>
      <c r="B381" s="6">
        <v>2</v>
      </c>
      <c r="C381" s="16">
        <v>100000</v>
      </c>
      <c r="D381" s="8">
        <v>11.85517692565918</v>
      </c>
      <c r="E381" s="17">
        <f>Table1[[#This Row],[Conc (fg/ul)]]/1000</f>
        <v>100</v>
      </c>
      <c r="F381">
        <f>LOG10(Table1[[#This Row],[Conc (pg.ul)]])</f>
        <v>2</v>
      </c>
    </row>
    <row r="382" spans="1:6" hidden="1" x14ac:dyDescent="0.3">
      <c r="A382">
        <v>8</v>
      </c>
      <c r="B382" s="2">
        <v>2</v>
      </c>
      <c r="C382" s="15">
        <v>10000</v>
      </c>
      <c r="D382" s="4">
        <v>15.07892894744873</v>
      </c>
      <c r="E382" s="17">
        <f>Table1[[#This Row],[Conc (fg/ul)]]/1000</f>
        <v>10</v>
      </c>
      <c r="F382">
        <f>LOG10(Table1[[#This Row],[Conc (pg.ul)]])</f>
        <v>1</v>
      </c>
    </row>
    <row r="383" spans="1:6" hidden="1" x14ac:dyDescent="0.3">
      <c r="A383">
        <v>8</v>
      </c>
      <c r="B383" s="6">
        <v>2</v>
      </c>
      <c r="C383" s="16">
        <v>10000</v>
      </c>
      <c r="D383" s="8">
        <v>14.985158920288086</v>
      </c>
      <c r="E383" s="17">
        <f>Table1[[#This Row],[Conc (fg/ul)]]/1000</f>
        <v>10</v>
      </c>
      <c r="F383">
        <f>LOG10(Table1[[#This Row],[Conc (pg.ul)]])</f>
        <v>1</v>
      </c>
    </row>
    <row r="384" spans="1:6" hidden="1" x14ac:dyDescent="0.3">
      <c r="A384">
        <v>8</v>
      </c>
      <c r="B384" s="2">
        <v>2</v>
      </c>
      <c r="C384" s="15">
        <v>1000</v>
      </c>
      <c r="D384" s="4">
        <v>20.046197891235352</v>
      </c>
      <c r="E384" s="17">
        <f>Table1[[#This Row],[Conc (fg/ul)]]/1000</f>
        <v>1</v>
      </c>
      <c r="F384">
        <f>LOG10(Table1[[#This Row],[Conc (pg.ul)]])</f>
        <v>0</v>
      </c>
    </row>
    <row r="385" spans="1:6" hidden="1" x14ac:dyDescent="0.3">
      <c r="A385">
        <v>8</v>
      </c>
      <c r="B385" s="6">
        <v>2</v>
      </c>
      <c r="C385" s="16">
        <v>1000</v>
      </c>
      <c r="D385" s="8">
        <v>19.968816757202148</v>
      </c>
      <c r="E385" s="17">
        <f>Table1[[#This Row],[Conc (fg/ul)]]/1000</f>
        <v>1</v>
      </c>
      <c r="F385">
        <f>LOG10(Table1[[#This Row],[Conc (pg.ul)]])</f>
        <v>0</v>
      </c>
    </row>
    <row r="386" spans="1:6" hidden="1" x14ac:dyDescent="0.3">
      <c r="A386">
        <v>8</v>
      </c>
      <c r="B386" s="2">
        <v>2</v>
      </c>
      <c r="C386" s="15">
        <v>100</v>
      </c>
      <c r="D386" s="4">
        <v>21.861013412475586</v>
      </c>
      <c r="E386" s="17">
        <f>Table1[[#This Row],[Conc (fg/ul)]]/1000</f>
        <v>0.1</v>
      </c>
      <c r="F386">
        <f>LOG10(Table1[[#This Row],[Conc (pg.ul)]])</f>
        <v>-1</v>
      </c>
    </row>
    <row r="387" spans="1:6" hidden="1" x14ac:dyDescent="0.3">
      <c r="A387">
        <v>8</v>
      </c>
      <c r="B387" s="6">
        <v>2</v>
      </c>
      <c r="C387" s="16">
        <v>100</v>
      </c>
      <c r="D387" s="8">
        <v>21.831584930419922</v>
      </c>
      <c r="E387" s="17">
        <f>Table1[[#This Row],[Conc (fg/ul)]]/1000</f>
        <v>0.1</v>
      </c>
      <c r="F387">
        <f>LOG10(Table1[[#This Row],[Conc (pg.ul)]])</f>
        <v>-1</v>
      </c>
    </row>
    <row r="388" spans="1:6" hidden="1" x14ac:dyDescent="0.3">
      <c r="A388">
        <v>8</v>
      </c>
      <c r="B388" s="2">
        <v>2</v>
      </c>
      <c r="C388" s="15">
        <v>10</v>
      </c>
      <c r="D388" s="4">
        <v>25.755672454833984</v>
      </c>
      <c r="E388" s="17">
        <f>Table1[[#This Row],[Conc (fg/ul)]]/1000</f>
        <v>0.01</v>
      </c>
      <c r="F388">
        <f>LOG10(Table1[[#This Row],[Conc (pg.ul)]])</f>
        <v>-2</v>
      </c>
    </row>
    <row r="389" spans="1:6" hidden="1" x14ac:dyDescent="0.3">
      <c r="A389">
        <v>8</v>
      </c>
      <c r="B389" s="6">
        <v>2</v>
      </c>
      <c r="C389" s="16">
        <v>10</v>
      </c>
      <c r="D389" s="8">
        <v>25.741588592529297</v>
      </c>
      <c r="E389" s="17">
        <f>Table1[[#This Row],[Conc (fg/ul)]]/1000</f>
        <v>0.01</v>
      </c>
      <c r="F389">
        <f>LOG10(Table1[[#This Row],[Conc (pg.ul)]])</f>
        <v>-2</v>
      </c>
    </row>
    <row r="390" spans="1:6" hidden="1" x14ac:dyDescent="0.3">
      <c r="A390">
        <v>8</v>
      </c>
      <c r="B390" s="2">
        <v>2</v>
      </c>
      <c r="C390" s="15">
        <v>0</v>
      </c>
      <c r="D390" s="3">
        <v>0</v>
      </c>
      <c r="E390" s="17">
        <f>Table1[[#This Row],[Conc (fg/ul)]]/1000</f>
        <v>0</v>
      </c>
      <c r="F390" t="e">
        <f>LOG10(Table1[[#This Row],[Conc (pg.ul)]])</f>
        <v>#NUM!</v>
      </c>
    </row>
    <row r="391" spans="1:6" hidden="1" x14ac:dyDescent="0.3">
      <c r="A391">
        <v>8</v>
      </c>
      <c r="B391" s="6">
        <v>2</v>
      </c>
      <c r="C391" s="16">
        <v>0</v>
      </c>
      <c r="D391" s="7">
        <v>0</v>
      </c>
      <c r="E391" s="17">
        <f>Table1[[#This Row],[Conc (fg/ul)]]/1000</f>
        <v>0</v>
      </c>
      <c r="F391" t="e">
        <f>LOG10(Table1[[#This Row],[Conc (pg.ul)]])</f>
        <v>#NUM!</v>
      </c>
    </row>
    <row r="392" spans="1:6" hidden="1" x14ac:dyDescent="0.3">
      <c r="A392">
        <v>8</v>
      </c>
      <c r="B392" s="2">
        <v>4</v>
      </c>
      <c r="C392" s="15">
        <v>100000</v>
      </c>
      <c r="D392" s="4">
        <v>11.431200981140137</v>
      </c>
      <c r="E392" s="17">
        <f>Table1[[#This Row],[Conc (fg/ul)]]/1000</f>
        <v>100</v>
      </c>
      <c r="F392">
        <f>LOG10(Table1[[#This Row],[Conc (pg.ul)]])</f>
        <v>2</v>
      </c>
    </row>
    <row r="393" spans="1:6" hidden="1" x14ac:dyDescent="0.3">
      <c r="A393">
        <v>8</v>
      </c>
      <c r="B393" s="6">
        <v>4</v>
      </c>
      <c r="C393" s="16">
        <v>100000</v>
      </c>
      <c r="D393" s="8">
        <v>11.731159210205078</v>
      </c>
      <c r="E393" s="17">
        <f>Table1[[#This Row],[Conc (fg/ul)]]/1000</f>
        <v>100</v>
      </c>
      <c r="F393">
        <f>LOG10(Table1[[#This Row],[Conc (pg.ul)]])</f>
        <v>2</v>
      </c>
    </row>
    <row r="394" spans="1:6" hidden="1" x14ac:dyDescent="0.3">
      <c r="A394">
        <v>8</v>
      </c>
      <c r="B394" s="2">
        <v>4</v>
      </c>
      <c r="C394" s="15">
        <v>10000</v>
      </c>
      <c r="D394" s="4">
        <v>14.602025032043457</v>
      </c>
      <c r="E394" s="17">
        <f>Table1[[#This Row],[Conc (fg/ul)]]/1000</f>
        <v>10</v>
      </c>
      <c r="F394">
        <f>LOG10(Table1[[#This Row],[Conc (pg.ul)]])</f>
        <v>1</v>
      </c>
    </row>
    <row r="395" spans="1:6" hidden="1" x14ac:dyDescent="0.3">
      <c r="A395">
        <v>8</v>
      </c>
      <c r="B395" s="6">
        <v>4</v>
      </c>
      <c r="C395" s="16">
        <v>10000</v>
      </c>
      <c r="D395" s="8">
        <v>14.843259811401367</v>
      </c>
      <c r="E395" s="17">
        <f>Table1[[#This Row],[Conc (fg/ul)]]/1000</f>
        <v>10</v>
      </c>
      <c r="F395">
        <f>LOG10(Table1[[#This Row],[Conc (pg.ul)]])</f>
        <v>1</v>
      </c>
    </row>
    <row r="396" spans="1:6" hidden="1" x14ac:dyDescent="0.3">
      <c r="A396">
        <v>8</v>
      </c>
      <c r="B396" s="2">
        <v>4</v>
      </c>
      <c r="C396" s="15">
        <v>1000</v>
      </c>
      <c r="D396" s="4">
        <v>19.568414688110352</v>
      </c>
      <c r="E396" s="17">
        <f>Table1[[#This Row],[Conc (fg/ul)]]/1000</f>
        <v>1</v>
      </c>
      <c r="F396">
        <f>LOG10(Table1[[#This Row],[Conc (pg.ul)]])</f>
        <v>0</v>
      </c>
    </row>
    <row r="397" spans="1:6" hidden="1" x14ac:dyDescent="0.3">
      <c r="A397">
        <v>8</v>
      </c>
      <c r="B397" s="6">
        <v>4</v>
      </c>
      <c r="C397" s="16">
        <v>1000</v>
      </c>
      <c r="D397" s="8">
        <v>19.80938720703125</v>
      </c>
      <c r="E397" s="17">
        <f>Table1[[#This Row],[Conc (fg/ul)]]/1000</f>
        <v>1</v>
      </c>
      <c r="F397">
        <f>LOG10(Table1[[#This Row],[Conc (pg.ul)]])</f>
        <v>0</v>
      </c>
    </row>
    <row r="398" spans="1:6" hidden="1" x14ac:dyDescent="0.3">
      <c r="A398">
        <v>8</v>
      </c>
      <c r="B398" s="2">
        <v>4</v>
      </c>
      <c r="C398" s="15">
        <v>100</v>
      </c>
      <c r="D398" s="4">
        <v>21.410198211669922</v>
      </c>
      <c r="E398" s="17">
        <f>Table1[[#This Row],[Conc (fg/ul)]]/1000</f>
        <v>0.1</v>
      </c>
      <c r="F398">
        <f>LOG10(Table1[[#This Row],[Conc (pg.ul)]])</f>
        <v>-1</v>
      </c>
    </row>
    <row r="399" spans="1:6" hidden="1" x14ac:dyDescent="0.3">
      <c r="A399">
        <v>8</v>
      </c>
      <c r="B399" s="6">
        <v>4</v>
      </c>
      <c r="C399" s="16">
        <v>100</v>
      </c>
      <c r="D399" s="8">
        <v>21.648143768310547</v>
      </c>
      <c r="E399" s="17">
        <f>Table1[[#This Row],[Conc (fg/ul)]]/1000</f>
        <v>0.1</v>
      </c>
      <c r="F399">
        <f>LOG10(Table1[[#This Row],[Conc (pg.ul)]])</f>
        <v>-1</v>
      </c>
    </row>
    <row r="400" spans="1:6" hidden="1" x14ac:dyDescent="0.3">
      <c r="A400">
        <v>8</v>
      </c>
      <c r="B400" s="2">
        <v>4</v>
      </c>
      <c r="C400" s="15">
        <v>10</v>
      </c>
      <c r="D400" s="4">
        <v>25.356578826904297</v>
      </c>
      <c r="E400" s="17">
        <f>Table1[[#This Row],[Conc (fg/ul)]]/1000</f>
        <v>0.01</v>
      </c>
      <c r="F400">
        <f>LOG10(Table1[[#This Row],[Conc (pg.ul)]])</f>
        <v>-2</v>
      </c>
    </row>
    <row r="401" spans="1:6" hidden="1" x14ac:dyDescent="0.3">
      <c r="A401">
        <v>8</v>
      </c>
      <c r="B401" s="6">
        <v>4</v>
      </c>
      <c r="C401" s="16">
        <v>10</v>
      </c>
      <c r="D401" s="8">
        <v>25.578958511352539</v>
      </c>
      <c r="E401" s="17">
        <f>Table1[[#This Row],[Conc (fg/ul)]]/1000</f>
        <v>0.01</v>
      </c>
      <c r="F401">
        <f>LOG10(Table1[[#This Row],[Conc (pg.ul)]])</f>
        <v>-2</v>
      </c>
    </row>
    <row r="402" spans="1:6" hidden="1" x14ac:dyDescent="0.3">
      <c r="A402">
        <v>8</v>
      </c>
      <c r="B402" s="2">
        <v>4</v>
      </c>
      <c r="C402" s="15">
        <v>0</v>
      </c>
      <c r="D402" s="3">
        <v>0</v>
      </c>
      <c r="E402" s="17">
        <f>Table1[[#This Row],[Conc (fg/ul)]]/1000</f>
        <v>0</v>
      </c>
      <c r="F402" t="e">
        <f>LOG10(Table1[[#This Row],[Conc (pg.ul)]])</f>
        <v>#NUM!</v>
      </c>
    </row>
    <row r="403" spans="1:6" hidden="1" x14ac:dyDescent="0.3">
      <c r="A403">
        <v>8</v>
      </c>
      <c r="B403" s="2">
        <v>5</v>
      </c>
      <c r="C403" s="15">
        <v>100000</v>
      </c>
      <c r="D403" s="4">
        <v>12.481371879577637</v>
      </c>
      <c r="E403" s="17">
        <f>Table1[[#This Row],[Conc (fg/ul)]]/1000</f>
        <v>100</v>
      </c>
      <c r="F403">
        <f>LOG10(Table1[[#This Row],[Conc (pg.ul)]])</f>
        <v>2</v>
      </c>
    </row>
    <row r="404" spans="1:6" hidden="1" x14ac:dyDescent="0.3">
      <c r="A404">
        <v>8</v>
      </c>
      <c r="B404" s="6">
        <v>5</v>
      </c>
      <c r="C404" s="16">
        <v>100000</v>
      </c>
      <c r="D404" s="8">
        <v>12.680636405944824</v>
      </c>
      <c r="E404" s="17">
        <f>Table1[[#This Row],[Conc (fg/ul)]]/1000</f>
        <v>100</v>
      </c>
      <c r="F404">
        <f>LOG10(Table1[[#This Row],[Conc (pg.ul)]])</f>
        <v>2</v>
      </c>
    </row>
    <row r="405" spans="1:6" hidden="1" x14ac:dyDescent="0.3">
      <c r="A405">
        <v>8</v>
      </c>
      <c r="B405" s="2">
        <v>5</v>
      </c>
      <c r="C405" s="15">
        <v>10000</v>
      </c>
      <c r="D405" s="4">
        <v>16.071781158447266</v>
      </c>
      <c r="E405" s="17">
        <f>Table1[[#This Row],[Conc (fg/ul)]]/1000</f>
        <v>10</v>
      </c>
      <c r="F405">
        <f>LOG10(Table1[[#This Row],[Conc (pg.ul)]])</f>
        <v>1</v>
      </c>
    </row>
    <row r="406" spans="1:6" hidden="1" x14ac:dyDescent="0.3">
      <c r="A406">
        <v>8</v>
      </c>
      <c r="B406" s="6">
        <v>5</v>
      </c>
      <c r="C406" s="16">
        <v>10000</v>
      </c>
      <c r="D406" s="8">
        <v>16.173637390136719</v>
      </c>
      <c r="E406" s="17">
        <f>Table1[[#This Row],[Conc (fg/ul)]]/1000</f>
        <v>10</v>
      </c>
      <c r="F406">
        <f>LOG10(Table1[[#This Row],[Conc (pg.ul)]])</f>
        <v>1</v>
      </c>
    </row>
    <row r="407" spans="1:6" hidden="1" x14ac:dyDescent="0.3">
      <c r="A407">
        <v>8</v>
      </c>
      <c r="B407" s="2">
        <v>5</v>
      </c>
      <c r="C407" s="15">
        <v>1000</v>
      </c>
      <c r="D407" s="4">
        <v>19.346015930175781</v>
      </c>
      <c r="E407" s="17">
        <f>Table1[[#This Row],[Conc (fg/ul)]]/1000</f>
        <v>1</v>
      </c>
      <c r="F407">
        <f>LOG10(Table1[[#This Row],[Conc (pg.ul)]])</f>
        <v>0</v>
      </c>
    </row>
    <row r="408" spans="1:6" hidden="1" x14ac:dyDescent="0.3">
      <c r="A408">
        <v>8</v>
      </c>
      <c r="B408" s="6">
        <v>5</v>
      </c>
      <c r="C408" s="16">
        <v>1000</v>
      </c>
      <c r="D408" s="8">
        <v>19.176443099975586</v>
      </c>
      <c r="E408" s="17">
        <f>Table1[[#This Row],[Conc (fg/ul)]]/1000</f>
        <v>1</v>
      </c>
      <c r="F408">
        <f>LOG10(Table1[[#This Row],[Conc (pg.ul)]])</f>
        <v>0</v>
      </c>
    </row>
    <row r="409" spans="1:6" hidden="1" x14ac:dyDescent="0.3">
      <c r="A409">
        <v>8</v>
      </c>
      <c r="B409" s="2">
        <v>5</v>
      </c>
      <c r="C409" s="15">
        <v>100</v>
      </c>
      <c r="D409" s="4">
        <v>22.593334197998047</v>
      </c>
      <c r="E409" s="17">
        <f>Table1[[#This Row],[Conc (fg/ul)]]/1000</f>
        <v>0.1</v>
      </c>
      <c r="F409">
        <f>LOG10(Table1[[#This Row],[Conc (pg.ul)]])</f>
        <v>-1</v>
      </c>
    </row>
    <row r="410" spans="1:6" hidden="1" x14ac:dyDescent="0.3">
      <c r="A410">
        <v>8</v>
      </c>
      <c r="B410" s="6">
        <v>5</v>
      </c>
      <c r="C410" s="16">
        <v>100</v>
      </c>
      <c r="D410" s="8">
        <v>22.781589508056641</v>
      </c>
      <c r="E410" s="17">
        <f>Table1[[#This Row],[Conc (fg/ul)]]/1000</f>
        <v>0.1</v>
      </c>
      <c r="F410">
        <f>LOG10(Table1[[#This Row],[Conc (pg.ul)]])</f>
        <v>-1</v>
      </c>
    </row>
    <row r="411" spans="1:6" hidden="1" x14ac:dyDescent="0.3">
      <c r="A411">
        <v>8</v>
      </c>
      <c r="B411" s="2">
        <v>5</v>
      </c>
      <c r="C411" s="15">
        <v>10</v>
      </c>
      <c r="D411" s="4">
        <v>25.380859375</v>
      </c>
      <c r="E411" s="17">
        <f>Table1[[#This Row],[Conc (fg/ul)]]/1000</f>
        <v>0.01</v>
      </c>
      <c r="F411">
        <f>LOG10(Table1[[#This Row],[Conc (pg.ul)]])</f>
        <v>-2</v>
      </c>
    </row>
    <row r="412" spans="1:6" hidden="1" x14ac:dyDescent="0.3">
      <c r="A412">
        <v>8</v>
      </c>
      <c r="B412" s="6">
        <v>5</v>
      </c>
      <c r="C412" s="16">
        <v>10</v>
      </c>
      <c r="D412" s="8">
        <v>25.692911148071289</v>
      </c>
      <c r="E412" s="17">
        <f>Table1[[#This Row],[Conc (fg/ul)]]/1000</f>
        <v>0.01</v>
      </c>
      <c r="F412">
        <f>LOG10(Table1[[#This Row],[Conc (pg.ul)]])</f>
        <v>-2</v>
      </c>
    </row>
    <row r="413" spans="1:6" hidden="1" x14ac:dyDescent="0.3">
      <c r="A413">
        <v>8</v>
      </c>
      <c r="B413" s="2">
        <v>5</v>
      </c>
      <c r="C413" s="15">
        <v>0</v>
      </c>
      <c r="D413" s="3" t="s">
        <v>5</v>
      </c>
      <c r="E413" s="17">
        <f>Table1[[#This Row],[Conc (fg/ul)]]/1000</f>
        <v>0</v>
      </c>
      <c r="F413" t="e">
        <f>LOG10(Table1[[#This Row],[Conc (pg.ul)]])</f>
        <v>#NUM!</v>
      </c>
    </row>
    <row r="414" spans="1:6" hidden="1" x14ac:dyDescent="0.3">
      <c r="A414">
        <v>8</v>
      </c>
      <c r="B414" s="6">
        <v>5</v>
      </c>
      <c r="C414" s="16">
        <v>0</v>
      </c>
      <c r="D414" s="7" t="s">
        <v>5</v>
      </c>
      <c r="E414" s="17">
        <f>Table1[[#This Row],[Conc (fg/ul)]]/1000</f>
        <v>0</v>
      </c>
      <c r="F414" t="e">
        <f>LOG10(Table1[[#This Row],[Conc (pg.ul)]])</f>
        <v>#NUM!</v>
      </c>
    </row>
    <row r="415" spans="1:6" hidden="1" x14ac:dyDescent="0.3">
      <c r="A415">
        <v>8</v>
      </c>
      <c r="B415" s="2">
        <v>7</v>
      </c>
      <c r="C415" s="15">
        <v>100000</v>
      </c>
      <c r="D415" s="4">
        <v>12.769166946411133</v>
      </c>
      <c r="E415" s="17">
        <f>Table1[[#This Row],[Conc (fg/ul)]]/1000</f>
        <v>100</v>
      </c>
      <c r="F415">
        <f>LOG10(Table1[[#This Row],[Conc (pg.ul)]])</f>
        <v>2</v>
      </c>
    </row>
    <row r="416" spans="1:6" hidden="1" x14ac:dyDescent="0.3">
      <c r="A416">
        <v>8</v>
      </c>
      <c r="B416" s="6">
        <v>7</v>
      </c>
      <c r="C416" s="16">
        <v>100000</v>
      </c>
      <c r="D416" s="8">
        <v>12.561787605285645</v>
      </c>
      <c r="E416" s="17">
        <f>Table1[[#This Row],[Conc (fg/ul)]]/1000</f>
        <v>100</v>
      </c>
      <c r="F416">
        <f>LOG10(Table1[[#This Row],[Conc (pg.ul)]])</f>
        <v>2</v>
      </c>
    </row>
    <row r="417" spans="1:6" hidden="1" x14ac:dyDescent="0.3">
      <c r="A417">
        <v>8</v>
      </c>
      <c r="B417" s="2">
        <v>7</v>
      </c>
      <c r="C417" s="15">
        <v>10000</v>
      </c>
      <c r="D417" s="4">
        <v>16.156059265136719</v>
      </c>
      <c r="E417" s="17">
        <f>Table1[[#This Row],[Conc (fg/ul)]]/1000</f>
        <v>10</v>
      </c>
      <c r="F417">
        <f>LOG10(Table1[[#This Row],[Conc (pg.ul)]])</f>
        <v>1</v>
      </c>
    </row>
    <row r="418" spans="1:6" hidden="1" x14ac:dyDescent="0.3">
      <c r="A418">
        <v>8</v>
      </c>
      <c r="B418" s="6">
        <v>7</v>
      </c>
      <c r="C418" s="16">
        <v>10000</v>
      </c>
      <c r="D418" s="8">
        <v>16.132307052612305</v>
      </c>
      <c r="E418" s="17">
        <f>Table1[[#This Row],[Conc (fg/ul)]]/1000</f>
        <v>10</v>
      </c>
      <c r="F418">
        <f>LOG10(Table1[[#This Row],[Conc (pg.ul)]])</f>
        <v>1</v>
      </c>
    </row>
    <row r="419" spans="1:6" hidden="1" x14ac:dyDescent="0.3">
      <c r="A419">
        <v>8</v>
      </c>
      <c r="B419" s="2">
        <v>7</v>
      </c>
      <c r="C419" s="15">
        <v>1000</v>
      </c>
      <c r="D419" s="4">
        <v>19.27897834777832</v>
      </c>
      <c r="E419" s="17">
        <f>Table1[[#This Row],[Conc (fg/ul)]]/1000</f>
        <v>1</v>
      </c>
      <c r="F419">
        <f>LOG10(Table1[[#This Row],[Conc (pg.ul)]])</f>
        <v>0</v>
      </c>
    </row>
    <row r="420" spans="1:6" hidden="1" x14ac:dyDescent="0.3">
      <c r="A420">
        <v>8</v>
      </c>
      <c r="B420" s="6">
        <v>7</v>
      </c>
      <c r="C420" s="16">
        <v>1000</v>
      </c>
      <c r="D420" s="8">
        <v>19.213865280151367</v>
      </c>
      <c r="E420" s="17">
        <f>Table1[[#This Row],[Conc (fg/ul)]]/1000</f>
        <v>1</v>
      </c>
      <c r="F420">
        <f>LOG10(Table1[[#This Row],[Conc (pg.ul)]])</f>
        <v>0</v>
      </c>
    </row>
    <row r="421" spans="1:6" hidden="1" x14ac:dyDescent="0.3">
      <c r="A421">
        <v>8</v>
      </c>
      <c r="B421" s="2">
        <v>7</v>
      </c>
      <c r="C421" s="15">
        <v>100</v>
      </c>
      <c r="D421" s="4">
        <v>22.729700088500977</v>
      </c>
      <c r="E421" s="17">
        <f>Table1[[#This Row],[Conc (fg/ul)]]/1000</f>
        <v>0.1</v>
      </c>
      <c r="F421">
        <f>LOG10(Table1[[#This Row],[Conc (pg.ul)]])</f>
        <v>-1</v>
      </c>
    </row>
    <row r="422" spans="1:6" hidden="1" x14ac:dyDescent="0.3">
      <c r="A422">
        <v>8</v>
      </c>
      <c r="B422" s="6">
        <v>7</v>
      </c>
      <c r="C422" s="16">
        <v>100</v>
      </c>
      <c r="D422" s="8">
        <v>22.717435836791992</v>
      </c>
      <c r="E422" s="17">
        <f>Table1[[#This Row],[Conc (fg/ul)]]/1000</f>
        <v>0.1</v>
      </c>
      <c r="F422">
        <f>LOG10(Table1[[#This Row],[Conc (pg.ul)]])</f>
        <v>-1</v>
      </c>
    </row>
    <row r="423" spans="1:6" hidden="1" x14ac:dyDescent="0.3">
      <c r="A423">
        <v>8</v>
      </c>
      <c r="B423" s="2">
        <v>7</v>
      </c>
      <c r="C423" s="15">
        <v>10</v>
      </c>
      <c r="D423" s="4">
        <v>25.845975875854492</v>
      </c>
      <c r="E423" s="17">
        <f>Table1[[#This Row],[Conc (fg/ul)]]/1000</f>
        <v>0.01</v>
      </c>
      <c r="F423">
        <f>LOG10(Table1[[#This Row],[Conc (pg.ul)]])</f>
        <v>-2</v>
      </c>
    </row>
    <row r="424" spans="1:6" hidden="1" x14ac:dyDescent="0.3">
      <c r="A424">
        <v>8</v>
      </c>
      <c r="B424" s="6">
        <v>7</v>
      </c>
      <c r="C424" s="16">
        <v>10</v>
      </c>
      <c r="D424" s="8">
        <v>25.571308135986328</v>
      </c>
      <c r="E424" s="17">
        <f>Table1[[#This Row],[Conc (fg/ul)]]/1000</f>
        <v>0.01</v>
      </c>
      <c r="F424">
        <f>LOG10(Table1[[#This Row],[Conc (pg.ul)]])</f>
        <v>-2</v>
      </c>
    </row>
    <row r="425" spans="1:6" hidden="1" x14ac:dyDescent="0.3">
      <c r="A425">
        <v>8</v>
      </c>
      <c r="B425" s="2">
        <v>7</v>
      </c>
      <c r="C425" s="15">
        <v>0</v>
      </c>
      <c r="D425" s="3" t="s">
        <v>5</v>
      </c>
      <c r="E425" s="17">
        <f>Table1[[#This Row],[Conc (fg/ul)]]/1000</f>
        <v>0</v>
      </c>
      <c r="F425" t="e">
        <f>LOG10(Table1[[#This Row],[Conc (pg.ul)]])</f>
        <v>#NUM!</v>
      </c>
    </row>
    <row r="426" spans="1:6" hidden="1" x14ac:dyDescent="0.3">
      <c r="A426">
        <v>8</v>
      </c>
      <c r="B426" s="6">
        <v>7</v>
      </c>
      <c r="C426" s="16">
        <v>0</v>
      </c>
      <c r="D426" s="7" t="s">
        <v>5</v>
      </c>
      <c r="E426" s="17">
        <f>Table1[[#This Row],[Conc (fg/ul)]]/1000</f>
        <v>0</v>
      </c>
      <c r="F426" t="e">
        <f>LOG10(Table1[[#This Row],[Conc (pg.ul)]])</f>
        <v>#NUM!</v>
      </c>
    </row>
    <row r="427" spans="1:6" hidden="1" x14ac:dyDescent="0.3">
      <c r="A427">
        <v>8</v>
      </c>
      <c r="B427" s="2">
        <v>10</v>
      </c>
      <c r="C427" s="15">
        <v>100000</v>
      </c>
      <c r="D427" s="4">
        <v>12.982199668884277</v>
      </c>
      <c r="E427" s="17">
        <f>Table1[[#This Row],[Conc (fg/ul)]]/1000</f>
        <v>100</v>
      </c>
      <c r="F427">
        <f>LOG10(Table1[[#This Row],[Conc (pg.ul)]])</f>
        <v>2</v>
      </c>
    </row>
    <row r="428" spans="1:6" hidden="1" x14ac:dyDescent="0.3">
      <c r="A428">
        <v>8</v>
      </c>
      <c r="B428" s="6">
        <v>10</v>
      </c>
      <c r="C428" s="16">
        <v>100000</v>
      </c>
      <c r="D428" s="8">
        <v>13.197184562683105</v>
      </c>
      <c r="E428" s="17">
        <f>Table1[[#This Row],[Conc (fg/ul)]]/1000</f>
        <v>100</v>
      </c>
      <c r="F428">
        <f>LOG10(Table1[[#This Row],[Conc (pg.ul)]])</f>
        <v>2</v>
      </c>
    </row>
    <row r="429" spans="1:6" hidden="1" x14ac:dyDescent="0.3">
      <c r="A429">
        <v>8</v>
      </c>
      <c r="B429" s="2">
        <v>10</v>
      </c>
      <c r="C429" s="15">
        <v>10000</v>
      </c>
      <c r="D429" s="4">
        <v>16.460702896118164</v>
      </c>
      <c r="E429" s="17">
        <f>Table1[[#This Row],[Conc (fg/ul)]]/1000</f>
        <v>10</v>
      </c>
      <c r="F429">
        <f>LOG10(Table1[[#This Row],[Conc (pg.ul)]])</f>
        <v>1</v>
      </c>
    </row>
    <row r="430" spans="1:6" hidden="1" x14ac:dyDescent="0.3">
      <c r="A430">
        <v>8</v>
      </c>
      <c r="B430" s="6">
        <v>10</v>
      </c>
      <c r="C430" s="16">
        <v>10000</v>
      </c>
      <c r="D430" s="8">
        <v>16.707340240478516</v>
      </c>
      <c r="E430" s="17">
        <f>Table1[[#This Row],[Conc (fg/ul)]]/1000</f>
        <v>10</v>
      </c>
      <c r="F430">
        <f>LOG10(Table1[[#This Row],[Conc (pg.ul)]])</f>
        <v>1</v>
      </c>
    </row>
    <row r="431" spans="1:6" hidden="1" x14ac:dyDescent="0.3">
      <c r="A431">
        <v>8</v>
      </c>
      <c r="B431" s="2">
        <v>10</v>
      </c>
      <c r="C431" s="15">
        <v>1000</v>
      </c>
      <c r="D431" s="4">
        <v>19.553468704223633</v>
      </c>
      <c r="E431" s="17">
        <f>Table1[[#This Row],[Conc (fg/ul)]]/1000</f>
        <v>1</v>
      </c>
      <c r="F431">
        <f>LOG10(Table1[[#This Row],[Conc (pg.ul)]])</f>
        <v>0</v>
      </c>
    </row>
    <row r="432" spans="1:6" hidden="1" x14ac:dyDescent="0.3">
      <c r="A432">
        <v>8</v>
      </c>
      <c r="B432" s="6">
        <v>10</v>
      </c>
      <c r="C432" s="16">
        <v>1000</v>
      </c>
      <c r="D432" s="8">
        <v>19.767858505249023</v>
      </c>
      <c r="E432" s="17">
        <f>Table1[[#This Row],[Conc (fg/ul)]]/1000</f>
        <v>1</v>
      </c>
      <c r="F432">
        <f>LOG10(Table1[[#This Row],[Conc (pg.ul)]])</f>
        <v>0</v>
      </c>
    </row>
    <row r="433" spans="1:6" hidden="1" x14ac:dyDescent="0.3">
      <c r="A433">
        <v>8</v>
      </c>
      <c r="B433" s="2">
        <v>10</v>
      </c>
      <c r="C433" s="15">
        <v>100</v>
      </c>
      <c r="D433" s="4">
        <v>22.90501594543457</v>
      </c>
      <c r="E433" s="17">
        <f>Table1[[#This Row],[Conc (fg/ul)]]/1000</f>
        <v>0.1</v>
      </c>
      <c r="F433">
        <f>LOG10(Table1[[#This Row],[Conc (pg.ul)]])</f>
        <v>-1</v>
      </c>
    </row>
    <row r="434" spans="1:6" hidden="1" x14ac:dyDescent="0.3">
      <c r="A434">
        <v>8</v>
      </c>
      <c r="B434" s="6">
        <v>10</v>
      </c>
      <c r="C434" s="16">
        <v>100</v>
      </c>
      <c r="D434" s="8">
        <v>23.224266052246094</v>
      </c>
      <c r="E434" s="17">
        <f>Table1[[#This Row],[Conc (fg/ul)]]/1000</f>
        <v>0.1</v>
      </c>
      <c r="F434">
        <f>LOG10(Table1[[#This Row],[Conc (pg.ul)]])</f>
        <v>-1</v>
      </c>
    </row>
    <row r="435" spans="1:6" hidden="1" x14ac:dyDescent="0.3">
      <c r="A435">
        <v>8</v>
      </c>
      <c r="B435" s="2">
        <v>10</v>
      </c>
      <c r="C435" s="15">
        <v>10</v>
      </c>
      <c r="D435" s="4">
        <v>25.849765777587891</v>
      </c>
      <c r="E435" s="17">
        <f>Table1[[#This Row],[Conc (fg/ul)]]/1000</f>
        <v>0.01</v>
      </c>
      <c r="F435">
        <f>LOG10(Table1[[#This Row],[Conc (pg.ul)]])</f>
        <v>-2</v>
      </c>
    </row>
    <row r="436" spans="1:6" hidden="1" x14ac:dyDescent="0.3">
      <c r="A436">
        <v>8</v>
      </c>
      <c r="B436" s="6">
        <v>10</v>
      </c>
      <c r="C436" s="16">
        <v>10</v>
      </c>
      <c r="D436" s="8">
        <v>26.069047927856445</v>
      </c>
      <c r="E436" s="17">
        <f>Table1[[#This Row],[Conc (fg/ul)]]/1000</f>
        <v>0.01</v>
      </c>
      <c r="F436">
        <f>LOG10(Table1[[#This Row],[Conc (pg.ul)]])</f>
        <v>-2</v>
      </c>
    </row>
    <row r="437" spans="1:6" hidden="1" x14ac:dyDescent="0.3">
      <c r="A437">
        <v>8</v>
      </c>
      <c r="B437" s="2">
        <v>10</v>
      </c>
      <c r="C437" s="15">
        <v>0</v>
      </c>
      <c r="D437" s="3" t="s">
        <v>5</v>
      </c>
      <c r="E437" s="17">
        <f>Table1[[#This Row],[Conc (fg/ul)]]/1000</f>
        <v>0</v>
      </c>
      <c r="F437" t="e">
        <f>LOG10(Table1[[#This Row],[Conc (pg.ul)]])</f>
        <v>#NUM!</v>
      </c>
    </row>
    <row r="438" spans="1:6" hidden="1" x14ac:dyDescent="0.3">
      <c r="A438">
        <v>8</v>
      </c>
      <c r="B438" s="6">
        <v>10</v>
      </c>
      <c r="C438" s="16">
        <v>0</v>
      </c>
      <c r="D438" s="8">
        <v>37.283489227294922</v>
      </c>
      <c r="E438" s="17">
        <f>Table1[[#This Row],[Conc (fg/ul)]]/1000</f>
        <v>0</v>
      </c>
      <c r="F438" t="e">
        <f>LOG10(Table1[[#This Row],[Conc (pg.ul)]])</f>
        <v>#NUM!</v>
      </c>
    </row>
    <row r="439" spans="1:6" hidden="1" x14ac:dyDescent="0.3">
      <c r="A439">
        <v>9</v>
      </c>
      <c r="B439" s="2">
        <v>2</v>
      </c>
      <c r="C439" s="15">
        <v>100000</v>
      </c>
      <c r="D439" s="4">
        <v>12.806604385375977</v>
      </c>
      <c r="E439" s="17">
        <f>Table1[[#This Row],[Conc (fg/ul)]]/1000</f>
        <v>100</v>
      </c>
      <c r="F439">
        <f>LOG10(Table1[[#This Row],[Conc (pg.ul)]])</f>
        <v>2</v>
      </c>
    </row>
    <row r="440" spans="1:6" hidden="1" x14ac:dyDescent="0.3">
      <c r="A440">
        <v>9</v>
      </c>
      <c r="B440" s="6">
        <v>2</v>
      </c>
      <c r="C440" s="16">
        <v>100000</v>
      </c>
      <c r="D440" s="8">
        <v>13.177253723144531</v>
      </c>
      <c r="E440" s="17">
        <f>Table1[[#This Row],[Conc (fg/ul)]]/1000</f>
        <v>100</v>
      </c>
      <c r="F440">
        <f>LOG10(Table1[[#This Row],[Conc (pg.ul)]])</f>
        <v>2</v>
      </c>
    </row>
    <row r="441" spans="1:6" hidden="1" x14ac:dyDescent="0.3">
      <c r="A441">
        <v>9</v>
      </c>
      <c r="B441" s="2">
        <v>2</v>
      </c>
      <c r="C441" s="15">
        <v>10000</v>
      </c>
      <c r="D441" s="4">
        <v>16.675027847290039</v>
      </c>
      <c r="E441" s="17">
        <f>Table1[[#This Row],[Conc (fg/ul)]]/1000</f>
        <v>10</v>
      </c>
      <c r="F441">
        <f>LOG10(Table1[[#This Row],[Conc (pg.ul)]])</f>
        <v>1</v>
      </c>
    </row>
    <row r="442" spans="1:6" hidden="1" x14ac:dyDescent="0.3">
      <c r="A442">
        <v>9</v>
      </c>
      <c r="B442" s="6">
        <v>2</v>
      </c>
      <c r="C442" s="16">
        <v>10000</v>
      </c>
      <c r="D442" s="8">
        <v>16.942689895629883</v>
      </c>
      <c r="E442" s="17">
        <f>Table1[[#This Row],[Conc (fg/ul)]]/1000</f>
        <v>10</v>
      </c>
      <c r="F442">
        <f>LOG10(Table1[[#This Row],[Conc (pg.ul)]])</f>
        <v>1</v>
      </c>
    </row>
    <row r="443" spans="1:6" hidden="1" x14ac:dyDescent="0.3">
      <c r="A443">
        <v>9</v>
      </c>
      <c r="B443" s="2">
        <v>2</v>
      </c>
      <c r="C443" s="15">
        <v>1000</v>
      </c>
      <c r="D443" s="4">
        <v>20.826972961425781</v>
      </c>
      <c r="E443" s="17">
        <f>Table1[[#This Row],[Conc (fg/ul)]]/1000</f>
        <v>1</v>
      </c>
      <c r="F443">
        <f>LOG10(Table1[[#This Row],[Conc (pg.ul)]])</f>
        <v>0</v>
      </c>
    </row>
    <row r="444" spans="1:6" hidden="1" x14ac:dyDescent="0.3">
      <c r="A444">
        <v>9</v>
      </c>
      <c r="B444" s="6">
        <v>2</v>
      </c>
      <c r="C444" s="16">
        <v>1000</v>
      </c>
      <c r="D444" s="8">
        <v>20.984052658081055</v>
      </c>
      <c r="E444" s="17">
        <f>Table1[[#This Row],[Conc (fg/ul)]]/1000</f>
        <v>1</v>
      </c>
      <c r="F444">
        <f>LOG10(Table1[[#This Row],[Conc (pg.ul)]])</f>
        <v>0</v>
      </c>
    </row>
    <row r="445" spans="1:6" hidden="1" x14ac:dyDescent="0.3">
      <c r="A445">
        <v>9</v>
      </c>
      <c r="B445" s="2">
        <v>2</v>
      </c>
      <c r="C445" s="15">
        <v>100</v>
      </c>
      <c r="D445" s="4">
        <v>24.108602523803711</v>
      </c>
      <c r="E445" s="17">
        <f>Table1[[#This Row],[Conc (fg/ul)]]/1000</f>
        <v>0.1</v>
      </c>
      <c r="F445">
        <f>LOG10(Table1[[#This Row],[Conc (pg.ul)]])</f>
        <v>-1</v>
      </c>
    </row>
    <row r="446" spans="1:6" hidden="1" x14ac:dyDescent="0.3">
      <c r="A446">
        <v>9</v>
      </c>
      <c r="B446" s="6">
        <v>2</v>
      </c>
      <c r="C446" s="16">
        <v>100</v>
      </c>
      <c r="D446" s="8">
        <v>24.297130584716797</v>
      </c>
      <c r="E446" s="17">
        <f>Table1[[#This Row],[Conc (fg/ul)]]/1000</f>
        <v>0.1</v>
      </c>
      <c r="F446">
        <f>LOG10(Table1[[#This Row],[Conc (pg.ul)]])</f>
        <v>-1</v>
      </c>
    </row>
    <row r="447" spans="1:6" hidden="1" x14ac:dyDescent="0.3">
      <c r="A447">
        <v>9</v>
      </c>
      <c r="B447" s="2">
        <v>2</v>
      </c>
      <c r="C447" s="15">
        <v>10</v>
      </c>
      <c r="D447" s="4">
        <v>26.733680725097656</v>
      </c>
      <c r="E447" s="17">
        <f>Table1[[#This Row],[Conc (fg/ul)]]/1000</f>
        <v>0.01</v>
      </c>
      <c r="F447">
        <f>LOG10(Table1[[#This Row],[Conc (pg.ul)]])</f>
        <v>-2</v>
      </c>
    </row>
    <row r="448" spans="1:6" hidden="1" x14ac:dyDescent="0.3">
      <c r="A448">
        <v>9</v>
      </c>
      <c r="B448" s="6">
        <v>2</v>
      </c>
      <c r="C448" s="16">
        <v>10</v>
      </c>
      <c r="D448" s="8">
        <v>27.05320930480957</v>
      </c>
      <c r="E448" s="17">
        <f>Table1[[#This Row],[Conc (fg/ul)]]/1000</f>
        <v>0.01</v>
      </c>
      <c r="F448">
        <f>LOG10(Table1[[#This Row],[Conc (pg.ul)]])</f>
        <v>-2</v>
      </c>
    </row>
    <row r="449" spans="1:6" hidden="1" x14ac:dyDescent="0.3">
      <c r="A449">
        <v>9</v>
      </c>
      <c r="B449" s="2">
        <v>2</v>
      </c>
      <c r="C449" s="15">
        <v>0</v>
      </c>
      <c r="D449" s="3">
        <v>0</v>
      </c>
      <c r="E449" s="17">
        <f>Table1[[#This Row],[Conc (fg/ul)]]/1000</f>
        <v>0</v>
      </c>
      <c r="F449" t="e">
        <f>LOG10(Table1[[#This Row],[Conc (pg.ul)]])</f>
        <v>#NUM!</v>
      </c>
    </row>
    <row r="450" spans="1:6" hidden="1" x14ac:dyDescent="0.3">
      <c r="A450">
        <v>9</v>
      </c>
      <c r="B450" s="6">
        <v>2</v>
      </c>
      <c r="C450" s="16">
        <v>0</v>
      </c>
      <c r="D450" s="7">
        <v>0</v>
      </c>
      <c r="E450" s="17">
        <f>Table1[[#This Row],[Conc (fg/ul)]]/1000</f>
        <v>0</v>
      </c>
      <c r="F450" t="e">
        <f>LOG10(Table1[[#This Row],[Conc (pg.ul)]])</f>
        <v>#NUM!</v>
      </c>
    </row>
    <row r="451" spans="1:6" hidden="1" x14ac:dyDescent="0.3">
      <c r="A451">
        <v>9</v>
      </c>
      <c r="B451" s="2">
        <v>4</v>
      </c>
      <c r="C451" s="15">
        <v>100000</v>
      </c>
      <c r="D451" s="4">
        <v>12.753545761108398</v>
      </c>
      <c r="E451" s="17">
        <f>Table1[[#This Row],[Conc (fg/ul)]]/1000</f>
        <v>100</v>
      </c>
      <c r="F451">
        <f>LOG10(Table1[[#This Row],[Conc (pg.ul)]])</f>
        <v>2</v>
      </c>
    </row>
    <row r="452" spans="1:6" hidden="1" x14ac:dyDescent="0.3">
      <c r="A452">
        <v>9</v>
      </c>
      <c r="B452" s="6">
        <v>4</v>
      </c>
      <c r="C452" s="16">
        <v>100000</v>
      </c>
      <c r="D452" s="8">
        <v>12.657406806945801</v>
      </c>
      <c r="E452" s="17">
        <f>Table1[[#This Row],[Conc (fg/ul)]]/1000</f>
        <v>100</v>
      </c>
      <c r="F452">
        <f>LOG10(Table1[[#This Row],[Conc (pg.ul)]])</f>
        <v>2</v>
      </c>
    </row>
    <row r="453" spans="1:6" hidden="1" x14ac:dyDescent="0.3">
      <c r="A453">
        <v>9</v>
      </c>
      <c r="B453" s="2">
        <v>4</v>
      </c>
      <c r="C453" s="15">
        <v>10000</v>
      </c>
      <c r="D453" s="4">
        <v>16.521415710449219</v>
      </c>
      <c r="E453" s="17">
        <f>Table1[[#This Row],[Conc (fg/ul)]]/1000</f>
        <v>10</v>
      </c>
      <c r="F453">
        <f>LOG10(Table1[[#This Row],[Conc (pg.ul)]])</f>
        <v>1</v>
      </c>
    </row>
    <row r="454" spans="1:6" hidden="1" x14ac:dyDescent="0.3">
      <c r="A454">
        <v>9</v>
      </c>
      <c r="B454" s="6">
        <v>4</v>
      </c>
      <c r="C454" s="16">
        <v>10000</v>
      </c>
      <c r="D454" s="8">
        <v>16.486700057983398</v>
      </c>
      <c r="E454" s="17">
        <f>Table1[[#This Row],[Conc (fg/ul)]]/1000</f>
        <v>10</v>
      </c>
      <c r="F454">
        <f>LOG10(Table1[[#This Row],[Conc (pg.ul)]])</f>
        <v>1</v>
      </c>
    </row>
    <row r="455" spans="1:6" hidden="1" x14ac:dyDescent="0.3">
      <c r="A455">
        <v>9</v>
      </c>
      <c r="B455" s="2">
        <v>4</v>
      </c>
      <c r="C455" s="15">
        <v>1000</v>
      </c>
      <c r="D455" s="4">
        <v>20.667713165283203</v>
      </c>
      <c r="E455" s="17">
        <f>Table1[[#This Row],[Conc (fg/ul)]]/1000</f>
        <v>1</v>
      </c>
      <c r="F455">
        <f>LOG10(Table1[[#This Row],[Conc (pg.ul)]])</f>
        <v>0</v>
      </c>
    </row>
    <row r="456" spans="1:6" hidden="1" x14ac:dyDescent="0.3">
      <c r="A456">
        <v>9</v>
      </c>
      <c r="B456" s="6">
        <v>4</v>
      </c>
      <c r="C456" s="16">
        <v>1000</v>
      </c>
      <c r="D456" s="8">
        <v>20.613300323486328</v>
      </c>
      <c r="E456" s="17">
        <f>Table1[[#This Row],[Conc (fg/ul)]]/1000</f>
        <v>1</v>
      </c>
      <c r="F456">
        <f>LOG10(Table1[[#This Row],[Conc (pg.ul)]])</f>
        <v>0</v>
      </c>
    </row>
    <row r="457" spans="1:6" hidden="1" x14ac:dyDescent="0.3">
      <c r="A457">
        <v>9</v>
      </c>
      <c r="B457" s="2">
        <v>4</v>
      </c>
      <c r="C457" s="15">
        <v>100</v>
      </c>
      <c r="D457" s="4">
        <v>23.970857620239258</v>
      </c>
      <c r="E457" s="17">
        <f>Table1[[#This Row],[Conc (fg/ul)]]/1000</f>
        <v>0.1</v>
      </c>
      <c r="F457">
        <f>LOG10(Table1[[#This Row],[Conc (pg.ul)]])</f>
        <v>-1</v>
      </c>
    </row>
    <row r="458" spans="1:6" hidden="1" x14ac:dyDescent="0.3">
      <c r="A458">
        <v>9</v>
      </c>
      <c r="B458" s="6">
        <v>4</v>
      </c>
      <c r="C458" s="16">
        <v>100</v>
      </c>
      <c r="D458" s="8">
        <v>23.925724029541016</v>
      </c>
      <c r="E458" s="17">
        <f>Table1[[#This Row],[Conc (fg/ul)]]/1000</f>
        <v>0.1</v>
      </c>
      <c r="F458">
        <f>LOG10(Table1[[#This Row],[Conc (pg.ul)]])</f>
        <v>-1</v>
      </c>
    </row>
    <row r="459" spans="1:6" hidden="1" x14ac:dyDescent="0.3">
      <c r="A459">
        <v>9</v>
      </c>
      <c r="B459" s="2">
        <v>4</v>
      </c>
      <c r="C459" s="15">
        <v>10</v>
      </c>
      <c r="D459" s="4">
        <v>26.598737716674805</v>
      </c>
      <c r="E459" s="17">
        <f>Table1[[#This Row],[Conc (fg/ul)]]/1000</f>
        <v>0.01</v>
      </c>
      <c r="F459">
        <f>LOG10(Table1[[#This Row],[Conc (pg.ul)]])</f>
        <v>-2</v>
      </c>
    </row>
    <row r="460" spans="1:6" hidden="1" x14ac:dyDescent="0.3">
      <c r="A460">
        <v>9</v>
      </c>
      <c r="B460" s="6">
        <v>4</v>
      </c>
      <c r="C460" s="16">
        <v>10</v>
      </c>
      <c r="D460" s="8">
        <v>26.625751495361328</v>
      </c>
      <c r="E460" s="17">
        <f>Table1[[#This Row],[Conc (fg/ul)]]/1000</f>
        <v>0.01</v>
      </c>
      <c r="F460">
        <f>LOG10(Table1[[#This Row],[Conc (pg.ul)]])</f>
        <v>-2</v>
      </c>
    </row>
    <row r="461" spans="1:6" hidden="1" x14ac:dyDescent="0.3">
      <c r="A461">
        <v>9</v>
      </c>
      <c r="B461" s="2">
        <v>4</v>
      </c>
      <c r="C461" s="15">
        <v>0</v>
      </c>
      <c r="D461" s="3">
        <v>0</v>
      </c>
      <c r="E461" s="17">
        <f>Table1[[#This Row],[Conc (fg/ul)]]/1000</f>
        <v>0</v>
      </c>
      <c r="F461" t="e">
        <f>LOG10(Table1[[#This Row],[Conc (pg.ul)]])</f>
        <v>#NUM!</v>
      </c>
    </row>
    <row r="462" spans="1:6" hidden="1" x14ac:dyDescent="0.3">
      <c r="A462">
        <v>9</v>
      </c>
      <c r="B462" s="6">
        <v>4</v>
      </c>
      <c r="C462" s="16">
        <v>0</v>
      </c>
      <c r="D462" s="7">
        <v>0</v>
      </c>
      <c r="E462" s="17">
        <f>Table1[[#This Row],[Conc (fg/ul)]]/1000</f>
        <v>0</v>
      </c>
      <c r="F462" t="e">
        <f>LOG10(Table1[[#This Row],[Conc (pg.ul)]])</f>
        <v>#NUM!</v>
      </c>
    </row>
    <row r="463" spans="1:6" hidden="1" x14ac:dyDescent="0.3">
      <c r="A463">
        <v>9</v>
      </c>
      <c r="B463" s="2">
        <v>5</v>
      </c>
      <c r="C463" s="15">
        <v>100000</v>
      </c>
      <c r="D463" s="4">
        <v>12.729456901550293</v>
      </c>
      <c r="E463" s="17">
        <f>Table1[[#This Row],[Conc (fg/ul)]]/1000</f>
        <v>100</v>
      </c>
      <c r="F463">
        <f>LOG10(Table1[[#This Row],[Conc (pg.ul)]])</f>
        <v>2</v>
      </c>
    </row>
    <row r="464" spans="1:6" hidden="1" x14ac:dyDescent="0.3">
      <c r="A464">
        <v>9</v>
      </c>
      <c r="B464" s="6">
        <v>5</v>
      </c>
      <c r="C464" s="16">
        <v>100000</v>
      </c>
      <c r="D464" s="8">
        <v>12.823261260986328</v>
      </c>
      <c r="E464" s="17">
        <f>Table1[[#This Row],[Conc (fg/ul)]]/1000</f>
        <v>100</v>
      </c>
      <c r="F464">
        <f>LOG10(Table1[[#This Row],[Conc (pg.ul)]])</f>
        <v>2</v>
      </c>
    </row>
    <row r="465" spans="1:6" hidden="1" x14ac:dyDescent="0.3">
      <c r="A465">
        <v>9</v>
      </c>
      <c r="B465" s="2">
        <v>5</v>
      </c>
      <c r="C465" s="15">
        <v>10000</v>
      </c>
      <c r="D465" s="4">
        <v>16.595075607299805</v>
      </c>
      <c r="E465" s="17">
        <f>Table1[[#This Row],[Conc (fg/ul)]]/1000</f>
        <v>10</v>
      </c>
      <c r="F465">
        <f>LOG10(Table1[[#This Row],[Conc (pg.ul)]])</f>
        <v>1</v>
      </c>
    </row>
    <row r="466" spans="1:6" hidden="1" x14ac:dyDescent="0.3">
      <c r="A466">
        <v>9</v>
      </c>
      <c r="B466" s="6">
        <v>5</v>
      </c>
      <c r="C466" s="16">
        <v>10000</v>
      </c>
      <c r="D466" s="8">
        <v>16.890895843505859</v>
      </c>
      <c r="E466" s="17">
        <f>Table1[[#This Row],[Conc (fg/ul)]]/1000</f>
        <v>10</v>
      </c>
      <c r="F466">
        <f>LOG10(Table1[[#This Row],[Conc (pg.ul)]])</f>
        <v>1</v>
      </c>
    </row>
    <row r="467" spans="1:6" hidden="1" x14ac:dyDescent="0.3">
      <c r="A467">
        <v>9</v>
      </c>
      <c r="B467" s="2">
        <v>5</v>
      </c>
      <c r="C467" s="15">
        <v>1000</v>
      </c>
      <c r="D467" s="4">
        <v>20.677482604980469</v>
      </c>
      <c r="E467" s="17">
        <f>Table1[[#This Row],[Conc (fg/ul)]]/1000</f>
        <v>1</v>
      </c>
      <c r="F467">
        <f>LOG10(Table1[[#This Row],[Conc (pg.ul)]])</f>
        <v>0</v>
      </c>
    </row>
    <row r="468" spans="1:6" hidden="1" x14ac:dyDescent="0.3">
      <c r="A468">
        <v>9</v>
      </c>
      <c r="B468" s="6">
        <v>5</v>
      </c>
      <c r="C468" s="16">
        <v>1000</v>
      </c>
      <c r="D468" s="8">
        <v>21.000110626220703</v>
      </c>
      <c r="E468" s="17">
        <f>Table1[[#This Row],[Conc (fg/ul)]]/1000</f>
        <v>1</v>
      </c>
      <c r="F468">
        <f>LOG10(Table1[[#This Row],[Conc (pg.ul)]])</f>
        <v>0</v>
      </c>
    </row>
    <row r="469" spans="1:6" hidden="1" x14ac:dyDescent="0.3">
      <c r="A469">
        <v>9</v>
      </c>
      <c r="B469" s="2">
        <v>5</v>
      </c>
      <c r="C469" s="15">
        <v>100</v>
      </c>
      <c r="D469" s="4">
        <v>24.065223693847656</v>
      </c>
      <c r="E469" s="17">
        <f>Table1[[#This Row],[Conc (fg/ul)]]/1000</f>
        <v>0.1</v>
      </c>
      <c r="F469">
        <f>LOG10(Table1[[#This Row],[Conc (pg.ul)]])</f>
        <v>-1</v>
      </c>
    </row>
    <row r="470" spans="1:6" hidden="1" x14ac:dyDescent="0.3">
      <c r="A470">
        <v>9</v>
      </c>
      <c r="B470" s="6">
        <v>5</v>
      </c>
      <c r="C470" s="16">
        <v>100</v>
      </c>
      <c r="D470" s="8">
        <v>24.246236801147461</v>
      </c>
      <c r="E470" s="17">
        <f>Table1[[#This Row],[Conc (fg/ul)]]/1000</f>
        <v>0.1</v>
      </c>
      <c r="F470">
        <f>LOG10(Table1[[#This Row],[Conc (pg.ul)]])</f>
        <v>-1</v>
      </c>
    </row>
    <row r="471" spans="1:6" hidden="1" x14ac:dyDescent="0.3">
      <c r="A471">
        <v>9</v>
      </c>
      <c r="B471" s="2">
        <v>5</v>
      </c>
      <c r="C471" s="15">
        <v>10</v>
      </c>
      <c r="D471" s="4">
        <v>26.796981811523438</v>
      </c>
      <c r="E471" s="17">
        <f>Table1[[#This Row],[Conc (fg/ul)]]/1000</f>
        <v>0.01</v>
      </c>
      <c r="F471">
        <f>LOG10(Table1[[#This Row],[Conc (pg.ul)]])</f>
        <v>-2</v>
      </c>
    </row>
    <row r="472" spans="1:6" hidden="1" x14ac:dyDescent="0.3">
      <c r="A472">
        <v>9</v>
      </c>
      <c r="B472" s="6">
        <v>5</v>
      </c>
      <c r="C472" s="16">
        <v>10</v>
      </c>
      <c r="D472" s="8">
        <v>26.935543060302734</v>
      </c>
      <c r="E472" s="17">
        <f>Table1[[#This Row],[Conc (fg/ul)]]/1000</f>
        <v>0.01</v>
      </c>
      <c r="F472">
        <f>LOG10(Table1[[#This Row],[Conc (pg.ul)]])</f>
        <v>-2</v>
      </c>
    </row>
    <row r="473" spans="1:6" hidden="1" x14ac:dyDescent="0.3">
      <c r="A473">
        <v>9</v>
      </c>
      <c r="B473" s="2">
        <v>5</v>
      </c>
      <c r="C473" s="15">
        <v>0</v>
      </c>
      <c r="D473" s="3">
        <v>0</v>
      </c>
      <c r="E473" s="17">
        <f>Table1[[#This Row],[Conc (fg/ul)]]/1000</f>
        <v>0</v>
      </c>
      <c r="F473" t="e">
        <f>LOG10(Table1[[#This Row],[Conc (pg.ul)]])</f>
        <v>#NUM!</v>
      </c>
    </row>
    <row r="474" spans="1:6" hidden="1" x14ac:dyDescent="0.3">
      <c r="A474">
        <v>9</v>
      </c>
      <c r="B474" s="6">
        <v>5</v>
      </c>
      <c r="C474" s="16">
        <v>0</v>
      </c>
      <c r="D474" s="7">
        <v>0</v>
      </c>
      <c r="E474" s="17">
        <f>Table1[[#This Row],[Conc (fg/ul)]]/1000</f>
        <v>0</v>
      </c>
      <c r="F474" t="e">
        <f>LOG10(Table1[[#This Row],[Conc (pg.ul)]])</f>
        <v>#NUM!</v>
      </c>
    </row>
    <row r="475" spans="1:6" hidden="1" x14ac:dyDescent="0.3">
      <c r="A475">
        <v>9</v>
      </c>
      <c r="B475" s="2">
        <v>7</v>
      </c>
      <c r="C475" s="15">
        <v>100000</v>
      </c>
      <c r="D475" s="4">
        <v>11.744656562805176</v>
      </c>
      <c r="E475" s="17">
        <f>Table1[[#This Row],[Conc (fg/ul)]]/1000</f>
        <v>100</v>
      </c>
      <c r="F475">
        <f>LOG10(Table1[[#This Row],[Conc (pg.ul)]])</f>
        <v>2</v>
      </c>
    </row>
    <row r="476" spans="1:6" hidden="1" x14ac:dyDescent="0.3">
      <c r="A476">
        <v>9</v>
      </c>
      <c r="B476" s="6">
        <v>7</v>
      </c>
      <c r="C476" s="16">
        <v>100000</v>
      </c>
      <c r="D476" s="8">
        <v>12.056751251220703</v>
      </c>
      <c r="E476" s="17">
        <f>Table1[[#This Row],[Conc (fg/ul)]]/1000</f>
        <v>100</v>
      </c>
      <c r="F476">
        <f>LOG10(Table1[[#This Row],[Conc (pg.ul)]])</f>
        <v>2</v>
      </c>
    </row>
    <row r="477" spans="1:6" hidden="1" x14ac:dyDescent="0.3">
      <c r="A477">
        <v>9</v>
      </c>
      <c r="B477" s="2">
        <v>7</v>
      </c>
      <c r="C477" s="15">
        <v>10000</v>
      </c>
      <c r="D477" s="4">
        <v>15.527132034301758</v>
      </c>
      <c r="E477" s="17">
        <f>Table1[[#This Row],[Conc (fg/ul)]]/1000</f>
        <v>10</v>
      </c>
      <c r="F477">
        <f>LOG10(Table1[[#This Row],[Conc (pg.ul)]])</f>
        <v>1</v>
      </c>
    </row>
    <row r="478" spans="1:6" hidden="1" x14ac:dyDescent="0.3">
      <c r="A478">
        <v>9</v>
      </c>
      <c r="B478" s="6">
        <v>7</v>
      </c>
      <c r="C478" s="16">
        <v>10000</v>
      </c>
      <c r="D478" s="8">
        <v>15.753414154052734</v>
      </c>
      <c r="E478" s="17">
        <f>Table1[[#This Row],[Conc (fg/ul)]]/1000</f>
        <v>10</v>
      </c>
      <c r="F478">
        <f>LOG10(Table1[[#This Row],[Conc (pg.ul)]])</f>
        <v>1</v>
      </c>
    </row>
    <row r="479" spans="1:6" hidden="1" x14ac:dyDescent="0.3">
      <c r="A479">
        <v>9</v>
      </c>
      <c r="B479" s="2">
        <v>7</v>
      </c>
      <c r="C479" s="15">
        <v>1000</v>
      </c>
      <c r="D479" s="4">
        <v>19.360343933105469</v>
      </c>
      <c r="E479" s="17">
        <f>Table1[[#This Row],[Conc (fg/ul)]]/1000</f>
        <v>1</v>
      </c>
      <c r="F479">
        <f>LOG10(Table1[[#This Row],[Conc (pg.ul)]])</f>
        <v>0</v>
      </c>
    </row>
    <row r="480" spans="1:6" hidden="1" x14ac:dyDescent="0.3">
      <c r="A480">
        <v>9</v>
      </c>
      <c r="B480" s="6">
        <v>7</v>
      </c>
      <c r="C480" s="16">
        <v>1000</v>
      </c>
      <c r="D480" s="8">
        <v>19.547630310058594</v>
      </c>
      <c r="E480" s="17">
        <f>Table1[[#This Row],[Conc (fg/ul)]]/1000</f>
        <v>1</v>
      </c>
      <c r="F480">
        <f>LOG10(Table1[[#This Row],[Conc (pg.ul)]])</f>
        <v>0</v>
      </c>
    </row>
    <row r="481" spans="1:6" hidden="1" x14ac:dyDescent="0.3">
      <c r="A481">
        <v>9</v>
      </c>
      <c r="B481" s="2">
        <v>7</v>
      </c>
      <c r="C481" s="15">
        <v>100</v>
      </c>
      <c r="D481" s="4">
        <v>22.215967178344727</v>
      </c>
      <c r="E481" s="17">
        <f>Table1[[#This Row],[Conc (fg/ul)]]/1000</f>
        <v>0.1</v>
      </c>
      <c r="F481">
        <f>LOG10(Table1[[#This Row],[Conc (pg.ul)]])</f>
        <v>-1</v>
      </c>
    </row>
    <row r="482" spans="1:6" hidden="1" x14ac:dyDescent="0.3">
      <c r="A482">
        <v>9</v>
      </c>
      <c r="B482" s="6">
        <v>7</v>
      </c>
      <c r="C482" s="16">
        <v>100</v>
      </c>
      <c r="D482" s="8">
        <v>22.514951705932617</v>
      </c>
      <c r="E482" s="17">
        <f>Table1[[#This Row],[Conc (fg/ul)]]/1000</f>
        <v>0.1</v>
      </c>
      <c r="F482">
        <f>LOG10(Table1[[#This Row],[Conc (pg.ul)]])</f>
        <v>-1</v>
      </c>
    </row>
    <row r="483" spans="1:6" hidden="1" x14ac:dyDescent="0.3">
      <c r="A483">
        <v>9</v>
      </c>
      <c r="B483" s="2">
        <v>7</v>
      </c>
      <c r="C483" s="15">
        <v>10</v>
      </c>
      <c r="D483" s="4">
        <v>25.64512825012207</v>
      </c>
      <c r="E483" s="17">
        <f>Table1[[#This Row],[Conc (fg/ul)]]/1000</f>
        <v>0.01</v>
      </c>
      <c r="F483">
        <f>LOG10(Table1[[#This Row],[Conc (pg.ul)]])</f>
        <v>-2</v>
      </c>
    </row>
    <row r="484" spans="1:6" hidden="1" x14ac:dyDescent="0.3">
      <c r="A484">
        <v>9</v>
      </c>
      <c r="B484" s="6">
        <v>7</v>
      </c>
      <c r="C484" s="16">
        <v>10</v>
      </c>
      <c r="D484" s="8">
        <v>25.942777633666992</v>
      </c>
      <c r="E484" s="17">
        <f>Table1[[#This Row],[Conc (fg/ul)]]/1000</f>
        <v>0.01</v>
      </c>
      <c r="F484">
        <f>LOG10(Table1[[#This Row],[Conc (pg.ul)]])</f>
        <v>-2</v>
      </c>
    </row>
    <row r="485" spans="1:6" hidden="1" x14ac:dyDescent="0.3">
      <c r="A485">
        <v>9</v>
      </c>
      <c r="B485" s="2">
        <v>7</v>
      </c>
      <c r="C485" s="15">
        <v>0</v>
      </c>
      <c r="D485" s="3">
        <v>0</v>
      </c>
      <c r="E485" s="17">
        <f>Table1[[#This Row],[Conc (fg/ul)]]/1000</f>
        <v>0</v>
      </c>
      <c r="F485" t="e">
        <f>LOG10(Table1[[#This Row],[Conc (pg.ul)]])</f>
        <v>#NUM!</v>
      </c>
    </row>
    <row r="486" spans="1:6" hidden="1" x14ac:dyDescent="0.3">
      <c r="A486">
        <v>9</v>
      </c>
      <c r="B486" s="6">
        <v>7</v>
      </c>
      <c r="C486" s="16">
        <v>0</v>
      </c>
      <c r="D486" s="7">
        <v>0</v>
      </c>
      <c r="E486" s="17">
        <f>Table1[[#This Row],[Conc (fg/ul)]]/1000</f>
        <v>0</v>
      </c>
      <c r="F486" t="e">
        <f>LOG10(Table1[[#This Row],[Conc (pg.ul)]])</f>
        <v>#NUM!</v>
      </c>
    </row>
    <row r="487" spans="1:6" hidden="1" x14ac:dyDescent="0.3">
      <c r="A487">
        <v>9</v>
      </c>
      <c r="B487" s="2">
        <v>10</v>
      </c>
      <c r="C487" s="15">
        <v>100000</v>
      </c>
      <c r="D487" s="4">
        <v>12.370991706848145</v>
      </c>
      <c r="E487" s="17">
        <f>Table1[[#This Row],[Conc (fg/ul)]]/1000</f>
        <v>100</v>
      </c>
      <c r="F487">
        <f>LOG10(Table1[[#This Row],[Conc (pg.ul)]])</f>
        <v>2</v>
      </c>
    </row>
    <row r="488" spans="1:6" hidden="1" x14ac:dyDescent="0.3">
      <c r="A488">
        <v>9</v>
      </c>
      <c r="B488" s="6">
        <v>10</v>
      </c>
      <c r="C488" s="16">
        <v>100000</v>
      </c>
      <c r="D488" s="8">
        <v>12.627398490905762</v>
      </c>
      <c r="E488" s="17">
        <f>Table1[[#This Row],[Conc (fg/ul)]]/1000</f>
        <v>100</v>
      </c>
      <c r="F488">
        <f>LOG10(Table1[[#This Row],[Conc (pg.ul)]])</f>
        <v>2</v>
      </c>
    </row>
    <row r="489" spans="1:6" hidden="1" x14ac:dyDescent="0.3">
      <c r="A489">
        <v>9</v>
      </c>
      <c r="B489" s="2">
        <v>10</v>
      </c>
      <c r="C489" s="15">
        <v>10000</v>
      </c>
      <c r="D489" s="4">
        <v>16.128818511962891</v>
      </c>
      <c r="E489" s="17">
        <f>Table1[[#This Row],[Conc (fg/ul)]]/1000</f>
        <v>10</v>
      </c>
      <c r="F489">
        <f>LOG10(Table1[[#This Row],[Conc (pg.ul)]])</f>
        <v>1</v>
      </c>
    </row>
    <row r="490" spans="1:6" hidden="1" x14ac:dyDescent="0.3">
      <c r="A490">
        <v>9</v>
      </c>
      <c r="B490" s="6">
        <v>10</v>
      </c>
      <c r="C490" s="16">
        <v>10000</v>
      </c>
      <c r="D490" s="8">
        <v>16.330459594726563</v>
      </c>
      <c r="E490" s="17">
        <f>Table1[[#This Row],[Conc (fg/ul)]]/1000</f>
        <v>10</v>
      </c>
      <c r="F490">
        <f>LOG10(Table1[[#This Row],[Conc (pg.ul)]])</f>
        <v>1</v>
      </c>
    </row>
    <row r="491" spans="1:6" hidden="1" x14ac:dyDescent="0.3">
      <c r="A491">
        <v>9</v>
      </c>
      <c r="B491" s="2">
        <v>10</v>
      </c>
      <c r="C491" s="15">
        <v>1000</v>
      </c>
      <c r="D491" s="4">
        <v>19.837192535400391</v>
      </c>
      <c r="E491" s="17">
        <f>Table1[[#This Row],[Conc (fg/ul)]]/1000</f>
        <v>1</v>
      </c>
      <c r="F491">
        <f>LOG10(Table1[[#This Row],[Conc (pg.ul)]])</f>
        <v>0</v>
      </c>
    </row>
    <row r="492" spans="1:6" hidden="1" x14ac:dyDescent="0.3">
      <c r="A492">
        <v>9</v>
      </c>
      <c r="B492" s="6">
        <v>10</v>
      </c>
      <c r="C492" s="16">
        <v>1000</v>
      </c>
      <c r="D492" s="8">
        <v>20.095935821533203</v>
      </c>
      <c r="E492" s="17">
        <f>Table1[[#This Row],[Conc (fg/ul)]]/1000</f>
        <v>1</v>
      </c>
      <c r="F492">
        <f>LOG10(Table1[[#This Row],[Conc (pg.ul)]])</f>
        <v>0</v>
      </c>
    </row>
    <row r="493" spans="1:6" hidden="1" x14ac:dyDescent="0.3">
      <c r="A493">
        <v>9</v>
      </c>
      <c r="B493" s="2">
        <v>10</v>
      </c>
      <c r="C493" s="15">
        <v>100</v>
      </c>
      <c r="D493" s="4">
        <v>22.688655853271484</v>
      </c>
      <c r="E493" s="17">
        <f>Table1[[#This Row],[Conc (fg/ul)]]/1000</f>
        <v>0.1</v>
      </c>
      <c r="F493">
        <f>LOG10(Table1[[#This Row],[Conc (pg.ul)]])</f>
        <v>-1</v>
      </c>
    </row>
    <row r="494" spans="1:6" hidden="1" x14ac:dyDescent="0.3">
      <c r="A494">
        <v>9</v>
      </c>
      <c r="B494" s="6">
        <v>10</v>
      </c>
      <c r="C494" s="16">
        <v>100</v>
      </c>
      <c r="D494" s="8">
        <v>22.907566070556641</v>
      </c>
      <c r="E494" s="17">
        <f>Table1[[#This Row],[Conc (fg/ul)]]/1000</f>
        <v>0.1</v>
      </c>
      <c r="F494">
        <f>LOG10(Table1[[#This Row],[Conc (pg.ul)]])</f>
        <v>-1</v>
      </c>
    </row>
    <row r="495" spans="1:6" hidden="1" x14ac:dyDescent="0.3">
      <c r="A495">
        <v>9</v>
      </c>
      <c r="B495" s="2">
        <v>10</v>
      </c>
      <c r="C495" s="15">
        <v>10</v>
      </c>
      <c r="D495" s="4">
        <v>26.107612609863281</v>
      </c>
      <c r="E495" s="17">
        <f>Table1[[#This Row],[Conc (fg/ul)]]/1000</f>
        <v>0.01</v>
      </c>
      <c r="F495">
        <f>LOG10(Table1[[#This Row],[Conc (pg.ul)]])</f>
        <v>-2</v>
      </c>
    </row>
    <row r="496" spans="1:6" hidden="1" x14ac:dyDescent="0.3">
      <c r="A496">
        <v>9</v>
      </c>
      <c r="B496" s="6">
        <v>10</v>
      </c>
      <c r="C496" s="16">
        <v>10</v>
      </c>
      <c r="D496" s="8">
        <v>26.432119369506836</v>
      </c>
      <c r="E496" s="17">
        <f>Table1[[#This Row],[Conc (fg/ul)]]/1000</f>
        <v>0.01</v>
      </c>
      <c r="F496">
        <f>LOG10(Table1[[#This Row],[Conc (pg.ul)]])</f>
        <v>-2</v>
      </c>
    </row>
    <row r="497" spans="1:6" hidden="1" x14ac:dyDescent="0.3">
      <c r="A497">
        <v>9</v>
      </c>
      <c r="B497" s="2">
        <v>10</v>
      </c>
      <c r="C497" s="15">
        <v>0</v>
      </c>
      <c r="D497" s="3">
        <v>0</v>
      </c>
      <c r="E497" s="17">
        <f>Table1[[#This Row],[Conc (fg/ul)]]/1000</f>
        <v>0</v>
      </c>
      <c r="F497" t="e">
        <f>LOG10(Table1[[#This Row],[Conc (pg.ul)]])</f>
        <v>#NUM!</v>
      </c>
    </row>
    <row r="498" spans="1:6" hidden="1" x14ac:dyDescent="0.3">
      <c r="A498">
        <v>9</v>
      </c>
      <c r="B498" s="6">
        <v>10</v>
      </c>
      <c r="C498" s="16">
        <v>0</v>
      </c>
      <c r="D498" s="7">
        <v>0</v>
      </c>
      <c r="E498" s="17">
        <f>Table1[[#This Row],[Conc (fg/ul)]]/1000</f>
        <v>0</v>
      </c>
      <c r="F498" t="e">
        <f>LOG10(Table1[[#This Row],[Conc (pg.ul)]])</f>
        <v>#NUM!</v>
      </c>
    </row>
    <row r="499" spans="1:6" hidden="1" x14ac:dyDescent="0.3">
      <c r="A499">
        <v>10</v>
      </c>
      <c r="B499" s="19">
        <v>2</v>
      </c>
      <c r="C499" s="21">
        <v>100000</v>
      </c>
      <c r="D499" s="4">
        <v>13.919046401977539</v>
      </c>
      <c r="E499" s="17">
        <f>Table1[[#This Row],[Conc (fg/ul)]]/1000</f>
        <v>100</v>
      </c>
      <c r="F499">
        <f>LOG10(Table1[[#This Row],[Conc (pg.ul)]])</f>
        <v>2</v>
      </c>
    </row>
    <row r="500" spans="1:6" hidden="1" x14ac:dyDescent="0.3">
      <c r="A500">
        <v>10</v>
      </c>
      <c r="B500" s="20">
        <v>2</v>
      </c>
      <c r="C500" s="22">
        <v>100000</v>
      </c>
      <c r="D500" s="8">
        <v>14.145534515380859</v>
      </c>
      <c r="E500" s="17">
        <f>Table1[[#This Row],[Conc (fg/ul)]]/1000</f>
        <v>100</v>
      </c>
      <c r="F500">
        <f>LOG10(Table1[[#This Row],[Conc (pg.ul)]])</f>
        <v>2</v>
      </c>
    </row>
    <row r="501" spans="1:6" hidden="1" x14ac:dyDescent="0.3">
      <c r="A501">
        <v>10</v>
      </c>
      <c r="B501" s="19">
        <v>2</v>
      </c>
      <c r="C501" s="21">
        <v>10000</v>
      </c>
      <c r="D501" s="4">
        <v>17.902406692504883</v>
      </c>
      <c r="E501" s="17">
        <f>Table1[[#This Row],[Conc (fg/ul)]]/1000</f>
        <v>10</v>
      </c>
      <c r="F501">
        <f>LOG10(Table1[[#This Row],[Conc (pg.ul)]])</f>
        <v>1</v>
      </c>
    </row>
    <row r="502" spans="1:6" hidden="1" x14ac:dyDescent="0.3">
      <c r="A502">
        <v>10</v>
      </c>
      <c r="B502" s="20">
        <v>2</v>
      </c>
      <c r="C502" s="22">
        <v>10000</v>
      </c>
      <c r="D502" s="8">
        <v>18.117351531982422</v>
      </c>
      <c r="E502" s="17">
        <f>Table1[[#This Row],[Conc (fg/ul)]]/1000</f>
        <v>10</v>
      </c>
      <c r="F502">
        <f>LOG10(Table1[[#This Row],[Conc (pg.ul)]])</f>
        <v>1</v>
      </c>
    </row>
    <row r="503" spans="1:6" hidden="1" x14ac:dyDescent="0.3">
      <c r="A503">
        <v>10</v>
      </c>
      <c r="B503" s="19">
        <v>2</v>
      </c>
      <c r="C503" s="21">
        <v>1000</v>
      </c>
      <c r="D503" s="4">
        <v>20.657529830932617</v>
      </c>
      <c r="E503" s="17">
        <f>Table1[[#This Row],[Conc (fg/ul)]]/1000</f>
        <v>1</v>
      </c>
      <c r="F503">
        <f>LOG10(Table1[[#This Row],[Conc (pg.ul)]])</f>
        <v>0</v>
      </c>
    </row>
    <row r="504" spans="1:6" hidden="1" x14ac:dyDescent="0.3">
      <c r="A504">
        <v>10</v>
      </c>
      <c r="B504" s="20">
        <v>2</v>
      </c>
      <c r="C504" s="22">
        <v>1000</v>
      </c>
      <c r="D504" s="8">
        <v>20.987848281860352</v>
      </c>
      <c r="E504" s="17">
        <f>Table1[[#This Row],[Conc (fg/ul)]]/1000</f>
        <v>1</v>
      </c>
      <c r="F504">
        <f>LOG10(Table1[[#This Row],[Conc (pg.ul)]])</f>
        <v>0</v>
      </c>
    </row>
    <row r="505" spans="1:6" hidden="1" x14ac:dyDescent="0.3">
      <c r="A505">
        <v>10</v>
      </c>
      <c r="B505" s="19">
        <v>2</v>
      </c>
      <c r="C505" s="21">
        <v>100</v>
      </c>
      <c r="D505" s="4">
        <v>24.270278930664063</v>
      </c>
      <c r="E505" s="17">
        <f>Table1[[#This Row],[Conc (fg/ul)]]/1000</f>
        <v>0.1</v>
      </c>
      <c r="F505">
        <f>LOG10(Table1[[#This Row],[Conc (pg.ul)]])</f>
        <v>-1</v>
      </c>
    </row>
    <row r="506" spans="1:6" hidden="1" x14ac:dyDescent="0.3">
      <c r="A506">
        <v>10</v>
      </c>
      <c r="B506" s="20">
        <v>2</v>
      </c>
      <c r="C506" s="22">
        <v>100</v>
      </c>
      <c r="D506" s="8">
        <v>24.526212692260742</v>
      </c>
      <c r="E506" s="17">
        <f>Table1[[#This Row],[Conc (fg/ul)]]/1000</f>
        <v>0.1</v>
      </c>
      <c r="F506">
        <f>LOG10(Table1[[#This Row],[Conc (pg.ul)]])</f>
        <v>-1</v>
      </c>
    </row>
    <row r="507" spans="1:6" hidden="1" x14ac:dyDescent="0.3">
      <c r="A507">
        <v>10</v>
      </c>
      <c r="B507" s="19">
        <v>2</v>
      </c>
      <c r="C507" s="21">
        <v>10</v>
      </c>
      <c r="D507" s="4">
        <v>27.995351791381836</v>
      </c>
      <c r="E507" s="17">
        <f>Table1[[#This Row],[Conc (fg/ul)]]/1000</f>
        <v>0.01</v>
      </c>
      <c r="F507">
        <f>LOG10(Table1[[#This Row],[Conc (pg.ul)]])</f>
        <v>-2</v>
      </c>
    </row>
    <row r="508" spans="1:6" hidden="1" x14ac:dyDescent="0.3">
      <c r="A508">
        <v>10</v>
      </c>
      <c r="B508" s="20">
        <v>2</v>
      </c>
      <c r="C508" s="22">
        <v>10</v>
      </c>
      <c r="D508" s="8">
        <v>28.129245758056641</v>
      </c>
      <c r="E508" s="17">
        <f>Table1[[#This Row],[Conc (fg/ul)]]/1000</f>
        <v>0.01</v>
      </c>
      <c r="F508">
        <f>LOG10(Table1[[#This Row],[Conc (pg.ul)]])</f>
        <v>-2</v>
      </c>
    </row>
    <row r="509" spans="1:6" hidden="1" x14ac:dyDescent="0.3">
      <c r="A509">
        <v>10</v>
      </c>
      <c r="B509" s="19">
        <v>2</v>
      </c>
      <c r="C509" s="21">
        <v>0</v>
      </c>
      <c r="D509" s="3" t="s">
        <v>5</v>
      </c>
      <c r="E509" s="17">
        <f>Table1[[#This Row],[Conc (fg/ul)]]/1000</f>
        <v>0</v>
      </c>
      <c r="F509" t="e">
        <f>LOG10(Table1[[#This Row],[Conc (pg.ul)]])</f>
        <v>#NUM!</v>
      </c>
    </row>
    <row r="510" spans="1:6" hidden="1" x14ac:dyDescent="0.3">
      <c r="A510">
        <v>10</v>
      </c>
      <c r="B510" s="20">
        <v>2</v>
      </c>
      <c r="C510" s="22">
        <v>0</v>
      </c>
      <c r="D510" s="7" t="s">
        <v>5</v>
      </c>
      <c r="E510" s="17">
        <f>Table1[[#This Row],[Conc (fg/ul)]]/1000</f>
        <v>0</v>
      </c>
      <c r="F510" t="e">
        <f>LOG10(Table1[[#This Row],[Conc (pg.ul)]])</f>
        <v>#NUM!</v>
      </c>
    </row>
    <row r="511" spans="1:6" hidden="1" x14ac:dyDescent="0.3">
      <c r="A511">
        <v>10</v>
      </c>
      <c r="B511" s="19">
        <v>4</v>
      </c>
      <c r="C511" s="21">
        <v>100000</v>
      </c>
      <c r="D511" s="4">
        <v>13.672593116760254</v>
      </c>
      <c r="E511" s="17">
        <f>Table1[[#This Row],[Conc (fg/ul)]]/1000</f>
        <v>100</v>
      </c>
      <c r="F511">
        <f>LOG10(Table1[[#This Row],[Conc (pg.ul)]])</f>
        <v>2</v>
      </c>
    </row>
    <row r="512" spans="1:6" hidden="1" x14ac:dyDescent="0.3">
      <c r="A512">
        <v>10</v>
      </c>
      <c r="B512" s="20">
        <v>4</v>
      </c>
      <c r="C512" s="22">
        <v>100000</v>
      </c>
      <c r="D512" s="8">
        <v>13.657574653625488</v>
      </c>
      <c r="E512" s="17">
        <f>Table1[[#This Row],[Conc (fg/ul)]]/1000</f>
        <v>100</v>
      </c>
      <c r="F512">
        <f>LOG10(Table1[[#This Row],[Conc (pg.ul)]])</f>
        <v>2</v>
      </c>
    </row>
    <row r="513" spans="1:6" hidden="1" x14ac:dyDescent="0.3">
      <c r="A513">
        <v>10</v>
      </c>
      <c r="B513" s="19">
        <v>4</v>
      </c>
      <c r="C513" s="21">
        <v>10000</v>
      </c>
      <c r="D513" s="4">
        <v>17.716798782348633</v>
      </c>
      <c r="E513" s="17">
        <f>Table1[[#This Row],[Conc (fg/ul)]]/1000</f>
        <v>10</v>
      </c>
      <c r="F513">
        <f>LOG10(Table1[[#This Row],[Conc (pg.ul)]])</f>
        <v>1</v>
      </c>
    </row>
    <row r="514" spans="1:6" hidden="1" x14ac:dyDescent="0.3">
      <c r="A514">
        <v>10</v>
      </c>
      <c r="B514" s="20">
        <v>4</v>
      </c>
      <c r="C514" s="22">
        <v>10000</v>
      </c>
      <c r="D514" s="8">
        <v>17.590782165527344</v>
      </c>
      <c r="E514" s="17">
        <f>Table1[[#This Row],[Conc (fg/ul)]]/1000</f>
        <v>10</v>
      </c>
      <c r="F514">
        <f>LOG10(Table1[[#This Row],[Conc (pg.ul)]])</f>
        <v>1</v>
      </c>
    </row>
    <row r="515" spans="1:6" hidden="1" x14ac:dyDescent="0.3">
      <c r="A515">
        <v>10</v>
      </c>
      <c r="B515" s="19">
        <v>4</v>
      </c>
      <c r="C515" s="21">
        <v>1000</v>
      </c>
      <c r="D515" s="4">
        <v>20.541196823120117</v>
      </c>
      <c r="E515" s="17">
        <f>Table1[[#This Row],[Conc (fg/ul)]]/1000</f>
        <v>1</v>
      </c>
      <c r="F515">
        <f>LOG10(Table1[[#This Row],[Conc (pg.ul)]])</f>
        <v>0</v>
      </c>
    </row>
    <row r="516" spans="1:6" hidden="1" x14ac:dyDescent="0.3">
      <c r="A516">
        <v>10</v>
      </c>
      <c r="B516" s="20">
        <v>4</v>
      </c>
      <c r="C516" s="22">
        <v>1000</v>
      </c>
      <c r="D516" s="8">
        <v>20.453878402709961</v>
      </c>
      <c r="E516" s="17">
        <f>Table1[[#This Row],[Conc (fg/ul)]]/1000</f>
        <v>1</v>
      </c>
      <c r="F516">
        <f>LOG10(Table1[[#This Row],[Conc (pg.ul)]])</f>
        <v>0</v>
      </c>
    </row>
    <row r="517" spans="1:6" hidden="1" x14ac:dyDescent="0.3">
      <c r="A517">
        <v>10</v>
      </c>
      <c r="B517" s="19">
        <v>4</v>
      </c>
      <c r="C517" s="21">
        <v>100</v>
      </c>
      <c r="D517" s="4">
        <v>23.998142242431641</v>
      </c>
      <c r="E517" s="17">
        <f>Table1[[#This Row],[Conc (fg/ul)]]/1000</f>
        <v>0.1</v>
      </c>
      <c r="F517">
        <f>LOG10(Table1[[#This Row],[Conc (pg.ul)]])</f>
        <v>-1</v>
      </c>
    </row>
    <row r="518" spans="1:6" hidden="1" x14ac:dyDescent="0.3">
      <c r="A518">
        <v>10</v>
      </c>
      <c r="B518" s="20">
        <v>4</v>
      </c>
      <c r="C518" s="22">
        <v>100</v>
      </c>
      <c r="D518" s="8">
        <v>23.984472274780273</v>
      </c>
      <c r="E518" s="17">
        <f>Table1[[#This Row],[Conc (fg/ul)]]/1000</f>
        <v>0.1</v>
      </c>
      <c r="F518">
        <f>LOG10(Table1[[#This Row],[Conc (pg.ul)]])</f>
        <v>-1</v>
      </c>
    </row>
    <row r="519" spans="1:6" hidden="1" x14ac:dyDescent="0.3">
      <c r="A519">
        <v>10</v>
      </c>
      <c r="B519" s="19">
        <v>4</v>
      </c>
      <c r="C519" s="21">
        <v>10</v>
      </c>
      <c r="D519" s="4">
        <v>27.688098907470703</v>
      </c>
      <c r="E519" s="17">
        <f>Table1[[#This Row],[Conc (fg/ul)]]/1000</f>
        <v>0.01</v>
      </c>
      <c r="F519">
        <f>LOG10(Table1[[#This Row],[Conc (pg.ul)]])</f>
        <v>-2</v>
      </c>
    </row>
    <row r="520" spans="1:6" hidden="1" x14ac:dyDescent="0.3">
      <c r="A520">
        <v>10</v>
      </c>
      <c r="B520" s="20">
        <v>4</v>
      </c>
      <c r="C520" s="22">
        <v>10</v>
      </c>
      <c r="D520" s="8">
        <v>27.660253524780273</v>
      </c>
      <c r="E520" s="17">
        <f>Table1[[#This Row],[Conc (fg/ul)]]/1000</f>
        <v>0.01</v>
      </c>
      <c r="F520">
        <f>LOG10(Table1[[#This Row],[Conc (pg.ul)]])</f>
        <v>-2</v>
      </c>
    </row>
    <row r="521" spans="1:6" hidden="1" x14ac:dyDescent="0.3">
      <c r="A521">
        <v>10</v>
      </c>
      <c r="B521" s="19">
        <v>4</v>
      </c>
      <c r="C521" s="21">
        <v>0</v>
      </c>
      <c r="D521" s="3" t="s">
        <v>5</v>
      </c>
      <c r="E521" s="17">
        <f>Table1[[#This Row],[Conc (fg/ul)]]/1000</f>
        <v>0</v>
      </c>
      <c r="F521" t="e">
        <f>LOG10(Table1[[#This Row],[Conc (pg.ul)]])</f>
        <v>#NUM!</v>
      </c>
    </row>
    <row r="522" spans="1:6" hidden="1" x14ac:dyDescent="0.3">
      <c r="A522">
        <v>10</v>
      </c>
      <c r="B522" s="20">
        <v>4</v>
      </c>
      <c r="C522" s="22">
        <v>0</v>
      </c>
      <c r="D522" s="7" t="s">
        <v>5</v>
      </c>
      <c r="E522" s="17">
        <f>Table1[[#This Row],[Conc (fg/ul)]]/1000</f>
        <v>0</v>
      </c>
      <c r="F522" t="e">
        <f>LOG10(Table1[[#This Row],[Conc (pg.ul)]])</f>
        <v>#NUM!</v>
      </c>
    </row>
    <row r="523" spans="1:6" hidden="1" x14ac:dyDescent="0.3">
      <c r="A523">
        <v>10</v>
      </c>
      <c r="B523" s="19">
        <v>5</v>
      </c>
      <c r="C523" s="21">
        <v>100000</v>
      </c>
      <c r="D523" s="4">
        <v>13.778042793273926</v>
      </c>
      <c r="E523" s="17">
        <f>Table1[[#This Row],[Conc (fg/ul)]]/1000</f>
        <v>100</v>
      </c>
      <c r="F523">
        <f>LOG10(Table1[[#This Row],[Conc (pg.ul)]])</f>
        <v>2</v>
      </c>
    </row>
    <row r="524" spans="1:6" hidden="1" x14ac:dyDescent="0.3">
      <c r="A524">
        <v>10</v>
      </c>
      <c r="B524" s="20">
        <v>5</v>
      </c>
      <c r="C524" s="22">
        <v>100000</v>
      </c>
      <c r="D524" s="8">
        <v>13.757037162780762</v>
      </c>
      <c r="E524" s="17">
        <f>Table1[[#This Row],[Conc (fg/ul)]]/1000</f>
        <v>100</v>
      </c>
      <c r="F524">
        <f>LOG10(Table1[[#This Row],[Conc (pg.ul)]])</f>
        <v>2</v>
      </c>
    </row>
    <row r="525" spans="1:6" hidden="1" x14ac:dyDescent="0.3">
      <c r="A525">
        <v>10</v>
      </c>
      <c r="B525" s="19">
        <v>5</v>
      </c>
      <c r="C525" s="21">
        <v>10000</v>
      </c>
      <c r="D525" s="4">
        <v>17.816373825073242</v>
      </c>
      <c r="E525" s="17">
        <f>Table1[[#This Row],[Conc (fg/ul)]]/1000</f>
        <v>10</v>
      </c>
      <c r="F525">
        <f>LOG10(Table1[[#This Row],[Conc (pg.ul)]])</f>
        <v>1</v>
      </c>
    </row>
    <row r="526" spans="1:6" hidden="1" x14ac:dyDescent="0.3">
      <c r="A526">
        <v>10</v>
      </c>
      <c r="B526" s="20">
        <v>5</v>
      </c>
      <c r="C526" s="22">
        <v>10000</v>
      </c>
      <c r="D526" s="8">
        <v>17.797744750976563</v>
      </c>
      <c r="E526" s="17">
        <f>Table1[[#This Row],[Conc (fg/ul)]]/1000</f>
        <v>10</v>
      </c>
      <c r="F526">
        <f>LOG10(Table1[[#This Row],[Conc (pg.ul)]])</f>
        <v>1</v>
      </c>
    </row>
    <row r="527" spans="1:6" hidden="1" x14ac:dyDescent="0.3">
      <c r="A527">
        <v>10</v>
      </c>
      <c r="B527" s="19">
        <v>5</v>
      </c>
      <c r="C527" s="21">
        <v>1000</v>
      </c>
      <c r="D527" s="4">
        <v>20.642248153686523</v>
      </c>
      <c r="E527" s="17">
        <f>Table1[[#This Row],[Conc (fg/ul)]]/1000</f>
        <v>1</v>
      </c>
      <c r="F527">
        <f>LOG10(Table1[[#This Row],[Conc (pg.ul)]])</f>
        <v>0</v>
      </c>
    </row>
    <row r="528" spans="1:6" hidden="1" x14ac:dyDescent="0.3">
      <c r="A528">
        <v>10</v>
      </c>
      <c r="B528" s="20">
        <v>5</v>
      </c>
      <c r="C528" s="22">
        <v>1000</v>
      </c>
      <c r="D528" s="8">
        <v>20.552248001098633</v>
      </c>
      <c r="E528" s="17">
        <f>Table1[[#This Row],[Conc (fg/ul)]]/1000</f>
        <v>1</v>
      </c>
      <c r="F528">
        <f>LOG10(Table1[[#This Row],[Conc (pg.ul)]])</f>
        <v>0</v>
      </c>
    </row>
    <row r="529" spans="1:6" hidden="1" x14ac:dyDescent="0.3">
      <c r="A529">
        <v>10</v>
      </c>
      <c r="B529" s="19">
        <v>5</v>
      </c>
      <c r="C529" s="21">
        <v>100</v>
      </c>
      <c r="D529" s="4">
        <v>24.191219329833984</v>
      </c>
      <c r="E529" s="17">
        <f>Table1[[#This Row],[Conc (fg/ul)]]/1000</f>
        <v>0.1</v>
      </c>
      <c r="F529">
        <f>LOG10(Table1[[#This Row],[Conc (pg.ul)]])</f>
        <v>-1</v>
      </c>
    </row>
    <row r="530" spans="1:6" hidden="1" x14ac:dyDescent="0.3">
      <c r="A530">
        <v>10</v>
      </c>
      <c r="B530" s="20">
        <v>5</v>
      </c>
      <c r="C530" s="22">
        <v>100</v>
      </c>
      <c r="D530" s="8">
        <v>24.144128799438477</v>
      </c>
      <c r="E530" s="17">
        <f>Table1[[#This Row],[Conc (fg/ul)]]/1000</f>
        <v>0.1</v>
      </c>
      <c r="F530">
        <f>LOG10(Table1[[#This Row],[Conc (pg.ul)]])</f>
        <v>-1</v>
      </c>
    </row>
    <row r="531" spans="1:6" hidden="1" x14ac:dyDescent="0.3">
      <c r="A531">
        <v>10</v>
      </c>
      <c r="B531" s="19">
        <v>5</v>
      </c>
      <c r="C531" s="21">
        <v>10</v>
      </c>
      <c r="D531" s="4">
        <v>27.951253890991211</v>
      </c>
      <c r="E531" s="17">
        <f>Table1[[#This Row],[Conc (fg/ul)]]/1000</f>
        <v>0.01</v>
      </c>
      <c r="F531">
        <f>LOG10(Table1[[#This Row],[Conc (pg.ul)]])</f>
        <v>-2</v>
      </c>
    </row>
    <row r="532" spans="1:6" hidden="1" x14ac:dyDescent="0.3">
      <c r="A532">
        <v>10</v>
      </c>
      <c r="B532" s="20">
        <v>5</v>
      </c>
      <c r="C532" s="22">
        <v>10</v>
      </c>
      <c r="D532" s="8">
        <v>27.90605354309082</v>
      </c>
      <c r="E532" s="17">
        <f>Table1[[#This Row],[Conc (fg/ul)]]/1000</f>
        <v>0.01</v>
      </c>
      <c r="F532">
        <f>LOG10(Table1[[#This Row],[Conc (pg.ul)]])</f>
        <v>-2</v>
      </c>
    </row>
    <row r="533" spans="1:6" hidden="1" x14ac:dyDescent="0.3">
      <c r="A533">
        <v>10</v>
      </c>
      <c r="B533" s="19">
        <v>5</v>
      </c>
      <c r="C533" s="21">
        <v>0</v>
      </c>
      <c r="D533" s="3" t="s">
        <v>5</v>
      </c>
      <c r="E533" s="17">
        <f>Table1[[#This Row],[Conc (fg/ul)]]/1000</f>
        <v>0</v>
      </c>
      <c r="F533" t="e">
        <f>LOG10(Table1[[#This Row],[Conc (pg.ul)]])</f>
        <v>#NUM!</v>
      </c>
    </row>
    <row r="534" spans="1:6" hidden="1" x14ac:dyDescent="0.3">
      <c r="A534">
        <v>10</v>
      </c>
      <c r="B534" s="20">
        <v>5</v>
      </c>
      <c r="C534" s="22">
        <v>0</v>
      </c>
      <c r="D534" s="7" t="s">
        <v>5</v>
      </c>
      <c r="E534" s="17">
        <f>Table1[[#This Row],[Conc (fg/ul)]]/1000</f>
        <v>0</v>
      </c>
      <c r="F534" t="e">
        <f>LOG10(Table1[[#This Row],[Conc (pg.ul)]])</f>
        <v>#NUM!</v>
      </c>
    </row>
    <row r="535" spans="1:6" hidden="1" x14ac:dyDescent="0.3">
      <c r="A535">
        <v>10</v>
      </c>
      <c r="B535" s="19">
        <v>7</v>
      </c>
      <c r="C535" s="21">
        <v>100000</v>
      </c>
      <c r="D535" s="4">
        <v>13.816885948181152</v>
      </c>
      <c r="E535" s="17">
        <f>Table1[[#This Row],[Conc (fg/ul)]]/1000</f>
        <v>100</v>
      </c>
      <c r="F535">
        <f>LOG10(Table1[[#This Row],[Conc (pg.ul)]])</f>
        <v>2</v>
      </c>
    </row>
    <row r="536" spans="1:6" hidden="1" x14ac:dyDescent="0.3">
      <c r="A536">
        <v>10</v>
      </c>
      <c r="B536" s="20">
        <v>7</v>
      </c>
      <c r="C536" s="22">
        <v>100000</v>
      </c>
      <c r="D536" s="8">
        <v>13.711454391479492</v>
      </c>
      <c r="E536" s="17">
        <f>Table1[[#This Row],[Conc (fg/ul)]]/1000</f>
        <v>100</v>
      </c>
      <c r="F536">
        <f>LOG10(Table1[[#This Row],[Conc (pg.ul)]])</f>
        <v>2</v>
      </c>
    </row>
    <row r="537" spans="1:6" hidden="1" x14ac:dyDescent="0.3">
      <c r="A537">
        <v>10</v>
      </c>
      <c r="B537" s="19">
        <v>7</v>
      </c>
      <c r="C537" s="21">
        <v>10000</v>
      </c>
      <c r="D537" s="4">
        <v>17.845335006713867</v>
      </c>
      <c r="E537" s="17">
        <f>Table1[[#This Row],[Conc (fg/ul)]]/1000</f>
        <v>10</v>
      </c>
      <c r="F537">
        <f>LOG10(Table1[[#This Row],[Conc (pg.ul)]])</f>
        <v>1</v>
      </c>
    </row>
    <row r="538" spans="1:6" hidden="1" x14ac:dyDescent="0.3">
      <c r="A538">
        <v>10</v>
      </c>
      <c r="B538" s="20">
        <v>7</v>
      </c>
      <c r="C538" s="22">
        <v>10000</v>
      </c>
      <c r="D538" s="8">
        <v>17.777009963989258</v>
      </c>
      <c r="E538" s="17">
        <f>Table1[[#This Row],[Conc (fg/ul)]]/1000</f>
        <v>10</v>
      </c>
      <c r="F538">
        <f>LOG10(Table1[[#This Row],[Conc (pg.ul)]])</f>
        <v>1</v>
      </c>
    </row>
    <row r="539" spans="1:6" hidden="1" x14ac:dyDescent="0.3">
      <c r="A539">
        <v>10</v>
      </c>
      <c r="B539" s="19">
        <v>7</v>
      </c>
      <c r="C539" s="21">
        <v>1000</v>
      </c>
      <c r="D539" s="4">
        <v>20.696222305297852</v>
      </c>
      <c r="E539" s="17">
        <f>Table1[[#This Row],[Conc (fg/ul)]]/1000</f>
        <v>1</v>
      </c>
      <c r="F539">
        <f>LOG10(Table1[[#This Row],[Conc (pg.ul)]])</f>
        <v>0</v>
      </c>
    </row>
    <row r="540" spans="1:6" hidden="1" x14ac:dyDescent="0.3">
      <c r="A540">
        <v>10</v>
      </c>
      <c r="B540" s="20">
        <v>7</v>
      </c>
      <c r="C540" s="22">
        <v>1000</v>
      </c>
      <c r="D540" s="8">
        <v>20.607620239257813</v>
      </c>
      <c r="E540" s="17">
        <f>Table1[[#This Row],[Conc (fg/ul)]]/1000</f>
        <v>1</v>
      </c>
      <c r="F540">
        <f>LOG10(Table1[[#This Row],[Conc (pg.ul)]])</f>
        <v>0</v>
      </c>
    </row>
    <row r="541" spans="1:6" hidden="1" x14ac:dyDescent="0.3">
      <c r="A541">
        <v>10</v>
      </c>
      <c r="B541" s="19">
        <v>7</v>
      </c>
      <c r="C541" s="21">
        <v>100</v>
      </c>
      <c r="D541" s="4">
        <v>24.246635437011719</v>
      </c>
      <c r="E541" s="17">
        <f>Table1[[#This Row],[Conc (fg/ul)]]/1000</f>
        <v>0.1</v>
      </c>
      <c r="F541">
        <f>LOG10(Table1[[#This Row],[Conc (pg.ul)]])</f>
        <v>-1</v>
      </c>
    </row>
    <row r="542" spans="1:6" hidden="1" x14ac:dyDescent="0.3">
      <c r="A542">
        <v>10</v>
      </c>
      <c r="B542" s="20">
        <v>7</v>
      </c>
      <c r="C542" s="22">
        <v>100</v>
      </c>
      <c r="D542" s="8">
        <v>24.228132247924805</v>
      </c>
      <c r="E542" s="17">
        <f>Table1[[#This Row],[Conc (fg/ul)]]/1000</f>
        <v>0.1</v>
      </c>
      <c r="F542">
        <f>LOG10(Table1[[#This Row],[Conc (pg.ul)]])</f>
        <v>-1</v>
      </c>
    </row>
    <row r="543" spans="1:6" hidden="1" x14ac:dyDescent="0.3">
      <c r="A543">
        <v>10</v>
      </c>
      <c r="B543" s="19">
        <v>7</v>
      </c>
      <c r="C543" s="21">
        <v>10</v>
      </c>
      <c r="D543" s="4">
        <v>27.969831466674805</v>
      </c>
      <c r="E543" s="17">
        <f>Table1[[#This Row],[Conc (fg/ul)]]/1000</f>
        <v>0.01</v>
      </c>
      <c r="F543">
        <f>LOG10(Table1[[#This Row],[Conc (pg.ul)]])</f>
        <v>-2</v>
      </c>
    </row>
    <row r="544" spans="1:6" hidden="1" x14ac:dyDescent="0.3">
      <c r="A544">
        <v>10</v>
      </c>
      <c r="B544" s="20">
        <v>7</v>
      </c>
      <c r="C544" s="22">
        <v>10</v>
      </c>
      <c r="D544" s="8">
        <v>27.927892684936523</v>
      </c>
      <c r="E544" s="17">
        <f>Table1[[#This Row],[Conc (fg/ul)]]/1000</f>
        <v>0.01</v>
      </c>
      <c r="F544">
        <f>LOG10(Table1[[#This Row],[Conc (pg.ul)]])</f>
        <v>-2</v>
      </c>
    </row>
    <row r="545" spans="1:6" hidden="1" x14ac:dyDescent="0.3">
      <c r="A545">
        <v>10</v>
      </c>
      <c r="B545" s="19">
        <v>7</v>
      </c>
      <c r="C545" s="21">
        <v>0</v>
      </c>
      <c r="D545" s="3" t="s">
        <v>5</v>
      </c>
      <c r="E545" s="17">
        <f>Table1[[#This Row],[Conc (fg/ul)]]/1000</f>
        <v>0</v>
      </c>
      <c r="F545" t="e">
        <f>LOG10(Table1[[#This Row],[Conc (pg.ul)]])</f>
        <v>#NUM!</v>
      </c>
    </row>
    <row r="546" spans="1:6" hidden="1" x14ac:dyDescent="0.3">
      <c r="A546">
        <v>10</v>
      </c>
      <c r="B546" s="20">
        <v>7</v>
      </c>
      <c r="C546" s="22">
        <v>0</v>
      </c>
      <c r="D546" s="7" t="s">
        <v>5</v>
      </c>
      <c r="E546" s="17">
        <f>Table1[[#This Row],[Conc (fg/ul)]]/1000</f>
        <v>0</v>
      </c>
      <c r="F546" t="e">
        <f>LOG10(Table1[[#This Row],[Conc (pg.ul)]])</f>
        <v>#NUM!</v>
      </c>
    </row>
    <row r="547" spans="1:6" hidden="1" x14ac:dyDescent="0.3">
      <c r="A547">
        <v>10</v>
      </c>
      <c r="B547" s="19">
        <v>10</v>
      </c>
      <c r="C547" s="21">
        <v>100000</v>
      </c>
      <c r="D547" s="4">
        <v>14.081713676452637</v>
      </c>
      <c r="E547" s="17">
        <f>Table1[[#This Row],[Conc (fg/ul)]]/1000</f>
        <v>100</v>
      </c>
      <c r="F547">
        <f>LOG10(Table1[[#This Row],[Conc (pg.ul)]])</f>
        <v>2</v>
      </c>
    </row>
    <row r="548" spans="1:6" hidden="1" x14ac:dyDescent="0.3">
      <c r="A548">
        <v>10</v>
      </c>
      <c r="B548" s="20">
        <v>10</v>
      </c>
      <c r="C548" s="22">
        <v>100000</v>
      </c>
      <c r="D548" s="8">
        <v>14.273807525634766</v>
      </c>
      <c r="E548" s="17">
        <f>Table1[[#This Row],[Conc (fg/ul)]]/1000</f>
        <v>100</v>
      </c>
      <c r="F548">
        <f>LOG10(Table1[[#This Row],[Conc (pg.ul)]])</f>
        <v>2</v>
      </c>
    </row>
    <row r="549" spans="1:6" hidden="1" x14ac:dyDescent="0.3">
      <c r="A549">
        <v>10</v>
      </c>
      <c r="B549" s="19">
        <v>10</v>
      </c>
      <c r="C549" s="21">
        <v>10000</v>
      </c>
      <c r="D549" s="4">
        <v>18.155765533447266</v>
      </c>
      <c r="E549" s="17">
        <f>Table1[[#This Row],[Conc (fg/ul)]]/1000</f>
        <v>10</v>
      </c>
      <c r="F549">
        <f>LOG10(Table1[[#This Row],[Conc (pg.ul)]])</f>
        <v>1</v>
      </c>
    </row>
    <row r="550" spans="1:6" hidden="1" x14ac:dyDescent="0.3">
      <c r="A550">
        <v>10</v>
      </c>
      <c r="B550" s="20">
        <v>10</v>
      </c>
      <c r="C550" s="22">
        <v>10000</v>
      </c>
      <c r="D550" s="8">
        <v>18.363258361816406</v>
      </c>
      <c r="E550" s="17">
        <f>Table1[[#This Row],[Conc (fg/ul)]]/1000</f>
        <v>10</v>
      </c>
      <c r="F550">
        <f>LOG10(Table1[[#This Row],[Conc (pg.ul)]])</f>
        <v>1</v>
      </c>
    </row>
    <row r="551" spans="1:6" hidden="1" x14ac:dyDescent="0.3">
      <c r="A551">
        <v>10</v>
      </c>
      <c r="B551" s="19">
        <v>10</v>
      </c>
      <c r="C551" s="21">
        <v>1000</v>
      </c>
      <c r="D551" s="4">
        <v>20.906435012817383</v>
      </c>
      <c r="E551" s="17">
        <f>Table1[[#This Row],[Conc (fg/ul)]]/1000</f>
        <v>1</v>
      </c>
      <c r="F551">
        <f>LOG10(Table1[[#This Row],[Conc (pg.ul)]])</f>
        <v>0</v>
      </c>
    </row>
    <row r="552" spans="1:6" hidden="1" x14ac:dyDescent="0.3">
      <c r="A552">
        <v>10</v>
      </c>
      <c r="B552" s="20">
        <v>10</v>
      </c>
      <c r="C552" s="22">
        <v>1000</v>
      </c>
      <c r="D552" s="8">
        <v>21.223522186279297</v>
      </c>
      <c r="E552" s="17">
        <f>Table1[[#This Row],[Conc (fg/ul)]]/1000</f>
        <v>1</v>
      </c>
      <c r="F552">
        <f>LOG10(Table1[[#This Row],[Conc (pg.ul)]])</f>
        <v>0</v>
      </c>
    </row>
    <row r="553" spans="1:6" hidden="1" x14ac:dyDescent="0.3">
      <c r="A553">
        <v>10</v>
      </c>
      <c r="B553" s="19">
        <v>10</v>
      </c>
      <c r="C553" s="21">
        <v>100</v>
      </c>
      <c r="D553" s="4">
        <v>24.426704406738281</v>
      </c>
      <c r="E553" s="17">
        <f>Table1[[#This Row],[Conc (fg/ul)]]/1000</f>
        <v>0.1</v>
      </c>
      <c r="F553">
        <f>LOG10(Table1[[#This Row],[Conc (pg.ul)]])</f>
        <v>-1</v>
      </c>
    </row>
    <row r="554" spans="1:6" hidden="1" x14ac:dyDescent="0.3">
      <c r="A554">
        <v>10</v>
      </c>
      <c r="B554" s="20">
        <v>10</v>
      </c>
      <c r="C554" s="22">
        <v>100</v>
      </c>
      <c r="D554" s="8">
        <v>24.718345642089844</v>
      </c>
      <c r="E554" s="17">
        <f>Table1[[#This Row],[Conc (fg/ul)]]/1000</f>
        <v>0.1</v>
      </c>
      <c r="F554">
        <f>LOG10(Table1[[#This Row],[Conc (pg.ul)]])</f>
        <v>-1</v>
      </c>
    </row>
    <row r="555" spans="1:6" hidden="1" x14ac:dyDescent="0.3">
      <c r="A555">
        <v>10</v>
      </c>
      <c r="B555" s="19">
        <v>10</v>
      </c>
      <c r="C555" s="21">
        <v>10</v>
      </c>
      <c r="D555" s="4">
        <v>28.161575317382813</v>
      </c>
      <c r="E555" s="17">
        <f>Table1[[#This Row],[Conc (fg/ul)]]/1000</f>
        <v>0.01</v>
      </c>
      <c r="F555">
        <f>LOG10(Table1[[#This Row],[Conc (pg.ul)]])</f>
        <v>-2</v>
      </c>
    </row>
    <row r="556" spans="1:6" hidden="1" x14ac:dyDescent="0.3">
      <c r="A556">
        <v>10</v>
      </c>
      <c r="B556" s="20">
        <v>10</v>
      </c>
      <c r="C556" s="22">
        <v>10</v>
      </c>
      <c r="D556" s="8">
        <v>28.352964401245117</v>
      </c>
      <c r="E556" s="17">
        <f>Table1[[#This Row],[Conc (fg/ul)]]/1000</f>
        <v>0.01</v>
      </c>
      <c r="F556">
        <f>LOG10(Table1[[#This Row],[Conc (pg.ul)]])</f>
        <v>-2</v>
      </c>
    </row>
    <row r="557" spans="1:6" hidden="1" x14ac:dyDescent="0.3">
      <c r="A557">
        <v>10</v>
      </c>
      <c r="B557" s="19">
        <v>10</v>
      </c>
      <c r="C557" s="21">
        <v>0</v>
      </c>
      <c r="D557" s="3" t="s">
        <v>5</v>
      </c>
      <c r="E557" s="17">
        <f>Table1[[#This Row],[Conc (fg/ul)]]/1000</f>
        <v>0</v>
      </c>
      <c r="F557" t="e">
        <f>LOG10(Table1[[#This Row],[Conc (pg.ul)]])</f>
        <v>#NUM!</v>
      </c>
    </row>
    <row r="558" spans="1:6" hidden="1" x14ac:dyDescent="0.3">
      <c r="A558">
        <v>10</v>
      </c>
      <c r="B558" s="23">
        <v>10</v>
      </c>
      <c r="C558" s="24">
        <v>0</v>
      </c>
      <c r="D558" s="25" t="s">
        <v>5</v>
      </c>
      <c r="E558" s="17">
        <f>Table1[[#This Row],[Conc (fg/ul)]]/1000</f>
        <v>0</v>
      </c>
      <c r="F558" t="e">
        <f>LOG10(Table1[[#This Row],[Conc (pg.ul)]])</f>
        <v>#NUM!</v>
      </c>
    </row>
    <row r="559" spans="1:6" hidden="1" x14ac:dyDescent="0.3">
      <c r="A559">
        <v>11</v>
      </c>
      <c r="B559" s="19">
        <v>2</v>
      </c>
      <c r="C559" s="21">
        <v>100000</v>
      </c>
      <c r="D559" s="4">
        <v>13.976945877075195</v>
      </c>
      <c r="E559" s="17">
        <f>Table1[[#This Row],[Conc (fg/ul)]]/1000</f>
        <v>100</v>
      </c>
      <c r="F559">
        <f>LOG10(Table1[[#This Row],[Conc (pg.ul)]])</f>
        <v>2</v>
      </c>
    </row>
    <row r="560" spans="1:6" hidden="1" x14ac:dyDescent="0.3">
      <c r="A560">
        <v>11</v>
      </c>
      <c r="B560" s="20">
        <v>2</v>
      </c>
      <c r="C560" s="22">
        <v>100000</v>
      </c>
      <c r="D560" s="8">
        <v>14.071878433227539</v>
      </c>
      <c r="E560" s="17">
        <f>Table1[[#This Row],[Conc (fg/ul)]]/1000</f>
        <v>100</v>
      </c>
      <c r="F560">
        <f>LOG10(Table1[[#This Row],[Conc (pg.ul)]])</f>
        <v>2</v>
      </c>
    </row>
    <row r="561" spans="1:6" hidden="1" x14ac:dyDescent="0.3">
      <c r="A561">
        <v>11</v>
      </c>
      <c r="B561" s="19">
        <v>2</v>
      </c>
      <c r="C561" s="21">
        <v>10000</v>
      </c>
      <c r="D561" s="4">
        <v>18.689107894897461</v>
      </c>
      <c r="E561" s="17">
        <f>Table1[[#This Row],[Conc (fg/ul)]]/1000</f>
        <v>10</v>
      </c>
      <c r="F561">
        <f>LOG10(Table1[[#This Row],[Conc (pg.ul)]])</f>
        <v>1</v>
      </c>
    </row>
    <row r="562" spans="1:6" hidden="1" x14ac:dyDescent="0.3">
      <c r="A562">
        <v>11</v>
      </c>
      <c r="B562" s="20">
        <v>2</v>
      </c>
      <c r="C562" s="22">
        <v>10000</v>
      </c>
      <c r="D562" s="8">
        <v>18.392190933227539</v>
      </c>
      <c r="E562" s="17">
        <f>Table1[[#This Row],[Conc (fg/ul)]]/1000</f>
        <v>10</v>
      </c>
      <c r="F562">
        <f>LOG10(Table1[[#This Row],[Conc (pg.ul)]])</f>
        <v>1</v>
      </c>
    </row>
    <row r="563" spans="1:6" hidden="1" x14ac:dyDescent="0.3">
      <c r="A563">
        <v>11</v>
      </c>
      <c r="B563" s="19">
        <v>2</v>
      </c>
      <c r="C563" s="21">
        <v>1000</v>
      </c>
      <c r="D563" s="4">
        <v>21.333314895629883</v>
      </c>
      <c r="E563" s="17">
        <f>Table1[[#This Row],[Conc (fg/ul)]]/1000</f>
        <v>1</v>
      </c>
      <c r="F563">
        <f>LOG10(Table1[[#This Row],[Conc (pg.ul)]])</f>
        <v>0</v>
      </c>
    </row>
    <row r="564" spans="1:6" hidden="1" x14ac:dyDescent="0.3">
      <c r="A564">
        <v>11</v>
      </c>
      <c r="B564" s="20">
        <v>2</v>
      </c>
      <c r="C564" s="22">
        <v>1000</v>
      </c>
      <c r="D564" s="8">
        <v>21.509639739990234</v>
      </c>
      <c r="E564" s="17">
        <f>Table1[[#This Row],[Conc (fg/ul)]]/1000</f>
        <v>1</v>
      </c>
      <c r="F564">
        <f>LOG10(Table1[[#This Row],[Conc (pg.ul)]])</f>
        <v>0</v>
      </c>
    </row>
    <row r="565" spans="1:6" hidden="1" x14ac:dyDescent="0.3">
      <c r="A565">
        <v>11</v>
      </c>
      <c r="B565" s="19">
        <v>2</v>
      </c>
      <c r="C565" s="21">
        <v>100</v>
      </c>
      <c r="D565" s="4">
        <v>25.379005432128906</v>
      </c>
      <c r="E565" s="17">
        <f>Table1[[#This Row],[Conc (fg/ul)]]/1000</f>
        <v>0.1</v>
      </c>
      <c r="F565">
        <f>LOG10(Table1[[#This Row],[Conc (pg.ul)]])</f>
        <v>-1</v>
      </c>
    </row>
    <row r="566" spans="1:6" hidden="1" x14ac:dyDescent="0.3">
      <c r="A566">
        <v>11</v>
      </c>
      <c r="B566" s="20">
        <v>2</v>
      </c>
      <c r="C566" s="22">
        <v>100</v>
      </c>
      <c r="D566" s="8">
        <v>25.238910675048828</v>
      </c>
      <c r="E566" s="17">
        <f>Table1[[#This Row],[Conc (fg/ul)]]/1000</f>
        <v>0.1</v>
      </c>
      <c r="F566">
        <f>LOG10(Table1[[#This Row],[Conc (pg.ul)]])</f>
        <v>-1</v>
      </c>
    </row>
    <row r="567" spans="1:6" hidden="1" x14ac:dyDescent="0.3">
      <c r="A567">
        <v>11</v>
      </c>
      <c r="B567" s="19">
        <v>2</v>
      </c>
      <c r="C567" s="21">
        <v>10</v>
      </c>
      <c r="D567" s="4">
        <v>28.841297149658203</v>
      </c>
      <c r="E567" s="17">
        <f>Table1[[#This Row],[Conc (fg/ul)]]/1000</f>
        <v>0.01</v>
      </c>
      <c r="F567">
        <f>LOG10(Table1[[#This Row],[Conc (pg.ul)]])</f>
        <v>-2</v>
      </c>
    </row>
    <row r="568" spans="1:6" hidden="1" x14ac:dyDescent="0.3">
      <c r="A568">
        <v>11</v>
      </c>
      <c r="B568" s="20">
        <v>2</v>
      </c>
      <c r="C568" s="22">
        <v>10</v>
      </c>
      <c r="D568" s="8">
        <v>27.867586135864258</v>
      </c>
      <c r="E568" s="17">
        <f>Table1[[#This Row],[Conc (fg/ul)]]/1000</f>
        <v>0.01</v>
      </c>
      <c r="F568">
        <f>LOG10(Table1[[#This Row],[Conc (pg.ul)]])</f>
        <v>-2</v>
      </c>
    </row>
    <row r="569" spans="1:6" hidden="1" x14ac:dyDescent="0.3">
      <c r="A569">
        <v>11</v>
      </c>
      <c r="B569" s="19">
        <v>2</v>
      </c>
      <c r="C569" s="21">
        <v>0</v>
      </c>
      <c r="D569" s="3" t="s">
        <v>5</v>
      </c>
      <c r="E569" s="17">
        <f>Table1[[#This Row],[Conc (fg/ul)]]/1000</f>
        <v>0</v>
      </c>
      <c r="F569" t="e">
        <f>LOG10(Table1[[#This Row],[Conc (pg.ul)]])</f>
        <v>#NUM!</v>
      </c>
    </row>
    <row r="570" spans="1:6" hidden="1" x14ac:dyDescent="0.3">
      <c r="A570">
        <v>11</v>
      </c>
      <c r="B570" s="20">
        <v>2</v>
      </c>
      <c r="C570" s="22">
        <v>0</v>
      </c>
      <c r="D570" s="7" t="s">
        <v>5</v>
      </c>
      <c r="E570" s="17">
        <f>Table1[[#This Row],[Conc (fg/ul)]]/1000</f>
        <v>0</v>
      </c>
      <c r="F570" t="e">
        <f>LOG10(Table1[[#This Row],[Conc (pg.ul)]])</f>
        <v>#NUM!</v>
      </c>
    </row>
    <row r="571" spans="1:6" hidden="1" x14ac:dyDescent="0.3">
      <c r="A571">
        <v>11</v>
      </c>
      <c r="B571" s="19">
        <v>4</v>
      </c>
      <c r="C571" s="21">
        <v>100000</v>
      </c>
      <c r="D571" s="4">
        <v>13.704133033752441</v>
      </c>
      <c r="E571" s="17">
        <f>Table1[[#This Row],[Conc (fg/ul)]]/1000</f>
        <v>100</v>
      </c>
      <c r="F571">
        <f>LOG10(Table1[[#This Row],[Conc (pg.ul)]])</f>
        <v>2</v>
      </c>
    </row>
    <row r="572" spans="1:6" hidden="1" x14ac:dyDescent="0.3">
      <c r="A572">
        <v>11</v>
      </c>
      <c r="B572" s="20">
        <v>4</v>
      </c>
      <c r="C572" s="22">
        <v>100000</v>
      </c>
      <c r="D572" s="8">
        <v>13.648039817810059</v>
      </c>
      <c r="E572" s="17">
        <f>Table1[[#This Row],[Conc (fg/ul)]]/1000</f>
        <v>100</v>
      </c>
      <c r="F572">
        <f>LOG10(Table1[[#This Row],[Conc (pg.ul)]])</f>
        <v>2</v>
      </c>
    </row>
    <row r="573" spans="1:6" hidden="1" x14ac:dyDescent="0.3">
      <c r="A573">
        <v>11</v>
      </c>
      <c r="B573" s="19">
        <v>4</v>
      </c>
      <c r="C573" s="21">
        <v>10000</v>
      </c>
      <c r="D573" s="4">
        <v>18.207931518554688</v>
      </c>
      <c r="E573" s="17">
        <f>Table1[[#This Row],[Conc (fg/ul)]]/1000</f>
        <v>10</v>
      </c>
      <c r="F573">
        <f>LOG10(Table1[[#This Row],[Conc (pg.ul)]])</f>
        <v>1</v>
      </c>
    </row>
    <row r="574" spans="1:6" hidden="1" x14ac:dyDescent="0.3">
      <c r="A574">
        <v>11</v>
      </c>
      <c r="B574" s="20">
        <v>4</v>
      </c>
      <c r="C574" s="22">
        <v>10000</v>
      </c>
      <c r="D574" s="8">
        <v>18.095062255859375</v>
      </c>
      <c r="E574" s="17">
        <f>Table1[[#This Row],[Conc (fg/ul)]]/1000</f>
        <v>10</v>
      </c>
      <c r="F574">
        <f>LOG10(Table1[[#This Row],[Conc (pg.ul)]])</f>
        <v>1</v>
      </c>
    </row>
    <row r="575" spans="1:6" hidden="1" x14ac:dyDescent="0.3">
      <c r="A575">
        <v>11</v>
      </c>
      <c r="B575" s="19">
        <v>4</v>
      </c>
      <c r="C575" s="21">
        <v>1000</v>
      </c>
      <c r="D575" s="4">
        <v>21.026214599609375</v>
      </c>
      <c r="E575" s="17">
        <f>Table1[[#This Row],[Conc (fg/ul)]]/1000</f>
        <v>1</v>
      </c>
      <c r="F575">
        <f>LOG10(Table1[[#This Row],[Conc (pg.ul)]])</f>
        <v>0</v>
      </c>
    </row>
    <row r="576" spans="1:6" hidden="1" x14ac:dyDescent="0.3">
      <c r="A576">
        <v>11</v>
      </c>
      <c r="B576" s="20">
        <v>4</v>
      </c>
      <c r="C576" s="22">
        <v>1000</v>
      </c>
      <c r="D576" s="8">
        <v>21.03807258605957</v>
      </c>
      <c r="E576" s="17">
        <f>Table1[[#This Row],[Conc (fg/ul)]]/1000</f>
        <v>1</v>
      </c>
      <c r="F576">
        <f>LOG10(Table1[[#This Row],[Conc (pg.ul)]])</f>
        <v>0</v>
      </c>
    </row>
    <row r="577" spans="1:6" hidden="1" x14ac:dyDescent="0.3">
      <c r="A577">
        <v>11</v>
      </c>
      <c r="B577" s="19">
        <v>4</v>
      </c>
      <c r="C577" s="21">
        <v>100</v>
      </c>
      <c r="D577" s="4">
        <v>24.878871917724609</v>
      </c>
      <c r="E577" s="17">
        <f>Table1[[#This Row],[Conc (fg/ul)]]/1000</f>
        <v>0.1</v>
      </c>
      <c r="F577">
        <f>LOG10(Table1[[#This Row],[Conc (pg.ul)]])</f>
        <v>-1</v>
      </c>
    </row>
    <row r="578" spans="1:6" hidden="1" x14ac:dyDescent="0.3">
      <c r="A578">
        <v>11</v>
      </c>
      <c r="B578" s="20">
        <v>4</v>
      </c>
      <c r="C578" s="22">
        <v>100</v>
      </c>
      <c r="D578" s="8">
        <v>24.9013671875</v>
      </c>
      <c r="E578" s="17">
        <f>Table1[[#This Row],[Conc (fg/ul)]]/1000</f>
        <v>0.1</v>
      </c>
      <c r="F578">
        <f>LOG10(Table1[[#This Row],[Conc (pg.ul)]])</f>
        <v>-1</v>
      </c>
    </row>
    <row r="579" spans="1:6" hidden="1" x14ac:dyDescent="0.3">
      <c r="A579">
        <v>11</v>
      </c>
      <c r="B579" s="19">
        <v>4</v>
      </c>
      <c r="C579" s="21">
        <v>10</v>
      </c>
      <c r="D579" s="4">
        <v>27.912519454956055</v>
      </c>
      <c r="E579" s="17">
        <f>Table1[[#This Row],[Conc (fg/ul)]]/1000</f>
        <v>0.01</v>
      </c>
      <c r="F579">
        <f>LOG10(Table1[[#This Row],[Conc (pg.ul)]])</f>
        <v>-2</v>
      </c>
    </row>
    <row r="580" spans="1:6" hidden="1" x14ac:dyDescent="0.3">
      <c r="A580">
        <v>11</v>
      </c>
      <c r="B580" s="20">
        <v>4</v>
      </c>
      <c r="C580" s="22">
        <v>10</v>
      </c>
      <c r="D580" s="8">
        <v>27.929952621459961</v>
      </c>
      <c r="E580" s="17">
        <f>Table1[[#This Row],[Conc (fg/ul)]]/1000</f>
        <v>0.01</v>
      </c>
      <c r="F580">
        <f>LOG10(Table1[[#This Row],[Conc (pg.ul)]])</f>
        <v>-2</v>
      </c>
    </row>
    <row r="581" spans="1:6" hidden="1" x14ac:dyDescent="0.3">
      <c r="A581">
        <v>11</v>
      </c>
      <c r="B581" s="19">
        <v>4</v>
      </c>
      <c r="C581" s="21">
        <v>0</v>
      </c>
      <c r="D581" s="3" t="s">
        <v>5</v>
      </c>
      <c r="E581" s="17">
        <f>Table1[[#This Row],[Conc (fg/ul)]]/1000</f>
        <v>0</v>
      </c>
      <c r="F581" t="e">
        <f>LOG10(Table1[[#This Row],[Conc (pg.ul)]])</f>
        <v>#NUM!</v>
      </c>
    </row>
    <row r="582" spans="1:6" hidden="1" x14ac:dyDescent="0.3">
      <c r="A582">
        <v>11</v>
      </c>
      <c r="B582" s="20">
        <v>4</v>
      </c>
      <c r="C582" s="22">
        <v>0</v>
      </c>
      <c r="D582" s="7" t="s">
        <v>5</v>
      </c>
      <c r="E582" s="17">
        <f>Table1[[#This Row],[Conc (fg/ul)]]/1000</f>
        <v>0</v>
      </c>
      <c r="F582" t="e">
        <f>LOG10(Table1[[#This Row],[Conc (pg.ul)]])</f>
        <v>#NUM!</v>
      </c>
    </row>
    <row r="583" spans="1:6" hidden="1" x14ac:dyDescent="0.3">
      <c r="A583">
        <v>11</v>
      </c>
      <c r="B583" s="19">
        <v>5</v>
      </c>
      <c r="C583" s="21">
        <v>100000</v>
      </c>
      <c r="D583" s="4">
        <v>13.864686965942383</v>
      </c>
      <c r="E583" s="17">
        <f>Table1[[#This Row],[Conc (fg/ul)]]/1000</f>
        <v>100</v>
      </c>
      <c r="F583">
        <f>LOG10(Table1[[#This Row],[Conc (pg.ul)]])</f>
        <v>2</v>
      </c>
    </row>
    <row r="584" spans="1:6" hidden="1" x14ac:dyDescent="0.3">
      <c r="A584">
        <v>11</v>
      </c>
      <c r="B584" s="20">
        <v>5</v>
      </c>
      <c r="C584" s="22">
        <v>100000</v>
      </c>
      <c r="D584" s="8">
        <v>14.131328582763672</v>
      </c>
      <c r="E584" s="17">
        <f>Table1[[#This Row],[Conc (fg/ul)]]/1000</f>
        <v>100</v>
      </c>
      <c r="F584">
        <f>LOG10(Table1[[#This Row],[Conc (pg.ul)]])</f>
        <v>2</v>
      </c>
    </row>
    <row r="585" spans="1:6" hidden="1" x14ac:dyDescent="0.3">
      <c r="A585">
        <v>11</v>
      </c>
      <c r="B585" s="19">
        <v>5</v>
      </c>
      <c r="C585" s="21">
        <v>10000</v>
      </c>
      <c r="D585" s="4">
        <v>18.321109771728516</v>
      </c>
      <c r="E585" s="17">
        <f>Table1[[#This Row],[Conc (fg/ul)]]/1000</f>
        <v>10</v>
      </c>
      <c r="F585">
        <f>LOG10(Table1[[#This Row],[Conc (pg.ul)]])</f>
        <v>1</v>
      </c>
    </row>
    <row r="586" spans="1:6" hidden="1" x14ac:dyDescent="0.3">
      <c r="A586">
        <v>11</v>
      </c>
      <c r="B586" s="20">
        <v>5</v>
      </c>
      <c r="C586" s="22">
        <v>10000</v>
      </c>
      <c r="D586" s="8">
        <v>18.496095657348633</v>
      </c>
      <c r="E586" s="17">
        <f>Table1[[#This Row],[Conc (fg/ul)]]/1000</f>
        <v>10</v>
      </c>
      <c r="F586">
        <f>LOG10(Table1[[#This Row],[Conc (pg.ul)]])</f>
        <v>1</v>
      </c>
    </row>
    <row r="587" spans="1:6" hidden="1" x14ac:dyDescent="0.3">
      <c r="A587">
        <v>11</v>
      </c>
      <c r="B587" s="19">
        <v>5</v>
      </c>
      <c r="C587" s="21">
        <v>1000</v>
      </c>
      <c r="D587" s="4">
        <v>21.208568572998047</v>
      </c>
      <c r="E587" s="17">
        <f>Table1[[#This Row],[Conc (fg/ul)]]/1000</f>
        <v>1</v>
      </c>
      <c r="F587">
        <f>LOG10(Table1[[#This Row],[Conc (pg.ul)]])</f>
        <v>0</v>
      </c>
    </row>
    <row r="588" spans="1:6" hidden="1" x14ac:dyDescent="0.3">
      <c r="A588">
        <v>11</v>
      </c>
      <c r="B588" s="20">
        <v>5</v>
      </c>
      <c r="C588" s="22">
        <v>1000</v>
      </c>
      <c r="D588" s="8">
        <v>21.531364440917969</v>
      </c>
      <c r="E588" s="17">
        <f>Table1[[#This Row],[Conc (fg/ul)]]/1000</f>
        <v>1</v>
      </c>
      <c r="F588">
        <f>LOG10(Table1[[#This Row],[Conc (pg.ul)]])</f>
        <v>0</v>
      </c>
    </row>
    <row r="589" spans="1:6" hidden="1" x14ac:dyDescent="0.3">
      <c r="A589">
        <v>11</v>
      </c>
      <c r="B589" s="19">
        <v>5</v>
      </c>
      <c r="C589" s="21">
        <v>100</v>
      </c>
      <c r="D589" s="4">
        <v>25.208518981933594</v>
      </c>
      <c r="E589" s="17">
        <f>Table1[[#This Row],[Conc (fg/ul)]]/1000</f>
        <v>0.1</v>
      </c>
      <c r="F589">
        <f>LOG10(Table1[[#This Row],[Conc (pg.ul)]])</f>
        <v>-1</v>
      </c>
    </row>
    <row r="590" spans="1:6" hidden="1" x14ac:dyDescent="0.3">
      <c r="A590">
        <v>11</v>
      </c>
      <c r="B590" s="20">
        <v>5</v>
      </c>
      <c r="C590" s="22">
        <v>100</v>
      </c>
      <c r="D590" s="8">
        <v>25.05792236328125</v>
      </c>
      <c r="E590" s="17">
        <f>Table1[[#This Row],[Conc (fg/ul)]]/1000</f>
        <v>0.1</v>
      </c>
      <c r="F590">
        <f>LOG10(Table1[[#This Row],[Conc (pg.ul)]])</f>
        <v>-1</v>
      </c>
    </row>
    <row r="591" spans="1:6" hidden="1" x14ac:dyDescent="0.3">
      <c r="A591">
        <v>11</v>
      </c>
      <c r="B591" s="19">
        <v>5</v>
      </c>
      <c r="C591" s="21">
        <v>10</v>
      </c>
      <c r="D591" s="4">
        <v>28.104736328125</v>
      </c>
      <c r="E591" s="17">
        <f>Table1[[#This Row],[Conc (fg/ul)]]/1000</f>
        <v>0.01</v>
      </c>
      <c r="F591">
        <f>LOG10(Table1[[#This Row],[Conc (pg.ul)]])</f>
        <v>-2</v>
      </c>
    </row>
    <row r="592" spans="1:6" hidden="1" x14ac:dyDescent="0.3">
      <c r="A592">
        <v>11</v>
      </c>
      <c r="B592" s="20">
        <v>5</v>
      </c>
      <c r="C592" s="22">
        <v>10</v>
      </c>
      <c r="D592" s="8">
        <v>28.318321228027344</v>
      </c>
      <c r="E592" s="17">
        <f>Table1[[#This Row],[Conc (fg/ul)]]/1000</f>
        <v>0.01</v>
      </c>
      <c r="F592">
        <f>LOG10(Table1[[#This Row],[Conc (pg.ul)]])</f>
        <v>-2</v>
      </c>
    </row>
    <row r="593" spans="1:6" hidden="1" x14ac:dyDescent="0.3">
      <c r="A593">
        <v>11</v>
      </c>
      <c r="B593" s="19">
        <v>5</v>
      </c>
      <c r="C593" s="21">
        <v>0</v>
      </c>
      <c r="D593" s="3" t="s">
        <v>5</v>
      </c>
      <c r="E593" s="17">
        <f>Table1[[#This Row],[Conc (fg/ul)]]/1000</f>
        <v>0</v>
      </c>
      <c r="F593" t="e">
        <f>LOG10(Table1[[#This Row],[Conc (pg.ul)]])</f>
        <v>#NUM!</v>
      </c>
    </row>
    <row r="594" spans="1:6" hidden="1" x14ac:dyDescent="0.3">
      <c r="A594">
        <v>11</v>
      </c>
      <c r="B594" s="20">
        <v>5</v>
      </c>
      <c r="C594" s="22">
        <v>0</v>
      </c>
      <c r="D594" s="7" t="s">
        <v>5</v>
      </c>
      <c r="E594" s="17">
        <f>Table1[[#This Row],[Conc (fg/ul)]]/1000</f>
        <v>0</v>
      </c>
      <c r="F594" t="e">
        <f>LOG10(Table1[[#This Row],[Conc (pg.ul)]])</f>
        <v>#NUM!</v>
      </c>
    </row>
    <row r="595" spans="1:6" hidden="1" x14ac:dyDescent="0.3">
      <c r="A595">
        <v>11</v>
      </c>
      <c r="B595" s="19">
        <v>7</v>
      </c>
      <c r="C595" s="21">
        <v>100000</v>
      </c>
      <c r="D595" s="4">
        <v>12.075007438659668</v>
      </c>
      <c r="E595" s="17">
        <f>Table1[[#This Row],[Conc (fg/ul)]]/1000</f>
        <v>100</v>
      </c>
      <c r="F595">
        <f>LOG10(Table1[[#This Row],[Conc (pg.ul)]])</f>
        <v>2</v>
      </c>
    </row>
    <row r="596" spans="1:6" hidden="1" x14ac:dyDescent="0.3">
      <c r="A596">
        <v>11</v>
      </c>
      <c r="B596" s="20">
        <v>7</v>
      </c>
      <c r="C596" s="22">
        <v>100000</v>
      </c>
      <c r="D596" s="8">
        <v>12.06786060333252</v>
      </c>
      <c r="E596" s="17">
        <f>Table1[[#This Row],[Conc (fg/ul)]]/1000</f>
        <v>100</v>
      </c>
      <c r="F596">
        <f>LOG10(Table1[[#This Row],[Conc (pg.ul)]])</f>
        <v>2</v>
      </c>
    </row>
    <row r="597" spans="1:6" hidden="1" x14ac:dyDescent="0.3">
      <c r="A597">
        <v>11</v>
      </c>
      <c r="B597" s="19">
        <v>7</v>
      </c>
      <c r="C597" s="21">
        <v>1000</v>
      </c>
      <c r="D597" s="4">
        <v>21.512445449829102</v>
      </c>
      <c r="E597" s="17">
        <f>Table1[[#This Row],[Conc (fg/ul)]]/1000</f>
        <v>1</v>
      </c>
      <c r="F597">
        <f>LOG10(Table1[[#This Row],[Conc (pg.ul)]])</f>
        <v>0</v>
      </c>
    </row>
    <row r="598" spans="1:6" hidden="1" x14ac:dyDescent="0.3">
      <c r="A598">
        <v>11</v>
      </c>
      <c r="B598" s="20">
        <v>7</v>
      </c>
      <c r="C598" s="21">
        <v>1000</v>
      </c>
      <c r="D598" s="8">
        <v>23.374362945556641</v>
      </c>
      <c r="E598" s="17">
        <f>Table1[[#This Row],[Conc (fg/ul)]]/1000</f>
        <v>1</v>
      </c>
      <c r="F598">
        <f>LOG10(Table1[[#This Row],[Conc (pg.ul)]])</f>
        <v>0</v>
      </c>
    </row>
    <row r="599" spans="1:6" hidden="1" x14ac:dyDescent="0.3">
      <c r="A599">
        <v>11</v>
      </c>
      <c r="B599" s="19">
        <v>7</v>
      </c>
      <c r="C599" s="21">
        <v>10</v>
      </c>
      <c r="D599" s="4">
        <v>26.327159881591797</v>
      </c>
      <c r="E599" s="17">
        <f>Table1[[#This Row],[Conc (fg/ul)]]/1000</f>
        <v>0.01</v>
      </c>
      <c r="F599">
        <f>LOG10(Table1[[#This Row],[Conc (pg.ul)]])</f>
        <v>-2</v>
      </c>
    </row>
    <row r="600" spans="1:6" hidden="1" x14ac:dyDescent="0.3">
      <c r="A600">
        <v>11</v>
      </c>
      <c r="B600" s="20">
        <v>7</v>
      </c>
      <c r="C600" s="22">
        <v>10</v>
      </c>
      <c r="D600" s="8">
        <v>26.290336608886719</v>
      </c>
      <c r="E600" s="17">
        <f>Table1[[#This Row],[Conc (fg/ul)]]/1000</f>
        <v>0.01</v>
      </c>
      <c r="F600">
        <f>LOG10(Table1[[#This Row],[Conc (pg.ul)]])</f>
        <v>-2</v>
      </c>
    </row>
    <row r="601" spans="1:6" hidden="1" x14ac:dyDescent="0.3">
      <c r="A601">
        <v>11</v>
      </c>
      <c r="B601" s="19">
        <v>7</v>
      </c>
      <c r="C601" s="21">
        <v>1</v>
      </c>
      <c r="D601" s="4">
        <v>29.109262466430664</v>
      </c>
      <c r="E601" s="17">
        <f>Table1[[#This Row],[Conc (fg/ul)]]/1000</f>
        <v>1E-3</v>
      </c>
      <c r="F601">
        <f>LOG10(Table1[[#This Row],[Conc (pg.ul)]])</f>
        <v>-3</v>
      </c>
    </row>
    <row r="602" spans="1:6" hidden="1" x14ac:dyDescent="0.3">
      <c r="A602">
        <v>11</v>
      </c>
      <c r="B602" s="20">
        <v>7</v>
      </c>
      <c r="C602" s="22">
        <v>1</v>
      </c>
      <c r="D602" s="8">
        <v>28.73588752746582</v>
      </c>
      <c r="E602" s="17">
        <f>Table1[[#This Row],[Conc (fg/ul)]]/1000</f>
        <v>1E-3</v>
      </c>
      <c r="F602">
        <f>LOG10(Table1[[#This Row],[Conc (pg.ul)]])</f>
        <v>-3</v>
      </c>
    </row>
    <row r="603" spans="1:6" hidden="1" x14ac:dyDescent="0.3">
      <c r="A603">
        <v>11</v>
      </c>
      <c r="B603" s="19">
        <v>7</v>
      </c>
      <c r="C603" s="21">
        <v>0.1</v>
      </c>
      <c r="D603" s="4">
        <v>33.490238189697266</v>
      </c>
      <c r="E603" s="17">
        <f>Table1[[#This Row],[Conc (fg/ul)]]/1000</f>
        <v>1E-4</v>
      </c>
      <c r="F603">
        <f>LOG10(Table1[[#This Row],[Conc (pg.ul)]])</f>
        <v>-4</v>
      </c>
    </row>
    <row r="604" spans="1:6" hidden="1" x14ac:dyDescent="0.3">
      <c r="A604">
        <v>11</v>
      </c>
      <c r="B604" s="20">
        <v>7</v>
      </c>
      <c r="C604" s="22">
        <v>0.1</v>
      </c>
      <c r="D604" s="8">
        <v>33.276031494140625</v>
      </c>
      <c r="E604" s="17">
        <f>Table1[[#This Row],[Conc (fg/ul)]]/1000</f>
        <v>1E-4</v>
      </c>
      <c r="F604">
        <f>LOG10(Table1[[#This Row],[Conc (pg.ul)]])</f>
        <v>-4</v>
      </c>
    </row>
    <row r="605" spans="1:6" hidden="1" x14ac:dyDescent="0.3">
      <c r="A605">
        <v>11</v>
      </c>
      <c r="B605" s="19">
        <v>7</v>
      </c>
      <c r="C605" s="21">
        <v>0</v>
      </c>
      <c r="D605" s="3" t="s">
        <v>5</v>
      </c>
      <c r="E605" s="17">
        <f>Table1[[#This Row],[Conc (fg/ul)]]/1000</f>
        <v>0</v>
      </c>
      <c r="F605" t="e">
        <f>LOG10(Table1[[#This Row],[Conc (pg.ul)]])</f>
        <v>#NUM!</v>
      </c>
    </row>
    <row r="606" spans="1:6" hidden="1" x14ac:dyDescent="0.3">
      <c r="A606">
        <v>11</v>
      </c>
      <c r="B606" s="20">
        <v>7</v>
      </c>
      <c r="C606" s="22">
        <v>0</v>
      </c>
      <c r="D606" s="7" t="s">
        <v>5</v>
      </c>
      <c r="E606" s="17">
        <f>Table1[[#This Row],[Conc (fg/ul)]]/1000</f>
        <v>0</v>
      </c>
      <c r="F606" t="e">
        <f>LOG10(Table1[[#This Row],[Conc (pg.ul)]])</f>
        <v>#NUM!</v>
      </c>
    </row>
    <row r="607" spans="1:6" hidden="1" x14ac:dyDescent="0.3">
      <c r="A607">
        <v>11</v>
      </c>
      <c r="B607" s="19">
        <v>10</v>
      </c>
      <c r="C607" s="21">
        <v>100000</v>
      </c>
      <c r="D607" s="4">
        <v>12.29332447052002</v>
      </c>
      <c r="E607" s="17">
        <f>Table1[[#This Row],[Conc (fg/ul)]]/1000</f>
        <v>100</v>
      </c>
      <c r="F607">
        <f>LOG10(Table1[[#This Row],[Conc (pg.ul)]])</f>
        <v>2</v>
      </c>
    </row>
    <row r="608" spans="1:6" hidden="1" x14ac:dyDescent="0.3">
      <c r="A608">
        <v>11</v>
      </c>
      <c r="B608" s="20">
        <v>10</v>
      </c>
      <c r="C608" s="22">
        <v>100000</v>
      </c>
      <c r="D608" s="8">
        <v>12.210517883300781</v>
      </c>
      <c r="E608" s="17">
        <f>Table1[[#This Row],[Conc (fg/ul)]]/1000</f>
        <v>100</v>
      </c>
      <c r="F608">
        <f>LOG10(Table1[[#This Row],[Conc (pg.ul)]])</f>
        <v>2</v>
      </c>
    </row>
    <row r="609" spans="1:6" hidden="1" x14ac:dyDescent="0.3">
      <c r="A609">
        <v>11</v>
      </c>
      <c r="B609" s="19">
        <v>10</v>
      </c>
      <c r="C609" s="21">
        <v>10000</v>
      </c>
      <c r="D609" s="4">
        <v>18.252964019775391</v>
      </c>
      <c r="E609" s="17">
        <f>Table1[[#This Row],[Conc (fg/ul)]]/1000</f>
        <v>10</v>
      </c>
      <c r="F609">
        <f>LOG10(Table1[[#This Row],[Conc (pg.ul)]])</f>
        <v>1</v>
      </c>
    </row>
    <row r="610" spans="1:6" hidden="1" x14ac:dyDescent="0.3">
      <c r="A610">
        <v>11</v>
      </c>
      <c r="B610" s="20">
        <v>10</v>
      </c>
      <c r="C610" s="22">
        <v>10000</v>
      </c>
      <c r="D610" s="8">
        <v>18.177261352539063</v>
      </c>
      <c r="E610" s="17">
        <f>Table1[[#This Row],[Conc (fg/ul)]]/1000</f>
        <v>10</v>
      </c>
      <c r="F610">
        <f>LOG10(Table1[[#This Row],[Conc (pg.ul)]])</f>
        <v>1</v>
      </c>
    </row>
    <row r="611" spans="1:6" hidden="1" x14ac:dyDescent="0.3">
      <c r="A611">
        <v>11</v>
      </c>
      <c r="B611" s="19">
        <v>10</v>
      </c>
      <c r="C611" s="21">
        <v>100</v>
      </c>
      <c r="D611" s="4">
        <v>23.377002716064453</v>
      </c>
      <c r="E611" s="17">
        <f>Table1[[#This Row],[Conc (fg/ul)]]/1000</f>
        <v>0.1</v>
      </c>
      <c r="F611">
        <f>LOG10(Table1[[#This Row],[Conc (pg.ul)]])</f>
        <v>-1</v>
      </c>
    </row>
    <row r="612" spans="1:6" hidden="1" x14ac:dyDescent="0.3">
      <c r="A612">
        <v>11</v>
      </c>
      <c r="B612" s="20">
        <v>10</v>
      </c>
      <c r="C612" s="22">
        <v>100</v>
      </c>
      <c r="D612" s="8">
        <v>23.329347610473633</v>
      </c>
      <c r="E612" s="17">
        <f>Table1[[#This Row],[Conc (fg/ul)]]/1000</f>
        <v>0.1</v>
      </c>
      <c r="F612">
        <f>LOG10(Table1[[#This Row],[Conc (pg.ul)]])</f>
        <v>-1</v>
      </c>
    </row>
    <row r="613" spans="1:6" hidden="1" x14ac:dyDescent="0.3">
      <c r="A613">
        <v>11</v>
      </c>
      <c r="B613" s="19">
        <v>10</v>
      </c>
      <c r="C613" s="21">
        <v>10</v>
      </c>
      <c r="D613" s="4">
        <v>26.48145866394043</v>
      </c>
      <c r="E613" s="17">
        <f>Table1[[#This Row],[Conc (fg/ul)]]/1000</f>
        <v>0.01</v>
      </c>
      <c r="F613">
        <f>LOG10(Table1[[#This Row],[Conc (pg.ul)]])</f>
        <v>-2</v>
      </c>
    </row>
    <row r="614" spans="1:6" hidden="1" x14ac:dyDescent="0.3">
      <c r="A614">
        <v>11</v>
      </c>
      <c r="B614" s="20">
        <v>10</v>
      </c>
      <c r="C614" s="22">
        <v>10</v>
      </c>
      <c r="D614" s="8">
        <v>26.364749908447266</v>
      </c>
      <c r="E614" s="17">
        <f>Table1[[#This Row],[Conc (fg/ul)]]/1000</f>
        <v>0.01</v>
      </c>
      <c r="F614">
        <f>LOG10(Table1[[#This Row],[Conc (pg.ul)]])</f>
        <v>-2</v>
      </c>
    </row>
    <row r="615" spans="1:6" hidden="1" x14ac:dyDescent="0.3">
      <c r="A615">
        <v>11</v>
      </c>
      <c r="B615" s="19">
        <v>10</v>
      </c>
      <c r="C615" s="21">
        <v>1</v>
      </c>
      <c r="D615" s="4">
        <v>29.062778472900391</v>
      </c>
      <c r="E615" s="17">
        <f>Table1[[#This Row],[Conc (fg/ul)]]/1000</f>
        <v>1E-3</v>
      </c>
      <c r="F615">
        <f>LOG10(Table1[[#This Row],[Conc (pg.ul)]])</f>
        <v>-3</v>
      </c>
    </row>
    <row r="616" spans="1:6" hidden="1" x14ac:dyDescent="0.3">
      <c r="A616">
        <v>11</v>
      </c>
      <c r="B616" s="20">
        <v>10</v>
      </c>
      <c r="C616" s="22">
        <v>1</v>
      </c>
      <c r="D616" s="8">
        <v>28.753496170043945</v>
      </c>
      <c r="E616" s="17">
        <f>Table1[[#This Row],[Conc (fg/ul)]]/1000</f>
        <v>1E-3</v>
      </c>
      <c r="F616">
        <f>LOG10(Table1[[#This Row],[Conc (pg.ul)]])</f>
        <v>-3</v>
      </c>
    </row>
    <row r="617" spans="1:6" hidden="1" x14ac:dyDescent="0.3">
      <c r="A617">
        <v>11</v>
      </c>
      <c r="B617" s="19">
        <v>10</v>
      </c>
      <c r="C617" s="21">
        <v>0</v>
      </c>
      <c r="D617" s="3" t="s">
        <v>5</v>
      </c>
      <c r="E617" s="17">
        <f>Table1[[#This Row],[Conc (fg/ul)]]/1000</f>
        <v>0</v>
      </c>
      <c r="F617" t="e">
        <f>LOG10(Table1[[#This Row],[Conc (pg.ul)]])</f>
        <v>#NUM!</v>
      </c>
    </row>
    <row r="618" spans="1:6" hidden="1" x14ac:dyDescent="0.3">
      <c r="A618">
        <v>11</v>
      </c>
      <c r="B618" s="23">
        <v>10</v>
      </c>
      <c r="C618" s="24">
        <v>0</v>
      </c>
      <c r="D618" s="25" t="s">
        <v>5</v>
      </c>
      <c r="E618" s="17">
        <f>Table1[[#This Row],[Conc (fg/ul)]]/1000</f>
        <v>0</v>
      </c>
      <c r="F618" t="e">
        <f>LOG10(Table1[[#This Row],[Conc (pg.ul)]])</f>
        <v>#NUM!</v>
      </c>
    </row>
    <row r="622" spans="1:6" x14ac:dyDescent="0.3">
      <c r="B622">
        <f>-1/L628</f>
        <v>0.2894286724994623</v>
      </c>
    </row>
    <row r="626" spans="1:13" x14ac:dyDescent="0.3">
      <c r="A626" t="s">
        <v>17</v>
      </c>
      <c r="B626" t="s">
        <v>0</v>
      </c>
    </row>
    <row r="627" spans="1:13" x14ac:dyDescent="0.3">
      <c r="A627" s="27">
        <v>2</v>
      </c>
      <c r="B627" s="27">
        <v>1</v>
      </c>
      <c r="C627">
        <v>3</v>
      </c>
      <c r="D627">
        <v>2</v>
      </c>
      <c r="E627">
        <v>1</v>
      </c>
      <c r="F627">
        <v>0</v>
      </c>
      <c r="G627">
        <v>-1</v>
      </c>
      <c r="H627">
        <v>-2</v>
      </c>
      <c r="I627">
        <v>-3</v>
      </c>
      <c r="J627">
        <v>-4</v>
      </c>
    </row>
    <row r="628" spans="1:13" x14ac:dyDescent="0.3">
      <c r="A628" s="27"/>
      <c r="B628" s="27"/>
      <c r="C628" s="14">
        <f>AVERAGE(D62:D63)</f>
        <v>17.842164993286133</v>
      </c>
      <c r="D628" s="14">
        <f>AVERAGE(D65:D66)</f>
        <v>21.320476531982422</v>
      </c>
      <c r="E628" s="14">
        <f>AVERAGE(D148:D149)</f>
        <v>24.68416690826416</v>
      </c>
      <c r="F628" s="14">
        <f>AVERAGE(D156:D157)</f>
        <v>28.204769134521484</v>
      </c>
      <c r="G628" s="14">
        <f>AVERAGE(D203:D204)</f>
        <v>31.675432205200195</v>
      </c>
      <c r="L628">
        <f>SLOPE(C628:G628,$C$627:$G$627)</f>
        <v>-3.4550827026367186</v>
      </c>
      <c r="M628">
        <f>(10^(-1/L628))-1</f>
        <v>0.94728120680923067</v>
      </c>
    </row>
    <row r="629" spans="1:13" x14ac:dyDescent="0.3">
      <c r="A629">
        <v>4</v>
      </c>
      <c r="B629">
        <v>1</v>
      </c>
      <c r="D629">
        <v>20.861055374145508</v>
      </c>
      <c r="F629">
        <v>27.863475799560547</v>
      </c>
      <c r="I629">
        <v>36.569911956787109</v>
      </c>
      <c r="J629">
        <v>38.422489166259766</v>
      </c>
      <c r="L629">
        <f>SLOPE(D629:J629,$D$627:$J$627)</f>
        <v>-2.9464358864249762</v>
      </c>
      <c r="M629">
        <f>(10^(-1/L629))-1</f>
        <v>1.1847064798167426</v>
      </c>
    </row>
    <row r="630" spans="1:13" x14ac:dyDescent="0.3">
      <c r="A630">
        <v>5</v>
      </c>
      <c r="B630">
        <v>1</v>
      </c>
      <c r="C630" s="28">
        <v>17.266546249389648</v>
      </c>
      <c r="D630" s="29">
        <v>20.980661392211914</v>
      </c>
      <c r="E630" s="28">
        <v>24.715450286865234</v>
      </c>
      <c r="F630" s="29">
        <v>28.043876647949219</v>
      </c>
      <c r="G630" s="28">
        <v>31.177165985107422</v>
      </c>
      <c r="H630" s="29">
        <v>35.767478942871094</v>
      </c>
      <c r="I630" s="28">
        <v>38.393959045410156</v>
      </c>
      <c r="L630">
        <f>SLOPE(C630:I630,$C$627:$I$627)</f>
        <v>-3.5506281852722172</v>
      </c>
      <c r="M630">
        <f>(10^(-1/L630))-1</f>
        <v>0.91267113412320389</v>
      </c>
    </row>
    <row r="631" spans="1:13" x14ac:dyDescent="0.3">
      <c r="A631">
        <v>6</v>
      </c>
      <c r="B631">
        <v>1</v>
      </c>
      <c r="D631">
        <v>23.680105209350586</v>
      </c>
      <c r="E631">
        <v>26.562976837158203</v>
      </c>
      <c r="F631">
        <v>30.694191932678223</v>
      </c>
      <c r="G631">
        <v>33.335453033447266</v>
      </c>
      <c r="H631">
        <v>36.978313446044922</v>
      </c>
      <c r="L631">
        <f>SLOPE(D631:I631,$D$627:$I$627)</f>
        <v>-3.3368892669677734</v>
      </c>
      <c r="M631">
        <f>(10^(-1/L631))-1</f>
        <v>0.99379410232874088</v>
      </c>
    </row>
    <row r="632" spans="1:13" x14ac:dyDescent="0.3">
      <c r="A632">
        <v>8</v>
      </c>
      <c r="B632">
        <v>1</v>
      </c>
      <c r="D632">
        <v>21.13430118560791</v>
      </c>
      <c r="E632">
        <v>24.409608840942383</v>
      </c>
      <c r="F632">
        <v>28.958498954772949</v>
      </c>
      <c r="G632">
        <v>31.278853416442871</v>
      </c>
      <c r="H632">
        <v>34.889137268066406</v>
      </c>
      <c r="L632">
        <f>SLOPE(D632:H632,$D$627:$H$627)</f>
        <v>-3.4378916740417482</v>
      </c>
      <c r="M632">
        <f>(10^(-1/L632))-1</f>
        <v>0.9537812976654283</v>
      </c>
    </row>
    <row r="634" spans="1:13" x14ac:dyDescent="0.3">
      <c r="M634">
        <f>AVERAGE(M628:M632)</f>
        <v>0.99844684414866924</v>
      </c>
    </row>
  </sheetData>
  <mergeCells count="2">
    <mergeCell ref="A627:A628"/>
    <mergeCell ref="B627:B628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BDE5101B76F0459633745991D08C0F" ma:contentTypeVersion="12" ma:contentTypeDescription="Create a new document." ma:contentTypeScope="" ma:versionID="f85a01d50b65df0c9eafc6857f0457a8">
  <xsd:schema xmlns:xsd="http://www.w3.org/2001/XMLSchema" xmlns:xs="http://www.w3.org/2001/XMLSchema" xmlns:p="http://schemas.microsoft.com/office/2006/metadata/properties" xmlns:ns2="90f47f61-9859-4113-b0e3-ea51975acb36" xmlns:ns3="cead0f27-4271-4fa7-b6c9-6a5beaabb1ce" targetNamespace="http://schemas.microsoft.com/office/2006/metadata/properties" ma:root="true" ma:fieldsID="23a401299654711033809a6f689d4246" ns2:_="" ns3:_="">
    <xsd:import namespace="90f47f61-9859-4113-b0e3-ea51975acb36"/>
    <xsd:import namespace="cead0f27-4271-4fa7-b6c9-6a5beaabb1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47f61-9859-4113-b0e3-ea51975acb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d0f27-4271-4fa7-b6c9-6a5beaabb1c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F6A956-4020-496B-A89A-3075975DE3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85947CF-99E6-4226-B487-26EBDED7FB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52A432-8660-49E9-99DE-14316E7E2C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f47f61-9859-4113-b0e3-ea51975acb36"/>
    <ds:schemaRef ds:uri="cead0f27-4271-4fa7-b6c9-6a5beaabb1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Lion</cp:lastModifiedBy>
  <dcterms:created xsi:type="dcterms:W3CDTF">2015-06-05T18:19:34Z</dcterms:created>
  <dcterms:modified xsi:type="dcterms:W3CDTF">2022-01-19T09:41:20Z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0x01010003BDE5101B76F0459633745991D08C0F</vt:lpwstr>
  </property>
</Properties>
</file>