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duct wise(All) IS-21 (i)-G2" sheetId="1" state="visible" r:id="rId2"/>
    <sheet name="Sheet2"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<sst xmlns="http://schemas.openxmlformats.org/spreadsheetml/2006/main" count="106" uniqueCount="105">
  <si>
    <t xml:space="preserve">Last Update: 19-08-2021</t>
  </si>
  <si>
    <t xml:space="preserve">Samuda Chemical Complex Limited</t>
  </si>
  <si>
    <t xml:space="preserve">Developer Equation</t>
  </si>
  <si>
    <t xml:space="preserve">User Guideline</t>
  </si>
  <si>
    <t xml:space="preserve">Statement of Comprehensive Income</t>
  </si>
  <si>
    <r>
      <rPr>
        <sz val="11"/>
        <color rgb="FF000000"/>
        <rFont val="Calibri"/>
        <family val="2"/>
        <charset val="1"/>
      </rPr>
      <t xml:space="preserve">Generic Equation = Dr - Cr. &amp; All GL Filter By COST CENTER
1</t>
    </r>
    <r>
      <rPr>
        <sz val="11"/>
        <color rgb="FF8FAADC"/>
        <rFont val="Calibri"/>
        <family val="2"/>
        <charset val="1"/>
      </rPr>
      <t xml:space="preserve">. </t>
    </r>
    <r>
      <rPr>
        <b val="true"/>
        <sz val="11"/>
        <color rgb="FF8FAADC"/>
        <rFont val="Calibri"/>
        <family val="2"/>
        <charset val="1"/>
      </rPr>
      <t xml:space="preserve">"Sales In Mt": 
</t>
    </r>
    <r>
      <rPr>
        <sz val="11"/>
        <color rgb="FF8FAADC"/>
        <rFont val="Calibri"/>
        <family val="2"/>
        <charset val="1"/>
      </rPr>
      <t xml:space="preserve">This column</t>
    </r>
    <r>
      <rPr>
        <b val="true"/>
        <sz val="11"/>
        <color rgb="FF8FAADC"/>
        <rFont val="Calibri"/>
        <family val="2"/>
        <charset val="1"/>
      </rPr>
      <t xml:space="preserve"> </t>
    </r>
    <r>
      <rPr>
        <sz val="11"/>
        <color rgb="FF8FAADC"/>
        <rFont val="Calibri"/>
        <family val="2"/>
        <charset val="1"/>
      </rPr>
      <t xml:space="preserve">represent on 100% basis, Based on "Ratio In Percentage" field (from Product Variants page). This data coming from Product Qty of Customer Invoice.
3. COGS,Depeeciation... and others "Sales In MT" value coming from Net Revenue 
</t>
    </r>
    <r>
      <rPr>
        <sz val="11"/>
        <color rgb="FF000000"/>
        <rFont val="Calibri"/>
        <family val="2"/>
        <charset val="1"/>
      </rPr>
      <t xml:space="preserve">
</t>
    </r>
    <r>
      <rPr>
        <sz val="11"/>
        <color rgb="FF00AAAD"/>
        <rFont val="Calibri"/>
        <family val="2"/>
        <charset val="1"/>
      </rPr>
      <t xml:space="preserve">4.</t>
    </r>
    <r>
      <rPr>
        <b val="true"/>
        <sz val="11"/>
        <color rgb="FF00AAAD"/>
        <rFont val="Calibri"/>
        <family val="2"/>
        <charset val="1"/>
      </rPr>
      <t xml:space="preserve"> </t>
    </r>
    <r>
      <rPr>
        <b val="true"/>
        <sz val="11"/>
        <color rgb="FFF58220"/>
        <rFont val="Calibri"/>
        <family val="2"/>
        <charset val="1"/>
      </rPr>
      <t xml:space="preserve">Amount of Net Revenue</t>
    </r>
    <r>
      <rPr>
        <b val="true"/>
        <sz val="11"/>
        <color rgb="FF00AAAD"/>
        <rFont val="Calibri"/>
        <family val="2"/>
        <charset val="1"/>
      </rPr>
      <t xml:space="preserve">: </t>
    </r>
    <r>
      <rPr>
        <b val="true"/>
        <sz val="11"/>
        <color rgb="FFFAA61A"/>
        <rFont val="Calibri"/>
        <family val="2"/>
        <charset val="1"/>
      </rPr>
      <t xml:space="preserve">Customer Invoices Amt</t>
    </r>
    <r>
      <rPr>
        <sz val="11"/>
        <color rgb="FF00AAAD"/>
        <rFont val="Calibri"/>
        <family val="2"/>
        <charset val="1"/>
      </rPr>
      <t xml:space="preserve"> - </t>
    </r>
    <r>
      <rPr>
        <b val="true"/>
        <sz val="11"/>
        <color rgb="FFBD7CB5"/>
        <rFont val="Calibri"/>
        <family val="2"/>
        <charset val="1"/>
      </rPr>
      <t xml:space="preserve">Vat Amt</t>
    </r>
    <r>
      <rPr>
        <sz val="11"/>
        <color rgb="FF00AAAD"/>
        <rFont val="Calibri"/>
        <family val="2"/>
        <charset val="1"/>
      </rPr>
      <t xml:space="preserve"> - </t>
    </r>
    <r>
      <rPr>
        <b val="true"/>
        <sz val="11"/>
        <color rgb="FF5E8AC7"/>
        <rFont val="Calibri"/>
        <family val="2"/>
        <charset val="1"/>
      </rPr>
      <t xml:space="preserve">Refund Amt
</t>
    </r>
    <r>
      <rPr>
        <b val="true"/>
        <sz val="11"/>
        <color rgb="FF00AAAD"/>
        <rFont val="Calibri"/>
        <family val="2"/>
        <charset val="1"/>
      </rPr>
      <t xml:space="preserve"> 
     </t>
    </r>
    <r>
      <rPr>
        <b val="true"/>
        <sz val="11"/>
        <color rgb="FFBD7CB5"/>
        <rFont val="Calibri"/>
        <family val="2"/>
        <charset val="1"/>
      </rPr>
      <t xml:space="preserve">Vat Amt</t>
    </r>
    <r>
      <rPr>
        <b val="true"/>
        <sz val="11"/>
        <color rgb="FF00AAAD"/>
        <rFont val="Calibri"/>
        <family val="2"/>
        <charset val="1"/>
      </rPr>
      <t xml:space="preserve"> = </t>
    </r>
    <r>
      <rPr>
        <sz val="11"/>
        <color rgb="FF00AAAD"/>
        <rFont val="Calibri"/>
        <family val="2"/>
        <charset val="1"/>
      </rPr>
      <t xml:space="preserve">SUM(Dr-Cr) of “Vat” Tag Gl with considering Cost Center
</t>
    </r>
    <r>
      <rPr>
        <b val="true"/>
        <sz val="11"/>
        <color rgb="FF00AAAD"/>
        <rFont val="Calibri"/>
        <family val="2"/>
        <charset val="1"/>
      </rPr>
      <t xml:space="preserve">    </t>
    </r>
    <r>
      <rPr>
        <b val="true"/>
        <sz val="11"/>
        <color rgb="FF5E8AC7"/>
        <rFont val="Calibri"/>
        <family val="2"/>
        <charset val="1"/>
      </rPr>
      <t xml:space="preserve">Refund Amt</t>
    </r>
    <r>
      <rPr>
        <b val="true"/>
        <sz val="11"/>
        <color rgb="FF00AAAD"/>
        <rFont val="Calibri"/>
        <family val="2"/>
        <charset val="1"/>
      </rPr>
      <t xml:space="preserve"> = </t>
    </r>
    <r>
      <rPr>
        <sz val="11"/>
        <color rgb="FF00AAAD"/>
        <rFont val="Calibri"/>
        <family val="2"/>
        <charset val="1"/>
      </rPr>
      <t xml:space="preserve">SUM(Dr-Cr) of “Refund” Tag Gl with considering Cost Center
</t>
    </r>
    <r>
      <rPr>
        <b val="true"/>
        <sz val="11"/>
        <color rgb="FFFAA61A"/>
        <rFont val="Calibri"/>
        <family val="2"/>
        <charset val="1"/>
      </rPr>
      <t xml:space="preserve">     Customer Invoices Amt</t>
    </r>
    <r>
      <rPr>
        <sz val="11"/>
        <color rgb="FFFAA61A"/>
        <rFont val="Calibri"/>
        <family val="2"/>
        <charset val="1"/>
      </rPr>
      <t xml:space="preserve">=</t>
    </r>
    <r>
      <rPr>
        <b val="true"/>
        <sz val="11"/>
        <color rgb="FF00AAAD"/>
        <rFont val="Calibri"/>
        <family val="2"/>
        <charset val="1"/>
      </rPr>
      <t xml:space="preserve"> </t>
    </r>
    <r>
      <rPr>
        <sz val="11"/>
        <color rgb="FF00AAAD"/>
        <rFont val="Calibri"/>
        <family val="2"/>
        <charset val="1"/>
      </rPr>
      <t xml:space="preserve">Comes from customer invoices which are validated
</t>
    </r>
    <r>
      <rPr>
        <b val="true"/>
        <sz val="11"/>
        <color rgb="FF00AAAD"/>
        <rFont val="Calibri"/>
        <family val="2"/>
        <charset val="1"/>
      </rPr>
      <t xml:space="preserve">
5. Equation Of Gross Profit = Net sales-COGS-Dep-Amo-Factory
=======Previous Logic===========
</t>
    </r>
    <r>
      <rPr>
        <sz val="11"/>
        <color rgb="FFCE181E"/>
        <rFont val="Calibri"/>
        <family val="2"/>
        <charset val="1"/>
      </rPr>
      <t xml:space="preserve">4. </t>
    </r>
    <r>
      <rPr>
        <b val="true"/>
        <sz val="11"/>
        <color rgb="FFCE181E"/>
        <rFont val="Calibri"/>
        <family val="2"/>
        <charset val="1"/>
      </rPr>
      <t xml:space="preserve">Amount of Net Revenue</t>
    </r>
    <r>
      <rPr>
        <sz val="11"/>
        <color rgb="FFCE181E"/>
        <rFont val="Calibri"/>
        <family val="2"/>
        <charset val="1"/>
      </rPr>
      <t xml:space="preserve"> = Getting </t>
    </r>
    <r>
      <rPr>
        <b val="true"/>
        <sz val="11"/>
        <color rgb="FFCE181E"/>
        <rFont val="Calibri"/>
        <family val="2"/>
        <charset val="1"/>
      </rPr>
      <t xml:space="preserve">Income</t>
    </r>
    <r>
      <rPr>
        <sz val="11"/>
        <color rgb="FFCE181E"/>
        <rFont val="Calibri"/>
        <family val="2"/>
        <charset val="1"/>
      </rPr>
      <t xml:space="preserve"> Type Gl and then, </t>
    </r>
    <r>
      <rPr>
        <b val="true"/>
        <sz val="11"/>
        <color rgb="FFCE181E"/>
        <rFont val="Calibri"/>
        <family val="2"/>
        <charset val="1"/>
      </rPr>
      <t xml:space="preserve">-(SUM(Dr) – Sum(Cr))
</t>
    </r>
    <r>
      <rPr>
        <sz val="11"/>
        <rFont val="Calibri"/>
        <family val="2"/>
        <charset val="1"/>
      </rPr>
      <t xml:space="preserve">
</t>
    </r>
  </si>
  <si>
    <t xml:space="preserve">For the Period January 2021/2020</t>
  </si>
  <si>
    <t xml:space="preserve">P A R T I C U L A R S</t>
  </si>
  <si>
    <t xml:space="preserve">January 2021</t>
  </si>
  <si>
    <t xml:space="preserve">% </t>
  </si>
  <si>
    <t xml:space="preserve">Sales in MT.</t>
  </si>
  <si>
    <t xml:space="preserve">Net realization Per MT.</t>
  </si>
  <si>
    <t xml:space="preserve">Amount (BDT)</t>
  </si>
  <si>
    <t xml:space="preserve">on sales</t>
  </si>
  <si>
    <r>
      <rPr>
        <sz val="11"/>
        <color rgb="FF000000"/>
        <rFont val="Calibri"/>
        <family val="2"/>
        <charset val="1"/>
      </rPr>
      <t xml:space="preserve">1. Revenue GL Coming from "Credited Account" Configuration of Product Page.
2. All "Refund Gl" set By "</t>
    </r>
    <r>
      <rPr>
        <b val="true"/>
        <sz val="11"/>
        <color rgb="FF0070C0"/>
        <rFont val="Calibri"/>
        <family val="2"/>
        <charset val="1"/>
      </rPr>
      <t xml:space="preserve">Refund</t>
    </r>
    <r>
      <rPr>
        <sz val="11"/>
        <color rgb="FF000000"/>
        <rFont val="Calibri"/>
        <family val="2"/>
        <charset val="1"/>
      </rPr>
      <t xml:space="preserve">" Tag
3. All "Vat Gl" set By "</t>
    </r>
    <r>
      <rPr>
        <b val="true"/>
        <sz val="11"/>
        <color rgb="FF0070C0"/>
        <rFont val="Calibri"/>
        <family val="2"/>
        <charset val="1"/>
      </rPr>
      <t xml:space="preserve">Vat</t>
    </r>
    <r>
      <rPr>
        <sz val="11"/>
        <color rgb="FF000000"/>
        <rFont val="Calibri"/>
        <family val="2"/>
        <charset val="1"/>
      </rPr>
      <t xml:space="preserve">" Tag</t>
    </r>
  </si>
  <si>
    <t xml:space="preserve">Net Revenue</t>
  </si>
  <si>
    <t xml:space="preserve">                  Net Sales-H2O2</t>
  </si>
  <si>
    <t xml:space="preserve">                  Net Sales-CAUSTIC</t>
  </si>
  <si>
    <t xml:space="preserve">                  Net Sales-CPW</t>
  </si>
  <si>
    <t xml:space="preserve">                  Net Sales-HCL</t>
  </si>
  <si>
    <t xml:space="preserve">                  Net Sales-MV Khaleda-01</t>
  </si>
  <si>
    <r>
      <rPr>
        <sz val="11"/>
        <color rgb="FF000000"/>
        <rFont val="Calibri"/>
        <family val="2"/>
        <charset val="1"/>
      </rPr>
      <t xml:space="preserve">GL Getting form Product </t>
    </r>
    <r>
      <rPr>
        <b val="true"/>
        <sz val="11"/>
        <color rgb="FFC55A11"/>
        <rFont val="Calibri"/>
        <family val="2"/>
        <charset val="1"/>
      </rPr>
      <t xml:space="preserve">COGS</t>
    </r>
    <r>
      <rPr>
        <sz val="11"/>
        <color rgb="FF000000"/>
        <rFont val="Calibri"/>
        <family val="2"/>
        <charset val="1"/>
      </rPr>
      <t xml:space="preserve"> Account (RM) &amp; COGS Account (PM) Configuration</t>
    </r>
  </si>
  <si>
    <t xml:space="preserve">Cost of Goods Sold-Total</t>
  </si>
  <si>
    <t xml:space="preserve">               Cost of Goods Sold-H2O2</t>
  </si>
  <si>
    <t xml:space="preserve">               Cost of Goods Sold-CAUSTIC</t>
  </si>
  <si>
    <t xml:space="preserve">               Cost of Goods Sold-CPW</t>
  </si>
  <si>
    <t xml:space="preserve">               Cost of Goods Sold-HCL</t>
  </si>
  <si>
    <t xml:space="preserve">               Cost of Goods Sold-MV Khaleda-01</t>
  </si>
  <si>
    <t xml:space="preserve">Depreciation </t>
  </si>
  <si>
    <r>
      <rPr>
        <sz val="11"/>
        <color rgb="FF000000"/>
        <rFont val="Calibri"/>
        <family val="2"/>
        <charset val="1"/>
      </rPr>
      <t xml:space="preserve">All "Depreciation Gl" set By "</t>
    </r>
    <r>
      <rPr>
        <b val="true"/>
        <sz val="11"/>
        <color rgb="FF0070C0"/>
        <rFont val="Calibri"/>
        <family val="2"/>
        <charset val="1"/>
      </rPr>
      <t xml:space="preserve">NR-Depreciation</t>
    </r>
    <r>
      <rPr>
        <sz val="11"/>
        <color rgb="FF000000"/>
        <rFont val="Calibri"/>
        <family val="2"/>
        <charset val="1"/>
      </rPr>
      <t xml:space="preserve">" Tag</t>
    </r>
  </si>
  <si>
    <t xml:space="preserve">                 Depreciation  Of  H2O2</t>
  </si>
  <si>
    <t xml:space="preserve">                 Depreciation  Of  CAUSTIC</t>
  </si>
  <si>
    <t xml:space="preserve">                 Depreciation  Of  CPW</t>
  </si>
  <si>
    <t xml:space="preserve">                 Depreciation  Of  HCL</t>
  </si>
  <si>
    <t xml:space="preserve">                 Depreciation  Of  MV Khaleda-01</t>
  </si>
  <si>
    <t xml:space="preserve">Amortization </t>
  </si>
  <si>
    <r>
      <rPr>
        <sz val="11"/>
        <color rgb="FF000000"/>
        <rFont val="Calibri"/>
        <family val="2"/>
        <charset val="1"/>
      </rPr>
      <t xml:space="preserve">All "Amortization Gl" set By "</t>
    </r>
    <r>
      <rPr>
        <b val="true"/>
        <sz val="11"/>
        <color rgb="FF0070C0"/>
        <rFont val="Calibri"/>
        <family val="2"/>
        <charset val="1"/>
      </rPr>
      <t xml:space="preserve">NR-Amortization</t>
    </r>
    <r>
      <rPr>
        <sz val="11"/>
        <color rgb="FF000000"/>
        <rFont val="Calibri"/>
        <family val="2"/>
        <charset val="1"/>
      </rPr>
      <t xml:space="preserve">" Tag</t>
    </r>
  </si>
  <si>
    <t xml:space="preserve">                  Amortization Of  H2O2</t>
  </si>
  <si>
    <t xml:space="preserve">                  Amortization Of  CAUSTIC</t>
  </si>
  <si>
    <t xml:space="preserve">                  Amortization Of  CPW</t>
  </si>
  <si>
    <t xml:space="preserve">                  Amortization Of  HCL</t>
  </si>
  <si>
    <t xml:space="preserve">                  Amortization Of  MV Khaleda-01</t>
  </si>
  <si>
    <t xml:space="preserve">Factory Overhead </t>
  </si>
  <si>
    <r>
      <rPr>
        <sz val="11"/>
        <color rgb="FF000000"/>
        <rFont val="Calibri"/>
        <family val="2"/>
        <charset val="1"/>
      </rPr>
      <t xml:space="preserve">All "Factory Overhead" set By "</t>
    </r>
    <r>
      <rPr>
        <b val="true"/>
        <sz val="11"/>
        <color rgb="FF0070C0"/>
        <rFont val="Calibri"/>
        <family val="2"/>
        <charset val="1"/>
      </rPr>
      <t xml:space="preserve">NR-Factory Exp</t>
    </r>
    <r>
      <rPr>
        <sz val="11"/>
        <color rgb="FF000000"/>
        <rFont val="Calibri"/>
        <family val="2"/>
        <charset val="1"/>
      </rPr>
      <t xml:space="preserve">" Tag</t>
    </r>
  </si>
  <si>
    <t xml:space="preserve">                  Factory Overhead  Of  H2O2</t>
  </si>
  <si>
    <t xml:space="preserve">                  Factory Overhead  Of  CAUSTIC</t>
  </si>
  <si>
    <t xml:space="preserve">                  Factory Overhead  Of  CPW</t>
  </si>
  <si>
    <t xml:space="preserve">                  Factory Overhead  Of  HCL</t>
  </si>
  <si>
    <t xml:space="preserve">                  Factory Overhead  Of  MV Khaleda-01</t>
  </si>
  <si>
    <t xml:space="preserve">Gross Profit:</t>
  </si>
  <si>
    <r>
      <rPr>
        <sz val="11"/>
        <color rgb="FF000000"/>
        <rFont val="Calibri"/>
        <family val="2"/>
        <charset val="1"/>
      </rPr>
      <t xml:space="preserve">All "Indirect Incomes" set By "</t>
    </r>
    <r>
      <rPr>
        <b val="true"/>
        <sz val="11"/>
        <color rgb="FF0070C0"/>
        <rFont val="Calibri"/>
        <family val="2"/>
        <charset val="1"/>
      </rPr>
      <t xml:space="preserve">NR-Indirect Inc</t>
    </r>
    <r>
      <rPr>
        <sz val="11"/>
        <color rgb="FF000000"/>
        <rFont val="Calibri"/>
        <family val="2"/>
        <charset val="1"/>
      </rPr>
      <t xml:space="preserve">" Tag</t>
    </r>
  </si>
  <si>
    <t xml:space="preserve">Indirect Incomes</t>
  </si>
  <si>
    <t xml:space="preserve">                  402001000000 Income From Transport</t>
  </si>
  <si>
    <t xml:space="preserve">                  402002001000 Gain / Loss in exchange</t>
  </si>
  <si>
    <t xml:space="preserve">                  402002002000 Misc. Income-Gain on sales</t>
  </si>
  <si>
    <t xml:space="preserve">                  402002003000 Scrap Sales</t>
  </si>
  <si>
    <t xml:space="preserve">                  Interest income from sister concern</t>
  </si>
  <si>
    <t xml:space="preserve">                  Other Ind Income </t>
  </si>
  <si>
    <t xml:space="preserve">                  …………</t>
  </si>
  <si>
    <t xml:space="preserve">                  402002006000 Income from Cash Incentive</t>
  </si>
  <si>
    <t xml:space="preserve">                  402002007000 FDR Interest (Earned) </t>
  </si>
  <si>
    <t xml:space="preserve">                  Interest income from FDR</t>
  </si>
  <si>
    <t xml:space="preserve">Profit before indirect expenses</t>
  </si>
  <si>
    <t xml:space="preserve">Indirect Expenses</t>
  </si>
  <si>
    <t xml:space="preserve">                  Administrative Expenses </t>
  </si>
  <si>
    <r>
      <rPr>
        <sz val="11"/>
        <color rgb="FF000000"/>
        <rFont val="Calibri"/>
        <family val="2"/>
        <charset val="1"/>
      </rPr>
      <t xml:space="preserve">All "Administrative Expenses" set By "</t>
    </r>
    <r>
      <rPr>
        <b val="true"/>
        <sz val="11"/>
        <color rgb="FF0070C0"/>
        <rFont val="Calibri"/>
        <family val="2"/>
        <charset val="1"/>
      </rPr>
      <t xml:space="preserve">NR-Admin Exp</t>
    </r>
    <r>
      <rPr>
        <sz val="11"/>
        <color rgb="FF000000"/>
        <rFont val="Calibri"/>
        <family val="2"/>
        <charset val="1"/>
      </rPr>
      <t xml:space="preserve">" Tag</t>
    </r>
  </si>
  <si>
    <t xml:space="preserve">                        Administrative Expenses Of  H2O2</t>
  </si>
  <si>
    <t xml:space="preserve">                        Administrative Expenses Of  CAUSTIC</t>
  </si>
  <si>
    <t xml:space="preserve">                        Administrative Expenses Of  CPW</t>
  </si>
  <si>
    <t xml:space="preserve">                        Administrative Expenses Of  HCL</t>
  </si>
  <si>
    <t xml:space="preserve">                        Administrative Expenses Of  MV Khaleda-01</t>
  </si>
  <si>
    <t xml:space="preserve">                  Finance Expenses </t>
  </si>
  <si>
    <r>
      <rPr>
        <sz val="11"/>
        <color rgb="FF000000"/>
        <rFont val="Calibri"/>
        <family val="2"/>
        <charset val="1"/>
      </rPr>
      <t xml:space="preserve">All "Finance Expenses" set By "</t>
    </r>
    <r>
      <rPr>
        <b val="true"/>
        <sz val="11"/>
        <color rgb="FF0070C0"/>
        <rFont val="Calibri"/>
        <family val="2"/>
        <charset val="1"/>
      </rPr>
      <t xml:space="preserve">NR-Finance Exp</t>
    </r>
    <r>
      <rPr>
        <sz val="11"/>
        <color rgb="FF000000"/>
        <rFont val="Calibri"/>
        <family val="2"/>
        <charset val="1"/>
      </rPr>
      <t xml:space="preserve">" Tag</t>
    </r>
  </si>
  <si>
    <t xml:space="preserve">                         Finance Expenses  Of  H2O2</t>
  </si>
  <si>
    <t xml:space="preserve">                         Finance Expenses  Of  CAUSTIC</t>
  </si>
  <si>
    <t xml:space="preserve">                         Finance Expenses  Of  CPW</t>
  </si>
  <si>
    <t xml:space="preserve">                         Finance Expenses  Of  HCL</t>
  </si>
  <si>
    <t xml:space="preserve">                         Finance Expenses  Of  MV Khaleda-01</t>
  </si>
  <si>
    <t xml:space="preserve">                  Marketting Expenses </t>
  </si>
  <si>
    <r>
      <rPr>
        <sz val="11"/>
        <color rgb="FF000000"/>
        <rFont val="Calibri"/>
        <family val="2"/>
        <charset val="1"/>
      </rPr>
      <t xml:space="preserve">All "Marketting Expenses" set By "</t>
    </r>
    <r>
      <rPr>
        <b val="true"/>
        <sz val="11"/>
        <color rgb="FF0070C0"/>
        <rFont val="Calibri"/>
        <family val="2"/>
        <charset val="1"/>
      </rPr>
      <t xml:space="preserve">NR-Marketing Exp</t>
    </r>
    <r>
      <rPr>
        <sz val="11"/>
        <color rgb="FF000000"/>
        <rFont val="Calibri"/>
        <family val="2"/>
        <charset val="1"/>
      </rPr>
      <t xml:space="preserve">" Tag</t>
    </r>
  </si>
  <si>
    <t xml:space="preserve">                         Marketting Expenses  Of  H2O2</t>
  </si>
  <si>
    <t xml:space="preserve">                        Marketting Expenses  Of  CAUSTIC</t>
  </si>
  <si>
    <t xml:space="preserve">                         Marketting Expenses  Of  CPW</t>
  </si>
  <si>
    <t xml:space="preserve">                         Marketting Expenses  Of  HCL</t>
  </si>
  <si>
    <t xml:space="preserve">                        Marketting Expenses  Of  MV Khaleda-01</t>
  </si>
  <si>
    <t xml:space="preserve">                  Distribution Expenses</t>
  </si>
  <si>
    <r>
      <rPr>
        <sz val="11"/>
        <color rgb="FF000000"/>
        <rFont val="Calibri"/>
        <family val="2"/>
        <charset val="1"/>
      </rPr>
      <t xml:space="preserve">All "Distribution Expenses" set By "</t>
    </r>
    <r>
      <rPr>
        <b val="true"/>
        <sz val="11"/>
        <color rgb="FF0070C0"/>
        <rFont val="Calibri"/>
        <family val="2"/>
        <charset val="1"/>
      </rPr>
      <t xml:space="preserve">NR-Dist Exp</t>
    </r>
    <r>
      <rPr>
        <sz val="11"/>
        <color rgb="FF000000"/>
        <rFont val="Calibri"/>
        <family val="2"/>
        <charset val="1"/>
      </rPr>
      <t xml:space="preserve">" Tag</t>
    </r>
  </si>
  <si>
    <t xml:space="preserve">                       Distribution Expenses  Of  H2O2</t>
  </si>
  <si>
    <t xml:space="preserve">                       Distribution Expenses  Of  CAUSTIC</t>
  </si>
  <si>
    <t xml:space="preserve">                       Distribution Expenses  Of  CPW</t>
  </si>
  <si>
    <t xml:space="preserve">                       Distribution Expenses  Of  HCL</t>
  </si>
  <si>
    <t xml:space="preserve">                       Distribution Expenses  Of  MV Khaleda-01</t>
  </si>
  <si>
    <t xml:space="preserve">Net Profit :</t>
  </si>
  <si>
    <t xml:space="preserve">Version History</t>
  </si>
  <si>
    <t xml:space="preserve">Version</t>
  </si>
  <si>
    <t xml:space="preserve">Request Date</t>
  </si>
  <si>
    <t xml:space="preserve">Requested By</t>
  </si>
  <si>
    <t xml:space="preserve">Remarks /Changes Request</t>
  </si>
  <si>
    <t xml:space="preserve">Deploy Date</t>
  </si>
  <si>
    <t xml:space="preserve">Status</t>
  </si>
  <si>
    <t xml:space="preserve">05'th May 2021</t>
  </si>
  <si>
    <t xml:space="preserve">Initial Requirement</t>
  </si>
  <si>
    <t xml:space="preserve">Done</t>
  </si>
  <si>
    <t xml:space="preserve">13'th June 2021</t>
  </si>
  <si>
    <t xml:space="preserve">2. "Sales In Mt" shon on 100% basis.
3. COGS,Depeeciation... and others "Sales In MT"
value coming from Net Revenue 
</t>
  </si>
</sst>
</file>

<file path=xl/styles.xml><?xml version="1.0" encoding="utf-8"?>
<styleSheet xmlns="http://schemas.openxmlformats.org/spreadsheetml/2006/main">
  <numFmts count="7">
    <numFmt numFmtId="164" formatCode="General"/>
    <numFmt numFmtId="165" formatCode="_(* #,##0.00_);_(* \(#,##0.00\);_(* \-??_);_(@_)"/>
    <numFmt numFmtId="166" formatCode="_(* #,##0_);_(* \(#,##0\);_(* \-??_);_(@_)"/>
    <numFmt numFmtId="167" formatCode="&quot;&quot;0&quot; %&quot;"/>
    <numFmt numFmtId="168" formatCode="0%"/>
    <numFmt numFmtId="169" formatCode="0.00%"/>
    <numFmt numFmtId="170" formatCode="M/D/YYYY"/>
  </numFmts>
  <fonts count="26">
    <font>
      <sz val="11"/>
      <color rgb="FF000000"/>
      <name val="Calibri"/>
      <family val="2"/>
      <charset val="1"/>
    </font>
    <font>
      <sz val="10"/>
      <name val="Arial"/>
      <family val="0"/>
    </font>
    <font>
      <sz val="10"/>
      <name val="Arial"/>
      <family val="0"/>
    </font>
    <font>
      <sz val="10"/>
      <name val="Arial"/>
      <family val="0"/>
    </font>
    <font>
      <sz val="11"/>
      <color rgb="FF000000"/>
      <name val="Arial Narrow"/>
      <family val="2"/>
      <charset val="1"/>
    </font>
    <font>
      <b val="true"/>
      <sz val="11"/>
      <color rgb="FF000000"/>
      <name val="Calibri"/>
      <family val="2"/>
      <charset val="1"/>
    </font>
    <font>
      <b val="true"/>
      <sz val="11"/>
      <color rgb="FF000000"/>
      <name val="Arial Narrow"/>
      <family val="2"/>
      <charset val="1"/>
    </font>
    <font>
      <sz val="11"/>
      <color rgb="FF8FAADC"/>
      <name val="Calibri"/>
      <family val="2"/>
      <charset val="1"/>
    </font>
    <font>
      <b val="true"/>
      <sz val="11"/>
      <color rgb="FF8FAADC"/>
      <name val="Calibri"/>
      <family val="2"/>
      <charset val="1"/>
    </font>
    <font>
      <sz val="11"/>
      <color rgb="FF00AAAD"/>
      <name val="Calibri"/>
      <family val="2"/>
      <charset val="1"/>
    </font>
    <font>
      <b val="true"/>
      <sz val="11"/>
      <color rgb="FF00AAAD"/>
      <name val="Calibri"/>
      <family val="2"/>
      <charset val="1"/>
    </font>
    <font>
      <b val="true"/>
      <sz val="11"/>
      <color rgb="FFF58220"/>
      <name val="Calibri"/>
      <family val="2"/>
      <charset val="1"/>
    </font>
    <font>
      <b val="true"/>
      <sz val="11"/>
      <color rgb="FFFAA61A"/>
      <name val="Calibri"/>
      <family val="2"/>
      <charset val="1"/>
    </font>
    <font>
      <b val="true"/>
      <sz val="11"/>
      <color rgb="FFBD7CB5"/>
      <name val="Calibri"/>
      <family val="2"/>
      <charset val="1"/>
    </font>
    <font>
      <b val="true"/>
      <sz val="11"/>
      <color rgb="FF5E8AC7"/>
      <name val="Calibri"/>
      <family val="2"/>
      <charset val="1"/>
    </font>
    <font>
      <sz val="11"/>
      <color rgb="FFFAA61A"/>
      <name val="Calibri"/>
      <family val="2"/>
      <charset val="1"/>
    </font>
    <font>
      <sz val="11"/>
      <color rgb="FFCE181E"/>
      <name val="Calibri"/>
      <family val="2"/>
      <charset val="1"/>
    </font>
    <font>
      <b val="true"/>
      <sz val="11"/>
      <color rgb="FFCE181E"/>
      <name val="Calibri"/>
      <family val="2"/>
      <charset val="1"/>
    </font>
    <font>
      <sz val="11"/>
      <name val="Calibri"/>
      <family val="2"/>
      <charset val="1"/>
    </font>
    <font>
      <b val="true"/>
      <u val="single"/>
      <sz val="11"/>
      <color rgb="FF000000"/>
      <name val="Arial Narrow"/>
      <family val="2"/>
      <charset val="1"/>
    </font>
    <font>
      <b val="true"/>
      <sz val="11"/>
      <color rgb="FF0070C0"/>
      <name val="Calibri"/>
      <family val="2"/>
      <charset val="1"/>
    </font>
    <font>
      <sz val="14"/>
      <color rgb="FFED1C24"/>
      <name val="Calibri"/>
      <family val="2"/>
      <charset val="1"/>
    </font>
    <font>
      <b val="true"/>
      <sz val="11"/>
      <color rgb="FFC55A11"/>
      <name val="Calibri"/>
      <family val="2"/>
      <charset val="1"/>
    </font>
    <font>
      <sz val="14"/>
      <name val="Arial"/>
      <family val="2"/>
      <charset val="1"/>
    </font>
    <font>
      <b val="true"/>
      <sz val="14"/>
      <name val="Calibri"/>
      <family val="2"/>
      <charset val="1"/>
    </font>
    <font>
      <sz val="14"/>
      <name val="Calibri"/>
      <family val="2"/>
      <charset val="1"/>
    </font>
  </fonts>
  <fills count="5">
    <fill>
      <patternFill patternType="none"/>
    </fill>
    <fill>
      <patternFill patternType="gray125"/>
    </fill>
    <fill>
      <patternFill patternType="solid">
        <fgColor rgb="FFFFFFFF"/>
        <bgColor rgb="FFFFFFCC"/>
      </patternFill>
    </fill>
    <fill>
      <patternFill patternType="solid">
        <fgColor rgb="FFDDDDDD"/>
        <bgColor rgb="FFCCFFCC"/>
      </patternFill>
    </fill>
    <fill>
      <patternFill patternType="solid">
        <fgColor rgb="FFFFFF00"/>
        <bgColor rgb="FFFFFF00"/>
      </patternFill>
    </fill>
  </fills>
  <borders count="8">
    <border diagonalUp="false" diagonalDown="false">
      <left/>
      <right/>
      <top/>
      <bottom/>
      <diagonal/>
    </border>
    <border diagonalUp="false" diagonalDown="false">
      <left style="hair"/>
      <right style="hair"/>
      <top style="hair"/>
      <bottom style="hair"/>
      <diagonal/>
    </border>
    <border diagonalUp="false" diagonalDown="false">
      <left style="hair"/>
      <right/>
      <top/>
      <bottom/>
      <diagonal/>
    </border>
    <border diagonalUp="false" diagonalDown="false">
      <left style="thin"/>
      <right style="thin"/>
      <top style="thin"/>
      <bottom style="thin"/>
      <diagonal/>
    </border>
    <border diagonalUp="false" diagonalDown="false">
      <left style="hair"/>
      <right style="thin"/>
      <top/>
      <bottom/>
      <diagonal/>
    </border>
    <border diagonalUp="false" diagonalDown="false">
      <left style="hair"/>
      <right style="medium"/>
      <top/>
      <bottom style="hair"/>
      <diagonal/>
    </border>
    <border diagonalUp="false" diagonalDown="false">
      <left style="hair"/>
      <right style="medium"/>
      <top style="hair"/>
      <bottom style="hair"/>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6" fontId="4" fillId="2" borderId="0" xfId="15" applyFont="true" applyBorder="true" applyAlignment="true" applyProtection="tru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6" fontId="6" fillId="2" borderId="0" xfId="15"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6" fontId="19" fillId="2" borderId="0" xfId="15" applyFont="true" applyBorder="true" applyAlignment="true" applyProtection="true">
      <alignment horizontal="general" vertical="bottom" textRotation="0" wrapText="false" indent="0" shrinkToFit="false"/>
      <protection locked="true" hidden="false"/>
    </xf>
    <xf numFmtId="166" fontId="6" fillId="2" borderId="0" xfId="15" applyFont="true" applyBorder="true" applyAlignment="true" applyProtection="true">
      <alignment horizontal="general" vertical="top" textRotation="0" wrapText="true" indent="0" shrinkToFit="false"/>
      <protection locked="true" hidden="false"/>
    </xf>
    <xf numFmtId="166" fontId="6" fillId="2" borderId="3" xfId="15" applyFont="true" applyBorder="true" applyAlignment="true" applyProtection="true">
      <alignment horizontal="general" vertical="top" textRotation="0" wrapText="false" indent="0" shrinkToFit="false"/>
      <protection locked="true" hidden="false"/>
    </xf>
    <xf numFmtId="165" fontId="6" fillId="2" borderId="3" xfId="15" applyFont="true" applyBorder="true" applyAlignment="true" applyProtection="true">
      <alignment horizontal="center" vertical="top" textRotation="0" wrapText="false" indent="0" shrinkToFit="false"/>
      <protection locked="true" hidden="false"/>
    </xf>
    <xf numFmtId="166" fontId="6" fillId="2" borderId="3" xfId="15" applyFont="true" applyBorder="true" applyAlignment="true" applyProtection="true">
      <alignment horizontal="center" vertical="top" textRotation="0" wrapText="true" indent="0" shrinkToFit="false"/>
      <protection locked="true" hidden="false"/>
    </xf>
    <xf numFmtId="166" fontId="6" fillId="2" borderId="3" xfId="15" applyFont="true" applyBorder="true" applyAlignment="true" applyProtection="true">
      <alignment horizontal="center" vertical="bottom" textRotation="0" wrapText="false" indent="0" shrinkToFit="false"/>
      <protection locked="true" hidden="false"/>
    </xf>
    <xf numFmtId="166" fontId="6" fillId="2" borderId="3" xfId="15" applyFont="true" applyBorder="true" applyAlignment="true" applyProtection="true">
      <alignment horizontal="left" vertical="top" textRotation="0" wrapText="false" indent="15" shrinkToFit="false"/>
      <protection locked="true" hidden="false"/>
    </xf>
    <xf numFmtId="165" fontId="6" fillId="2" borderId="3" xfId="15" applyFont="true" applyBorder="true" applyAlignment="true" applyProtection="true">
      <alignment horizontal="left" vertical="top" textRotation="0" wrapText="false" indent="15" shrinkToFit="false"/>
      <protection locked="true" hidden="false"/>
    </xf>
    <xf numFmtId="165" fontId="6" fillId="2" borderId="3" xfId="15" applyFont="true" applyBorder="true" applyAlignment="true" applyProtection="true">
      <alignment horizontal="center" vertical="top" textRotation="0" wrapText="true" indent="0" shrinkToFit="false"/>
      <protection locked="true" hidden="false"/>
    </xf>
    <xf numFmtId="164" fontId="0" fillId="0" borderId="4" xfId="0" applyFont="true" applyBorder="true" applyAlignment="true" applyProtection="false">
      <alignment horizontal="left" vertical="top" textRotation="0" wrapText="true" indent="0" shrinkToFit="false"/>
      <protection locked="true" hidden="false"/>
    </xf>
    <xf numFmtId="164" fontId="6" fillId="2" borderId="3" xfId="0" applyFont="true" applyBorder="true" applyAlignment="true" applyProtection="false">
      <alignment horizontal="general" vertical="top" textRotation="0" wrapText="false" indent="0" shrinkToFit="false"/>
      <protection locked="true" hidden="false"/>
    </xf>
    <xf numFmtId="166" fontId="6" fillId="2" borderId="3" xfId="15" applyFont="true" applyBorder="true" applyAlignment="true" applyProtection="true">
      <alignment horizontal="right" vertical="top" textRotation="0" wrapText="false" indent="0" shrinkToFit="false"/>
      <protection locked="true" hidden="false"/>
    </xf>
    <xf numFmtId="167" fontId="6" fillId="2" borderId="3" xfId="0" applyFont="true" applyBorder="true" applyAlignment="true" applyProtection="false">
      <alignment horizontal="general" vertical="top" textRotation="0" wrapText="false" indent="0" shrinkToFit="false"/>
      <protection locked="true" hidden="false"/>
    </xf>
    <xf numFmtId="164" fontId="21" fillId="0" borderId="0" xfId="0" applyFont="true" applyBorder="true" applyAlignment="false" applyProtection="false">
      <alignment horizontal="general" vertical="bottom" textRotation="0" wrapText="false" indent="0" shrinkToFit="false"/>
      <protection locked="true" hidden="false"/>
    </xf>
    <xf numFmtId="164" fontId="4" fillId="2" borderId="3"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left" vertical="top" textRotation="0" wrapText="false" indent="15" shrinkToFit="false"/>
      <protection locked="true" hidden="false"/>
    </xf>
    <xf numFmtId="166" fontId="4" fillId="2" borderId="3" xfId="15" applyFont="true" applyBorder="true" applyAlignment="true" applyProtection="true">
      <alignment horizontal="general" vertical="top" textRotation="0" wrapText="false" indent="0" shrinkToFit="false"/>
      <protection locked="true" hidden="false"/>
    </xf>
    <xf numFmtId="166" fontId="4" fillId="2" borderId="3" xfId="15" applyFont="true" applyBorder="true" applyAlignment="true" applyProtection="true">
      <alignment horizontal="left" vertical="top" textRotation="0" wrapText="false" indent="15" shrinkToFit="false"/>
      <protection locked="true" hidden="false"/>
    </xf>
    <xf numFmtId="166" fontId="4" fillId="2" borderId="3" xfId="15" applyFont="true" applyBorder="true" applyAlignment="true" applyProtection="true">
      <alignment horizontal="right" vertical="top" textRotation="0" wrapText="false" indent="0" shrinkToFit="false"/>
      <protection locked="true" hidden="false"/>
    </xf>
    <xf numFmtId="169" fontId="6" fillId="2" borderId="3" xfId="19" applyFont="true" applyBorder="true" applyAlignment="true" applyProtection="true">
      <alignment horizontal="general" vertical="top" textRotation="0" wrapText="false" indent="0" shrinkToFit="false"/>
      <protection locked="true" hidden="false"/>
    </xf>
    <xf numFmtId="169" fontId="6" fillId="2" borderId="5" xfId="19" applyFont="true" applyBorder="true" applyAlignment="true" applyProtection="true">
      <alignment horizontal="general" vertical="top" textRotation="0" wrapText="false" indent="0" shrinkToFit="false"/>
      <protection locked="true" hidden="false"/>
    </xf>
    <xf numFmtId="169" fontId="6" fillId="4" borderId="6" xfId="19" applyFont="true" applyBorder="true" applyAlignment="true" applyProtection="true">
      <alignment horizontal="general" vertical="top" textRotation="0" wrapText="false" indent="0" shrinkToFit="false"/>
      <protection locked="true" hidden="false"/>
    </xf>
    <xf numFmtId="169" fontId="6" fillId="2" borderId="6" xfId="19" applyFont="true" applyBorder="true" applyAlignment="true" applyProtection="true">
      <alignment horizontal="general" vertical="top" textRotation="0" wrapText="false" indent="0" shrinkToFit="false"/>
      <protection locked="true" hidden="false"/>
    </xf>
    <xf numFmtId="166" fontId="4" fillId="4" borderId="3" xfId="15" applyFont="true" applyBorder="true" applyAlignment="true" applyProtection="true">
      <alignment horizontal="general" vertical="top" textRotation="0" wrapText="false" indent="0" shrinkToFit="false"/>
      <protection locked="true" hidden="false"/>
    </xf>
    <xf numFmtId="166" fontId="4" fillId="4" borderId="3" xfId="15" applyFont="true" applyBorder="true" applyAlignment="true" applyProtection="true">
      <alignment horizontal="right" vertical="top" textRotation="0" wrapText="false" indent="0" shrinkToFit="false"/>
      <protection locked="true" hidden="false"/>
    </xf>
    <xf numFmtId="164" fontId="23" fillId="0" borderId="0" xfId="0" applyFont="true" applyBorder="true" applyAlignment="true" applyProtection="false">
      <alignment horizontal="center" vertical="bottom" textRotation="0" wrapText="true" indent="0" shrinkToFit="false"/>
      <protection locked="true" hidden="false"/>
    </xf>
    <xf numFmtId="165" fontId="23" fillId="0" borderId="0" xfId="0" applyFont="true" applyBorder="true" applyAlignment="true" applyProtection="false">
      <alignment horizontal="center" vertical="bottom" textRotation="0" wrapText="true" indent="0" shrinkToFit="false"/>
      <protection locked="true" hidden="false"/>
    </xf>
    <xf numFmtId="164" fontId="0" fillId="0" borderId="7"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4" fillId="4" borderId="3" xfId="0" applyFont="true" applyBorder="true" applyAlignment="true" applyProtection="false">
      <alignment horizontal="general" vertical="top" textRotation="0" wrapText="false" indent="0" shrinkToFit="false"/>
      <protection locked="true" hidden="false"/>
    </xf>
    <xf numFmtId="164" fontId="4" fillId="4" borderId="3" xfId="0" applyFont="true" applyBorder="true" applyAlignment="true" applyProtection="false">
      <alignment horizontal="left" vertical="top" textRotation="0" wrapText="false" indent="15" shrinkToFit="false"/>
      <protection locked="true" hidden="false"/>
    </xf>
    <xf numFmtId="166" fontId="6" fillId="2" borderId="3" xfId="15" applyFont="true" applyBorder="true" applyAlignment="true" applyProtection="true">
      <alignment horizontal="left" vertical="top" textRotation="0" wrapText="false" indent="0" shrinkToFit="false"/>
      <protection locked="true" hidden="false"/>
    </xf>
    <xf numFmtId="164" fontId="6" fillId="2" borderId="3" xfId="0" applyFont="true" applyBorder="true" applyAlignment="true" applyProtection="false">
      <alignment horizontal="left" vertical="top" textRotation="0" wrapText="false" indent="15"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6" fontId="4" fillId="2" borderId="3" xfId="15" applyFont="true" applyBorder="true" applyAlignment="true" applyProtection="true">
      <alignment horizontal="general" vertical="bottom" textRotation="0" wrapText="false" indent="0" shrinkToFit="false"/>
      <protection locked="true" hidden="false"/>
    </xf>
    <xf numFmtId="164" fontId="24" fillId="0" borderId="3" xfId="0" applyFont="true" applyBorder="true" applyAlignment="true" applyProtection="false">
      <alignment horizontal="center" vertical="bottom" textRotation="0" wrapText="false" indent="0" shrinkToFit="false"/>
      <protection locked="true" hidden="false"/>
    </xf>
    <xf numFmtId="164" fontId="25" fillId="0" borderId="3" xfId="0" applyFont="true" applyBorder="true" applyAlignment="true" applyProtection="false">
      <alignment horizontal="general" vertical="center" textRotation="0" wrapText="false" indent="0" shrinkToFit="false"/>
      <protection locked="true" hidden="false"/>
    </xf>
    <xf numFmtId="170" fontId="25" fillId="0" borderId="3" xfId="0" applyFont="true" applyBorder="true" applyAlignment="true" applyProtection="false">
      <alignment horizontal="general" vertical="center" textRotation="0" wrapText="false" indent="0" shrinkToFit="false"/>
      <protection locked="true" hidden="false"/>
    </xf>
    <xf numFmtId="164" fontId="25" fillId="0" borderId="3" xfId="0" applyFont="true" applyBorder="true" applyAlignment="true" applyProtection="false">
      <alignment horizontal="general" vertical="center" textRotation="0" wrapText="true" indent="0" shrinkToFit="false"/>
      <protection locked="true" hidden="false"/>
    </xf>
    <xf numFmtId="164" fontId="0" fillId="0" borderId="3" xfId="0" applyFont="false" applyBorder="true" applyAlignment="true" applyProtection="false">
      <alignment horizontal="general" vertical="center" textRotation="0" wrapText="false" indent="0" shrinkToFit="false"/>
      <protection locked="true" hidden="false"/>
    </xf>
    <xf numFmtId="164" fontId="0" fillId="0" borderId="3" xfId="0" applyFont="false" applyBorder="true" applyAlignment="true" applyProtection="fals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ED1C24"/>
      <rgbColor rgb="FF00FF00"/>
      <rgbColor rgb="FF0000FF"/>
      <rgbColor rgb="FFFFFF00"/>
      <rgbColor rgb="FFFF00FF"/>
      <rgbColor rgb="FF00FFFF"/>
      <rgbColor rgb="FF800000"/>
      <rgbColor rgb="FF008000"/>
      <rgbColor rgb="FF000080"/>
      <rgbColor rgb="FF808000"/>
      <rgbColor rgb="FF800080"/>
      <rgbColor rgb="FF00AAAD"/>
      <rgbColor rgb="FFC0C0C0"/>
      <rgbColor rgb="FF5E8AC7"/>
      <rgbColor rgb="FF8FAADC"/>
      <rgbColor rgb="FFC55A11"/>
      <rgbColor rgb="FFFFFFCC"/>
      <rgbColor rgb="FFCCFFFF"/>
      <rgbColor rgb="FF660066"/>
      <rgbColor rgb="FFFF8080"/>
      <rgbColor rgb="FF0070C0"/>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AA61A"/>
      <rgbColor rgb="FFF58220"/>
      <rgbColor rgb="FF666699"/>
      <rgbColor rgb="FFBD7CB5"/>
      <rgbColor rgb="FF003366"/>
      <rgbColor rgb="FF339966"/>
      <rgbColor rgb="FF003300"/>
      <rgbColor rgb="FF333300"/>
      <rgbColor rgb="FFCE18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77"/>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C14" activeCellId="0" sqref="C14"/>
    </sheetView>
  </sheetViews>
  <sheetFormatPr defaultRowHeight="16.5" zeroHeight="false" outlineLevelRow="0" outlineLevelCol="0"/>
  <cols>
    <col collapsed="false" customWidth="true" hidden="false" outlineLevel="0" max="1" min="1" style="1" width="40.43"/>
    <col collapsed="false" customWidth="true" hidden="false" outlineLevel="0" max="2" min="2" style="1" width="37.43"/>
    <col collapsed="false" customWidth="true" hidden="false" outlineLevel="0" max="3" min="3" style="2" width="64.57"/>
    <col collapsed="false" customWidth="true" hidden="false" outlineLevel="0" max="4" min="4" style="2" width="2"/>
    <col collapsed="false" customWidth="true" hidden="false" outlineLevel="0" max="5" min="5" style="2" width="14.57"/>
    <col collapsed="false" customWidth="true" hidden="false" outlineLevel="0" max="6" min="6" style="2" width="28.42"/>
    <col collapsed="false" customWidth="true" hidden="false" outlineLevel="0" max="7" min="7" style="3" width="13.71"/>
    <col collapsed="false" customWidth="true" hidden="false" outlineLevel="0" max="8" min="8" style="3" width="11"/>
    <col collapsed="false" customWidth="true" hidden="false" outlineLevel="0" max="1025" min="9" style="0" width="9.14"/>
  </cols>
  <sheetData>
    <row r="1" customFormat="false" ht="13.8" hidden="false" customHeight="false" outlineLevel="0" collapsed="false">
      <c r="A1" s="4" t="s">
        <v>0</v>
      </c>
      <c r="C1" s="5" t="s">
        <v>1</v>
      </c>
      <c r="D1" s="5"/>
      <c r="E1" s="5"/>
      <c r="F1" s="5"/>
    </row>
    <row r="2" customFormat="false" ht="16.5" hidden="false" customHeight="false" outlineLevel="0" collapsed="false">
      <c r="A2" s="6" t="s">
        <v>2</v>
      </c>
      <c r="B2" s="6" t="s">
        <v>3</v>
      </c>
      <c r="C2" s="5" t="s">
        <v>4</v>
      </c>
      <c r="D2" s="5"/>
      <c r="E2" s="5"/>
      <c r="F2" s="5"/>
    </row>
    <row r="3" customFormat="false" ht="13.9" hidden="false" customHeight="true" outlineLevel="0" collapsed="false">
      <c r="A3" s="7" t="s">
        <v>5</v>
      </c>
      <c r="B3" s="8"/>
      <c r="C3" s="9" t="s">
        <v>6</v>
      </c>
      <c r="D3" s="9"/>
      <c r="E3" s="9"/>
      <c r="F3" s="9"/>
    </row>
    <row r="4" customFormat="false" ht="16.5" hidden="false" customHeight="false" outlineLevel="0" collapsed="false">
      <c r="A4" s="7"/>
      <c r="B4" s="8"/>
      <c r="G4" s="2"/>
      <c r="H4" s="10"/>
    </row>
    <row r="5" customFormat="false" ht="14.25" hidden="false" customHeight="true" outlineLevel="0" collapsed="false">
      <c r="A5" s="7"/>
      <c r="B5" s="8"/>
      <c r="C5" s="11" t="s">
        <v>7</v>
      </c>
      <c r="D5" s="12"/>
      <c r="E5" s="13" t="s">
        <v>8</v>
      </c>
      <c r="F5" s="13"/>
      <c r="G5" s="13"/>
      <c r="H5" s="14" t="s">
        <v>9</v>
      </c>
    </row>
    <row r="6" customFormat="false" ht="16.5" hidden="false" customHeight="false" outlineLevel="0" collapsed="false">
      <c r="A6" s="7"/>
      <c r="B6" s="8"/>
      <c r="C6" s="15"/>
      <c r="D6" s="16"/>
      <c r="E6" s="12" t="s">
        <v>10</v>
      </c>
      <c r="F6" s="17" t="s">
        <v>11</v>
      </c>
      <c r="G6" s="13" t="s">
        <v>12</v>
      </c>
      <c r="H6" s="13" t="s">
        <v>13</v>
      </c>
    </row>
    <row r="7" customFormat="false" ht="13.8" hidden="false" customHeight="true" outlineLevel="0" collapsed="false">
      <c r="A7" s="7"/>
      <c r="B7" s="18" t="s">
        <v>14</v>
      </c>
      <c r="C7" s="19" t="s">
        <v>15</v>
      </c>
      <c r="D7" s="19"/>
      <c r="E7" s="12"/>
      <c r="F7" s="12"/>
      <c r="G7" s="20" t="n">
        <f aca="false">SUM(G8:G12)</f>
        <v>322424000</v>
      </c>
      <c r="H7" s="21" t="n">
        <v>100</v>
      </c>
      <c r="I7" s="22"/>
      <c r="J7" s="22"/>
      <c r="K7" s="22"/>
      <c r="L7" s="22"/>
    </row>
    <row r="8" customFormat="false" ht="13.8" hidden="false" customHeight="false" outlineLevel="0" collapsed="false">
      <c r="A8" s="7"/>
      <c r="B8" s="18"/>
      <c r="C8" s="23" t="s">
        <v>16</v>
      </c>
      <c r="D8" s="24"/>
      <c r="E8" s="25" t="n">
        <v>220</v>
      </c>
      <c r="F8" s="26" t="n">
        <f aca="false">G8/E8</f>
        <v>227613.636363636</v>
      </c>
      <c r="G8" s="27" t="n">
        <v>50075000</v>
      </c>
      <c r="H8" s="28" t="n">
        <f aca="false">G8/$G$7</f>
        <v>0.15530791752475</v>
      </c>
      <c r="I8" s="22"/>
      <c r="J8" s="22"/>
      <c r="K8" s="22"/>
      <c r="L8" s="22"/>
    </row>
    <row r="9" customFormat="false" ht="13.8" hidden="false" customHeight="false" outlineLevel="0" collapsed="false">
      <c r="A9" s="7"/>
      <c r="B9" s="18"/>
      <c r="C9" s="23" t="s">
        <v>17</v>
      </c>
      <c r="D9" s="24"/>
      <c r="E9" s="25" t="n">
        <v>5000</v>
      </c>
      <c r="F9" s="26" t="n">
        <f aca="false">G9/E9</f>
        <v>33147.8</v>
      </c>
      <c r="G9" s="27" t="n">
        <v>165739000</v>
      </c>
      <c r="H9" s="28" t="n">
        <f aca="false">G9/$G$7</f>
        <v>0.514040518075577</v>
      </c>
      <c r="I9" s="22"/>
      <c r="J9" s="22"/>
      <c r="K9" s="22"/>
      <c r="L9" s="22"/>
    </row>
    <row r="10" customFormat="false" ht="13.8" hidden="false" customHeight="false" outlineLevel="0" collapsed="false">
      <c r="A10" s="7"/>
      <c r="B10" s="18"/>
      <c r="C10" s="23" t="s">
        <v>18</v>
      </c>
      <c r="D10" s="24"/>
      <c r="E10" s="25" t="n">
        <v>300</v>
      </c>
      <c r="F10" s="26" t="n">
        <f aca="false">G10/E10</f>
        <v>152866.666666667</v>
      </c>
      <c r="G10" s="27" t="n">
        <v>45860000</v>
      </c>
      <c r="H10" s="28" t="n">
        <f aca="false">G10/$G$7</f>
        <v>0.142235069349676</v>
      </c>
      <c r="I10" s="22"/>
      <c r="J10" s="22"/>
      <c r="K10" s="22"/>
      <c r="L10" s="22"/>
    </row>
    <row r="11" customFormat="false" ht="13.8" hidden="false" customHeight="false" outlineLevel="0" collapsed="false">
      <c r="A11" s="7"/>
      <c r="B11" s="18"/>
      <c r="C11" s="23" t="s">
        <v>19</v>
      </c>
      <c r="D11" s="24"/>
      <c r="E11" s="25" t="n">
        <v>1600</v>
      </c>
      <c r="F11" s="26" t="n">
        <f aca="false">G11/E11</f>
        <v>37966.25</v>
      </c>
      <c r="G11" s="27" t="n">
        <v>60746000</v>
      </c>
      <c r="H11" s="28" t="n">
        <f aca="false">G11/$G$7</f>
        <v>0.188404089025631</v>
      </c>
      <c r="I11" s="22"/>
      <c r="J11" s="22"/>
      <c r="K11" s="22"/>
      <c r="L11" s="22"/>
    </row>
    <row r="12" customFormat="false" ht="13.8" hidden="false" customHeight="false" outlineLevel="0" collapsed="false">
      <c r="A12" s="7"/>
      <c r="B12" s="18"/>
      <c r="C12" s="23" t="s">
        <v>20</v>
      </c>
      <c r="D12" s="24"/>
      <c r="E12" s="25" t="n">
        <v>0.01</v>
      </c>
      <c r="F12" s="26" t="n">
        <f aca="false">G12/E12</f>
        <v>400000</v>
      </c>
      <c r="G12" s="27" t="n">
        <v>4000</v>
      </c>
      <c r="H12" s="28" t="n">
        <f aca="false">G12/$G$7</f>
        <v>1.24060243654319E-005</v>
      </c>
      <c r="I12" s="22"/>
      <c r="J12" s="22"/>
      <c r="K12" s="22"/>
      <c r="L12" s="22"/>
    </row>
    <row r="13" customFormat="false" ht="16.5" hidden="false" customHeight="false" outlineLevel="0" collapsed="false">
      <c r="A13" s="7"/>
      <c r="B13" s="8"/>
      <c r="C13" s="24"/>
      <c r="D13" s="24"/>
      <c r="E13" s="25"/>
      <c r="F13" s="26"/>
      <c r="G13" s="27"/>
      <c r="H13" s="28"/>
    </row>
    <row r="14" customFormat="false" ht="16.5" hidden="false" customHeight="true" outlineLevel="0" collapsed="false">
      <c r="A14" s="7"/>
      <c r="B14" s="18" t="s">
        <v>21</v>
      </c>
      <c r="C14" s="11" t="s">
        <v>22</v>
      </c>
      <c r="D14" s="19"/>
      <c r="E14" s="20" t="n">
        <f aca="false">SUM(E15:E19)</f>
        <v>7120.01</v>
      </c>
      <c r="F14" s="11" t="n">
        <f aca="false">G14/E14</f>
        <v>7705.74760428707</v>
      </c>
      <c r="G14" s="20" t="n">
        <f aca="false">SUM(G15:G19)</f>
        <v>54865000</v>
      </c>
      <c r="H14" s="29" t="n">
        <f aca="false">G14/$G$7</f>
        <v>0.170164131702355</v>
      </c>
    </row>
    <row r="15" customFormat="false" ht="16.5" hidden="false" customHeight="false" outlineLevel="0" collapsed="false">
      <c r="A15" s="7"/>
      <c r="B15" s="18"/>
      <c r="C15" s="25" t="s">
        <v>23</v>
      </c>
      <c r="D15" s="19"/>
      <c r="E15" s="25" t="n">
        <f aca="false">E8</f>
        <v>220</v>
      </c>
      <c r="F15" s="25" t="n">
        <f aca="false">G15/E15</f>
        <v>2345.45454545455</v>
      </c>
      <c r="G15" s="27" t="n">
        <v>516000</v>
      </c>
      <c r="H15" s="30" t="n">
        <f aca="false">G15/$G$8</f>
        <v>0.0103045431852222</v>
      </c>
    </row>
    <row r="16" customFormat="false" ht="16.5" hidden="false" customHeight="false" outlineLevel="0" collapsed="false">
      <c r="A16" s="7"/>
      <c r="B16" s="18"/>
      <c r="C16" s="25" t="s">
        <v>24</v>
      </c>
      <c r="D16" s="19"/>
      <c r="E16" s="25" t="n">
        <f aca="false">E9</f>
        <v>5000</v>
      </c>
      <c r="F16" s="25" t="n">
        <f aca="false">G16/E16</f>
        <v>3147.8</v>
      </c>
      <c r="G16" s="27" t="n">
        <v>15739000</v>
      </c>
      <c r="H16" s="30" t="n">
        <f aca="false">G16/$G$9</f>
        <v>0.0949625616179656</v>
      </c>
    </row>
    <row r="17" customFormat="false" ht="16.5" hidden="false" customHeight="false" outlineLevel="0" collapsed="false">
      <c r="A17" s="7"/>
      <c r="B17" s="18"/>
      <c r="C17" s="25" t="s">
        <v>25</v>
      </c>
      <c r="D17" s="19"/>
      <c r="E17" s="25" t="n">
        <f aca="false">E10</f>
        <v>300</v>
      </c>
      <c r="F17" s="25" t="n">
        <f aca="false">G17/E17</f>
        <v>106200</v>
      </c>
      <c r="G17" s="27" t="n">
        <v>31860000</v>
      </c>
      <c r="H17" s="30" t="n">
        <f aca="false">G17/$G$10</f>
        <v>0.694723070213694</v>
      </c>
    </row>
    <row r="18" customFormat="false" ht="16.5" hidden="false" customHeight="false" outlineLevel="0" collapsed="false">
      <c r="A18" s="7"/>
      <c r="B18" s="18"/>
      <c r="C18" s="25" t="s">
        <v>26</v>
      </c>
      <c r="D18" s="19"/>
      <c r="E18" s="25" t="n">
        <f aca="false">E11</f>
        <v>1600</v>
      </c>
      <c r="F18" s="25" t="n">
        <f aca="false">G18/E18</f>
        <v>4216.25</v>
      </c>
      <c r="G18" s="27" t="n">
        <v>6746000</v>
      </c>
      <c r="H18" s="30" t="n">
        <f aca="false">G18/$G$11</f>
        <v>0.111052579593718</v>
      </c>
    </row>
    <row r="19" customFormat="false" ht="16.5" hidden="false" customHeight="false" outlineLevel="0" collapsed="false">
      <c r="A19" s="7"/>
      <c r="B19" s="18"/>
      <c r="C19" s="25" t="s">
        <v>27</v>
      </c>
      <c r="D19" s="19"/>
      <c r="E19" s="25" t="n">
        <f aca="false">E12</f>
        <v>0.01</v>
      </c>
      <c r="F19" s="25" t="n">
        <f aca="false">G19/E19</f>
        <v>400000</v>
      </c>
      <c r="G19" s="27" t="n">
        <v>4000</v>
      </c>
      <c r="H19" s="30" t="n">
        <f aca="false">G19/$G$12</f>
        <v>1</v>
      </c>
    </row>
    <row r="20" customFormat="false" ht="16.5" hidden="false" customHeight="false" outlineLevel="0" collapsed="false">
      <c r="A20" s="7"/>
      <c r="B20" s="8"/>
      <c r="C20" s="11" t="s">
        <v>28</v>
      </c>
      <c r="D20" s="19"/>
      <c r="E20" s="20" t="n">
        <f aca="false">SUM(E21:E25)</f>
        <v>7120.01</v>
      </c>
      <c r="F20" s="11" t="n">
        <f aca="false">G20/E20</f>
        <v>8345.21299829635</v>
      </c>
      <c r="G20" s="20" t="n">
        <f aca="false">SUM(G21:G25)</f>
        <v>59418000</v>
      </c>
      <c r="H20" s="31" t="n">
        <f aca="false">G20/$G$7</f>
        <v>0.184285288936307</v>
      </c>
    </row>
    <row r="21" customFormat="false" ht="16.5" hidden="false" customHeight="true" outlineLevel="0" collapsed="false">
      <c r="A21" s="7"/>
      <c r="B21" s="18" t="s">
        <v>29</v>
      </c>
      <c r="C21" s="25" t="s">
        <v>30</v>
      </c>
      <c r="D21" s="19"/>
      <c r="E21" s="25" t="n">
        <f aca="false">E8</f>
        <v>220</v>
      </c>
      <c r="F21" s="25" t="n">
        <f aca="false">G21/E21</f>
        <v>23040.9090909091</v>
      </c>
      <c r="G21" s="27" t="n">
        <v>5069000</v>
      </c>
      <c r="H21" s="30" t="n">
        <f aca="false">G21/$G$8</f>
        <v>0.101228157763355</v>
      </c>
    </row>
    <row r="22" customFormat="false" ht="16.5" hidden="false" customHeight="false" outlineLevel="0" collapsed="false">
      <c r="A22" s="7"/>
      <c r="B22" s="18"/>
      <c r="C22" s="25" t="s">
        <v>31</v>
      </c>
      <c r="D22" s="19"/>
      <c r="E22" s="25" t="n">
        <f aca="false">E9</f>
        <v>5000</v>
      </c>
      <c r="F22" s="25" t="n">
        <f aca="false">G22/E22</f>
        <v>3147.8</v>
      </c>
      <c r="G22" s="27" t="n">
        <v>15739000</v>
      </c>
      <c r="H22" s="30" t="n">
        <f aca="false">G22/$G$9</f>
        <v>0.0949625616179656</v>
      </c>
    </row>
    <row r="23" customFormat="false" ht="16.5" hidden="false" customHeight="false" outlineLevel="0" collapsed="false">
      <c r="A23" s="7"/>
      <c r="B23" s="18"/>
      <c r="C23" s="25" t="s">
        <v>32</v>
      </c>
      <c r="D23" s="19"/>
      <c r="E23" s="25" t="n">
        <f aca="false">E10</f>
        <v>300</v>
      </c>
      <c r="F23" s="25" t="n">
        <f aca="false">G23/E23</f>
        <v>106200</v>
      </c>
      <c r="G23" s="27" t="n">
        <v>31860000</v>
      </c>
      <c r="H23" s="30" t="n">
        <f aca="false">G23/$G$10</f>
        <v>0.694723070213694</v>
      </c>
    </row>
    <row r="24" customFormat="false" ht="16.5" hidden="false" customHeight="false" outlineLevel="0" collapsed="false">
      <c r="A24" s="7"/>
      <c r="B24" s="18"/>
      <c r="C24" s="25" t="s">
        <v>33</v>
      </c>
      <c r="D24" s="19"/>
      <c r="E24" s="25" t="n">
        <f aca="false">E11</f>
        <v>1600</v>
      </c>
      <c r="F24" s="25" t="n">
        <f aca="false">G24/E24</f>
        <v>4216.25</v>
      </c>
      <c r="G24" s="27" t="n">
        <v>6746000</v>
      </c>
      <c r="H24" s="30" t="n">
        <f aca="false">G24/$G$11</f>
        <v>0.111052579593718</v>
      </c>
    </row>
    <row r="25" customFormat="false" ht="16.5" hidden="false" customHeight="false" outlineLevel="0" collapsed="false">
      <c r="A25" s="7"/>
      <c r="B25" s="18"/>
      <c r="C25" s="25" t="s">
        <v>34</v>
      </c>
      <c r="D25" s="19"/>
      <c r="E25" s="32" t="n">
        <f aca="false">E12</f>
        <v>0.01</v>
      </c>
      <c r="F25" s="32" t="n">
        <f aca="false">G25/E25</f>
        <v>400000</v>
      </c>
      <c r="G25" s="33" t="n">
        <v>4000</v>
      </c>
      <c r="H25" s="30" t="n">
        <f aca="false">G25/$G$12</f>
        <v>1</v>
      </c>
    </row>
    <row r="26" customFormat="false" ht="16.5" hidden="false" customHeight="false" outlineLevel="0" collapsed="false">
      <c r="A26" s="7"/>
      <c r="B26" s="8"/>
      <c r="C26" s="11" t="s">
        <v>35</v>
      </c>
      <c r="D26" s="19"/>
      <c r="E26" s="20" t="n">
        <f aca="false">SUM(E27:E31)</f>
        <v>7120.01</v>
      </c>
      <c r="F26" s="11" t="n">
        <f aca="false">G26/E26</f>
        <v>4412.63425191819</v>
      </c>
      <c r="G26" s="20" t="n">
        <f aca="false">SUM(G27:G31)</f>
        <v>31418000</v>
      </c>
      <c r="H26" s="31" t="n">
        <f aca="false">G26/$G$7</f>
        <v>0.0974431183782845</v>
      </c>
    </row>
    <row r="27" customFormat="false" ht="16.5" hidden="false" customHeight="true" outlineLevel="0" collapsed="false">
      <c r="A27" s="7"/>
      <c r="B27" s="18" t="s">
        <v>36</v>
      </c>
      <c r="C27" s="25" t="s">
        <v>37</v>
      </c>
      <c r="D27" s="19"/>
      <c r="E27" s="25" t="n">
        <f aca="false">E8</f>
        <v>220</v>
      </c>
      <c r="F27" s="25" t="n">
        <f aca="false">G27/E27</f>
        <v>23040.9090909091</v>
      </c>
      <c r="G27" s="27" t="n">
        <v>5069000</v>
      </c>
      <c r="H27" s="30" t="n">
        <f aca="false">G27/$G$8</f>
        <v>0.101228157763355</v>
      </c>
    </row>
    <row r="28" customFormat="false" ht="16.5" hidden="false" customHeight="false" outlineLevel="0" collapsed="false">
      <c r="A28" s="7"/>
      <c r="B28" s="18"/>
      <c r="C28" s="25" t="s">
        <v>38</v>
      </c>
      <c r="D28" s="19"/>
      <c r="E28" s="25" t="n">
        <f aca="false">E9</f>
        <v>5000</v>
      </c>
      <c r="F28" s="25" t="n">
        <f aca="false">G28/E28</f>
        <v>3147.8</v>
      </c>
      <c r="G28" s="27" t="n">
        <v>15739000</v>
      </c>
      <c r="H28" s="30" t="n">
        <f aca="false">G28/$G$9</f>
        <v>0.0949625616179656</v>
      </c>
    </row>
    <row r="29" customFormat="false" ht="16.5" hidden="false" customHeight="false" outlineLevel="0" collapsed="false">
      <c r="A29" s="7"/>
      <c r="B29" s="18"/>
      <c r="C29" s="25" t="s">
        <v>39</v>
      </c>
      <c r="D29" s="19"/>
      <c r="E29" s="25" t="n">
        <f aca="false">E10</f>
        <v>300</v>
      </c>
      <c r="F29" s="25" t="n">
        <f aca="false">G29/E29</f>
        <v>12866.6666666667</v>
      </c>
      <c r="G29" s="27" t="n">
        <v>3860000</v>
      </c>
      <c r="H29" s="30" t="n">
        <f aca="false">G29/$G$10</f>
        <v>0.0841692106410816</v>
      </c>
    </row>
    <row r="30" customFormat="false" ht="16.5" hidden="false" customHeight="false" outlineLevel="0" collapsed="false">
      <c r="A30" s="7"/>
      <c r="B30" s="18"/>
      <c r="C30" s="25" t="s">
        <v>40</v>
      </c>
      <c r="D30" s="19"/>
      <c r="E30" s="25" t="n">
        <f aca="false">E11</f>
        <v>1600</v>
      </c>
      <c r="F30" s="25" t="n">
        <f aca="false">G30/E30</f>
        <v>4216.25</v>
      </c>
      <c r="G30" s="27" t="n">
        <v>6746000</v>
      </c>
      <c r="H30" s="30" t="n">
        <f aca="false">G30/$G$11</f>
        <v>0.111052579593718</v>
      </c>
    </row>
    <row r="31" customFormat="false" ht="16.5" hidden="false" customHeight="false" outlineLevel="0" collapsed="false">
      <c r="A31" s="7"/>
      <c r="B31" s="18"/>
      <c r="C31" s="25" t="s">
        <v>41</v>
      </c>
      <c r="D31" s="19"/>
      <c r="E31" s="32" t="n">
        <f aca="false">E12</f>
        <v>0.01</v>
      </c>
      <c r="F31" s="32" t="n">
        <f aca="false">G31/E31</f>
        <v>400000</v>
      </c>
      <c r="G31" s="33" t="n">
        <v>4000</v>
      </c>
      <c r="H31" s="30" t="n">
        <f aca="false">G31/$G$12</f>
        <v>1</v>
      </c>
    </row>
    <row r="32" customFormat="false" ht="18" hidden="false" customHeight="false" outlineLevel="0" collapsed="false">
      <c r="A32" s="7"/>
      <c r="B32" s="8"/>
      <c r="C32" s="11" t="s">
        <v>42</v>
      </c>
      <c r="D32" s="19"/>
      <c r="E32" s="20" t="n">
        <f aca="false">SUM(E33:E37)</f>
        <v>7120.01</v>
      </c>
      <c r="F32" s="11" t="n">
        <f aca="false">G32/E32</f>
        <v>4272.18501097611</v>
      </c>
      <c r="G32" s="20" t="n">
        <f aca="false">SUM(G33:G37)</f>
        <v>30418000</v>
      </c>
      <c r="H32" s="31" t="n">
        <f aca="false">G32/$G$7</f>
        <v>0.0943416122869265</v>
      </c>
      <c r="K32" s="34"/>
    </row>
    <row r="33" customFormat="false" ht="18" hidden="false" customHeight="true" outlineLevel="0" collapsed="false">
      <c r="A33" s="7"/>
      <c r="B33" s="18" t="s">
        <v>43</v>
      </c>
      <c r="C33" s="25" t="s">
        <v>44</v>
      </c>
      <c r="D33" s="19"/>
      <c r="E33" s="25" t="n">
        <f aca="false">E8</f>
        <v>220</v>
      </c>
      <c r="F33" s="25" t="n">
        <f aca="false">G33/E33</f>
        <v>18495.4545454545</v>
      </c>
      <c r="G33" s="27" t="n">
        <v>4069000</v>
      </c>
      <c r="H33" s="30" t="n">
        <f aca="false">G33/$G$8</f>
        <v>0.0812581128307539</v>
      </c>
      <c r="K33" s="35"/>
    </row>
    <row r="34" customFormat="false" ht="18" hidden="false" customHeight="false" outlineLevel="0" collapsed="false">
      <c r="A34" s="7"/>
      <c r="B34" s="18"/>
      <c r="C34" s="25" t="s">
        <v>45</v>
      </c>
      <c r="D34" s="19"/>
      <c r="E34" s="25" t="n">
        <f aca="false">E9</f>
        <v>5000</v>
      </c>
      <c r="F34" s="25" t="n">
        <f aca="false">G34/E34</f>
        <v>3147.8</v>
      </c>
      <c r="G34" s="27" t="n">
        <v>15739000</v>
      </c>
      <c r="H34" s="30" t="n">
        <f aca="false">G34/$G$9</f>
        <v>0.0949625616179656</v>
      </c>
      <c r="K34" s="35"/>
    </row>
    <row r="35" customFormat="false" ht="18" hidden="false" customHeight="false" outlineLevel="0" collapsed="false">
      <c r="A35" s="7"/>
      <c r="B35" s="18"/>
      <c r="C35" s="25" t="s">
        <v>46</v>
      </c>
      <c r="D35" s="19"/>
      <c r="E35" s="25" t="n">
        <f aca="false">E10</f>
        <v>300</v>
      </c>
      <c r="F35" s="25" t="n">
        <f aca="false">G35/E35</f>
        <v>12866.6666666667</v>
      </c>
      <c r="G35" s="27" t="n">
        <v>3860000</v>
      </c>
      <c r="H35" s="30" t="n">
        <f aca="false">G35/$G$10</f>
        <v>0.0841692106410816</v>
      </c>
      <c r="K35" s="35"/>
    </row>
    <row r="36" customFormat="false" ht="18" hidden="false" customHeight="false" outlineLevel="0" collapsed="false">
      <c r="A36" s="7"/>
      <c r="B36" s="18"/>
      <c r="C36" s="25" t="s">
        <v>47</v>
      </c>
      <c r="D36" s="19"/>
      <c r="E36" s="25" t="n">
        <f aca="false">E11</f>
        <v>1600</v>
      </c>
      <c r="F36" s="25" t="n">
        <f aca="false">G36/E36</f>
        <v>4216.25</v>
      </c>
      <c r="G36" s="27" t="n">
        <v>6746000</v>
      </c>
      <c r="H36" s="30" t="n">
        <f aca="false">G36/$G$11</f>
        <v>0.111052579593718</v>
      </c>
      <c r="K36" s="35"/>
    </row>
    <row r="37" customFormat="false" ht="18" hidden="false" customHeight="false" outlineLevel="0" collapsed="false">
      <c r="A37" s="7"/>
      <c r="B37" s="18"/>
      <c r="C37" s="25" t="s">
        <v>48</v>
      </c>
      <c r="D37" s="19"/>
      <c r="E37" s="32" t="n">
        <f aca="false">E12</f>
        <v>0.01</v>
      </c>
      <c r="F37" s="32" t="n">
        <f aca="false">G37/E37</f>
        <v>400000</v>
      </c>
      <c r="G37" s="33" t="n">
        <v>4000</v>
      </c>
      <c r="H37" s="30" t="n">
        <f aca="false">G37/$G$12</f>
        <v>1</v>
      </c>
      <c r="K37" s="35"/>
    </row>
    <row r="38" customFormat="false" ht="18" hidden="false" customHeight="false" outlineLevel="0" collapsed="false">
      <c r="C38" s="11" t="s">
        <v>49</v>
      </c>
      <c r="D38" s="19"/>
      <c r="E38" s="25"/>
      <c r="F38" s="25"/>
      <c r="G38" s="20" t="n">
        <f aca="false">G7-G14-G20-G26-G32</f>
        <v>146305000</v>
      </c>
      <c r="H38" s="31" t="n">
        <f aca="false">G38/$G$7</f>
        <v>0.453765848696127</v>
      </c>
      <c r="K38" s="35"/>
    </row>
    <row r="39" customFormat="false" ht="18" hidden="false" customHeight="true" outlineLevel="0" collapsed="false">
      <c r="B39" s="36" t="s">
        <v>50</v>
      </c>
      <c r="C39" s="19" t="s">
        <v>51</v>
      </c>
      <c r="D39" s="19"/>
      <c r="E39" s="19"/>
      <c r="F39" s="19"/>
      <c r="G39" s="20" t="n">
        <f aca="false">SUM(G40:G49)</f>
        <v>7434620</v>
      </c>
      <c r="H39" s="31" t="n">
        <f aca="false">G39/$G$7</f>
        <v>0.0230585192169317</v>
      </c>
      <c r="K39" s="35"/>
    </row>
    <row r="40" customFormat="false" ht="13.9" hidden="false" customHeight="true" outlineLevel="0" collapsed="false">
      <c r="A40" s="37"/>
      <c r="B40" s="36"/>
      <c r="C40" s="23" t="s">
        <v>52</v>
      </c>
      <c r="D40" s="24"/>
      <c r="E40" s="23"/>
      <c r="F40" s="24"/>
      <c r="G40" s="27" t="n">
        <v>10000</v>
      </c>
      <c r="H40" s="31" t="n">
        <f aca="false">G40/$G$7</f>
        <v>3.10150609135796E-005</v>
      </c>
      <c r="K40" s="35"/>
    </row>
    <row r="41" customFormat="false" ht="18" hidden="false" customHeight="false" outlineLevel="0" collapsed="false">
      <c r="A41" s="37"/>
      <c r="B41" s="36"/>
      <c r="C41" s="23" t="s">
        <v>53</v>
      </c>
      <c r="D41" s="24"/>
      <c r="E41" s="23"/>
      <c r="F41" s="24"/>
      <c r="G41" s="27" t="n">
        <v>1000</v>
      </c>
      <c r="H41" s="31" t="n">
        <f aca="false">G41/$G$7</f>
        <v>3.10150609135796E-006</v>
      </c>
      <c r="K41" s="35"/>
    </row>
    <row r="42" customFormat="false" ht="16.5" hidden="false" customHeight="false" outlineLevel="0" collapsed="false">
      <c r="A42" s="37"/>
      <c r="B42" s="36"/>
      <c r="C42" s="23" t="s">
        <v>54</v>
      </c>
      <c r="D42" s="24"/>
      <c r="E42" s="23"/>
      <c r="F42" s="24"/>
      <c r="G42" s="27" t="n">
        <v>100</v>
      </c>
      <c r="H42" s="31" t="n">
        <f aca="false">G42/$G$7</f>
        <v>3.10150609135796E-007</v>
      </c>
    </row>
    <row r="43" customFormat="false" ht="16.5" hidden="false" customHeight="false" outlineLevel="0" collapsed="false">
      <c r="A43" s="37"/>
      <c r="B43" s="36"/>
      <c r="C43" s="23" t="s">
        <v>55</v>
      </c>
      <c r="D43" s="24"/>
      <c r="E43" s="23"/>
      <c r="F43" s="24"/>
      <c r="G43" s="27" t="n">
        <v>5000</v>
      </c>
      <c r="H43" s="31" t="n">
        <f aca="false">G43/$G$7</f>
        <v>1.55075304567898E-005</v>
      </c>
    </row>
    <row r="44" customFormat="false" ht="16.5" hidden="false" customHeight="false" outlineLevel="0" collapsed="false">
      <c r="A44" s="37"/>
      <c r="B44" s="36"/>
      <c r="C44" s="23" t="s">
        <v>56</v>
      </c>
      <c r="D44" s="24"/>
      <c r="E44" s="23"/>
      <c r="F44" s="24"/>
      <c r="G44" s="27" t="n">
        <v>62000</v>
      </c>
      <c r="H44" s="31" t="n">
        <f aca="false">G44/$G$7</f>
        <v>0.000192293377664194</v>
      </c>
    </row>
    <row r="45" customFormat="false" ht="16.5" hidden="false" customHeight="false" outlineLevel="0" collapsed="false">
      <c r="A45" s="37"/>
      <c r="B45" s="36"/>
      <c r="C45" s="23" t="s">
        <v>57</v>
      </c>
      <c r="D45" s="24"/>
      <c r="E45" s="23"/>
      <c r="F45" s="24"/>
      <c r="G45" s="27" t="n">
        <v>450000</v>
      </c>
      <c r="H45" s="31" t="n">
        <f aca="false">G45/$G$7</f>
        <v>0.00139567774111108</v>
      </c>
    </row>
    <row r="46" customFormat="false" ht="16.5" hidden="false" customHeight="false" outlineLevel="0" collapsed="false">
      <c r="A46" s="37"/>
      <c r="B46" s="36"/>
      <c r="C46" s="38" t="s">
        <v>58</v>
      </c>
      <c r="D46" s="39"/>
      <c r="E46" s="38"/>
      <c r="F46" s="39"/>
      <c r="G46" s="33" t="n">
        <v>5556520</v>
      </c>
      <c r="H46" s="31" t="n">
        <f aca="false">G46/$G$7</f>
        <v>0.0172335806267524</v>
      </c>
    </row>
    <row r="47" customFormat="false" ht="16.5" hidden="false" customHeight="false" outlineLevel="0" collapsed="false">
      <c r="A47" s="37"/>
      <c r="B47" s="36"/>
      <c r="C47" s="23" t="s">
        <v>59</v>
      </c>
      <c r="D47" s="24"/>
      <c r="E47" s="23"/>
      <c r="F47" s="24"/>
      <c r="G47" s="27" t="n">
        <v>450000</v>
      </c>
      <c r="H47" s="31" t="n">
        <f aca="false">G47/$G$7</f>
        <v>0.00139567774111108</v>
      </c>
    </row>
    <row r="48" customFormat="false" ht="16.5" hidden="false" customHeight="false" outlineLevel="0" collapsed="false">
      <c r="A48" s="37"/>
      <c r="B48" s="36"/>
      <c r="C48" s="23" t="s">
        <v>60</v>
      </c>
      <c r="D48" s="24"/>
      <c r="E48" s="23"/>
      <c r="F48" s="24"/>
      <c r="G48" s="27" t="n">
        <v>450000</v>
      </c>
      <c r="H48" s="31" t="n">
        <f aca="false">G48/$G$7</f>
        <v>0.00139567774111108</v>
      </c>
    </row>
    <row r="49" customFormat="false" ht="16.5" hidden="false" customHeight="false" outlineLevel="0" collapsed="false">
      <c r="A49" s="37"/>
      <c r="B49" s="36"/>
      <c r="C49" s="23" t="s">
        <v>61</v>
      </c>
      <c r="D49" s="24"/>
      <c r="E49" s="23"/>
      <c r="F49" s="24"/>
      <c r="G49" s="27" t="n">
        <v>450000</v>
      </c>
      <c r="H49" s="31" t="n">
        <f aca="false">G49/$G$7</f>
        <v>0.00139567774111108</v>
      </c>
    </row>
    <row r="50" customFormat="false" ht="16.5" hidden="false" customHeight="false" outlineLevel="0" collapsed="false">
      <c r="C50" s="40" t="s">
        <v>62</v>
      </c>
      <c r="D50" s="24"/>
      <c r="E50" s="23"/>
      <c r="F50" s="24"/>
      <c r="G50" s="20" t="n">
        <f aca="false">SUM(G38:G39)</f>
        <v>153739620</v>
      </c>
      <c r="H50" s="28" t="n">
        <f aca="false">G50/$G$7</f>
        <v>0.476824367913059</v>
      </c>
    </row>
    <row r="51" customFormat="false" ht="16.5" hidden="false" customHeight="false" outlineLevel="0" collapsed="false">
      <c r="C51" s="19" t="s">
        <v>63</v>
      </c>
      <c r="D51" s="19"/>
      <c r="E51" s="19"/>
      <c r="F51" s="19"/>
      <c r="G51" s="20" t="n">
        <f aca="false">SUM(G52+G58+G64+G70)</f>
        <v>84178000</v>
      </c>
      <c r="H51" s="28" t="n">
        <f aca="false">G51/$G$7</f>
        <v>0.261078579758331</v>
      </c>
    </row>
    <row r="52" customFormat="false" ht="16.5" hidden="false" customHeight="false" outlineLevel="0" collapsed="false">
      <c r="C52" s="19" t="s">
        <v>64</v>
      </c>
      <c r="D52" s="24"/>
      <c r="E52" s="20" t="n">
        <f aca="false">SUM(E53:E57)</f>
        <v>7120.01</v>
      </c>
      <c r="F52" s="11" t="n">
        <f aca="false">G52/E52</f>
        <v>1575.55958488822</v>
      </c>
      <c r="G52" s="20" t="n">
        <f aca="false">SUM(G53:G57)</f>
        <v>11218000</v>
      </c>
      <c r="H52" s="28" t="n">
        <f aca="false">G52/$G$7</f>
        <v>0.0347926953328536</v>
      </c>
    </row>
    <row r="53" customFormat="false" ht="16.5" hidden="false" customHeight="true" outlineLevel="0" collapsed="false">
      <c r="B53" s="36" t="s">
        <v>65</v>
      </c>
      <c r="C53" s="23" t="s">
        <v>66</v>
      </c>
      <c r="D53" s="24"/>
      <c r="E53" s="25" t="n">
        <f aca="false">E8</f>
        <v>220</v>
      </c>
      <c r="F53" s="25" t="n">
        <f aca="false">G53/E53</f>
        <v>768.181818181818</v>
      </c>
      <c r="G53" s="27" t="n">
        <v>169000</v>
      </c>
      <c r="H53" s="28" t="n">
        <f aca="false">G53/$G$8</f>
        <v>0.00337493759360959</v>
      </c>
    </row>
    <row r="54" customFormat="false" ht="16.5" hidden="false" customHeight="false" outlineLevel="0" collapsed="false">
      <c r="B54" s="36"/>
      <c r="C54" s="23" t="s">
        <v>67</v>
      </c>
      <c r="D54" s="24"/>
      <c r="E54" s="25" t="n">
        <f aca="false">E9</f>
        <v>5000</v>
      </c>
      <c r="F54" s="25" t="n">
        <f aca="false">G54/E54</f>
        <v>87.8</v>
      </c>
      <c r="G54" s="27" t="n">
        <v>439000</v>
      </c>
      <c r="H54" s="28" t="n">
        <f aca="false">G54/$G$9</f>
        <v>0.00264874290299809</v>
      </c>
    </row>
    <row r="55" customFormat="false" ht="16.5" hidden="false" customHeight="false" outlineLevel="0" collapsed="false">
      <c r="B55" s="36"/>
      <c r="C55" s="23" t="s">
        <v>68</v>
      </c>
      <c r="D55" s="24"/>
      <c r="E55" s="25" t="n">
        <f aca="false">E10</f>
        <v>300</v>
      </c>
      <c r="F55" s="25" t="n">
        <f aca="false">G55/E55</f>
        <v>12866.6666666667</v>
      </c>
      <c r="G55" s="27" t="n">
        <v>3860000</v>
      </c>
      <c r="H55" s="28" t="n">
        <f aca="false">G55/$G$10</f>
        <v>0.0841692106410816</v>
      </c>
    </row>
    <row r="56" customFormat="false" ht="16.5" hidden="false" customHeight="false" outlineLevel="0" collapsed="false">
      <c r="B56" s="36"/>
      <c r="C56" s="23" t="s">
        <v>69</v>
      </c>
      <c r="D56" s="24"/>
      <c r="E56" s="25" t="n">
        <f aca="false">E11</f>
        <v>1600</v>
      </c>
      <c r="F56" s="25" t="n">
        <f aca="false">G56/E56</f>
        <v>4216.25</v>
      </c>
      <c r="G56" s="27" t="n">
        <v>6746000</v>
      </c>
      <c r="H56" s="28" t="n">
        <f aca="false">G56/$G$11</f>
        <v>0.111052579593718</v>
      </c>
    </row>
    <row r="57" customFormat="false" ht="16.5" hidden="false" customHeight="false" outlineLevel="0" collapsed="false">
      <c r="B57" s="36"/>
      <c r="C57" s="23" t="s">
        <v>70</v>
      </c>
      <c r="D57" s="24"/>
      <c r="E57" s="32" t="n">
        <f aca="false">E12</f>
        <v>0.01</v>
      </c>
      <c r="F57" s="32" t="n">
        <f aca="false">G57/E57</f>
        <v>400000</v>
      </c>
      <c r="G57" s="33" t="n">
        <v>4000</v>
      </c>
      <c r="H57" s="28" t="n">
        <f aca="false">G57/$G$12</f>
        <v>1</v>
      </c>
    </row>
    <row r="58" customFormat="false" ht="16.5" hidden="false" customHeight="false" outlineLevel="0" collapsed="false">
      <c r="C58" s="19" t="s">
        <v>71</v>
      </c>
      <c r="D58" s="24"/>
      <c r="E58" s="20" t="n">
        <f aca="false">SUM(E59:E63)</f>
        <v>7120.01</v>
      </c>
      <c r="F58" s="11" t="n">
        <f aca="false">G58/E58</f>
        <v>1586.79552416359</v>
      </c>
      <c r="G58" s="20" t="n">
        <f aca="false">SUM(G59:G63)</f>
        <v>11298000</v>
      </c>
      <c r="H58" s="28" t="n">
        <f aca="false">G58/$G$7</f>
        <v>0.0350408158201623</v>
      </c>
    </row>
    <row r="59" customFormat="false" ht="16.5" hidden="false" customHeight="true" outlineLevel="0" collapsed="false">
      <c r="B59" s="36" t="s">
        <v>72</v>
      </c>
      <c r="C59" s="23" t="s">
        <v>73</v>
      </c>
      <c r="D59" s="24"/>
      <c r="E59" s="25" t="n">
        <f aca="false">E8</f>
        <v>220</v>
      </c>
      <c r="F59" s="25" t="n">
        <f aca="false">G59/E59</f>
        <v>1859.09090909091</v>
      </c>
      <c r="G59" s="27" t="n">
        <v>409000</v>
      </c>
      <c r="H59" s="28" t="n">
        <f aca="false">G59/$G$8</f>
        <v>0.00816774837743385</v>
      </c>
    </row>
    <row r="60" customFormat="false" ht="16.5" hidden="false" customHeight="false" outlineLevel="0" collapsed="false">
      <c r="B60" s="36"/>
      <c r="C60" s="23" t="s">
        <v>74</v>
      </c>
      <c r="D60" s="24"/>
      <c r="E60" s="25" t="n">
        <f aca="false">E9</f>
        <v>5000</v>
      </c>
      <c r="F60" s="25" t="n">
        <f aca="false">G60/E60</f>
        <v>55.8</v>
      </c>
      <c r="G60" s="27" t="n">
        <v>279000</v>
      </c>
      <c r="H60" s="28" t="n">
        <f aca="false">G60/$G$9</f>
        <v>0.00168336963539058</v>
      </c>
    </row>
    <row r="61" customFormat="false" ht="16.5" hidden="false" customHeight="false" outlineLevel="0" collapsed="false">
      <c r="B61" s="36"/>
      <c r="C61" s="23" t="s">
        <v>75</v>
      </c>
      <c r="D61" s="24"/>
      <c r="E61" s="25" t="n">
        <f aca="false">E10</f>
        <v>300</v>
      </c>
      <c r="F61" s="25" t="n">
        <f aca="false">G61/E61</f>
        <v>12866.6666666667</v>
      </c>
      <c r="G61" s="27" t="n">
        <v>3860000</v>
      </c>
      <c r="H61" s="28" t="n">
        <f aca="false">G61/$G$10</f>
        <v>0.0841692106410816</v>
      </c>
    </row>
    <row r="62" customFormat="false" ht="16.5" hidden="false" customHeight="false" outlineLevel="0" collapsed="false">
      <c r="B62" s="36"/>
      <c r="C62" s="23" t="s">
        <v>76</v>
      </c>
      <c r="D62" s="24"/>
      <c r="E62" s="25" t="n">
        <f aca="false">E11</f>
        <v>1600</v>
      </c>
      <c r="F62" s="25" t="n">
        <f aca="false">G62/E62</f>
        <v>4216.25</v>
      </c>
      <c r="G62" s="27" t="n">
        <v>6746000</v>
      </c>
      <c r="H62" s="28" t="n">
        <f aca="false">G62/$G$11</f>
        <v>0.111052579593718</v>
      </c>
    </row>
    <row r="63" customFormat="false" ht="16.5" hidden="false" customHeight="false" outlineLevel="0" collapsed="false">
      <c r="B63" s="36"/>
      <c r="C63" s="23" t="s">
        <v>77</v>
      </c>
      <c r="D63" s="24"/>
      <c r="E63" s="25" t="n">
        <f aca="false">E12</f>
        <v>0.01</v>
      </c>
      <c r="F63" s="25" t="n">
        <f aca="false">G63/E63</f>
        <v>400000</v>
      </c>
      <c r="G63" s="27" t="n">
        <v>4000</v>
      </c>
      <c r="H63" s="28" t="n">
        <f aca="false">G63/$G$12</f>
        <v>1</v>
      </c>
    </row>
    <row r="64" customFormat="false" ht="16.5" hidden="false" customHeight="false" outlineLevel="0" collapsed="false">
      <c r="C64" s="19" t="s">
        <v>78</v>
      </c>
      <c r="D64" s="24"/>
      <c r="E64" s="20" t="n">
        <f aca="false">SUM(E65:E69)</f>
        <v>7120.01</v>
      </c>
      <c r="F64" s="11" t="n">
        <f aca="false">G64/E64</f>
        <v>6659.82210699142</v>
      </c>
      <c r="G64" s="20" t="n">
        <f aca="false">SUM(G65:G69)</f>
        <v>47418000</v>
      </c>
      <c r="H64" s="28" t="n">
        <f aca="false">G64/$G$7</f>
        <v>0.147067215840012</v>
      </c>
    </row>
    <row r="65" customFormat="false" ht="16.5" hidden="false" customHeight="true" outlineLevel="0" collapsed="false">
      <c r="B65" s="36" t="s">
        <v>79</v>
      </c>
      <c r="C65" s="23" t="s">
        <v>80</v>
      </c>
      <c r="D65" s="24"/>
      <c r="E65" s="25" t="n">
        <f aca="false">E8</f>
        <v>220</v>
      </c>
      <c r="F65" s="25" t="n">
        <f aca="false">G65/E65</f>
        <v>23040.9090909091</v>
      </c>
      <c r="G65" s="27" t="n">
        <v>5069000</v>
      </c>
      <c r="H65" s="28" t="n">
        <f aca="false">G65/$G$8</f>
        <v>0.101228157763355</v>
      </c>
    </row>
    <row r="66" customFormat="false" ht="16.5" hidden="false" customHeight="false" outlineLevel="0" collapsed="false">
      <c r="B66" s="36"/>
      <c r="C66" s="23" t="s">
        <v>81</v>
      </c>
      <c r="D66" s="24"/>
      <c r="E66" s="25" t="n">
        <f aca="false">E9</f>
        <v>5000</v>
      </c>
      <c r="F66" s="25" t="n">
        <f aca="false">G66/E66</f>
        <v>947.8</v>
      </c>
      <c r="G66" s="27" t="n">
        <v>4739000</v>
      </c>
      <c r="H66" s="28" t="n">
        <f aca="false">G66/$G$9</f>
        <v>0.0285931494699497</v>
      </c>
    </row>
    <row r="67" customFormat="false" ht="16.5" hidden="false" customHeight="false" outlineLevel="0" collapsed="false">
      <c r="B67" s="36"/>
      <c r="C67" s="23" t="s">
        <v>82</v>
      </c>
      <c r="D67" s="24"/>
      <c r="E67" s="25" t="n">
        <f aca="false">E10</f>
        <v>300</v>
      </c>
      <c r="F67" s="25" t="n">
        <f aca="false">G67/E67</f>
        <v>106200</v>
      </c>
      <c r="G67" s="27" t="n">
        <v>31860000</v>
      </c>
      <c r="H67" s="28" t="n">
        <f aca="false">G67/$G$10</f>
        <v>0.694723070213694</v>
      </c>
    </row>
    <row r="68" customFormat="false" ht="16.5" hidden="false" customHeight="false" outlineLevel="0" collapsed="false">
      <c r="B68" s="36"/>
      <c r="C68" s="23" t="s">
        <v>83</v>
      </c>
      <c r="D68" s="24"/>
      <c r="E68" s="25" t="n">
        <f aca="false">E11</f>
        <v>1600</v>
      </c>
      <c r="F68" s="25" t="n">
        <f aca="false">G68/E68</f>
        <v>3591.25</v>
      </c>
      <c r="G68" s="27" t="n">
        <v>5746000</v>
      </c>
      <c r="H68" s="28" t="n">
        <f aca="false">G68/$G$11</f>
        <v>0.0945905903269351</v>
      </c>
    </row>
    <row r="69" customFormat="false" ht="16.5" hidden="false" customHeight="false" outlineLevel="0" collapsed="false">
      <c r="B69" s="36"/>
      <c r="C69" s="23" t="s">
        <v>84</v>
      </c>
      <c r="D69" s="24"/>
      <c r="E69" s="32" t="n">
        <f aca="false">E12</f>
        <v>0.01</v>
      </c>
      <c r="F69" s="32" t="n">
        <f aca="false">G69/E69</f>
        <v>400000</v>
      </c>
      <c r="G69" s="33" t="n">
        <v>4000</v>
      </c>
      <c r="H69" s="28" t="n">
        <f aca="false">G69/$G$12</f>
        <v>1</v>
      </c>
    </row>
    <row r="70" customFormat="false" ht="16.5" hidden="false" customHeight="false" outlineLevel="0" collapsed="false">
      <c r="C70" s="19" t="s">
        <v>85</v>
      </c>
      <c r="D70" s="24"/>
      <c r="E70" s="20" t="n">
        <f aca="false">SUM(E71:E75)</f>
        <v>7120.01</v>
      </c>
      <c r="F70" s="11" t="n">
        <f aca="false">G70/E70</f>
        <v>2000.55898797895</v>
      </c>
      <c r="G70" s="20" t="n">
        <f aca="false">SUM(G71:G75)</f>
        <v>14244000</v>
      </c>
      <c r="H70" s="28" t="n">
        <f aca="false">G70/$G$7</f>
        <v>0.0441778527653028</v>
      </c>
    </row>
    <row r="71" customFormat="false" ht="16.5" hidden="false" customHeight="true" outlineLevel="0" collapsed="false">
      <c r="B71" s="36" t="s">
        <v>86</v>
      </c>
      <c r="C71" s="23" t="s">
        <v>87</v>
      </c>
      <c r="D71" s="24"/>
      <c r="E71" s="25" t="n">
        <f aca="false">E8</f>
        <v>220</v>
      </c>
      <c r="F71" s="25" t="n">
        <f aca="false">G71/E71</f>
        <v>23040.9090909091</v>
      </c>
      <c r="G71" s="27" t="n">
        <v>5069000</v>
      </c>
      <c r="H71" s="28" t="n">
        <f aca="false">G71/$G$8</f>
        <v>0.101228157763355</v>
      </c>
    </row>
    <row r="72" customFormat="false" ht="16.5" hidden="false" customHeight="false" outlineLevel="0" collapsed="false">
      <c r="B72" s="36"/>
      <c r="C72" s="23" t="s">
        <v>88</v>
      </c>
      <c r="D72" s="24"/>
      <c r="E72" s="25" t="n">
        <f aca="false">E9</f>
        <v>5000</v>
      </c>
      <c r="F72" s="25" t="n">
        <f aca="false">G72/E72</f>
        <v>267.8</v>
      </c>
      <c r="G72" s="27" t="n">
        <v>1339000</v>
      </c>
      <c r="H72" s="28" t="n">
        <f aca="false">G72/$G$9</f>
        <v>0.00807896753329029</v>
      </c>
    </row>
    <row r="73" customFormat="false" ht="16.5" hidden="false" customHeight="false" outlineLevel="0" collapsed="false">
      <c r="B73" s="36"/>
      <c r="C73" s="23" t="s">
        <v>89</v>
      </c>
      <c r="D73" s="24"/>
      <c r="E73" s="25" t="n">
        <f aca="false">E10</f>
        <v>300</v>
      </c>
      <c r="F73" s="25" t="n">
        <f aca="false">G73/E73</f>
        <v>3620</v>
      </c>
      <c r="G73" s="27" t="n">
        <v>1086000</v>
      </c>
      <c r="H73" s="28" t="n">
        <f aca="false">G73/$G$10</f>
        <v>0.0236807675534235</v>
      </c>
    </row>
    <row r="74" customFormat="false" ht="16.5" hidden="false" customHeight="false" outlineLevel="0" collapsed="false">
      <c r="B74" s="36"/>
      <c r="C74" s="23" t="s">
        <v>90</v>
      </c>
      <c r="D74" s="24"/>
      <c r="E74" s="25" t="n">
        <f aca="false">E11</f>
        <v>1600</v>
      </c>
      <c r="F74" s="25" t="n">
        <f aca="false">G74/E74</f>
        <v>4216.25</v>
      </c>
      <c r="G74" s="27" t="n">
        <v>6746000</v>
      </c>
      <c r="H74" s="28" t="n">
        <f aca="false">G74/$G$11</f>
        <v>0.111052579593718</v>
      </c>
    </row>
    <row r="75" customFormat="false" ht="16.5" hidden="false" customHeight="false" outlineLevel="0" collapsed="false">
      <c r="B75" s="36"/>
      <c r="C75" s="23" t="s">
        <v>91</v>
      </c>
      <c r="D75" s="24"/>
      <c r="E75" s="32" t="n">
        <f aca="false">E12</f>
        <v>0.01</v>
      </c>
      <c r="F75" s="32" t="n">
        <f aca="false">G75/E75</f>
        <v>400000</v>
      </c>
      <c r="G75" s="33" t="n">
        <v>4000</v>
      </c>
      <c r="H75" s="28" t="n">
        <f aca="false">G75/$G$12</f>
        <v>1</v>
      </c>
    </row>
    <row r="76" customFormat="false" ht="16.5" hidden="false" customHeight="false" outlineLevel="0" collapsed="false">
      <c r="C76" s="19" t="s">
        <v>92</v>
      </c>
      <c r="D76" s="41"/>
      <c r="E76" s="19"/>
      <c r="F76" s="41"/>
      <c r="G76" s="20" t="n">
        <f aca="false">G50-G51</f>
        <v>69561620</v>
      </c>
      <c r="H76" s="28" t="n">
        <f aca="false">G76/$G$7</f>
        <v>0.215745788154728</v>
      </c>
    </row>
    <row r="77" customFormat="false" ht="16.5" hidden="false" customHeight="false" outlineLevel="0" collapsed="false">
      <c r="C77" s="42"/>
      <c r="D77" s="42"/>
      <c r="E77" s="42"/>
      <c r="F77" s="42"/>
      <c r="G77" s="43"/>
      <c r="H77" s="43"/>
    </row>
  </sheetData>
  <mergeCells count="13">
    <mergeCell ref="A3:A37"/>
    <mergeCell ref="E5:G5"/>
    <mergeCell ref="B7:B12"/>
    <mergeCell ref="I7:L12"/>
    <mergeCell ref="B14:B19"/>
    <mergeCell ref="B21:B25"/>
    <mergeCell ref="B27:B31"/>
    <mergeCell ref="B33:B37"/>
    <mergeCell ref="B39:B49"/>
    <mergeCell ref="B53:B57"/>
    <mergeCell ref="B59:B63"/>
    <mergeCell ref="B65:B69"/>
    <mergeCell ref="B71:B75"/>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RowHeight="15" zeroHeight="false" outlineLevelRow="0" outlineLevelCol="0"/>
  <cols>
    <col collapsed="false" customWidth="true" hidden="false" outlineLevel="0" max="1" min="1" style="0" width="8.53"/>
    <col collapsed="false" customWidth="true" hidden="false" outlineLevel="0" max="3" min="2" style="0" width="18.14"/>
    <col collapsed="false" customWidth="true" hidden="false" outlineLevel="0" max="4" min="4" style="0" width="49.43"/>
    <col collapsed="false" customWidth="true" hidden="false" outlineLevel="0" max="5" min="5" style="0" width="17.43"/>
    <col collapsed="false" customWidth="true" hidden="false" outlineLevel="0" max="6" min="6" style="0" width="13"/>
    <col collapsed="false" customWidth="true" hidden="false" outlineLevel="0" max="1025" min="7" style="0" width="8.53"/>
  </cols>
  <sheetData>
    <row r="1" customFormat="false" ht="18.75" hidden="false" customHeight="false" outlineLevel="0" collapsed="false">
      <c r="A1" s="44" t="s">
        <v>93</v>
      </c>
      <c r="B1" s="44"/>
      <c r="C1" s="44"/>
      <c r="D1" s="44"/>
      <c r="E1" s="44"/>
      <c r="F1" s="44"/>
    </row>
    <row r="2" customFormat="false" ht="18.75" hidden="false" customHeight="false" outlineLevel="0" collapsed="false">
      <c r="A2" s="44" t="s">
        <v>94</v>
      </c>
      <c r="B2" s="44" t="s">
        <v>95</v>
      </c>
      <c r="C2" s="44" t="s">
        <v>96</v>
      </c>
      <c r="D2" s="44" t="s">
        <v>97</v>
      </c>
      <c r="E2" s="44" t="s">
        <v>98</v>
      </c>
      <c r="F2" s="44" t="s">
        <v>99</v>
      </c>
    </row>
    <row r="3" customFormat="false" ht="18.75" hidden="false" customHeight="false" outlineLevel="0" collapsed="false">
      <c r="A3" s="45" t="n">
        <v>1</v>
      </c>
      <c r="B3" s="46" t="s">
        <v>100</v>
      </c>
      <c r="C3" s="46"/>
      <c r="D3" s="45" t="s">
        <v>101</v>
      </c>
      <c r="E3" s="45"/>
      <c r="F3" s="45" t="s">
        <v>102</v>
      </c>
    </row>
    <row r="4" customFormat="false" ht="90" hidden="false" customHeight="true" outlineLevel="0" collapsed="false">
      <c r="A4" s="45" t="n">
        <v>2</v>
      </c>
      <c r="B4" s="45" t="s">
        <v>103</v>
      </c>
      <c r="C4" s="45"/>
      <c r="D4" s="47" t="s">
        <v>104</v>
      </c>
      <c r="E4" s="47"/>
      <c r="F4" s="45" t="s">
        <v>102</v>
      </c>
    </row>
    <row r="5" customFormat="false" ht="90" hidden="false" customHeight="true" outlineLevel="0" collapsed="false">
      <c r="A5" s="48"/>
      <c r="B5" s="48"/>
      <c r="C5" s="48"/>
      <c r="D5" s="49"/>
      <c r="E5" s="49"/>
      <c r="F5" s="48"/>
    </row>
    <row r="6" customFormat="false" ht="90" hidden="false" customHeight="true" outlineLevel="0" collapsed="false">
      <c r="A6" s="48"/>
      <c r="B6" s="48"/>
      <c r="C6" s="48"/>
      <c r="D6" s="49"/>
      <c r="E6" s="49"/>
      <c r="F6" s="48"/>
    </row>
    <row r="7" customFormat="false" ht="90" hidden="false" customHeight="true" outlineLevel="0" collapsed="false">
      <c r="A7" s="48"/>
      <c r="B7" s="48"/>
      <c r="C7" s="48"/>
      <c r="D7" s="49"/>
      <c r="E7" s="49"/>
      <c r="F7" s="48"/>
    </row>
    <row r="8" customFormat="false" ht="90" hidden="false" customHeight="true" outlineLevel="0" collapsed="false">
      <c r="A8" s="48"/>
      <c r="B8" s="48"/>
      <c r="C8" s="48"/>
      <c r="D8" s="49"/>
      <c r="E8" s="49"/>
      <c r="F8" s="48"/>
    </row>
    <row r="9" customFormat="false" ht="90" hidden="false" customHeight="true" outlineLevel="0" collapsed="false">
      <c r="A9" s="48"/>
      <c r="B9" s="48"/>
      <c r="C9" s="48"/>
      <c r="D9" s="49"/>
      <c r="E9" s="49"/>
      <c r="F9" s="48"/>
    </row>
    <row r="10" customFormat="false" ht="90" hidden="false" customHeight="true" outlineLevel="0" collapsed="false">
      <c r="A10" s="48"/>
      <c r="B10" s="48"/>
      <c r="C10" s="48"/>
      <c r="D10" s="49"/>
      <c r="E10" s="49"/>
      <c r="F10" s="48"/>
    </row>
    <row r="11" customFormat="false" ht="90" hidden="false" customHeight="true" outlineLevel="0" collapsed="false">
      <c r="A11" s="48"/>
      <c r="B11" s="48"/>
      <c r="C11" s="48"/>
      <c r="D11" s="49"/>
      <c r="E11" s="49"/>
      <c r="F11" s="48"/>
    </row>
    <row r="12" customFormat="false" ht="90" hidden="false" customHeight="true" outlineLevel="0" collapsed="false">
      <c r="A12" s="48"/>
      <c r="B12" s="48"/>
      <c r="C12" s="48"/>
      <c r="D12" s="49"/>
      <c r="E12" s="49"/>
      <c r="F12" s="48"/>
    </row>
  </sheetData>
  <mergeCells count="1">
    <mergeCell ref="A1:F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Wahidun Nabi</dc:creator>
  <dc:description/>
  <dc:language>en-US</dc:language>
  <cp:lastModifiedBy/>
  <dcterms:modified xsi:type="dcterms:W3CDTF">2021-08-19T13:53:29Z</dcterms:modified>
  <cp:revision>38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