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GitHub\lakhsma\Analysis Documents\"/>
    </mc:Choice>
  </mc:AlternateContent>
  <bookViews>
    <workbookView xWindow="0" yWindow="0" windowWidth="20490" windowHeight="7755"/>
  </bookViews>
  <sheets>
    <sheet name="Sheet2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K11" i="2" l="1"/>
  <c r="AK10" i="2"/>
  <c r="AH9" i="2"/>
  <c r="AJ9" i="2" s="1"/>
  <c r="AK9" i="2" s="1"/>
  <c r="AL9" i="2" s="1"/>
  <c r="AH8" i="2"/>
  <c r="AH7" i="2"/>
  <c r="AJ7" i="2" s="1"/>
  <c r="W8" i="2"/>
  <c r="X8" i="2" s="1"/>
  <c r="AA8" i="2" s="1"/>
  <c r="AB8" i="2" s="1"/>
  <c r="W7" i="2"/>
  <c r="X7" i="2" s="1"/>
  <c r="AA7" i="2" s="1"/>
  <c r="AB7" i="2" s="1"/>
  <c r="L8" i="2"/>
  <c r="M8" i="2" s="1"/>
  <c r="P8" i="2" s="1"/>
  <c r="Q8" i="2" s="1"/>
  <c r="L7" i="2"/>
  <c r="M7" i="2" s="1"/>
  <c r="P7" i="2" s="1"/>
  <c r="Q7" i="2" s="1"/>
  <c r="AB9" i="2" l="1"/>
  <c r="F8" i="2" s="1"/>
  <c r="AK7" i="2"/>
  <c r="AJ8" i="2"/>
  <c r="AK8" i="2" s="1"/>
  <c r="AL8" i="2" s="1"/>
  <c r="Q9" i="2"/>
  <c r="F6" i="2" s="1"/>
  <c r="AL7" i="2" l="1"/>
  <c r="AL12" i="2" s="1"/>
  <c r="AK12" i="2"/>
  <c r="AK14" i="2" l="1"/>
  <c r="AK16" i="2"/>
  <c r="AL14" i="2"/>
  <c r="AL16" i="2"/>
  <c r="F13" i="2" s="1"/>
  <c r="F14" i="2" s="1"/>
  <c r="F18" i="2" l="1"/>
  <c r="F17" i="2"/>
  <c r="F19" i="2" s="1"/>
  <c r="F20" i="2" l="1"/>
  <c r="F21" i="2" s="1"/>
  <c r="F22" i="2" s="1"/>
</calcChain>
</file>

<file path=xl/sharedStrings.xml><?xml version="1.0" encoding="utf-8"?>
<sst xmlns="http://schemas.openxmlformats.org/spreadsheetml/2006/main" count="81" uniqueCount="53">
  <si>
    <t>Summery</t>
  </si>
  <si>
    <t>Yarn</t>
  </si>
  <si>
    <t>Accessories</t>
  </si>
  <si>
    <t>CM</t>
  </si>
  <si>
    <t>Product</t>
  </si>
  <si>
    <t>Weight</t>
  </si>
  <si>
    <t>UOM</t>
  </si>
  <si>
    <t>Wastage %</t>
  </si>
  <si>
    <t>Wastage Qty</t>
  </si>
  <si>
    <t>Yarn Rate</t>
  </si>
  <si>
    <t>Currency</t>
  </si>
  <si>
    <t>Total Cost</t>
  </si>
  <si>
    <t>Yarn_A</t>
  </si>
  <si>
    <t>lb(s)</t>
  </si>
  <si>
    <t>USD</t>
  </si>
  <si>
    <t>Total Yarn Require</t>
  </si>
  <si>
    <t>Cost in USD</t>
  </si>
  <si>
    <t>Conversion Ratio</t>
  </si>
  <si>
    <t>BDT</t>
  </si>
  <si>
    <t>EUR</t>
  </si>
  <si>
    <t>Yarn_B</t>
  </si>
  <si>
    <t>Button_A</t>
  </si>
  <si>
    <t>Button_B</t>
  </si>
  <si>
    <t>Qty</t>
  </si>
  <si>
    <t>Unit</t>
  </si>
  <si>
    <t>Total Item Require</t>
  </si>
  <si>
    <t>Item Rate</t>
  </si>
  <si>
    <t>Knitting</t>
  </si>
  <si>
    <t>Standard Wage</t>
  </si>
  <si>
    <t>Bonus%</t>
  </si>
  <si>
    <t>Productivity</t>
  </si>
  <si>
    <t>Service</t>
  </si>
  <si>
    <t>Bonus Amount</t>
  </si>
  <si>
    <t>Amount</t>
  </si>
  <si>
    <t>Linking</t>
  </si>
  <si>
    <t>Trimming &amp; Mending</t>
  </si>
  <si>
    <t>Culf Seaming</t>
  </si>
  <si>
    <t>Finishing</t>
  </si>
  <si>
    <t>Fixed Overhead Cost</t>
  </si>
  <si>
    <t>Total CM</t>
  </si>
  <si>
    <t>Yarn per Dazn</t>
  </si>
  <si>
    <t>Linking Yarn</t>
  </si>
  <si>
    <t>Fabric</t>
  </si>
  <si>
    <t>Embrioridary</t>
  </si>
  <si>
    <t>Print</t>
  </si>
  <si>
    <t>Lab Test</t>
  </si>
  <si>
    <t>Commercial Cost</t>
  </si>
  <si>
    <t>Head</t>
  </si>
  <si>
    <t>Percentage</t>
  </si>
  <si>
    <t>Profit</t>
  </si>
  <si>
    <t>Grand Total/Dazn</t>
  </si>
  <si>
    <t>Cost Per Piece (FOB)</t>
  </si>
  <si>
    <t>Buying House Commission/Dzn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</si>
</sst>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Fill="1" applyBorder="1"/>
    <xf numFmtId="0" fontId="1" fillId="0" borderId="0" xfId="0" applyFont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L22"/>
  <sheetViews>
    <sheetView tabSelected="1" workbookViewId="0">
      <selection activeCell="C13" sqref="C13"/>
    </sheetView>
  </sheetViews>
  <sheetFormatPr defaultRowHeight="15" x14ac:dyDescent="0.25"/>
  <cols>
    <col min="2" max="2" width="16.140625" bestFit="1" customWidth="1"/>
    <col min="3" max="3" width="16.140625" customWidth="1"/>
    <col min="4" max="4" width="29" bestFit="1" customWidth="1"/>
    <col min="5" max="6" width="16.140625" customWidth="1"/>
    <col min="11" max="11" width="10.5703125" bestFit="1" customWidth="1"/>
    <col min="12" max="12" width="12.140625" bestFit="1" customWidth="1"/>
    <col min="13" max="13" width="17.42578125" bestFit="1" customWidth="1"/>
    <col min="16" max="16" width="9.7109375" bestFit="1" customWidth="1"/>
    <col min="17" max="17" width="11" bestFit="1" customWidth="1"/>
    <col min="19" max="19" width="13.5703125" bestFit="1" customWidth="1"/>
    <col min="20" max="20" width="11.28515625" bestFit="1" customWidth="1"/>
    <col min="22" max="22" width="10.5703125" bestFit="1" customWidth="1"/>
    <col min="23" max="23" width="12.140625" bestFit="1" customWidth="1"/>
    <col min="24" max="24" width="17.42578125" bestFit="1" customWidth="1"/>
    <col min="25" max="25" width="9.28515625" bestFit="1" customWidth="1"/>
    <col min="26" max="26" width="8.85546875" bestFit="1" customWidth="1"/>
    <col min="27" max="27" width="9.7109375" bestFit="1" customWidth="1"/>
    <col min="28" max="28" width="11" bestFit="1" customWidth="1"/>
    <col min="30" max="30" width="19.85546875" bestFit="1" customWidth="1"/>
    <col min="31" max="31" width="14.42578125" bestFit="1" customWidth="1"/>
    <col min="33" max="33" width="11.7109375" bestFit="1" customWidth="1"/>
    <col min="34" max="34" width="11.7109375" customWidth="1"/>
    <col min="36" max="36" width="14.140625" bestFit="1" customWidth="1"/>
    <col min="37" max="37" width="9.7109375" bestFit="1" customWidth="1"/>
    <col min="38" max="38" width="12" bestFit="1" customWidth="1"/>
  </cols>
  <sheetData>
    <row r="4" spans="1:38" x14ac:dyDescent="0.25">
      <c r="A4" s="1" t="s">
        <v>10</v>
      </c>
      <c r="B4" s="1" t="s">
        <v>17</v>
      </c>
    </row>
    <row r="5" spans="1:38" x14ac:dyDescent="0.25">
      <c r="A5" s="1" t="s">
        <v>18</v>
      </c>
      <c r="B5" s="1">
        <v>1</v>
      </c>
      <c r="D5" s="1" t="s">
        <v>0</v>
      </c>
      <c r="E5" s="1"/>
      <c r="F5" s="1"/>
      <c r="H5" s="2" t="s">
        <v>40</v>
      </c>
      <c r="I5" s="3"/>
      <c r="J5" s="3"/>
      <c r="K5" s="3"/>
      <c r="L5" s="3"/>
      <c r="M5" s="3"/>
      <c r="N5" s="3"/>
      <c r="O5" s="3"/>
      <c r="P5" s="3"/>
      <c r="Q5" s="4"/>
      <c r="S5" s="2" t="s">
        <v>2</v>
      </c>
      <c r="T5" s="3"/>
      <c r="U5" s="3"/>
      <c r="V5" s="3"/>
      <c r="W5" s="3"/>
      <c r="X5" s="3"/>
      <c r="Y5" s="3"/>
      <c r="Z5" s="3"/>
      <c r="AA5" s="3"/>
      <c r="AB5" s="4"/>
      <c r="AD5" s="2" t="s">
        <v>2</v>
      </c>
      <c r="AE5" s="3"/>
      <c r="AF5" s="3"/>
      <c r="AG5" s="3"/>
      <c r="AH5" s="3"/>
      <c r="AI5" s="3"/>
      <c r="AJ5" s="3"/>
      <c r="AK5" s="3"/>
      <c r="AL5" s="4"/>
    </row>
    <row r="6" spans="1:38" x14ac:dyDescent="0.25">
      <c r="A6" s="1" t="s">
        <v>14</v>
      </c>
      <c r="B6" s="1">
        <v>78</v>
      </c>
      <c r="D6" s="1" t="s">
        <v>1</v>
      </c>
      <c r="E6" s="1"/>
      <c r="F6" s="1">
        <f>Q9</f>
        <v>55.132717948717946</v>
      </c>
      <c r="H6" s="1" t="s">
        <v>4</v>
      </c>
      <c r="I6" s="1" t="s">
        <v>5</v>
      </c>
      <c r="J6" s="1" t="s">
        <v>6</v>
      </c>
      <c r="K6" s="1" t="s">
        <v>7</v>
      </c>
      <c r="L6" s="1" t="s">
        <v>8</v>
      </c>
      <c r="M6" s="1" t="s">
        <v>15</v>
      </c>
      <c r="N6" s="1" t="s">
        <v>9</v>
      </c>
      <c r="O6" s="1" t="s">
        <v>10</v>
      </c>
      <c r="P6" s="1" t="s">
        <v>11</v>
      </c>
      <c r="Q6" s="1" t="s">
        <v>16</v>
      </c>
      <c r="S6" s="1" t="s">
        <v>4</v>
      </c>
      <c r="T6" s="1" t="s">
        <v>23</v>
      </c>
      <c r="U6" s="1" t="s">
        <v>6</v>
      </c>
      <c r="V6" s="1" t="s">
        <v>7</v>
      </c>
      <c r="W6" s="1" t="s">
        <v>8</v>
      </c>
      <c r="X6" s="1" t="s">
        <v>25</v>
      </c>
      <c r="Y6" s="1" t="s">
        <v>26</v>
      </c>
      <c r="Z6" s="1" t="s">
        <v>10</v>
      </c>
      <c r="AA6" s="1" t="s">
        <v>11</v>
      </c>
      <c r="AB6" s="1" t="s">
        <v>16</v>
      </c>
      <c r="AD6" s="1" t="s">
        <v>31</v>
      </c>
      <c r="AE6" s="1" t="s">
        <v>28</v>
      </c>
      <c r="AF6" s="1" t="s">
        <v>10</v>
      </c>
      <c r="AG6" s="1" t="s">
        <v>30</v>
      </c>
      <c r="AH6" s="1" t="s">
        <v>33</v>
      </c>
      <c r="AI6" s="1" t="s">
        <v>29</v>
      </c>
      <c r="AJ6" s="1" t="s">
        <v>32</v>
      </c>
      <c r="AK6" s="1" t="s">
        <v>11</v>
      </c>
      <c r="AL6" s="1" t="s">
        <v>16</v>
      </c>
    </row>
    <row r="7" spans="1:38" x14ac:dyDescent="0.25">
      <c r="A7" s="1" t="s">
        <v>19</v>
      </c>
      <c r="B7" s="1">
        <v>88</v>
      </c>
      <c r="D7" s="1" t="s">
        <v>41</v>
      </c>
      <c r="E7" s="1"/>
      <c r="F7" s="1">
        <v>5</v>
      </c>
      <c r="H7" s="1" t="s">
        <v>12</v>
      </c>
      <c r="I7" s="1">
        <v>10</v>
      </c>
      <c r="J7" s="1" t="s">
        <v>13</v>
      </c>
      <c r="K7" s="1">
        <v>12</v>
      </c>
      <c r="L7" s="1">
        <f>I7*K7%</f>
        <v>1.2</v>
      </c>
      <c r="M7" s="1">
        <f>I7+L7</f>
        <v>11.2</v>
      </c>
      <c r="N7" s="1">
        <v>320</v>
      </c>
      <c r="O7" s="1" t="s">
        <v>18</v>
      </c>
      <c r="P7" s="1">
        <f>M7*N7</f>
        <v>3584</v>
      </c>
      <c r="Q7" s="1">
        <f>P7/B6</f>
        <v>45.948717948717949</v>
      </c>
      <c r="S7" s="1" t="s">
        <v>21</v>
      </c>
      <c r="T7" s="1">
        <v>24</v>
      </c>
      <c r="U7" s="1" t="s">
        <v>24</v>
      </c>
      <c r="V7" s="1">
        <v>12</v>
      </c>
      <c r="W7" s="1">
        <f>T7*V7%</f>
        <v>2.88</v>
      </c>
      <c r="X7" s="1">
        <f>T7+W7</f>
        <v>26.88</v>
      </c>
      <c r="Y7" s="1">
        <v>5</v>
      </c>
      <c r="Z7" s="1" t="s">
        <v>18</v>
      </c>
      <c r="AA7" s="1">
        <f>X7*Y7</f>
        <v>134.4</v>
      </c>
      <c r="AB7" s="1">
        <f>AA7/B6</f>
        <v>1.7230769230769232</v>
      </c>
      <c r="AD7" s="1" t="s">
        <v>27</v>
      </c>
      <c r="AE7" s="1">
        <v>320</v>
      </c>
      <c r="AF7" s="1" t="s">
        <v>18</v>
      </c>
      <c r="AG7" s="1">
        <v>8</v>
      </c>
      <c r="AH7" s="1">
        <f>AE7/AG7</f>
        <v>40</v>
      </c>
      <c r="AI7" s="1">
        <v>20</v>
      </c>
      <c r="AJ7" s="1">
        <f>AH7*AI7%</f>
        <v>8</v>
      </c>
      <c r="AK7" s="1">
        <f>AH7+AJ7</f>
        <v>48</v>
      </c>
      <c r="AL7" s="1">
        <f>AK7/B6</f>
        <v>0.61538461538461542</v>
      </c>
    </row>
    <row r="8" spans="1:38" x14ac:dyDescent="0.25">
      <c r="D8" s="1" t="s">
        <v>2</v>
      </c>
      <c r="E8" s="1"/>
      <c r="F8" s="1">
        <f>AB9</f>
        <v>4.4110769230769229</v>
      </c>
      <c r="H8" s="1" t="s">
        <v>20</v>
      </c>
      <c r="I8" s="1">
        <v>2</v>
      </c>
      <c r="J8" s="1" t="s">
        <v>13</v>
      </c>
      <c r="K8" s="1">
        <v>12</v>
      </c>
      <c r="L8" s="1">
        <f>I8*K8%</f>
        <v>0.24</v>
      </c>
      <c r="M8" s="1">
        <f>I8+L8</f>
        <v>2.2400000000000002</v>
      </c>
      <c r="N8" s="1">
        <v>4.0999999999999996</v>
      </c>
      <c r="O8" s="1" t="s">
        <v>14</v>
      </c>
      <c r="P8" s="1">
        <f>M8*N8</f>
        <v>9.1839999999999993</v>
      </c>
      <c r="Q8" s="1">
        <f>P8*1</f>
        <v>9.1839999999999993</v>
      </c>
      <c r="S8" s="1" t="s">
        <v>22</v>
      </c>
      <c r="T8" s="1">
        <v>12</v>
      </c>
      <c r="U8" s="1" t="s">
        <v>24</v>
      </c>
      <c r="V8" s="1">
        <v>12</v>
      </c>
      <c r="W8" s="1">
        <f>T8*V8%</f>
        <v>1.44</v>
      </c>
      <c r="X8" s="1">
        <f>T8+W8</f>
        <v>13.44</v>
      </c>
      <c r="Y8" s="1">
        <v>0.2</v>
      </c>
      <c r="Z8" s="1" t="s">
        <v>14</v>
      </c>
      <c r="AA8" s="1">
        <f>X8*Y8</f>
        <v>2.6880000000000002</v>
      </c>
      <c r="AB8" s="1">
        <f>AA8*1</f>
        <v>2.6880000000000002</v>
      </c>
      <c r="AD8" s="1" t="s">
        <v>34</v>
      </c>
      <c r="AE8" s="1">
        <v>320</v>
      </c>
      <c r="AF8" s="1" t="s">
        <v>18</v>
      </c>
      <c r="AG8" s="1">
        <v>15</v>
      </c>
      <c r="AH8" s="1">
        <f>AE8/AG8</f>
        <v>21.333333333333332</v>
      </c>
      <c r="AI8" s="1">
        <v>25</v>
      </c>
      <c r="AJ8" s="1">
        <f>AH8*AI8%</f>
        <v>5.333333333333333</v>
      </c>
      <c r="AK8" s="1">
        <f>AH8+AJ8</f>
        <v>26.666666666666664</v>
      </c>
      <c r="AL8" s="1">
        <f>AK8/B6</f>
        <v>0.34188034188034183</v>
      </c>
    </row>
    <row r="9" spans="1:38" x14ac:dyDescent="0.25">
      <c r="D9" s="1" t="s">
        <v>42</v>
      </c>
      <c r="E9" s="1"/>
      <c r="F9" s="1">
        <v>3</v>
      </c>
      <c r="Q9" s="7">
        <f>SUM(Q7:Q8)</f>
        <v>55.132717948717946</v>
      </c>
      <c r="AB9" s="7">
        <f>SUM(AB7:AB8)</f>
        <v>4.4110769230769229</v>
      </c>
      <c r="AD9" s="5" t="s">
        <v>35</v>
      </c>
      <c r="AE9" s="1">
        <v>180</v>
      </c>
      <c r="AF9" s="1" t="s">
        <v>18</v>
      </c>
      <c r="AG9" s="1">
        <v>25</v>
      </c>
      <c r="AH9" s="1">
        <f>AE9/AG9</f>
        <v>7.2</v>
      </c>
      <c r="AI9" s="1">
        <v>10</v>
      </c>
      <c r="AJ9" s="1">
        <f>AH9*AI9%</f>
        <v>0.72000000000000008</v>
      </c>
      <c r="AK9" s="1">
        <f>AH9+AJ9</f>
        <v>7.92</v>
      </c>
      <c r="AL9" s="1">
        <f>AK9/B6</f>
        <v>0.10153846153846154</v>
      </c>
    </row>
    <row r="10" spans="1:38" x14ac:dyDescent="0.25">
      <c r="D10" s="1" t="s">
        <v>43</v>
      </c>
      <c r="E10" s="1"/>
      <c r="F10" s="1">
        <v>4</v>
      </c>
      <c r="AD10" s="5" t="s">
        <v>36</v>
      </c>
      <c r="AE10" s="5"/>
      <c r="AF10" s="1" t="s">
        <v>18</v>
      </c>
      <c r="AG10" s="1"/>
      <c r="AH10" s="1"/>
      <c r="AI10" s="1"/>
      <c r="AJ10" s="1"/>
      <c r="AK10" s="1">
        <f>AL10*B6</f>
        <v>39</v>
      </c>
      <c r="AL10" s="1">
        <v>0.5</v>
      </c>
    </row>
    <row r="11" spans="1:38" x14ac:dyDescent="0.25">
      <c r="D11" s="1" t="s">
        <v>44</v>
      </c>
      <c r="E11" s="1"/>
      <c r="F11" s="1">
        <v>6</v>
      </c>
      <c r="AD11" s="5" t="s">
        <v>37</v>
      </c>
      <c r="AE11" s="1"/>
      <c r="AF11" s="5" t="s">
        <v>18</v>
      </c>
      <c r="AG11" s="1"/>
      <c r="AH11" s="1"/>
      <c r="AI11" s="1"/>
      <c r="AJ11" s="1"/>
      <c r="AK11" s="1">
        <f>AL11*B6</f>
        <v>78</v>
      </c>
      <c r="AL11" s="1">
        <v>1</v>
      </c>
    </row>
    <row r="12" spans="1:38" x14ac:dyDescent="0.25">
      <c r="D12" s="1" t="s">
        <v>45</v>
      </c>
      <c r="E12" s="1"/>
      <c r="F12" s="1">
        <v>3</v>
      </c>
      <c r="AK12" s="6">
        <f>SUM(AK7:AK11)</f>
        <v>199.58666666666664</v>
      </c>
      <c r="AL12" s="6">
        <f>SUM(AL7:AL11)</f>
        <v>2.5588034188034188</v>
      </c>
    </row>
    <row r="13" spans="1:38" x14ac:dyDescent="0.25">
      <c r="D13" s="1" t="s">
        <v>3</v>
      </c>
      <c r="E13" s="1"/>
      <c r="F13" s="1">
        <f>AL16</f>
        <v>3.0705641025641026</v>
      </c>
    </row>
    <row r="14" spans="1:38" x14ac:dyDescent="0.25">
      <c r="D14" s="7" t="s">
        <v>11</v>
      </c>
      <c r="E14" s="1"/>
      <c r="F14" s="7">
        <f>SUM(F6:F13)</f>
        <v>83.614358974358979</v>
      </c>
      <c r="AD14" t="s">
        <v>38</v>
      </c>
      <c r="AF14" t="s">
        <v>18</v>
      </c>
      <c r="AI14">
        <v>20</v>
      </c>
      <c r="AK14">
        <f>AK12*AI14%</f>
        <v>39.917333333333332</v>
      </c>
      <c r="AL14">
        <f>AL12*AI14%</f>
        <v>0.51176068376068373</v>
      </c>
    </row>
    <row r="16" spans="1:38" x14ac:dyDescent="0.25">
      <c r="D16" s="1" t="s">
        <v>47</v>
      </c>
      <c r="E16" s="1" t="s">
        <v>48</v>
      </c>
      <c r="F16" s="1" t="s">
        <v>33</v>
      </c>
      <c r="AD16" t="s">
        <v>39</v>
      </c>
      <c r="AK16" s="6">
        <f>AK12+AK14</f>
        <v>239.50399999999996</v>
      </c>
      <c r="AL16" s="6">
        <f>AL12+AL14</f>
        <v>3.0705641025641026</v>
      </c>
    </row>
    <row r="17" spans="4:6" x14ac:dyDescent="0.25">
      <c r="D17" s="1" t="s">
        <v>46</v>
      </c>
      <c r="E17" s="1">
        <v>4</v>
      </c>
      <c r="F17" s="1">
        <f>F14*E17%</f>
        <v>3.3445743589743593</v>
      </c>
    </row>
    <row r="18" spans="4:6" x14ac:dyDescent="0.25">
      <c r="D18" s="1" t="s">
        <v>49</v>
      </c>
      <c r="E18" s="1">
        <v>8</v>
      </c>
      <c r="F18" s="1">
        <f>F14*E18%</f>
        <v>6.6891487179487186</v>
      </c>
    </row>
    <row r="19" spans="4:6" x14ac:dyDescent="0.25">
      <c r="D19" s="1" t="s">
        <v>11</v>
      </c>
      <c r="E19" s="1"/>
      <c r="F19" s="7">
        <f>F14+F17+F18</f>
        <v>93.648082051282046</v>
      </c>
    </row>
    <row r="20" spans="4:6" x14ac:dyDescent="0.25">
      <c r="D20" s="1" t="s">
        <v>52</v>
      </c>
      <c r="E20" s="1">
        <v>3</v>
      </c>
      <c r="F20" s="1">
        <f>F19*E20%</f>
        <v>2.8094424615384614</v>
      </c>
    </row>
    <row r="21" spans="4:6" x14ac:dyDescent="0.25">
      <c r="D21" s="1" t="s">
        <v>50</v>
      </c>
      <c r="E21" s="1"/>
      <c r="F21" s="7">
        <f>SUM(F19:F20)</f>
        <v>96.457524512820513</v>
      </c>
    </row>
    <row r="22" spans="4:6" x14ac:dyDescent="0.25">
      <c r="D22" s="7" t="s">
        <v>51</v>
      </c>
      <c r="E22" s="1"/>
      <c r="F22" s="7">
        <f>F21/12</f>
        <v>8.0381270427350433</v>
      </c>
    </row>
  </sheetData>
  <mergeCells count="3">
    <mergeCell ref="H5:Q5"/>
    <mergeCell ref="S5:AB5"/>
    <mergeCell ref="AD5:AL5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</dc:creator>
  <cp:lastModifiedBy>test</cp:lastModifiedBy>
  <dcterms:created xsi:type="dcterms:W3CDTF">2016-03-08T06:09:03Z</dcterms:created>
  <dcterms:modified xsi:type="dcterms:W3CDTF">2016-03-08T07:36:25Z</dcterms:modified>
</cp:coreProperties>
</file>