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lakhsma\Analysis Documents\"/>
    </mc:Choice>
  </mc:AlternateContent>
  <bookViews>
    <workbookView xWindow="0" yWindow="0" windowWidth="20490" windowHeight="7755" activeTab="3"/>
  </bookViews>
  <sheets>
    <sheet name="Sheet1" sheetId="1" r:id="rId1"/>
    <sheet name="Sheet2" sheetId="2" r:id="rId2"/>
    <sheet name="Inventory Stock Value" sheetId="25" r:id="rId3"/>
    <sheet name="Accounts" sheetId="24" r:id="rId4"/>
    <sheet name="Machine Capacity Utilization" sheetId="22" r:id="rId5"/>
    <sheet name="Plan Vs Actual Productivity" sheetId="21" r:id="rId6"/>
    <sheet name="Defects by Process" sheetId="20" r:id="rId7"/>
    <sheet name="Process Wise Daily Productivity" sheetId="19" r:id="rId8"/>
    <sheet name="Revenue Growth" sheetId="18" r:id="rId9"/>
    <sheet name="Year wise Profitibility" sheetId="35" r:id="rId10"/>
    <sheet name="Buyer wise Profitibility" sheetId="17" r:id="rId11"/>
    <sheet name="Sales Achievement KPI by Period" sheetId="16" r:id="rId12"/>
    <sheet name="Buyer Order Ratio" sheetId="15" r:id="rId13"/>
    <sheet name="Sales by Product Category" sheetId="14" r:id="rId14"/>
    <sheet name="Sales Target Vs Achievement" sheetId="13" r:id="rId15"/>
    <sheet name="Shipment Deadline KPI" sheetId="12" r:id="rId16"/>
    <sheet name="Costing Analysis" sheetId="8" r:id="rId17"/>
    <sheet name="Factory Efficiency" sheetId="26" r:id="rId18"/>
    <sheet name="Knit to Ship Ratio" sheetId="27" r:id="rId19"/>
    <sheet name="Man to Machine Ratio" sheetId="28" r:id="rId20"/>
    <sheet name="Order to Ship Ratio" sheetId="29" r:id="rId21"/>
    <sheet name="On Time Delivery" sheetId="30" r:id="rId22"/>
    <sheet name="Right First Time Quality" sheetId="31" r:id="rId23"/>
    <sheet name="Down Time Percentage" sheetId="32" r:id="rId24"/>
    <sheet name="Capacity Booking" sheetId="33" r:id="rId25"/>
    <sheet name="Order Projection" sheetId="34" r:id="rId26"/>
  </sheets>
  <definedNames>
    <definedName name="_xlcn.LinkedTable_Table11" hidden="1">Table1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118b3326-0dd8-4910-ad5f-417bf91d50a9" name="Table1" connection="LinkedTable_Table1"/>
        </x15:modelTables>
      </x15:dataModel>
    </ext>
  </extLst>
</workbook>
</file>

<file path=xl/calcChain.xml><?xml version="1.0" encoding="utf-8"?>
<calcChain xmlns="http://schemas.openxmlformats.org/spreadsheetml/2006/main">
  <c r="E24" i="35" l="1"/>
  <c r="L24" i="35" s="1"/>
  <c r="E23" i="35"/>
  <c r="L23" i="35" s="1"/>
  <c r="E22" i="35"/>
  <c r="L22" i="35" s="1"/>
  <c r="E21" i="35"/>
  <c r="L21" i="35" s="1"/>
  <c r="E20" i="35"/>
  <c r="L20" i="35" s="1"/>
  <c r="G11" i="35"/>
  <c r="G10" i="35"/>
  <c r="G9" i="35"/>
  <c r="G8" i="35"/>
  <c r="D23" i="33" l="1"/>
  <c r="E23" i="33"/>
  <c r="F23" i="33"/>
  <c r="G23" i="33"/>
  <c r="H23" i="33"/>
  <c r="I23" i="33"/>
  <c r="J23" i="33"/>
  <c r="K23" i="33"/>
  <c r="L23" i="33"/>
  <c r="M23" i="33"/>
  <c r="N23" i="33"/>
  <c r="C23" i="33"/>
  <c r="G21" i="29" l="1"/>
  <c r="I21" i="29" s="1"/>
  <c r="G22" i="29"/>
  <c r="G20" i="29"/>
  <c r="I20" i="29" s="1"/>
  <c r="I22" i="29"/>
  <c r="H20" i="26"/>
  <c r="H21" i="26"/>
  <c r="H22" i="26"/>
  <c r="H23" i="26"/>
  <c r="H19" i="26"/>
  <c r="H18" i="26"/>
  <c r="H18" i="31"/>
  <c r="H18" i="30"/>
  <c r="H22" i="28"/>
  <c r="H21" i="28"/>
  <c r="H20" i="27"/>
  <c r="J20" i="12" l="1"/>
  <c r="K20" i="18"/>
  <c r="R20" i="19"/>
  <c r="R21" i="19"/>
  <c r="R22" i="19"/>
  <c r="R23" i="19"/>
  <c r="R24" i="19"/>
  <c r="R25" i="19"/>
  <c r="R26" i="19"/>
  <c r="R19" i="19"/>
  <c r="M20" i="19"/>
  <c r="M21" i="19"/>
  <c r="M22" i="19"/>
  <c r="M23" i="19"/>
  <c r="M24" i="19"/>
  <c r="M25" i="19"/>
  <c r="M26" i="19"/>
  <c r="M19" i="19"/>
  <c r="T21" i="14"/>
  <c r="T22" i="14"/>
  <c r="T20" i="14"/>
  <c r="L21" i="15"/>
  <c r="L22" i="15"/>
  <c r="L23" i="15"/>
  <c r="L24" i="15"/>
  <c r="L20" i="15"/>
  <c r="AE45" i="24"/>
  <c r="AD45" i="24"/>
  <c r="AC45" i="24"/>
  <c r="AB45" i="24"/>
  <c r="AA45" i="24"/>
  <c r="Z45" i="24"/>
  <c r="Y45" i="24"/>
  <c r="X45" i="24"/>
  <c r="W45" i="24"/>
  <c r="V45" i="24"/>
  <c r="U45" i="24"/>
  <c r="T45" i="24"/>
  <c r="AE22" i="24"/>
  <c r="AD22" i="24"/>
  <c r="AC22" i="24"/>
  <c r="AB22" i="24"/>
  <c r="AA22" i="24"/>
  <c r="Z22" i="24"/>
  <c r="Y22" i="24"/>
  <c r="X22" i="24"/>
  <c r="W22" i="24"/>
  <c r="V22" i="24"/>
  <c r="U22" i="24"/>
  <c r="T22" i="24"/>
  <c r="C28" i="24"/>
  <c r="D28" i="24"/>
  <c r="E28" i="24"/>
  <c r="F28" i="24"/>
  <c r="G28" i="24"/>
  <c r="H28" i="24"/>
  <c r="I28" i="24"/>
  <c r="J28" i="24"/>
  <c r="K28" i="24"/>
  <c r="L28" i="24"/>
  <c r="M28" i="24"/>
  <c r="B28" i="24"/>
  <c r="C20" i="24"/>
  <c r="D20" i="24"/>
  <c r="E20" i="24"/>
  <c r="F20" i="24"/>
  <c r="G20" i="24"/>
  <c r="H20" i="24"/>
  <c r="I20" i="24"/>
  <c r="J20" i="24"/>
  <c r="K20" i="24"/>
  <c r="L20" i="24"/>
  <c r="M20" i="24"/>
  <c r="B20" i="24"/>
  <c r="M24" i="25" l="1"/>
  <c r="E15" i="25"/>
  <c r="O20" i="24"/>
  <c r="Q20" i="24" s="1"/>
  <c r="P20" i="24"/>
  <c r="Q28" i="22" l="1"/>
  <c r="Q27" i="22"/>
  <c r="Q26" i="22"/>
  <c r="Q25" i="22"/>
  <c r="Q24" i="22"/>
  <c r="J10" i="22"/>
  <c r="L10" i="22" s="1"/>
  <c r="S25" i="22" s="1"/>
  <c r="J11" i="22"/>
  <c r="L11" i="22" s="1"/>
  <c r="S26" i="22" s="1"/>
  <c r="J12" i="22"/>
  <c r="L12" i="22" s="1"/>
  <c r="S27" i="22" s="1"/>
  <c r="J13" i="22"/>
  <c r="L13" i="22" s="1"/>
  <c r="S28" i="22" s="1"/>
  <c r="J9" i="22"/>
  <c r="L9" i="22" s="1"/>
  <c r="S24" i="22" s="1"/>
  <c r="O25" i="21"/>
  <c r="I25" i="21" s="1"/>
  <c r="Q25" i="21" s="1"/>
  <c r="I11" i="21"/>
  <c r="Q25" i="20"/>
  <c r="Q26" i="20"/>
  <c r="Q27" i="20"/>
  <c r="Q28" i="20"/>
  <c r="Q29" i="20"/>
  <c r="Q30" i="20"/>
  <c r="Q31" i="20"/>
  <c r="Q24" i="20"/>
  <c r="H12" i="20"/>
  <c r="H13" i="20"/>
  <c r="H14" i="20"/>
  <c r="H15" i="20"/>
  <c r="H16" i="20"/>
  <c r="H17" i="20"/>
  <c r="H18" i="20"/>
  <c r="G12" i="20"/>
  <c r="G13" i="20"/>
  <c r="G14" i="20"/>
  <c r="G15" i="20"/>
  <c r="G16" i="20"/>
  <c r="G17" i="20"/>
  <c r="G18" i="20"/>
  <c r="H11" i="20"/>
  <c r="G11" i="20"/>
  <c r="J11" i="20"/>
  <c r="J12" i="20"/>
  <c r="J13" i="20"/>
  <c r="S26" i="20" s="1"/>
  <c r="J14" i="20"/>
  <c r="S27" i="20" s="1"/>
  <c r="J15" i="20"/>
  <c r="S28" i="20" s="1"/>
  <c r="J16" i="20"/>
  <c r="J17" i="20"/>
  <c r="J18" i="20"/>
  <c r="S31" i="20" s="1"/>
  <c r="S24" i="20"/>
  <c r="S25" i="20"/>
  <c r="S29" i="20"/>
  <c r="S30" i="20"/>
  <c r="E20" i="18" l="1"/>
  <c r="M20" i="18" s="1"/>
  <c r="E24" i="17"/>
  <c r="L24" i="17" s="1"/>
  <c r="E23" i="17"/>
  <c r="L23" i="17" s="1"/>
  <c r="E22" i="17"/>
  <c r="L22" i="17" s="1"/>
  <c r="E21" i="17"/>
  <c r="L21" i="17" s="1"/>
  <c r="E20" i="17"/>
  <c r="L20" i="17" s="1"/>
  <c r="G12" i="17"/>
  <c r="G11" i="17"/>
  <c r="G10" i="17"/>
  <c r="G9" i="17"/>
  <c r="G8" i="17"/>
  <c r="G9" i="16"/>
  <c r="G10" i="16"/>
  <c r="E23" i="16"/>
  <c r="L23" i="16" s="1"/>
  <c r="E22" i="16"/>
  <c r="L22" i="16" s="1"/>
  <c r="E21" i="16"/>
  <c r="L21" i="16" s="1"/>
  <c r="E20" i="16"/>
  <c r="L20" i="16" s="1"/>
  <c r="G11" i="16"/>
  <c r="G8" i="16"/>
  <c r="E21" i="15"/>
  <c r="E22" i="15"/>
  <c r="E23" i="15"/>
  <c r="E24" i="15"/>
  <c r="E20" i="15"/>
  <c r="G12" i="15"/>
  <c r="G11" i="15"/>
  <c r="G10" i="15"/>
  <c r="G9" i="15"/>
  <c r="G8" i="15"/>
  <c r="G10" i="14"/>
  <c r="G9" i="14"/>
  <c r="G8" i="14"/>
  <c r="L20" i="13"/>
  <c r="F11" i="13"/>
  <c r="J20" i="13"/>
  <c r="F10" i="13"/>
  <c r="F8" i="8"/>
</calcChain>
</file>

<file path=xl/connections.xml><?xml version="1.0" encoding="utf-8"?>
<connections xmlns="http://schemas.openxmlformats.org/spreadsheetml/2006/main">
  <connection id="1" name="LinkedTable_Table1" type="102" refreshedVersion="5" minRefreshableVersion="5">
    <extLst>
      <ext xmlns:x15="http://schemas.microsoft.com/office/spreadsheetml/2010/11/main" uri="{DE250136-89BD-433C-8126-D09CA5730AF9}">
        <x15:connection id="Table1-118b3326-0dd8-4910-ad5f-417bf91d50a9">
          <x15:rangePr sourceName="_xlcn.LinkedTable_Table11"/>
        </x15:connection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<sst xmlns="http://schemas.openxmlformats.org/spreadsheetml/2006/main" count="411" uniqueCount="179">
  <si>
    <t>Machine Utlilization</t>
  </si>
  <si>
    <t>People Productivity</t>
  </si>
  <si>
    <t>Defect Trends and Categories</t>
  </si>
  <si>
    <t>Raw Materials Status</t>
  </si>
  <si>
    <t>Top 5 Customers by Sales</t>
  </si>
  <si>
    <t>KPI Meters</t>
  </si>
  <si>
    <t>Mfg WIP Value</t>
  </si>
  <si>
    <t>Costing Analysis</t>
  </si>
  <si>
    <t>Buyer wise Profitibility</t>
  </si>
  <si>
    <t>Buyer Order Ratio</t>
  </si>
  <si>
    <t>Revenue Growth</t>
  </si>
  <si>
    <t>Process Wise Daily Productivity</t>
  </si>
  <si>
    <t>Defects by Process</t>
  </si>
  <si>
    <t>Plan VS Actual Production by (last one months)</t>
  </si>
  <si>
    <t>Machine Capacity Utilization By Process</t>
  </si>
  <si>
    <t>Inventory Stock Value</t>
  </si>
  <si>
    <t>Sales by Product Category</t>
  </si>
  <si>
    <t>Sales By Merchandiser</t>
  </si>
  <si>
    <t>Sales Target Vs Achievement</t>
  </si>
  <si>
    <t>Costing</t>
  </si>
  <si>
    <t>Actual</t>
  </si>
  <si>
    <t>Cost Vs Actual</t>
  </si>
  <si>
    <t>Shipment Deadline KPI</t>
  </si>
  <si>
    <t>Total Order</t>
  </si>
  <si>
    <t>On time</t>
  </si>
  <si>
    <t>Deadline Missed</t>
  </si>
  <si>
    <t>Difference</t>
  </si>
  <si>
    <t>Yearly Sales Target</t>
  </si>
  <si>
    <t>Sales Difference</t>
  </si>
  <si>
    <t>Last Years Difference</t>
  </si>
  <si>
    <t>Sales Achievement</t>
  </si>
  <si>
    <t>Last Year Achievement</t>
  </si>
  <si>
    <t>Sales KPI</t>
  </si>
  <si>
    <t>Boys</t>
  </si>
  <si>
    <t>Kids</t>
  </si>
  <si>
    <t>Ladies</t>
  </si>
  <si>
    <t>Total Products</t>
  </si>
  <si>
    <t>KPI</t>
  </si>
  <si>
    <t>Order Increses</t>
  </si>
  <si>
    <t>Order By Buyer</t>
  </si>
  <si>
    <t>H&amp;M</t>
  </si>
  <si>
    <t>S. Oliver</t>
  </si>
  <si>
    <t>Wal-Mart</t>
  </si>
  <si>
    <t>GAP</t>
  </si>
  <si>
    <t>Hagger</t>
  </si>
  <si>
    <t>Buyer</t>
  </si>
  <si>
    <t>Buyer Wise Profitibility</t>
  </si>
  <si>
    <t>Total Profit</t>
  </si>
  <si>
    <t>Profit Amount</t>
  </si>
  <si>
    <t>Earlier Year Profit</t>
  </si>
  <si>
    <t>Profit Indicatore</t>
  </si>
  <si>
    <t xml:space="preserve">Last </t>
  </si>
  <si>
    <t>Revenue Earned</t>
  </si>
  <si>
    <t>Last Year Revenue</t>
  </si>
  <si>
    <t>Target Revenue</t>
  </si>
  <si>
    <t>Earned Revenue</t>
  </si>
  <si>
    <t>Winding</t>
  </si>
  <si>
    <t>Knitting</t>
  </si>
  <si>
    <t>Trimming</t>
  </si>
  <si>
    <t>Mending</t>
  </si>
  <si>
    <t>Linking</t>
  </si>
  <si>
    <t>Light Check</t>
  </si>
  <si>
    <t>Process</t>
  </si>
  <si>
    <t>Washing</t>
  </si>
  <si>
    <t>Last Day Productivity</t>
  </si>
  <si>
    <t>Packing</t>
  </si>
  <si>
    <t>Last 30-60 Days</t>
  </si>
  <si>
    <t>Defference</t>
  </si>
  <si>
    <t>Last 30 Days avarage</t>
  </si>
  <si>
    <t>Standard Avarage</t>
  </si>
  <si>
    <t>Indicator</t>
  </si>
  <si>
    <t>Standard</t>
  </si>
  <si>
    <t>Last months difference</t>
  </si>
  <si>
    <t>Planned Production Qty</t>
  </si>
  <si>
    <t>Actual Production Qty</t>
  </si>
  <si>
    <t>Achieved Percentage</t>
  </si>
  <si>
    <t>Last 30-60 Days Achieved Percentage</t>
  </si>
  <si>
    <t>KPI of Last 30 Days</t>
  </si>
  <si>
    <t>Dryer</t>
  </si>
  <si>
    <t>Capacity</t>
  </si>
  <si>
    <t>Last 30 Days Avarage Utilization</t>
  </si>
  <si>
    <t>Utilization of Capacity</t>
  </si>
  <si>
    <t>Last 30-60 Days Avarage Utilization of Capacity</t>
  </si>
  <si>
    <t>Cashflow</t>
  </si>
  <si>
    <t>May</t>
  </si>
  <si>
    <t>Incoming</t>
  </si>
  <si>
    <t>Outgoing</t>
  </si>
  <si>
    <t>Dec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</si>
  <si>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</si>
  <si>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</si>
  <si>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</si>
  <si>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</si>
  <si>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</si>
  <si>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</si>
  <si>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</si>
  <si>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</si>
  <si>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</si>
  <si>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</si>
  <si>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Balance</t>
  </si>
  <si>
    <t>Period</t>
  </si>
  <si>
    <t>Payables</t>
  </si>
  <si>
    <t>0-30</t>
  </si>
  <si>
    <t>31-60</t>
  </si>
  <si>
    <t>61-90</t>
  </si>
  <si>
    <t>91-120</t>
  </si>
  <si>
    <t>120+</t>
  </si>
  <si>
    <t>Receivables</t>
  </si>
  <si>
    <t>Outstanding</t>
  </si>
  <si>
    <t>Overdue</t>
  </si>
  <si>
    <t>Payables in $</t>
  </si>
  <si>
    <t>Total Inventory Stock</t>
  </si>
  <si>
    <t>in $</t>
  </si>
  <si>
    <t>Allocated Stock</t>
  </si>
  <si>
    <t>Leftover Stock</t>
  </si>
  <si>
    <t>Finished Goods</t>
  </si>
  <si>
    <t>Free Stock</t>
  </si>
  <si>
    <t>Inventory</t>
  </si>
  <si>
    <t>Accounts</t>
  </si>
  <si>
    <t>Production</t>
  </si>
  <si>
    <t>Sales</t>
  </si>
  <si>
    <t>Projected Income</t>
  </si>
  <si>
    <t>Budget</t>
  </si>
  <si>
    <t>Target</t>
  </si>
  <si>
    <t>Target Productivity</t>
  </si>
  <si>
    <t>Last 30 Days Avarage Productivity</t>
  </si>
  <si>
    <t>Productivity KPI</t>
  </si>
  <si>
    <t>Last 30-60 Days Avarage Productivity</t>
  </si>
  <si>
    <t>Performance Indication</t>
  </si>
  <si>
    <t>Sales Rewarded</t>
  </si>
  <si>
    <t>1st Quarter</t>
  </si>
  <si>
    <t>2nd Quarter</t>
  </si>
  <si>
    <t>3rd Quarter</t>
  </si>
  <si>
    <t>4th Quarter</t>
  </si>
  <si>
    <t>Quarter</t>
  </si>
  <si>
    <t>Target Sales</t>
  </si>
  <si>
    <t>Daily Target Productivity</t>
  </si>
  <si>
    <t>Monthly Target Productivity</t>
  </si>
  <si>
    <t>Last Month Productivity</t>
  </si>
  <si>
    <t>Revenue Growth Indicatore</t>
  </si>
  <si>
    <t>Monthly Target Shipment</t>
  </si>
  <si>
    <t>Shipment Completed</t>
  </si>
  <si>
    <t>Shipment KPI</t>
  </si>
  <si>
    <t>Current</t>
  </si>
  <si>
    <t>Achievement</t>
  </si>
  <si>
    <t xml:space="preserve">Achieved </t>
  </si>
  <si>
    <t>Reason</t>
  </si>
  <si>
    <t>Operation Sitting Idle</t>
  </si>
  <si>
    <t>No Planning</t>
  </si>
  <si>
    <t>Machine Problem</t>
  </si>
  <si>
    <t>Operator Absent</t>
  </si>
  <si>
    <t>Ratio</t>
  </si>
  <si>
    <t>Triming</t>
  </si>
  <si>
    <t>Order</t>
  </si>
  <si>
    <t>First Quarter</t>
  </si>
  <si>
    <t>Shipment</t>
  </si>
  <si>
    <t>Second Quarter</t>
  </si>
  <si>
    <t>Third Quarter</t>
  </si>
  <si>
    <t>Month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</si>
  <si>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</si>
  <si>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</si>
  <si>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</si>
  <si>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</si>
  <si>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</si>
  <si>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</si>
  <si>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</si>
  <si>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</si>
  <si>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</si>
  <si>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</si>
  <si>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</si>
  <si>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Booked Qty</t>
  </si>
  <si>
    <t>Booked %</t>
  </si>
  <si>
    <t>Projected Order Qty</t>
  </si>
  <si>
    <t>Confirmed Order Qty</t>
  </si>
  <si>
    <t>Year</t>
  </si>
  <si>
    <t>Year Wise Profitibility</t>
  </si>
  <si>
    <t>Inflow</t>
  </si>
  <si>
    <t>Outflow</t>
  </si>
  <si>
    <t>Total Cash Inflow</t>
  </si>
  <si>
    <t>Total Cash 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</si>
</sst>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1" fontId="0" fillId="0" borderId="0" xfId="0" applyNumberForma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2" borderId="1" xfId="0" applyFill="1" applyBorder="1"/>
    <xf numFmtId="10" fontId="0" fillId="2" borderId="1" xfId="0" applyNumberFormat="1" applyFill="1" applyBorder="1"/>
    <xf numFmtId="9" fontId="0" fillId="2" borderId="1" xfId="0" applyNumberFormat="1" applyFill="1" applyBorder="1"/>
    <xf numFmtId="0" fontId="1" fillId="0" borderId="0" xfId="0" applyFont="1"/>
    <xf numFmtId="10" fontId="0" fillId="3" borderId="1" xfId="0" applyNumberFormat="1" applyFill="1" applyBorder="1"/>
    <xf numFmtId="0" fontId="0" fillId="3" borderId="1" xfId="0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3" borderId="3" xfId="0" applyFill="1" applyBorder="1"/>
    <xf numFmtId="0" fontId="3" fillId="3" borderId="4" xfId="0" applyFont="1" applyFill="1" applyBorder="1"/>
    <xf numFmtId="0" fontId="3" fillId="3" borderId="5" xfId="0" applyFont="1" applyFill="1" applyBorder="1"/>
    <xf numFmtId="10" fontId="0" fillId="3" borderId="6" xfId="0" applyNumberFormat="1" applyFill="1" applyBorder="1"/>
    <xf numFmtId="0" fontId="3" fillId="3" borderId="7" xfId="0" applyFont="1" applyFill="1" applyBorder="1"/>
    <xf numFmtId="10" fontId="0" fillId="3" borderId="8" xfId="0" applyNumberFormat="1" applyFill="1" applyBorder="1"/>
    <xf numFmtId="10" fontId="0" fillId="3" borderId="9" xfId="0" applyNumberFormat="1" applyFill="1" applyBorder="1"/>
    <xf numFmtId="164" fontId="0" fillId="3" borderId="1" xfId="0" applyNumberFormat="1" applyFill="1" applyBorder="1"/>
    <xf numFmtId="0" fontId="0" fillId="0" borderId="0" xfId="0" applyAlignment="1"/>
    <xf numFmtId="0" fontId="3" fillId="3" borderId="1" xfId="0" applyFont="1" applyFill="1" applyBorder="1"/>
    <xf numFmtId="0" fontId="0" fillId="4" borderId="0" xfId="0" applyFill="1"/>
    <xf numFmtId="0" fontId="0" fillId="2" borderId="0" xfId="0" applyFill="1"/>
    <xf numFmtId="10" fontId="0" fillId="2" borderId="0" xfId="0" applyNumberFormat="1" applyFill="1"/>
    <xf numFmtId="0" fontId="0" fillId="0" borderId="0" xfId="0" applyFill="1" applyBorder="1"/>
    <xf numFmtId="10" fontId="0" fillId="0" borderId="0" xfId="0" applyNumberFormat="1" applyFill="1" applyBorder="1"/>
    <xf numFmtId="0" fontId="0" fillId="5" borderId="1" xfId="0" applyFill="1" applyBorder="1"/>
    <xf numFmtId="10" fontId="0" fillId="5" borderId="1" xfId="0" applyNumberFormat="1" applyFill="1" applyBorder="1"/>
    <xf numFmtId="0" fontId="0" fillId="2" borderId="1" xfId="0" applyNumberFormat="1" applyFill="1" applyBorder="1"/>
    <xf numFmtId="9" fontId="0" fillId="0" borderId="0" xfId="0" applyNumberFormat="1"/>
    <xf numFmtId="9" fontId="0" fillId="0" borderId="1" xfId="0" applyNumberFormat="1" applyBorder="1"/>
    <xf numFmtId="0" fontId="0" fillId="0" borderId="1" xfId="0" applyFill="1" applyBorder="1"/>
    <xf numFmtId="0" fontId="0" fillId="0" borderId="1" xfId="0" applyNumberFormat="1" applyBorder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7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42" Type="http://schemas.openxmlformats.org/officeDocument/2006/relationships/customXml" Target="../customXml/item10.xml"/><Relationship Id="rId47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37" Type="http://schemas.openxmlformats.org/officeDocument/2006/relationships/customXml" Target="../customXml/item5.xml"/><Relationship Id="rId40" Type="http://schemas.openxmlformats.org/officeDocument/2006/relationships/customXml" Target="../customXml/item8.xml"/><Relationship Id="rId45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36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owerPivotData" Target="model/item.data"/><Relationship Id="rId44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3.xml"/><Relationship Id="rId43" Type="http://schemas.openxmlformats.org/officeDocument/2006/relationships/customXml" Target="../customXml/item11.xml"/><Relationship Id="rId48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38" Type="http://schemas.openxmlformats.org/officeDocument/2006/relationships/customXml" Target="../customXml/item6.xml"/><Relationship Id="rId46" Type="http://schemas.openxmlformats.org/officeDocument/2006/relationships/customXml" Target="../customXml/item14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Inventory Stock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'Inventory Stock Value'!$D$11:$D$14</c:f>
              <c:strCache>
                <c:ptCount val="4"/>
                <c:pt idx="0">
                  <c:v>Allocated Stock</c:v>
                </c:pt>
                <c:pt idx="1">
                  <c:v>Free Stock</c:v>
                </c:pt>
                <c:pt idx="2">
                  <c:v>Finished Goods</c:v>
                </c:pt>
                <c:pt idx="3">
                  <c:v>Leftover Stock</c:v>
                </c:pt>
              </c:strCache>
            </c:strRef>
          </c:cat>
          <c:val>
            <c:numRef>
              <c:f>'Inventory Stock Value'!$E$11:$E$14</c:f>
              <c:numCache>
                <c:formatCode>General</c:formatCode>
                <c:ptCount val="4"/>
                <c:pt idx="0">
                  <c:v>30000</c:v>
                </c:pt>
                <c:pt idx="1">
                  <c:v>10000</c:v>
                </c:pt>
                <c:pt idx="2">
                  <c:v>25000</c:v>
                </c:pt>
                <c:pt idx="3">
                  <c:v>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-2083139872"/>
        <c:axId val="-2083139328"/>
      </c:areaChart>
      <c:catAx>
        <c:axId val="-20831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139328"/>
        <c:crosses val="autoZero"/>
        <c:auto val="1"/>
        <c:lblAlgn val="ctr"/>
        <c:lblOffset val="100"/>
        <c:noMultiLvlLbl val="0"/>
      </c:catAx>
      <c:valAx>
        <c:axId val="-2083139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13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wise Daily Productivity KPI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'Process Wise Daily Productivity'!$F$6</c:f>
              <c:strCache>
                <c:ptCount val="1"/>
                <c:pt idx="0">
                  <c:v>Target Productivity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'Process Wise Daily Productivity'!$E$7:$E$14</c:f>
              <c:strCache>
                <c:ptCount val="8"/>
                <c:pt idx="0">
                  <c:v>Winding</c:v>
                </c:pt>
                <c:pt idx="1">
                  <c:v>Knitting</c:v>
                </c:pt>
                <c:pt idx="2">
                  <c:v>Linking</c:v>
                </c:pt>
                <c:pt idx="3">
                  <c:v>Trimming</c:v>
                </c:pt>
                <c:pt idx="4">
                  <c:v>Mending</c:v>
                </c:pt>
                <c:pt idx="5">
                  <c:v>Light Check</c:v>
                </c:pt>
                <c:pt idx="6">
                  <c:v>Washing</c:v>
                </c:pt>
                <c:pt idx="7">
                  <c:v>Packing</c:v>
                </c:pt>
              </c:strCache>
            </c:strRef>
          </c:cat>
          <c:val>
            <c:numRef>
              <c:f>'Process Wise Daily Productivity'!$F$7:$F$14</c:f>
              <c:numCache>
                <c:formatCode>General</c:formatCode>
                <c:ptCount val="8"/>
                <c:pt idx="0">
                  <c:v>5000</c:v>
                </c:pt>
                <c:pt idx="1">
                  <c:v>3000</c:v>
                </c:pt>
                <c:pt idx="2">
                  <c:v>10000</c:v>
                </c:pt>
                <c:pt idx="3">
                  <c:v>5000</c:v>
                </c:pt>
                <c:pt idx="4">
                  <c:v>8000</c:v>
                </c:pt>
                <c:pt idx="5">
                  <c:v>2000</c:v>
                </c:pt>
                <c:pt idx="6">
                  <c:v>3000</c:v>
                </c:pt>
                <c:pt idx="7">
                  <c:v>2000</c:v>
                </c:pt>
              </c:numCache>
            </c:numRef>
          </c:val>
        </c:ser>
        <c:ser>
          <c:idx val="1"/>
          <c:order val="1"/>
          <c:tx>
            <c:strRef>
              <c:f>'Process Wise Daily Productivity'!$G$6</c:f>
              <c:strCache>
                <c:ptCount val="1"/>
                <c:pt idx="0">
                  <c:v>Last Day Productivity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'Process Wise Daily Productivity'!$E$7:$E$14</c:f>
              <c:strCache>
                <c:ptCount val="8"/>
                <c:pt idx="0">
                  <c:v>Winding</c:v>
                </c:pt>
                <c:pt idx="1">
                  <c:v>Knitting</c:v>
                </c:pt>
                <c:pt idx="2">
                  <c:v>Linking</c:v>
                </c:pt>
                <c:pt idx="3">
                  <c:v>Trimming</c:v>
                </c:pt>
                <c:pt idx="4">
                  <c:v>Mending</c:v>
                </c:pt>
                <c:pt idx="5">
                  <c:v>Light Check</c:v>
                </c:pt>
                <c:pt idx="6">
                  <c:v>Washing</c:v>
                </c:pt>
                <c:pt idx="7">
                  <c:v>Packing</c:v>
                </c:pt>
              </c:strCache>
            </c:strRef>
          </c:cat>
          <c:val>
            <c:numRef>
              <c:f>'Process Wise Daily Productivity'!$G$7:$G$14</c:f>
              <c:numCache>
                <c:formatCode>General</c:formatCode>
                <c:ptCount val="8"/>
                <c:pt idx="0">
                  <c:v>2500</c:v>
                </c:pt>
                <c:pt idx="1">
                  <c:v>2500</c:v>
                </c:pt>
                <c:pt idx="2">
                  <c:v>8400</c:v>
                </c:pt>
                <c:pt idx="3">
                  <c:v>3800</c:v>
                </c:pt>
                <c:pt idx="4">
                  <c:v>6200</c:v>
                </c:pt>
                <c:pt idx="5">
                  <c:v>1200</c:v>
                </c:pt>
                <c:pt idx="6">
                  <c:v>3500</c:v>
                </c:pt>
                <c:pt idx="7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8803392"/>
        <c:axId val="-2018809376"/>
      </c:barChart>
      <c:catAx>
        <c:axId val="-201880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809376"/>
        <c:crosses val="autoZero"/>
        <c:auto val="1"/>
        <c:lblAlgn val="ctr"/>
        <c:lblOffset val="100"/>
        <c:noMultiLvlLbl val="0"/>
      </c:catAx>
      <c:valAx>
        <c:axId val="-20188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80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wise Monthly Productivity KPI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'Process Wise Daily Productivity'!$F$20</c:f>
              <c:strCache>
                <c:ptCount val="1"/>
                <c:pt idx="0">
                  <c:v>Target Productivity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'Process Wise Daily Productivity'!$E$21:$E$28</c:f>
              <c:strCache>
                <c:ptCount val="8"/>
                <c:pt idx="0">
                  <c:v>Winding</c:v>
                </c:pt>
                <c:pt idx="1">
                  <c:v>Knitting</c:v>
                </c:pt>
                <c:pt idx="2">
                  <c:v>Linking</c:v>
                </c:pt>
                <c:pt idx="3">
                  <c:v>Trimming</c:v>
                </c:pt>
                <c:pt idx="4">
                  <c:v>Mending</c:v>
                </c:pt>
                <c:pt idx="5">
                  <c:v>Light Check</c:v>
                </c:pt>
                <c:pt idx="6">
                  <c:v>Washing</c:v>
                </c:pt>
                <c:pt idx="7">
                  <c:v>Packing</c:v>
                </c:pt>
              </c:strCache>
            </c:strRef>
          </c:cat>
          <c:val>
            <c:numRef>
              <c:f>'Process Wise Daily Productivity'!$F$21:$F$28</c:f>
              <c:numCache>
                <c:formatCode>General</c:formatCode>
                <c:ptCount val="8"/>
                <c:pt idx="0">
                  <c:v>120000</c:v>
                </c:pt>
                <c:pt idx="1">
                  <c:v>90000</c:v>
                </c:pt>
                <c:pt idx="2">
                  <c:v>300000</c:v>
                </c:pt>
                <c:pt idx="3">
                  <c:v>130000</c:v>
                </c:pt>
                <c:pt idx="4">
                  <c:v>210000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</c:numCache>
            </c:numRef>
          </c:val>
        </c:ser>
        <c:ser>
          <c:idx val="1"/>
          <c:order val="1"/>
          <c:tx>
            <c:strRef>
              <c:f>'Process Wise Daily Productivity'!$G$20</c:f>
              <c:strCache>
                <c:ptCount val="1"/>
                <c:pt idx="0">
                  <c:v>Last Day Productivity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'Process Wise Daily Productivity'!$E$21:$E$28</c:f>
              <c:strCache>
                <c:ptCount val="8"/>
                <c:pt idx="0">
                  <c:v>Winding</c:v>
                </c:pt>
                <c:pt idx="1">
                  <c:v>Knitting</c:v>
                </c:pt>
                <c:pt idx="2">
                  <c:v>Linking</c:v>
                </c:pt>
                <c:pt idx="3">
                  <c:v>Trimming</c:v>
                </c:pt>
                <c:pt idx="4">
                  <c:v>Mending</c:v>
                </c:pt>
                <c:pt idx="5">
                  <c:v>Light Check</c:v>
                </c:pt>
                <c:pt idx="6">
                  <c:v>Washing</c:v>
                </c:pt>
                <c:pt idx="7">
                  <c:v>Packing</c:v>
                </c:pt>
              </c:strCache>
            </c:strRef>
          </c:cat>
          <c:val>
            <c:numRef>
              <c:f>'Process Wise Daily Productivity'!$G$21:$G$28</c:f>
              <c:numCache>
                <c:formatCode>General</c:formatCode>
                <c:ptCount val="8"/>
                <c:pt idx="0">
                  <c:v>90000</c:v>
                </c:pt>
                <c:pt idx="1">
                  <c:v>85000</c:v>
                </c:pt>
                <c:pt idx="2">
                  <c:v>230000</c:v>
                </c:pt>
                <c:pt idx="3">
                  <c:v>110000</c:v>
                </c:pt>
                <c:pt idx="4">
                  <c:v>180000</c:v>
                </c:pt>
                <c:pt idx="5">
                  <c:v>75000</c:v>
                </c:pt>
                <c:pt idx="6">
                  <c:v>122000</c:v>
                </c:pt>
                <c:pt idx="7">
                  <c:v>220000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8802848"/>
        <c:axId val="-2018802304"/>
      </c:barChart>
      <c:catAx>
        <c:axId val="-20188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802304"/>
        <c:crosses val="autoZero"/>
        <c:auto val="1"/>
        <c:lblAlgn val="ctr"/>
        <c:lblOffset val="100"/>
        <c:noMultiLvlLbl val="0"/>
      </c:catAx>
      <c:valAx>
        <c:axId val="-20188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8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KPI &amp; Growth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'Revenue Growth'!$D$7</c:f>
              <c:strCache>
                <c:ptCount val="1"/>
                <c:pt idx="0">
                  <c:v>Target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'Revenue Growth'!$E$7</c:f>
              <c:numCache>
                <c:formatCode>General</c:formatCode>
                <c:ptCount val="1"/>
                <c:pt idx="0">
                  <c:v>1200000</c:v>
                </c:pt>
              </c:numCache>
            </c:numRef>
          </c:val>
        </c:ser>
        <c:ser>
          <c:idx val="1"/>
          <c:order val="1"/>
          <c:tx>
            <c:strRef>
              <c:f>'Revenue Growth'!$D$8</c:f>
              <c:strCache>
                <c:ptCount val="1"/>
                <c:pt idx="0">
                  <c:v>Earned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'Revenue Growth'!$E$8</c:f>
              <c:numCache>
                <c:formatCode>General</c:formatCode>
                <c:ptCount val="1"/>
                <c:pt idx="0">
                  <c:v>1100000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18798496"/>
        <c:axId val="-2018797408"/>
        <c:axId val="0"/>
      </c:bar3DChart>
      <c:catAx>
        <c:axId val="-20187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797408"/>
        <c:crosses val="autoZero"/>
        <c:auto val="1"/>
        <c:lblAlgn val="ctr"/>
        <c:lblOffset val="100"/>
        <c:noMultiLvlLbl val="0"/>
      </c:catAx>
      <c:valAx>
        <c:axId val="-20187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7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Wise Profitibility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numRef>
              <c:f>'Year wise Profitibility'!$E$8:$E$11</c:f>
              <c:numCache>
                <c:formatCode>General</c:formatCode>
                <c:ptCount val="4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</c:numCache>
            </c:numRef>
          </c:cat>
          <c:val>
            <c:numRef>
              <c:f>'Year wise Profitibility'!$G$8:$G$11</c:f>
              <c:numCache>
                <c:formatCode>0.00%</c:formatCode>
                <c:ptCount val="4"/>
                <c:pt idx="0">
                  <c:v>0.32</c:v>
                </c:pt>
                <c:pt idx="1">
                  <c:v>0.27</c:v>
                </c:pt>
                <c:pt idx="2">
                  <c:v>0.28999999999999998</c:v>
                </c:pt>
                <c:pt idx="3">
                  <c:v>7.0000000000000007E-2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Buyer Wise Profitibility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f>'Buyer wise Profitibility'!$E$8:$E$12</c:f>
              <c:strCache>
                <c:ptCount val="5"/>
                <c:pt idx="0">
                  <c:v>H&amp;M</c:v>
                </c:pt>
                <c:pt idx="1">
                  <c:v>S. Oliver</c:v>
                </c:pt>
                <c:pt idx="2">
                  <c:v>Wal-Mart</c:v>
                </c:pt>
                <c:pt idx="3">
                  <c:v>GAP</c:v>
                </c:pt>
                <c:pt idx="4">
                  <c:v>Hagger</c:v>
                </c:pt>
              </c:strCache>
            </c:strRef>
          </c:cat>
          <c:val>
            <c:numRef>
              <c:f>'Buyer wise Profitibility'!$G$8:$G$12</c:f>
              <c:numCache>
                <c:formatCode>0.00%</c:formatCode>
                <c:ptCount val="5"/>
                <c:pt idx="0">
                  <c:v>0.32</c:v>
                </c:pt>
                <c:pt idx="1">
                  <c:v>0.27</c:v>
                </c:pt>
                <c:pt idx="2">
                  <c:v>0.28999999999999998</c:v>
                </c:pt>
                <c:pt idx="3">
                  <c:v>7.0000000000000007E-2</c:v>
                </c:pt>
                <c:pt idx="4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Quarter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f>'Sales Achievement KPI by Period'!$E$8:$E$11</c:f>
              <c:strCache>
                <c:ptCount val="4"/>
                <c:pt idx="0">
                  <c:v>1st Quarter</c:v>
                </c:pt>
                <c:pt idx="1">
                  <c:v>2nd Quarter</c:v>
                </c:pt>
                <c:pt idx="2">
                  <c:v>3rd Quarter</c:v>
                </c:pt>
                <c:pt idx="3">
                  <c:v>4th Quarter</c:v>
                </c:pt>
              </c:strCache>
            </c:strRef>
          </c:cat>
          <c:val>
            <c:numRef>
              <c:f>'Sales Achievement KPI by Period'!$G$8:$G$11</c:f>
              <c:numCache>
                <c:formatCode>0.00%</c:formatCode>
                <c:ptCount val="4"/>
                <c:pt idx="0">
                  <c:v>0.36496350364963503</c:v>
                </c:pt>
                <c:pt idx="1">
                  <c:v>0.24087591240875914</c:v>
                </c:pt>
                <c:pt idx="2">
                  <c:v>0.20437956204379562</c:v>
                </c:pt>
                <c:pt idx="3">
                  <c:v>0.13868613138686131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Buyer Wise KPI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'Buyer Order Ratio'!$E$8:$E$12</c:f>
              <c:strCache>
                <c:ptCount val="5"/>
                <c:pt idx="0">
                  <c:v>H&amp;M</c:v>
                </c:pt>
                <c:pt idx="1">
                  <c:v>S. Oliver</c:v>
                </c:pt>
                <c:pt idx="2">
                  <c:v>Wal-Mart</c:v>
                </c:pt>
                <c:pt idx="3">
                  <c:v>GAP</c:v>
                </c:pt>
                <c:pt idx="4">
                  <c:v>Hagger</c:v>
                </c:pt>
              </c:strCache>
            </c:strRef>
          </c:cat>
          <c:val>
            <c:numRef>
              <c:f>'Buyer Order Ratio'!$G$8:$G$12</c:f>
              <c:numCache>
                <c:formatCode>0.00%</c:formatCode>
                <c:ptCount val="5"/>
                <c:pt idx="0">
                  <c:v>0.36496350364963503</c:v>
                </c:pt>
                <c:pt idx="1">
                  <c:v>0.24087591240875914</c:v>
                </c:pt>
                <c:pt idx="2">
                  <c:v>0.20437956204379562</c:v>
                </c:pt>
                <c:pt idx="3">
                  <c:v>0.13868613138686131</c:v>
                </c:pt>
                <c:pt idx="4">
                  <c:v>5.1094890510948905E-2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Ratio by Product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by Product Category'!$E$8:$E$10</c:f>
              <c:strCache>
                <c:ptCount val="3"/>
                <c:pt idx="0">
                  <c:v>Ladies</c:v>
                </c:pt>
                <c:pt idx="1">
                  <c:v>Boys</c:v>
                </c:pt>
                <c:pt idx="2">
                  <c:v>Kids</c:v>
                </c:pt>
              </c:strCache>
            </c:strRef>
          </c:cat>
          <c:val>
            <c:numRef>
              <c:f>'Sales by Product Category'!$G$8:$G$10</c:f>
              <c:numCache>
                <c:formatCode>0.00%</c:formatCode>
                <c:ptCount val="3"/>
                <c:pt idx="0">
                  <c:v>0.4854368932038835</c:v>
                </c:pt>
                <c:pt idx="1">
                  <c:v>0.32038834951456313</c:v>
                </c:pt>
                <c:pt idx="2">
                  <c:v>0.1941747572815534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Target Vs Achievement'!$E$8</c:f>
              <c:strCache>
                <c:ptCount val="1"/>
                <c:pt idx="0">
                  <c:v>Yearly Sales 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'Sales Target Vs Achievement'!$F$8</c:f>
              <c:numCache>
                <c:formatCode>General</c:formatCode>
                <c:ptCount val="1"/>
                <c:pt idx="0">
                  <c:v>500000</c:v>
                </c:pt>
              </c:numCache>
            </c:numRef>
          </c:val>
        </c:ser>
        <c:ser>
          <c:idx val="1"/>
          <c:order val="1"/>
          <c:tx>
            <c:strRef>
              <c:f>'Sales Target Vs Achievement'!$E$9</c:f>
              <c:strCache>
                <c:ptCount val="1"/>
                <c:pt idx="0">
                  <c:v>Sales Achievement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'Sales Target Vs Achievement'!$F$9</c:f>
              <c:numCache>
                <c:formatCode>General</c:formatCode>
                <c:ptCount val="1"/>
                <c:pt idx="0">
                  <c:v>400000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2017259424"/>
        <c:axId val="-2017262144"/>
      </c:barChart>
      <c:catAx>
        <c:axId val="-201725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262144"/>
        <c:crosses val="autoZero"/>
        <c:auto val="1"/>
        <c:lblAlgn val="ctr"/>
        <c:lblOffset val="100"/>
        <c:noMultiLvlLbl val="0"/>
      </c:catAx>
      <c:valAx>
        <c:axId val="-201726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25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Shipment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'Shipment Deadline KPI'!$E$7:$E$8</c:f>
              <c:strCache>
                <c:ptCount val="2"/>
                <c:pt idx="0">
                  <c:v>On time</c:v>
                </c:pt>
                <c:pt idx="1">
                  <c:v>Deadline Missed</c:v>
                </c:pt>
              </c:strCache>
            </c:strRef>
          </c:cat>
          <c:val>
            <c:numRef>
              <c:f>'Shipment Deadline KPI'!$F$7:$F$8</c:f>
              <c:numCache>
                <c:formatCode>0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Cashflow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Accounts!$A$6</c:f>
              <c:strCache>
                <c:ptCount val="1"/>
                <c:pt idx="0">
                  <c:v>Inflow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Accounts!$B$5:$M$5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Accounts!$B$6:$M$6</c:f>
              <c:numCache>
                <c:formatCode>General</c:formatCode>
                <c:ptCount val="12"/>
                <c:pt idx="0">
                  <c:v>30000</c:v>
                </c:pt>
                <c:pt idx="1">
                  <c:v>20000</c:v>
                </c:pt>
                <c:pt idx="2">
                  <c:v>28000</c:v>
                </c:pt>
                <c:pt idx="3">
                  <c:v>27000</c:v>
                </c:pt>
                <c:pt idx="4">
                  <c:v>22000</c:v>
                </c:pt>
                <c:pt idx="5">
                  <c:v>32000</c:v>
                </c:pt>
                <c:pt idx="6">
                  <c:v>21000</c:v>
                </c:pt>
                <c:pt idx="7">
                  <c:v>29000</c:v>
                </c:pt>
                <c:pt idx="8">
                  <c:v>26000</c:v>
                </c:pt>
                <c:pt idx="9">
                  <c:v>30000</c:v>
                </c:pt>
                <c:pt idx="10">
                  <c:v>31000</c:v>
                </c:pt>
                <c:pt idx="11">
                  <c:v>27000</c:v>
                </c:pt>
              </c:numCache>
            </c:numRef>
          </c:val>
        </c:ser>
        <c:ser>
          <c:idx val="1"/>
          <c:order val="1"/>
          <c:tx>
            <c:strRef>
              <c:f>Accounts!$A$7</c:f>
              <c:strCache>
                <c:ptCount val="1"/>
                <c:pt idx="0">
                  <c:v>Outflow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Accounts!$B$5:$M$5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Accounts!$B$7:$M$7</c:f>
              <c:numCache>
                <c:formatCode>General</c:formatCode>
                <c:ptCount val="12"/>
                <c:pt idx="0">
                  <c:v>28000</c:v>
                </c:pt>
                <c:pt idx="1">
                  <c:v>21000</c:v>
                </c:pt>
                <c:pt idx="2">
                  <c:v>24000</c:v>
                </c:pt>
                <c:pt idx="3">
                  <c:v>25000</c:v>
                </c:pt>
                <c:pt idx="4">
                  <c:v>20000</c:v>
                </c:pt>
                <c:pt idx="5">
                  <c:v>28000</c:v>
                </c:pt>
                <c:pt idx="6">
                  <c:v>20000</c:v>
                </c:pt>
                <c:pt idx="7">
                  <c:v>24000</c:v>
                </c:pt>
                <c:pt idx="8">
                  <c:v>23000</c:v>
                </c:pt>
                <c:pt idx="9">
                  <c:v>27000</c:v>
                </c:pt>
                <c:pt idx="10">
                  <c:v>27000</c:v>
                </c:pt>
                <c:pt idx="11">
                  <c:v>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83154016"/>
        <c:axId val="-2083154560"/>
      </c:barChart>
      <c:catAx>
        <c:axId val="-20831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Last 12 Months</a:t>
                </a:r>
              </a:p>
              <a:p>
                <a:pPr>
                  <a:defRPr/>
                </a:pPr>
                <a:r>
                  <a:rPr lang="en-US"/>
                  <a:t>in USD</a:t>
                </a:r>
              </a:p>
            </c:rich>
          </c:tx>
          <c:layout>
            <c:manualLayout>
              <c:xMode val="edge"/>
              <c:yMode val="edge"/>
              <c:x val="0.77393107045551668"/>
              <c:y val="4.63655584718576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154560"/>
        <c:crosses val="autoZero"/>
        <c:auto val="1"/>
        <c:lblAlgn val="ctr"/>
        <c:lblOffset val="100"/>
        <c:noMultiLvlLbl val="0"/>
      </c:catAx>
      <c:valAx>
        <c:axId val="-20831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1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Factory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'Factory Efficiency'!$F$17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'Factory Efficiency'!$E$18:$E$23</c:f>
              <c:strCache>
                <c:ptCount val="6"/>
                <c:pt idx="0">
                  <c:v>Knitting</c:v>
                </c:pt>
                <c:pt idx="1">
                  <c:v>Linking</c:v>
                </c:pt>
                <c:pt idx="2">
                  <c:v>Triming</c:v>
                </c:pt>
                <c:pt idx="3">
                  <c:v>Mending</c:v>
                </c:pt>
                <c:pt idx="4">
                  <c:v>Washing</c:v>
                </c:pt>
                <c:pt idx="5">
                  <c:v>Packing</c:v>
                </c:pt>
              </c:strCache>
            </c:strRef>
          </c:cat>
          <c:val>
            <c:numRef>
              <c:f>'Factory Efficiency'!$F$18:$F$23</c:f>
              <c:numCache>
                <c:formatCode>0%</c:formatCode>
                <c:ptCount val="6"/>
                <c:pt idx="0">
                  <c:v>0.9</c:v>
                </c:pt>
                <c:pt idx="1">
                  <c:v>0.95</c:v>
                </c:pt>
                <c:pt idx="2">
                  <c:v>0.85</c:v>
                </c:pt>
                <c:pt idx="3">
                  <c:v>0.9</c:v>
                </c:pt>
                <c:pt idx="4">
                  <c:v>0.8</c:v>
                </c:pt>
                <c:pt idx="5">
                  <c:v>0.9</c:v>
                </c:pt>
              </c:numCache>
            </c:numRef>
          </c:val>
        </c:ser>
        <c:ser>
          <c:idx val="1"/>
          <c:order val="1"/>
          <c:tx>
            <c:strRef>
              <c:f>'Factory Efficiency'!$G$17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'Factory Efficiency'!$E$18:$E$23</c:f>
              <c:strCache>
                <c:ptCount val="6"/>
                <c:pt idx="0">
                  <c:v>Knitting</c:v>
                </c:pt>
                <c:pt idx="1">
                  <c:v>Linking</c:v>
                </c:pt>
                <c:pt idx="2">
                  <c:v>Triming</c:v>
                </c:pt>
                <c:pt idx="3">
                  <c:v>Mending</c:v>
                </c:pt>
                <c:pt idx="4">
                  <c:v>Washing</c:v>
                </c:pt>
                <c:pt idx="5">
                  <c:v>Packing</c:v>
                </c:pt>
              </c:strCache>
            </c:strRef>
          </c:cat>
          <c:val>
            <c:numRef>
              <c:f>'Factory Efficiency'!$G$18:$G$23</c:f>
              <c:numCache>
                <c:formatCode>0%</c:formatCode>
                <c:ptCount val="6"/>
                <c:pt idx="0">
                  <c:v>0.85</c:v>
                </c:pt>
                <c:pt idx="1">
                  <c:v>0.92</c:v>
                </c:pt>
                <c:pt idx="2">
                  <c:v>0.82</c:v>
                </c:pt>
                <c:pt idx="3">
                  <c:v>0.87</c:v>
                </c:pt>
                <c:pt idx="4">
                  <c:v>0.79</c:v>
                </c:pt>
                <c:pt idx="5">
                  <c:v>0.87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5923584"/>
        <c:axId val="-2015920864"/>
      </c:barChart>
      <c:catAx>
        <c:axId val="-20159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920864"/>
        <c:crosses val="autoZero"/>
        <c:auto val="1"/>
        <c:lblAlgn val="ctr"/>
        <c:lblOffset val="100"/>
        <c:noMultiLvlLbl val="0"/>
      </c:catAx>
      <c:valAx>
        <c:axId val="-20159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9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Knit to Ship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'Knit to Ship Ratio'!$F$19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'Knit to Ship Ratio'!$F$20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'Knit to Ship Ratio'!$G$19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'Knit to Ship Ratio'!$G$20</c:f>
              <c:numCache>
                <c:formatCode>General</c:formatCode>
                <c:ptCount val="1"/>
                <c:pt idx="0">
                  <c:v>1.01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5924128"/>
        <c:axId val="-2015917056"/>
      </c:barChart>
      <c:catAx>
        <c:axId val="-20159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917056"/>
        <c:crosses val="autoZero"/>
        <c:auto val="1"/>
        <c:lblAlgn val="ctr"/>
        <c:lblOffset val="100"/>
        <c:noMultiLvlLbl val="0"/>
      </c:catAx>
      <c:valAx>
        <c:axId val="-20159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92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 to Machine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 to Machine Ratio'!$F$20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 to Machine Ratio'!$E$21:$E$22</c:f>
              <c:strCache>
                <c:ptCount val="2"/>
                <c:pt idx="0">
                  <c:v>Knitting</c:v>
                </c:pt>
                <c:pt idx="1">
                  <c:v>Linking</c:v>
                </c:pt>
              </c:strCache>
            </c:strRef>
          </c:cat>
          <c:val>
            <c:numRef>
              <c:f>'Man to Machine Ratio'!$F$21:$F$22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'Man to Machine Ratio'!$G$20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 to Machine Ratio'!$E$21:$E$22</c:f>
              <c:strCache>
                <c:ptCount val="2"/>
                <c:pt idx="0">
                  <c:v>Knitting</c:v>
                </c:pt>
                <c:pt idx="1">
                  <c:v>Linking</c:v>
                </c:pt>
              </c:strCache>
            </c:strRef>
          </c:cat>
          <c:val>
            <c:numRef>
              <c:f>'Man to Machine Ratio'!$G$21:$G$22</c:f>
              <c:numCache>
                <c:formatCode>General</c:formatCode>
                <c:ptCount val="2"/>
                <c:pt idx="0">
                  <c:v>1.9</c:v>
                </c:pt>
                <c:pt idx="1">
                  <c:v>2.2000000000000002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5930656"/>
        <c:axId val="-2015917600"/>
      </c:barChart>
      <c:catAx>
        <c:axId val="-20159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917600"/>
        <c:crosses val="autoZero"/>
        <c:auto val="1"/>
        <c:lblAlgn val="ctr"/>
        <c:lblOffset val="100"/>
        <c:noMultiLvlLbl val="0"/>
      </c:catAx>
      <c:valAx>
        <c:axId val="-20159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9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to Ship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to Ship Ratio'!$E$19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to Ship Ratio'!$D$20:$D$22</c:f>
              <c:strCache>
                <c:ptCount val="3"/>
                <c:pt idx="0">
                  <c:v>First Quarter</c:v>
                </c:pt>
                <c:pt idx="1">
                  <c:v>Second Quarter</c:v>
                </c:pt>
                <c:pt idx="2">
                  <c:v>Third Quarter</c:v>
                </c:pt>
              </c:strCache>
            </c:strRef>
          </c:cat>
          <c:val>
            <c:numRef>
              <c:f>'Order to Ship Ratio'!$E$20:$E$22</c:f>
              <c:numCache>
                <c:formatCode>General</c:formatCode>
                <c:ptCount val="3"/>
                <c:pt idx="0">
                  <c:v>5000</c:v>
                </c:pt>
                <c:pt idx="1">
                  <c:v>4000</c:v>
                </c:pt>
                <c:pt idx="2">
                  <c:v>6000</c:v>
                </c:pt>
              </c:numCache>
            </c:numRef>
          </c:val>
        </c:ser>
        <c:ser>
          <c:idx val="1"/>
          <c:order val="1"/>
          <c:tx>
            <c:strRef>
              <c:f>'Order to Ship Ratio'!$F$19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'Order to Ship Ratio'!$D$20:$D$22</c:f>
              <c:strCache>
                <c:ptCount val="3"/>
                <c:pt idx="0">
                  <c:v>First Quarter</c:v>
                </c:pt>
                <c:pt idx="1">
                  <c:v>Second Quarter</c:v>
                </c:pt>
                <c:pt idx="2">
                  <c:v>Third Quarter</c:v>
                </c:pt>
              </c:strCache>
            </c:strRef>
          </c:cat>
          <c:val>
            <c:numRef>
              <c:f>'Order to Ship Ratio'!$F$20:$F$22</c:f>
              <c:numCache>
                <c:formatCode>General</c:formatCode>
                <c:ptCount val="3"/>
                <c:pt idx="0">
                  <c:v>4000</c:v>
                </c:pt>
                <c:pt idx="1">
                  <c:v>5000</c:v>
                </c:pt>
                <c:pt idx="2">
                  <c:v>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5929568"/>
        <c:axId val="-2015929024"/>
      </c:barChart>
      <c:catAx>
        <c:axId val="-20159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929024"/>
        <c:crosses val="autoZero"/>
        <c:auto val="1"/>
        <c:lblAlgn val="ctr"/>
        <c:lblOffset val="100"/>
        <c:noMultiLvlLbl val="0"/>
      </c:catAx>
      <c:valAx>
        <c:axId val="-20159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9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Time Delivery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 Time Delivery'!$F$17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'On Time Delivery'!$F$18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'On Time Delivery'!$G$17</c:f>
              <c:strCache>
                <c:ptCount val="1"/>
                <c:pt idx="0">
                  <c:v>Achieved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'On Time Delivery'!$G$18</c:f>
              <c:numCache>
                <c:formatCode>0%</c:formatCode>
                <c:ptCount val="1"/>
                <c:pt idx="0">
                  <c:v>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5932288"/>
        <c:axId val="-2015927936"/>
      </c:barChart>
      <c:catAx>
        <c:axId val="-201593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927936"/>
        <c:crosses val="autoZero"/>
        <c:auto val="1"/>
        <c:lblAlgn val="ctr"/>
        <c:lblOffset val="100"/>
        <c:noMultiLvlLbl val="0"/>
      </c:catAx>
      <c:valAx>
        <c:axId val="-20159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9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First Time Quality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'Right First Time Quality'!$F$17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'Right First Time Quality'!$F$18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</c:ser>
        <c:ser>
          <c:idx val="1"/>
          <c:order val="1"/>
          <c:tx>
            <c:strRef>
              <c:f>'Right First Time Quality'!$G$17</c:f>
              <c:strCache>
                <c:ptCount val="1"/>
                <c:pt idx="0">
                  <c:v>Achievement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'Right First Time Quality'!$G$18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5925760"/>
        <c:axId val="-2015926304"/>
      </c:barChart>
      <c:catAx>
        <c:axId val="-20159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926304"/>
        <c:crosses val="autoZero"/>
        <c:auto val="1"/>
        <c:lblAlgn val="ctr"/>
        <c:lblOffset val="100"/>
        <c:noMultiLvlLbl val="0"/>
      </c:catAx>
      <c:valAx>
        <c:axId val="-20159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9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 Time Reason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'Down Time Percentage'!$G$17</c:f>
              <c:strCache>
                <c:ptCount val="1"/>
                <c:pt idx="0">
                  <c:v>Ratio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'Down Time Percentage'!$F$18:$F$21</c:f>
              <c:strCache>
                <c:ptCount val="4"/>
                <c:pt idx="0">
                  <c:v>Operation Sitting Idle</c:v>
                </c:pt>
                <c:pt idx="1">
                  <c:v>No Planning</c:v>
                </c:pt>
                <c:pt idx="2">
                  <c:v>Machine Problem</c:v>
                </c:pt>
                <c:pt idx="3">
                  <c:v>Operator Absent</c:v>
                </c:pt>
              </c:strCache>
            </c:strRef>
          </c:cat>
          <c:val>
            <c:numRef>
              <c:f>'Down Time Percentage'!$G$18:$G$21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 Vs Booking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'Capacity Booking'!$B$21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Booking'!$C$20:$N$20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'Capacity Booking'!$C$21:$N$21</c:f>
              <c:numCache>
                <c:formatCode>General</c:formatCode>
                <c:ptCount val="12"/>
                <c:pt idx="0">
                  <c:v>10000</c:v>
                </c:pt>
                <c:pt idx="1">
                  <c:v>10000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</c:numCache>
            </c:numRef>
          </c:val>
        </c:ser>
        <c:ser>
          <c:idx val="1"/>
          <c:order val="1"/>
          <c:tx>
            <c:strRef>
              <c:f>'Capacity Booking'!$B$22</c:f>
              <c:strCache>
                <c:ptCount val="1"/>
                <c:pt idx="0">
                  <c:v>Booked Qty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Booking'!$C$20:$N$20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'Capacity Booking'!$C$22:$N$22</c:f>
              <c:numCache>
                <c:formatCode>General</c:formatCode>
                <c:ptCount val="12"/>
                <c:pt idx="0">
                  <c:v>8000</c:v>
                </c:pt>
                <c:pt idx="1">
                  <c:v>3000</c:v>
                </c:pt>
                <c:pt idx="2">
                  <c:v>2000</c:v>
                </c:pt>
                <c:pt idx="3">
                  <c:v>0</c:v>
                </c:pt>
                <c:pt idx="4">
                  <c:v>0</c:v>
                </c:pt>
                <c:pt idx="5">
                  <c:v>4000</c:v>
                </c:pt>
                <c:pt idx="6">
                  <c:v>0</c:v>
                </c:pt>
                <c:pt idx="7">
                  <c:v>1000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5921408"/>
        <c:axId val="-2015918688"/>
      </c:barChart>
      <c:catAx>
        <c:axId val="-20159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918688"/>
        <c:crosses val="autoZero"/>
        <c:auto val="1"/>
        <c:lblAlgn val="ctr"/>
        <c:lblOffset val="100"/>
        <c:noMultiLvlLbl val="0"/>
      </c:catAx>
      <c:valAx>
        <c:axId val="-20159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92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Booking Percentage of Capacity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'Capacity Booking'!$C$20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Booking'!$B$23</c:f>
              <c:strCache>
                <c:ptCount val="1"/>
                <c:pt idx="0">
                  <c:v>Booked %</c:v>
                </c:pt>
              </c:strCache>
            </c:strRef>
          </c:cat>
          <c:val>
            <c:numRef>
              <c:f>'Capacity Booking'!$C$23</c:f>
              <c:numCache>
                <c:formatCode>0.00%</c:formatCode>
                <c:ptCount val="1"/>
                <c:pt idx="0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'Capacity Booking'!$D$20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Booking'!$B$23</c:f>
              <c:strCache>
                <c:ptCount val="1"/>
                <c:pt idx="0">
                  <c:v>Booked %</c:v>
                </c:pt>
              </c:strCache>
            </c:strRef>
          </c:cat>
          <c:val>
            <c:numRef>
              <c:f>'Capacity Booking'!$D$23</c:f>
              <c:numCache>
                <c:formatCode>0.00%</c:formatCode>
                <c:ptCount val="1"/>
                <c:pt idx="0">
                  <c:v>0.3</c:v>
                </c:pt>
              </c:numCache>
            </c:numRef>
          </c:val>
        </c:ser>
        <c:ser>
          <c:idx val="2"/>
          <c:order val="2"/>
          <c:tx>
            <c:strRef>
              <c:f>'Capacity Booking'!$E$20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Booking'!$B$23</c:f>
              <c:strCache>
                <c:ptCount val="1"/>
                <c:pt idx="0">
                  <c:v>Booked %</c:v>
                </c:pt>
              </c:strCache>
            </c:strRef>
          </c:cat>
          <c:val>
            <c:numRef>
              <c:f>'Capacity Booking'!$E$23</c:f>
              <c:numCache>
                <c:formatCode>0.00%</c:formatCode>
                <c:ptCount val="1"/>
                <c:pt idx="0">
                  <c:v>0.16666666666666666</c:v>
                </c:pt>
              </c:numCache>
            </c:numRef>
          </c:val>
        </c:ser>
        <c:ser>
          <c:idx val="3"/>
          <c:order val="3"/>
          <c:tx>
            <c:strRef>
              <c:f>'Capacity Booking'!$F$20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'Capacity Booking'!$B$23</c:f>
              <c:strCache>
                <c:ptCount val="1"/>
                <c:pt idx="0">
                  <c:v>Booked %</c:v>
                </c:pt>
              </c:strCache>
            </c:strRef>
          </c:cat>
          <c:val>
            <c:numRef>
              <c:f>'Capacity Booking'!$F$23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'Capacity Booking'!$G$20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'Capacity Booking'!$B$23</c:f>
              <c:strCache>
                <c:ptCount val="1"/>
                <c:pt idx="0">
                  <c:v>Booked %</c:v>
                </c:pt>
              </c:strCache>
            </c:strRef>
          </c:cat>
          <c:val>
            <c:numRef>
              <c:f>'Capacity Booking'!$G$23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'Capacity Booking'!$H$20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'Capacity Booking'!$B$23</c:f>
              <c:strCache>
                <c:ptCount val="1"/>
                <c:pt idx="0">
                  <c:v>Booked %</c:v>
                </c:pt>
              </c:strCache>
            </c:strRef>
          </c:cat>
          <c:val>
            <c:numRef>
              <c:f>'Capacity Booking'!$H$23</c:f>
              <c:numCache>
                <c:formatCode>0.00%</c:formatCode>
                <c:ptCount val="1"/>
                <c:pt idx="0">
                  <c:v>0.26666666666666666</c:v>
                </c:pt>
              </c:numCache>
            </c:numRef>
          </c:val>
        </c:ser>
        <c:ser>
          <c:idx val="6"/>
          <c:order val="6"/>
          <c:tx>
            <c:strRef>
              <c:f>'Capacity Booking'!$I$20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'Capacity Booking'!$B$23</c:f>
              <c:strCache>
                <c:ptCount val="1"/>
                <c:pt idx="0">
                  <c:v>Booked %</c:v>
                </c:pt>
              </c:strCache>
            </c:strRef>
          </c:cat>
          <c:val>
            <c:numRef>
              <c:f>'Capacity Booking'!$I$23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'Capacity Booking'!$J$20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'Capacity Booking'!$B$23</c:f>
              <c:strCache>
                <c:ptCount val="1"/>
                <c:pt idx="0">
                  <c:v>Booked %</c:v>
                </c:pt>
              </c:strCache>
            </c:strRef>
          </c:cat>
          <c:val>
            <c:numRef>
              <c:f>'Capacity Booking'!$J$23</c:f>
              <c:numCache>
                <c:formatCode>0.00%</c:formatCode>
                <c:ptCount val="1"/>
                <c:pt idx="0">
                  <c:v>6.6666666666666666E-2</c:v>
                </c:pt>
              </c:numCache>
            </c:numRef>
          </c:val>
        </c:ser>
        <c:ser>
          <c:idx val="8"/>
          <c:order val="8"/>
          <c:tx>
            <c:strRef>
              <c:f>'Capacity Booking'!$K$20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'Capacity Booking'!$B$23</c:f>
              <c:strCache>
                <c:ptCount val="1"/>
                <c:pt idx="0">
                  <c:v>Booked %</c:v>
                </c:pt>
              </c:strCache>
            </c:strRef>
          </c:cat>
          <c:val>
            <c:numRef>
              <c:f>'Capacity Booking'!$K$23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'Capacity Booking'!$L$20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'Capacity Booking'!$B$23</c:f>
              <c:strCache>
                <c:ptCount val="1"/>
                <c:pt idx="0">
                  <c:v>Booked %</c:v>
                </c:pt>
              </c:strCache>
            </c:strRef>
          </c:cat>
          <c:val>
            <c:numRef>
              <c:f>'Capacity Booking'!$L$23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'Capacity Booking'!$M$20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'Capacity Booking'!$B$23</c:f>
              <c:strCache>
                <c:ptCount val="1"/>
                <c:pt idx="0">
                  <c:v>Booked %</c:v>
                </c:pt>
              </c:strCache>
            </c:strRef>
          </c:cat>
          <c:val>
            <c:numRef>
              <c:f>'Capacity Booking'!$M$23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'Capacity Booking'!$N$20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'Capacity Booking'!$B$23</c:f>
              <c:strCache>
                <c:ptCount val="1"/>
                <c:pt idx="0">
                  <c:v>Booked %</c:v>
                </c:pt>
              </c:strCache>
            </c:strRef>
          </c:cat>
          <c:val>
            <c:numRef>
              <c:f>'Capacity Booking'!$N$23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4927200"/>
        <c:axId val="-2014922304"/>
      </c:barChart>
      <c:catAx>
        <c:axId val="-20149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922304"/>
        <c:crosses val="autoZero"/>
        <c:auto val="1"/>
        <c:lblAlgn val="ctr"/>
        <c:lblOffset val="100"/>
        <c:noMultiLvlLbl val="0"/>
      </c:catAx>
      <c:valAx>
        <c:axId val="-20149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9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Upcoming Target, Confirmed and Projected Orders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Projection'!$E$19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Projection'!$D$20:$D$22</c:f>
              <c:strCache>
                <c:ptCount val="3"/>
                <c:pt idx="0">
                  <c:v>1st Quarter</c:v>
                </c:pt>
                <c:pt idx="1">
                  <c:v>2nd Quarter</c:v>
                </c:pt>
                <c:pt idx="2">
                  <c:v>3rd Quarter</c:v>
                </c:pt>
              </c:strCache>
            </c:strRef>
          </c:cat>
          <c:val>
            <c:numRef>
              <c:f>'Order Projection'!$E$20:$E$22</c:f>
              <c:numCache>
                <c:formatCode>General</c:formatCode>
                <c:ptCount val="3"/>
                <c:pt idx="0">
                  <c:v>100000</c:v>
                </c:pt>
                <c:pt idx="1">
                  <c:v>120000</c:v>
                </c:pt>
                <c:pt idx="2">
                  <c:v>150000</c:v>
                </c:pt>
              </c:numCache>
            </c:numRef>
          </c:val>
        </c:ser>
        <c:ser>
          <c:idx val="1"/>
          <c:order val="1"/>
          <c:tx>
            <c:strRef>
              <c:f>'Order Projection'!$F$19</c:f>
              <c:strCache>
                <c:ptCount val="1"/>
                <c:pt idx="0">
                  <c:v>Confirmed Order Qty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'Order Projection'!$D$20:$D$22</c:f>
              <c:strCache>
                <c:ptCount val="3"/>
                <c:pt idx="0">
                  <c:v>1st Quarter</c:v>
                </c:pt>
                <c:pt idx="1">
                  <c:v>2nd Quarter</c:v>
                </c:pt>
                <c:pt idx="2">
                  <c:v>3rd Quarter</c:v>
                </c:pt>
              </c:strCache>
            </c:strRef>
          </c:cat>
          <c:val>
            <c:numRef>
              <c:f>'Order Projection'!$F$20:$F$22</c:f>
              <c:numCache>
                <c:formatCode>General</c:formatCode>
                <c:ptCount val="3"/>
                <c:pt idx="0">
                  <c:v>5000</c:v>
                </c:pt>
                <c:pt idx="1">
                  <c:v>3000</c:v>
                </c:pt>
                <c:pt idx="2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'Order Projection'!$G$19</c:f>
              <c:strCache>
                <c:ptCount val="1"/>
                <c:pt idx="0">
                  <c:v>Projected Order Qty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'Order Projection'!$D$20:$D$22</c:f>
              <c:strCache>
                <c:ptCount val="3"/>
                <c:pt idx="0">
                  <c:v>1st Quarter</c:v>
                </c:pt>
                <c:pt idx="1">
                  <c:v>2nd Quarter</c:v>
                </c:pt>
                <c:pt idx="2">
                  <c:v>3rd Quarter</c:v>
                </c:pt>
              </c:strCache>
            </c:strRef>
          </c:cat>
          <c:val>
            <c:numRef>
              <c:f>'Order Projection'!$G$20:$G$22</c:f>
              <c:numCache>
                <c:formatCode>General</c:formatCode>
                <c:ptCount val="3"/>
                <c:pt idx="0">
                  <c:v>30000</c:v>
                </c:pt>
                <c:pt idx="1">
                  <c:v>25000</c:v>
                </c:pt>
                <c:pt idx="2">
                  <c:v>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996640"/>
        <c:axId val="-84988480"/>
      </c:barChart>
      <c:catAx>
        <c:axId val="-849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88480"/>
        <c:crosses val="autoZero"/>
        <c:auto val="1"/>
        <c:lblAlgn val="ctr"/>
        <c:lblOffset val="100"/>
        <c:noMultiLvlLbl val="0"/>
      </c:catAx>
      <c:valAx>
        <c:axId val="-849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Receivables VS Payables</a:t>
            </a:r>
          </a:p>
          <a:p>
            <a:pPr>
              <a:defRPr/>
            </a:pPr>
            <a:r>
              <a:rPr lang="en-US"/>
              <a:t>in $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Accounts!$E$35</c:f>
              <c:strCache>
                <c:ptCount val="1"/>
                <c:pt idx="0">
                  <c:v>Receivables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Accounts!$D$36:$D$40</c:f>
              <c:strCache>
                <c:ptCount val="5"/>
                <c:pt idx="0">
                  <c:v>0-30</c:v>
                </c:pt>
                <c:pt idx="1">
                  <c:v>31-60</c:v>
                </c:pt>
                <c:pt idx="2">
                  <c:v>61-90</c:v>
                </c:pt>
                <c:pt idx="3">
                  <c:v>91-120</c:v>
                </c:pt>
                <c:pt idx="4">
                  <c:v>120+</c:v>
                </c:pt>
              </c:strCache>
            </c:strRef>
          </c:cat>
          <c:val>
            <c:numRef>
              <c:f>Accounts!$E$36:$E$40</c:f>
              <c:numCache>
                <c:formatCode>General</c:formatCode>
                <c:ptCount val="5"/>
                <c:pt idx="0">
                  <c:v>30000</c:v>
                </c:pt>
                <c:pt idx="1">
                  <c:v>20000</c:v>
                </c:pt>
                <c:pt idx="2">
                  <c:v>22000</c:v>
                </c:pt>
                <c:pt idx="3">
                  <c:v>29000</c:v>
                </c:pt>
                <c:pt idx="4">
                  <c:v>40000</c:v>
                </c:pt>
              </c:numCache>
            </c:numRef>
          </c:val>
        </c:ser>
        <c:ser>
          <c:idx val="1"/>
          <c:order val="1"/>
          <c:tx>
            <c:strRef>
              <c:f>Accounts!$F$35</c:f>
              <c:strCache>
                <c:ptCount val="1"/>
                <c:pt idx="0">
                  <c:v>Payables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Accounts!$D$36:$D$40</c:f>
              <c:strCache>
                <c:ptCount val="5"/>
                <c:pt idx="0">
                  <c:v>0-30</c:v>
                </c:pt>
                <c:pt idx="1">
                  <c:v>31-60</c:v>
                </c:pt>
                <c:pt idx="2">
                  <c:v>61-90</c:v>
                </c:pt>
                <c:pt idx="3">
                  <c:v>91-120</c:v>
                </c:pt>
                <c:pt idx="4">
                  <c:v>120+</c:v>
                </c:pt>
              </c:strCache>
            </c:strRef>
          </c:cat>
          <c:val>
            <c:numRef>
              <c:f>Accounts!$F$36:$F$40</c:f>
              <c:numCache>
                <c:formatCode>General</c:formatCode>
                <c:ptCount val="5"/>
                <c:pt idx="0">
                  <c:v>27000</c:v>
                </c:pt>
                <c:pt idx="1">
                  <c:v>25000</c:v>
                </c:pt>
                <c:pt idx="2">
                  <c:v>18000</c:v>
                </c:pt>
                <c:pt idx="3">
                  <c:v>22000</c:v>
                </c:pt>
                <c:pt idx="4">
                  <c:v>32000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3150752"/>
        <c:axId val="-2083150208"/>
      </c:barChart>
      <c:catAx>
        <c:axId val="-20831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150208"/>
        <c:crosses val="autoZero"/>
        <c:auto val="1"/>
        <c:lblAlgn val="ctr"/>
        <c:lblOffset val="100"/>
        <c:noMultiLvlLbl val="0"/>
      </c:catAx>
      <c:valAx>
        <c:axId val="-20831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1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</a:t>
            </a:r>
            <a:r>
              <a:rPr lang="en-US" baseline="0"/>
              <a:t> KPI in $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Accounts!$A$6</c:f>
              <c:strCache>
                <c:ptCount val="1"/>
                <c:pt idx="0">
                  <c:v>Inflow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Accounts!$B$5:$M$5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Accounts!$B$6:$M$6</c:f>
              <c:numCache>
                <c:formatCode>General</c:formatCode>
                <c:ptCount val="12"/>
                <c:pt idx="0">
                  <c:v>30000</c:v>
                </c:pt>
                <c:pt idx="1">
                  <c:v>20000</c:v>
                </c:pt>
                <c:pt idx="2">
                  <c:v>28000</c:v>
                </c:pt>
                <c:pt idx="3">
                  <c:v>27000</c:v>
                </c:pt>
                <c:pt idx="4">
                  <c:v>22000</c:v>
                </c:pt>
                <c:pt idx="5">
                  <c:v>32000</c:v>
                </c:pt>
                <c:pt idx="6">
                  <c:v>21000</c:v>
                </c:pt>
                <c:pt idx="7">
                  <c:v>29000</c:v>
                </c:pt>
                <c:pt idx="8">
                  <c:v>26000</c:v>
                </c:pt>
                <c:pt idx="9">
                  <c:v>30000</c:v>
                </c:pt>
                <c:pt idx="10">
                  <c:v>31000</c:v>
                </c:pt>
                <c:pt idx="11">
                  <c:v>27000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Accounts!$A$9</c:f>
              <c:strCache>
                <c:ptCount val="1"/>
                <c:pt idx="0">
                  <c:v>Projected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Accounts!$B$5:$M$5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Accounts!$B$9:$M$9</c:f>
              <c:numCache>
                <c:formatCode>General</c:formatCode>
                <c:ptCount val="12"/>
                <c:pt idx="0">
                  <c:v>50000</c:v>
                </c:pt>
                <c:pt idx="1">
                  <c:v>30000</c:v>
                </c:pt>
                <c:pt idx="2">
                  <c:v>40000</c:v>
                </c:pt>
                <c:pt idx="3">
                  <c:v>30000</c:v>
                </c:pt>
                <c:pt idx="4">
                  <c:v>30000</c:v>
                </c:pt>
                <c:pt idx="5">
                  <c:v>40000</c:v>
                </c:pt>
                <c:pt idx="6">
                  <c:v>30000</c:v>
                </c:pt>
                <c:pt idx="7">
                  <c:v>40000</c:v>
                </c:pt>
                <c:pt idx="8">
                  <c:v>30000</c:v>
                </c:pt>
                <c:pt idx="9">
                  <c:v>40000</c:v>
                </c:pt>
                <c:pt idx="10">
                  <c:v>25000</c:v>
                </c:pt>
                <c:pt idx="11">
                  <c:v>30000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47488"/>
        <c:axId val="-2083146944"/>
      </c:lineChart>
      <c:catAx>
        <c:axId val="-20831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146944"/>
        <c:crosses val="autoZero"/>
        <c:auto val="1"/>
        <c:lblAlgn val="ctr"/>
        <c:lblOffset val="100"/>
        <c:noMultiLvlLbl val="0"/>
      </c:catAx>
      <c:valAx>
        <c:axId val="-20831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1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KPI in $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Accounts!$A$26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Accounts!$B$25:$M$25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Accounts!$B$26:$M$26</c:f>
              <c:numCache>
                <c:formatCode>General</c:formatCode>
                <c:ptCount val="12"/>
                <c:pt idx="0">
                  <c:v>25000</c:v>
                </c:pt>
                <c:pt idx="1">
                  <c:v>20000</c:v>
                </c:pt>
                <c:pt idx="2">
                  <c:v>25000</c:v>
                </c:pt>
                <c:pt idx="3">
                  <c:v>22000</c:v>
                </c:pt>
                <c:pt idx="4">
                  <c:v>18000</c:v>
                </c:pt>
                <c:pt idx="5">
                  <c:v>25000</c:v>
                </c:pt>
                <c:pt idx="6">
                  <c:v>22000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25000</c:v>
                </c:pt>
                <c:pt idx="11">
                  <c:v>22000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Accounts!$A$27</c:f>
              <c:strCache>
                <c:ptCount val="1"/>
                <c:pt idx="0">
                  <c:v>Outgoing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Accounts!$B$25:$M$25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Accounts!$B$27:$M$27</c:f>
              <c:numCache>
                <c:formatCode>General</c:formatCode>
                <c:ptCount val="12"/>
                <c:pt idx="0">
                  <c:v>28000</c:v>
                </c:pt>
                <c:pt idx="1">
                  <c:v>21000</c:v>
                </c:pt>
                <c:pt idx="2">
                  <c:v>24000</c:v>
                </c:pt>
                <c:pt idx="3">
                  <c:v>25000</c:v>
                </c:pt>
                <c:pt idx="4">
                  <c:v>20000</c:v>
                </c:pt>
                <c:pt idx="5">
                  <c:v>28000</c:v>
                </c:pt>
                <c:pt idx="6">
                  <c:v>20000</c:v>
                </c:pt>
                <c:pt idx="7">
                  <c:v>24000</c:v>
                </c:pt>
                <c:pt idx="8">
                  <c:v>23000</c:v>
                </c:pt>
                <c:pt idx="9">
                  <c:v>27000</c:v>
                </c:pt>
                <c:pt idx="10">
                  <c:v>27000</c:v>
                </c:pt>
                <c:pt idx="11">
                  <c:v>25000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138496"/>
        <c:axId val="-85142848"/>
      </c:lineChart>
      <c:catAx>
        <c:axId val="-851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42848"/>
        <c:crosses val="autoZero"/>
        <c:auto val="1"/>
        <c:lblAlgn val="ctr"/>
        <c:lblOffset val="100"/>
        <c:noMultiLvlLbl val="0"/>
      </c:catAx>
      <c:valAx>
        <c:axId val="-851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Accounts!$O$33</c:f>
              <c:strCache>
                <c:ptCount val="1"/>
                <c:pt idx="0">
                  <c:v>Outstanding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Accounts!$P$33</c:f>
              <c:numCache>
                <c:formatCode>General</c:formatCode>
                <c:ptCount val="1"/>
                <c:pt idx="0">
                  <c:v>24800</c:v>
                </c:pt>
              </c:numCache>
            </c:numRef>
          </c:val>
        </c:ser>
        <c:ser>
          <c:idx val="1"/>
          <c:order val="1"/>
          <c:tx>
            <c:strRef>
              <c:f>Accounts!$O$34</c:f>
              <c:strCache>
                <c:ptCount val="1"/>
                <c:pt idx="0">
                  <c:v>Overdue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Accounts!$P$34</c:f>
              <c:numCache>
                <c:formatCode>General</c:formatCode>
                <c:ptCount val="1"/>
                <c:pt idx="0">
                  <c:v>23000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18807200"/>
        <c:axId val="-2018806656"/>
        <c:axId val="-2021486576"/>
      </c:bar3DChart>
      <c:catAx>
        <c:axId val="-20188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806656"/>
        <c:crosses val="autoZero"/>
        <c:auto val="1"/>
        <c:lblAlgn val="ctr"/>
        <c:lblOffset val="100"/>
        <c:noMultiLvlLbl val="0"/>
      </c:catAx>
      <c:valAx>
        <c:axId val="-20188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807200"/>
        <c:crosses val="autoZero"/>
        <c:crossBetween val="between"/>
      </c:valAx>
      <c:serAx>
        <c:axId val="-202148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80665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Machine Capacity Utilization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'Machine Capacity Utilization'!$G$9</c:f>
              <c:strCache>
                <c:ptCount val="1"/>
                <c:pt idx="0">
                  <c:v>Winding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'Machine Capacity Utilization'!$J$8</c:f>
              <c:strCache>
                <c:ptCount val="1"/>
                <c:pt idx="0">
                  <c:v>Utilization of Capacity</c:v>
                </c:pt>
              </c:strCache>
            </c:strRef>
          </c:cat>
          <c:val>
            <c:numRef>
              <c:f>'Machine Capacity Utilization'!$J$9</c:f>
              <c:numCache>
                <c:formatCode>0.00%</c:formatCode>
                <c:ptCount val="1"/>
                <c:pt idx="0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'Machine Capacity Utilization'!$G$10</c:f>
              <c:strCache>
                <c:ptCount val="1"/>
                <c:pt idx="0">
                  <c:v>Knitting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'Machine Capacity Utilization'!$J$8</c:f>
              <c:strCache>
                <c:ptCount val="1"/>
                <c:pt idx="0">
                  <c:v>Utilization of Capacity</c:v>
                </c:pt>
              </c:strCache>
            </c:strRef>
          </c:cat>
          <c:val>
            <c:numRef>
              <c:f>'Machine Capacity Utilization'!$J$10</c:f>
              <c:numCache>
                <c:formatCode>0.00%</c:formatCode>
                <c:ptCount val="1"/>
                <c:pt idx="0">
                  <c:v>0.73333333333333328</c:v>
                </c:pt>
              </c:numCache>
            </c:numRef>
          </c:val>
        </c:ser>
        <c:ser>
          <c:idx val="2"/>
          <c:order val="2"/>
          <c:tx>
            <c:strRef>
              <c:f>'Machine Capacity Utilization'!$G$11</c:f>
              <c:strCache>
                <c:ptCount val="1"/>
                <c:pt idx="0">
                  <c:v>Linking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'Machine Capacity Utilization'!$J$8</c:f>
              <c:strCache>
                <c:ptCount val="1"/>
                <c:pt idx="0">
                  <c:v>Utilization of Capacity</c:v>
                </c:pt>
              </c:strCache>
            </c:strRef>
          </c:cat>
          <c:val>
            <c:numRef>
              <c:f>'Machine Capacity Utilization'!$J$11</c:f>
              <c:numCache>
                <c:formatCode>0.00%</c:formatCode>
                <c:ptCount val="1"/>
                <c:pt idx="0">
                  <c:v>0.9</c:v>
                </c:pt>
              </c:numCache>
            </c:numRef>
          </c:val>
        </c:ser>
        <c:ser>
          <c:idx val="3"/>
          <c:order val="3"/>
          <c:tx>
            <c:strRef>
              <c:f>'Machine Capacity Utilization'!$G$12</c:f>
              <c:strCache>
                <c:ptCount val="1"/>
                <c:pt idx="0">
                  <c:v>Washing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'Machine Capacity Utilization'!$J$8</c:f>
              <c:strCache>
                <c:ptCount val="1"/>
                <c:pt idx="0">
                  <c:v>Utilization of Capacity</c:v>
                </c:pt>
              </c:strCache>
            </c:strRef>
          </c:cat>
          <c:val>
            <c:numRef>
              <c:f>'Machine Capacity Utilization'!$J$12</c:f>
              <c:numCache>
                <c:formatCode>0.00%</c:formatCode>
                <c:ptCount val="1"/>
                <c:pt idx="0">
                  <c:v>0.875</c:v>
                </c:pt>
              </c:numCache>
            </c:numRef>
          </c:val>
        </c:ser>
        <c:ser>
          <c:idx val="4"/>
          <c:order val="4"/>
          <c:tx>
            <c:strRef>
              <c:f>'Machine Capacity Utilization'!$G$13</c:f>
              <c:strCache>
                <c:ptCount val="1"/>
                <c:pt idx="0">
                  <c:v>Dryer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'Machine Capacity Utilization'!$J$8</c:f>
              <c:strCache>
                <c:ptCount val="1"/>
                <c:pt idx="0">
                  <c:v>Utilization of Capacity</c:v>
                </c:pt>
              </c:strCache>
            </c:strRef>
          </c:cat>
          <c:val>
            <c:numRef>
              <c:f>'Machine Capacity Utilization'!$J$13</c:f>
              <c:numCache>
                <c:formatCode>0.00%</c:formatCode>
                <c:ptCount val="1"/>
                <c:pt idx="0">
                  <c:v>0.72499999999999998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18799584"/>
        <c:axId val="-2018812640"/>
      </c:barChart>
      <c:catAx>
        <c:axId val="-20187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812640"/>
        <c:crosses val="autoZero"/>
        <c:auto val="1"/>
        <c:lblAlgn val="ctr"/>
        <c:lblOffset val="100"/>
        <c:noMultiLvlLbl val="0"/>
      </c:catAx>
      <c:valAx>
        <c:axId val="-20188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7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Plnned Vs Actual Production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'Plan Vs Actual Productivity'!$G$10</c:f>
              <c:strCache>
                <c:ptCount val="1"/>
                <c:pt idx="0">
                  <c:v>Planned Production Qty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'Plan Vs Actual Productivity'!$G$11</c:f>
              <c:numCache>
                <c:formatCode>General</c:formatCode>
                <c:ptCount val="1"/>
                <c:pt idx="0">
                  <c:v>20000</c:v>
                </c:pt>
              </c:numCache>
            </c:numRef>
          </c:val>
        </c:ser>
        <c:ser>
          <c:idx val="1"/>
          <c:order val="1"/>
          <c:tx>
            <c:strRef>
              <c:f>'Plan Vs Actual Productivity'!$H$10</c:f>
              <c:strCache>
                <c:ptCount val="1"/>
                <c:pt idx="0">
                  <c:v>Actual Production Qty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'Plan Vs Actual Productivity'!$H$11</c:f>
              <c:numCache>
                <c:formatCode>General</c:formatCode>
                <c:ptCount val="1"/>
                <c:pt idx="0">
                  <c:v>18000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2018811552"/>
        <c:axId val="-2018810464"/>
      </c:barChart>
      <c:catAx>
        <c:axId val="-201881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18810464"/>
        <c:crosses val="autoZero"/>
        <c:auto val="1"/>
        <c:lblAlgn val="ctr"/>
        <c:lblOffset val="100"/>
        <c:noMultiLvlLbl val="0"/>
      </c:catAx>
      <c:valAx>
        <c:axId val="-201881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8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By Process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'Defects by Process'!$F$10</c:f>
              <c:strCache>
                <c:ptCount val="1"/>
                <c:pt idx="0">
                  <c:v>Last 30 Days avarage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'Defects by Process'!$D$11:$D$18</c:f>
              <c:strCache>
                <c:ptCount val="8"/>
                <c:pt idx="0">
                  <c:v>Winding</c:v>
                </c:pt>
                <c:pt idx="1">
                  <c:v>Knitting</c:v>
                </c:pt>
                <c:pt idx="2">
                  <c:v>Linking</c:v>
                </c:pt>
                <c:pt idx="3">
                  <c:v>Trimming</c:v>
                </c:pt>
                <c:pt idx="4">
                  <c:v>Mending</c:v>
                </c:pt>
                <c:pt idx="5">
                  <c:v>Light Check</c:v>
                </c:pt>
                <c:pt idx="6">
                  <c:v>Washing</c:v>
                </c:pt>
                <c:pt idx="7">
                  <c:v>Packing</c:v>
                </c:pt>
              </c:strCache>
            </c:strRef>
          </c:cat>
          <c:val>
            <c:numRef>
              <c:f>'Defects by Process'!$F$11:$F$18</c:f>
              <c:numCache>
                <c:formatCode>0.00%</c:formatCode>
                <c:ptCount val="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0.03</c:v>
                </c:pt>
                <c:pt idx="4">
                  <c:v>0.02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18807744"/>
        <c:axId val="-2018812096"/>
      </c:barChart>
      <c:catAx>
        <c:axId val="-201880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812096"/>
        <c:crosses val="autoZero"/>
        <c:auto val="1"/>
        <c:lblAlgn val="ctr"/>
        <c:lblOffset val="100"/>
        <c:noMultiLvlLbl val="0"/>
      </c:catAx>
      <c:valAx>
        <c:axId val="-2018812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80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7</xdr:row>
      <xdr:rowOff>123824</xdr:rowOff>
    </xdr:from>
    <xdr:to>
      <xdr:col>13</xdr:col>
      <xdr:colOff>9525</xdr:colOff>
      <xdr:row>21</xdr:row>
      <xdr:rowOff>176211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100012</xdr:rowOff>
    </xdr:from>
    <xdr:to>
      <xdr:col>12</xdr:col>
      <xdr:colOff>9525</xdr:colOff>
      <xdr:row>17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3</xdr:row>
      <xdr:rowOff>109537</xdr:rowOff>
    </xdr:from>
    <xdr:to>
      <xdr:col>11</xdr:col>
      <xdr:colOff>1004887</xdr:colOff>
      <xdr:row>17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90487</xdr:rowOff>
    </xdr:from>
    <xdr:to>
      <xdr:col>20</xdr:col>
      <xdr:colOff>0</xdr:colOff>
      <xdr:row>17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3</xdr:row>
      <xdr:rowOff>100012</xdr:rowOff>
    </xdr:from>
    <xdr:to>
      <xdr:col>12</xdr:col>
      <xdr:colOff>9525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100012</xdr:rowOff>
    </xdr:from>
    <xdr:to>
      <xdr:col>10</xdr:col>
      <xdr:colOff>0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100012</xdr:rowOff>
    </xdr:from>
    <xdr:to>
      <xdr:col>11</xdr:col>
      <xdr:colOff>38100</xdr:colOff>
      <xdr:row>15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109537</xdr:rowOff>
    </xdr:from>
    <xdr:to>
      <xdr:col>12</xdr:col>
      <xdr:colOff>295275</xdr:colOff>
      <xdr:row>17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109537</xdr:rowOff>
    </xdr:from>
    <xdr:to>
      <xdr:col>11</xdr:col>
      <xdr:colOff>304800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100012</xdr:rowOff>
    </xdr:from>
    <xdr:to>
      <xdr:col>9</xdr:col>
      <xdr:colOff>0</xdr:colOff>
      <xdr:row>17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90487</xdr:rowOff>
    </xdr:from>
    <xdr:to>
      <xdr:col>12</xdr:col>
      <xdr:colOff>304800</xdr:colOff>
      <xdr:row>15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3</xdr:row>
      <xdr:rowOff>100012</xdr:rowOff>
    </xdr:from>
    <xdr:to>
      <xdr:col>17</xdr:col>
      <xdr:colOff>0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39</xdr:row>
      <xdr:rowOff>14287</xdr:rowOff>
    </xdr:from>
    <xdr:to>
      <xdr:col>17</xdr:col>
      <xdr:colOff>9525</xdr:colOff>
      <xdr:row>53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9524</xdr:colOff>
      <xdr:row>3</xdr:row>
      <xdr:rowOff>109537</xdr:rowOff>
    </xdr:from>
    <xdr:to>
      <xdr:col>30</xdr:col>
      <xdr:colOff>609599</xdr:colOff>
      <xdr:row>17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600074</xdr:colOff>
      <xdr:row>26</xdr:row>
      <xdr:rowOff>100012</xdr:rowOff>
    </xdr:from>
    <xdr:to>
      <xdr:col>30</xdr:col>
      <xdr:colOff>666749</xdr:colOff>
      <xdr:row>40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633412</xdr:colOff>
      <xdr:row>38</xdr:row>
      <xdr:rowOff>185737</xdr:rowOff>
    </xdr:from>
    <xdr:to>
      <xdr:col>13</xdr:col>
      <xdr:colOff>595312</xdr:colOff>
      <xdr:row>53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90487</xdr:rowOff>
    </xdr:from>
    <xdr:to>
      <xdr:col>12</xdr:col>
      <xdr:colOff>57150</xdr:colOff>
      <xdr:row>15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109537</xdr:rowOff>
    </xdr:from>
    <xdr:to>
      <xdr:col>11</xdr:col>
      <xdr:colOff>180975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109537</xdr:rowOff>
    </xdr:from>
    <xdr:to>
      <xdr:col>7</xdr:col>
      <xdr:colOff>361949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4</xdr:row>
      <xdr:rowOff>100012</xdr:rowOff>
    </xdr:from>
    <xdr:to>
      <xdr:col>14</xdr:col>
      <xdr:colOff>0</xdr:colOff>
      <xdr:row>18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80962</xdr:rowOff>
    </xdr:from>
    <xdr:to>
      <xdr:col>7</xdr:col>
      <xdr:colOff>9525</xdr:colOff>
      <xdr:row>17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7</xdr:row>
      <xdr:rowOff>109537</xdr:rowOff>
    </xdr:from>
    <xdr:to>
      <xdr:col>19</xdr:col>
      <xdr:colOff>0</xdr:colOff>
      <xdr:row>21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8</xdr:row>
      <xdr:rowOff>109537</xdr:rowOff>
    </xdr:from>
    <xdr:to>
      <xdr:col>17</xdr:col>
      <xdr:colOff>9525</xdr:colOff>
      <xdr:row>22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7</xdr:row>
      <xdr:rowOff>90487</xdr:rowOff>
    </xdr:from>
    <xdr:to>
      <xdr:col>18</xdr:col>
      <xdr:colOff>723900</xdr:colOff>
      <xdr:row>21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4761</xdr:colOff>
      <xdr:row>2</xdr:row>
      <xdr:rowOff>100012</xdr:rowOff>
    </xdr:from>
    <xdr:to>
      <xdr:col>12</xdr:col>
      <xdr:colOff>685800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4763</xdr:colOff>
      <xdr:row>2</xdr:row>
      <xdr:rowOff>109537</xdr:rowOff>
    </xdr:from>
    <xdr:to>
      <xdr:col>18</xdr:col>
      <xdr:colOff>9526</xdr:colOff>
      <xdr:row>16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90487</xdr:rowOff>
    </xdr:from>
    <xdr:to>
      <xdr:col>13</xdr:col>
      <xdr:colOff>9525</xdr:colOff>
      <xdr:row>17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109537</xdr:rowOff>
    </xdr:from>
    <xdr:to>
      <xdr:col>11</xdr:col>
      <xdr:colOff>995362</xdr:colOff>
      <xdr:row>17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109537</xdr:rowOff>
    </xdr:from>
    <xdr:to>
      <xdr:col>11</xdr:col>
      <xdr:colOff>995362</xdr:colOff>
      <xdr:row>17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9"/>
  <sheetViews>
    <sheetView workbookViewId="0">
      <selection activeCell="F13" sqref="F13"/>
    </sheetView>
  </sheetViews>
  <sheetFormatPr defaultRowHeight="15" x14ac:dyDescent="0.25"/>
  <cols>
    <col min="3" max="3" width="21.140625" bestFit="1" customWidth="1"/>
  </cols>
  <sheetData>
    <row r="5" spans="1:6" x14ac:dyDescent="0.25">
      <c r="A5" t="s">
        <v>5</v>
      </c>
      <c r="C5" s="1" t="s">
        <v>0</v>
      </c>
      <c r="F5" t="s">
        <v>4</v>
      </c>
    </row>
    <row r="6" spans="1:6" x14ac:dyDescent="0.25">
      <c r="C6" s="1" t="s">
        <v>1</v>
      </c>
    </row>
    <row r="7" spans="1:6" x14ac:dyDescent="0.25">
      <c r="C7" s="1" t="s">
        <v>2</v>
      </c>
    </row>
    <row r="8" spans="1:6" x14ac:dyDescent="0.25">
      <c r="C8" s="1" t="s">
        <v>3</v>
      </c>
    </row>
    <row r="9" spans="1:6" x14ac:dyDescent="0.25">
      <c r="C9" s="1" t="s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24"/>
  <sheetViews>
    <sheetView topLeftCell="K7" workbookViewId="0">
      <selection activeCell="K12" sqref="K12"/>
    </sheetView>
  </sheetViews>
  <sheetFormatPr defaultRowHeight="15" x14ac:dyDescent="0.25"/>
  <cols>
    <col min="5" max="5" width="24.140625" bestFit="1" customWidth="1"/>
    <col min="7" max="7" width="11.140625" bestFit="1" customWidth="1"/>
    <col min="9" max="9" width="16.28515625" customWidth="1"/>
    <col min="10" max="10" width="17" customWidth="1"/>
    <col min="11" max="11" width="20.42578125" bestFit="1" customWidth="1"/>
    <col min="12" max="12" width="15.28515625" customWidth="1"/>
  </cols>
  <sheetData>
    <row r="1" spans="4:7" x14ac:dyDescent="0.25">
      <c r="D1" s="24" t="s">
        <v>119</v>
      </c>
    </row>
    <row r="4" spans="4:7" x14ac:dyDescent="0.25">
      <c r="E4" t="s">
        <v>174</v>
      </c>
    </row>
    <row r="7" spans="4:7" x14ac:dyDescent="0.25">
      <c r="E7" s="6">
        <v>2014</v>
      </c>
      <c r="F7">
        <v>100</v>
      </c>
    </row>
    <row r="8" spans="4:7" x14ac:dyDescent="0.25">
      <c r="E8" s="6">
        <v>2013</v>
      </c>
      <c r="F8">
        <v>32</v>
      </c>
      <c r="G8" s="3">
        <f>F8/F7</f>
        <v>0.32</v>
      </c>
    </row>
    <row r="9" spans="4:7" x14ac:dyDescent="0.25">
      <c r="E9" s="6">
        <v>2012</v>
      </c>
      <c r="F9">
        <v>27</v>
      </c>
      <c r="G9" s="3">
        <f>F9/F7</f>
        <v>0.27</v>
      </c>
    </row>
    <row r="10" spans="4:7" x14ac:dyDescent="0.25">
      <c r="E10" s="6">
        <v>2011</v>
      </c>
      <c r="F10">
        <v>29</v>
      </c>
      <c r="G10" s="3">
        <f>F10/F7</f>
        <v>0.28999999999999998</v>
      </c>
    </row>
    <row r="11" spans="4:7" x14ac:dyDescent="0.25">
      <c r="E11" s="6">
        <v>2010</v>
      </c>
      <c r="F11">
        <v>7</v>
      </c>
      <c r="G11" s="3">
        <f>F11/F7</f>
        <v>7.0000000000000007E-2</v>
      </c>
    </row>
    <row r="12" spans="4:7" x14ac:dyDescent="0.25">
      <c r="G12" s="3"/>
    </row>
    <row r="19" spans="5:12" x14ac:dyDescent="0.25">
      <c r="E19" t="s">
        <v>26</v>
      </c>
      <c r="I19" s="6" t="s">
        <v>173</v>
      </c>
      <c r="J19" s="6" t="s">
        <v>48</v>
      </c>
      <c r="K19" s="6" t="s">
        <v>49</v>
      </c>
      <c r="L19" s="6" t="s">
        <v>50</v>
      </c>
    </row>
    <row r="20" spans="5:12" x14ac:dyDescent="0.25">
      <c r="E20">
        <f>J20-K20</f>
        <v>20000</v>
      </c>
      <c r="I20" s="6">
        <v>2014</v>
      </c>
      <c r="J20" s="6">
        <v>100000</v>
      </c>
      <c r="K20" s="6">
        <v>80000</v>
      </c>
      <c r="L20" s="7">
        <f>E20/K20</f>
        <v>0.25</v>
      </c>
    </row>
    <row r="21" spans="5:12" x14ac:dyDescent="0.25">
      <c r="E21">
        <f t="shared" ref="E21:E24" si="0">J21-K21</f>
        <v>-3000</v>
      </c>
      <c r="I21" s="6">
        <v>2013</v>
      </c>
      <c r="J21" s="6">
        <v>80000</v>
      </c>
      <c r="K21" s="6">
        <v>83000</v>
      </c>
      <c r="L21" s="7">
        <f t="shared" ref="L21:L24" si="1">E21/K21</f>
        <v>-3.614457831325301E-2</v>
      </c>
    </row>
    <row r="22" spans="5:12" x14ac:dyDescent="0.25">
      <c r="E22">
        <f t="shared" si="0"/>
        <v>5000</v>
      </c>
      <c r="I22" s="6">
        <v>2012</v>
      </c>
      <c r="J22" s="6">
        <v>83000</v>
      </c>
      <c r="K22" s="6">
        <v>78000</v>
      </c>
      <c r="L22" s="7">
        <f t="shared" si="1"/>
        <v>6.4102564102564097E-2</v>
      </c>
    </row>
    <row r="23" spans="5:12" x14ac:dyDescent="0.25">
      <c r="E23">
        <f t="shared" si="0"/>
        <v>7000</v>
      </c>
      <c r="I23" s="6">
        <v>2011</v>
      </c>
      <c r="J23" s="6">
        <v>78000</v>
      </c>
      <c r="K23" s="6">
        <v>71000</v>
      </c>
      <c r="L23" s="7">
        <f t="shared" si="1"/>
        <v>9.8591549295774641E-2</v>
      </c>
    </row>
    <row r="24" spans="5:12" x14ac:dyDescent="0.25">
      <c r="E24">
        <f t="shared" si="0"/>
        <v>6000</v>
      </c>
      <c r="I24" s="6">
        <v>2010</v>
      </c>
      <c r="J24" s="6">
        <v>71000</v>
      </c>
      <c r="K24" s="6">
        <v>65000</v>
      </c>
      <c r="L24" s="7">
        <f t="shared" si="1"/>
        <v>9.2307692307692313E-2</v>
      </c>
    </row>
  </sheetData>
  <conditionalFormatting sqref="L22:L2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L2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L2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D1:L24"/>
  <sheetViews>
    <sheetView topLeftCell="D7" workbookViewId="0">
      <selection activeCell="G28" sqref="G28"/>
    </sheetView>
  </sheetViews>
  <sheetFormatPr defaultRowHeight="15" x14ac:dyDescent="0.25"/>
  <cols>
    <col min="5" max="5" width="24.140625" bestFit="1" customWidth="1"/>
    <col min="7" max="7" width="11.140625" bestFit="1" customWidth="1"/>
    <col min="9" max="9" width="16.28515625" customWidth="1"/>
    <col min="10" max="10" width="17" customWidth="1"/>
    <col min="11" max="11" width="20.42578125" bestFit="1" customWidth="1"/>
    <col min="12" max="12" width="15.28515625" customWidth="1"/>
  </cols>
  <sheetData>
    <row r="1" spans="4:7" x14ac:dyDescent="0.25">
      <c r="D1" s="24" t="s">
        <v>119</v>
      </c>
    </row>
    <row r="4" spans="4:7" x14ac:dyDescent="0.25">
      <c r="E4" t="s">
        <v>46</v>
      </c>
    </row>
    <row r="7" spans="4:7" x14ac:dyDescent="0.25">
      <c r="E7" t="s">
        <v>47</v>
      </c>
      <c r="F7">
        <v>100</v>
      </c>
    </row>
    <row r="8" spans="4:7" x14ac:dyDescent="0.25">
      <c r="E8" t="s">
        <v>40</v>
      </c>
      <c r="F8">
        <v>32</v>
      </c>
      <c r="G8" s="3">
        <f>F8/F7</f>
        <v>0.32</v>
      </c>
    </row>
    <row r="9" spans="4:7" x14ac:dyDescent="0.25">
      <c r="E9" t="s">
        <v>41</v>
      </c>
      <c r="F9">
        <v>27</v>
      </c>
      <c r="G9" s="3">
        <f>F9/F7</f>
        <v>0.27</v>
      </c>
    </row>
    <row r="10" spans="4:7" x14ac:dyDescent="0.25">
      <c r="E10" t="s">
        <v>42</v>
      </c>
      <c r="F10">
        <v>29</v>
      </c>
      <c r="G10" s="3">
        <f>F10/F7</f>
        <v>0.28999999999999998</v>
      </c>
    </row>
    <row r="11" spans="4:7" x14ac:dyDescent="0.25">
      <c r="E11" t="s">
        <v>43</v>
      </c>
      <c r="F11">
        <v>7</v>
      </c>
      <c r="G11" s="3">
        <f>F11/F7</f>
        <v>7.0000000000000007E-2</v>
      </c>
    </row>
    <row r="12" spans="4:7" x14ac:dyDescent="0.25">
      <c r="E12" t="s">
        <v>44</v>
      </c>
      <c r="F12">
        <v>5</v>
      </c>
      <c r="G12" s="3">
        <f>F12/F7</f>
        <v>0.05</v>
      </c>
    </row>
    <row r="19" spans="5:12" x14ac:dyDescent="0.25">
      <c r="E19" t="s">
        <v>26</v>
      </c>
      <c r="I19" s="6" t="s">
        <v>45</v>
      </c>
      <c r="J19" s="6" t="s">
        <v>48</v>
      </c>
      <c r="K19" s="6" t="s">
        <v>49</v>
      </c>
      <c r="L19" s="6" t="s">
        <v>50</v>
      </c>
    </row>
    <row r="20" spans="5:12" x14ac:dyDescent="0.25">
      <c r="E20">
        <f>J20-K20</f>
        <v>7000</v>
      </c>
      <c r="I20" s="6" t="s">
        <v>40</v>
      </c>
      <c r="J20" s="6">
        <v>32000</v>
      </c>
      <c r="K20" s="6">
        <v>25000</v>
      </c>
      <c r="L20" s="7">
        <f>E20/K20</f>
        <v>0.28000000000000003</v>
      </c>
    </row>
    <row r="21" spans="5:12" x14ac:dyDescent="0.25">
      <c r="E21">
        <f t="shared" ref="E21:E24" si="0">J21-K21</f>
        <v>7000</v>
      </c>
      <c r="I21" s="6" t="s">
        <v>41</v>
      </c>
      <c r="J21" s="6">
        <v>27000</v>
      </c>
      <c r="K21" s="6">
        <v>20000</v>
      </c>
      <c r="L21" s="7">
        <f t="shared" ref="L21:L24" si="1">E21/K21</f>
        <v>0.35</v>
      </c>
    </row>
    <row r="22" spans="5:12" x14ac:dyDescent="0.25">
      <c r="E22">
        <f t="shared" si="0"/>
        <v>20000</v>
      </c>
      <c r="I22" s="6" t="s">
        <v>42</v>
      </c>
      <c r="J22" s="6">
        <v>29000</v>
      </c>
      <c r="K22" s="6">
        <v>9000</v>
      </c>
      <c r="L22" s="7">
        <f t="shared" si="1"/>
        <v>2.2222222222222223</v>
      </c>
    </row>
    <row r="23" spans="5:12" x14ac:dyDescent="0.25">
      <c r="E23">
        <f t="shared" si="0"/>
        <v>-8000</v>
      </c>
      <c r="I23" s="6" t="s">
        <v>43</v>
      </c>
      <c r="J23" s="6">
        <v>7000</v>
      </c>
      <c r="K23" s="6">
        <v>15000</v>
      </c>
      <c r="L23" s="7">
        <f t="shared" si="1"/>
        <v>-0.53333333333333333</v>
      </c>
    </row>
    <row r="24" spans="5:12" x14ac:dyDescent="0.25">
      <c r="E24">
        <f t="shared" si="0"/>
        <v>-25000</v>
      </c>
      <c r="I24" s="6" t="s">
        <v>44</v>
      </c>
      <c r="J24" s="6">
        <v>5000</v>
      </c>
      <c r="K24" s="6">
        <v>30000</v>
      </c>
      <c r="L24" s="7">
        <f t="shared" si="1"/>
        <v>-0.83333333333333337</v>
      </c>
    </row>
  </sheetData>
  <conditionalFormatting sqref="L22:L2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L2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L2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L24"/>
  <sheetViews>
    <sheetView topLeftCell="C4" workbookViewId="0">
      <selection activeCell="G22" sqref="G22"/>
    </sheetView>
  </sheetViews>
  <sheetFormatPr defaultRowHeight="15" x14ac:dyDescent="0.25"/>
  <cols>
    <col min="5" max="5" width="24.140625" bestFit="1" customWidth="1"/>
    <col min="9" max="9" width="16.28515625" customWidth="1"/>
    <col min="10" max="10" width="17" customWidth="1"/>
    <col min="11" max="11" width="20.42578125" bestFit="1" customWidth="1"/>
    <col min="12" max="12" width="15.28515625" customWidth="1"/>
  </cols>
  <sheetData>
    <row r="1" spans="3:7" x14ac:dyDescent="0.25">
      <c r="C1" s="24" t="s">
        <v>119</v>
      </c>
    </row>
    <row r="4" spans="3:7" x14ac:dyDescent="0.25">
      <c r="E4" t="s">
        <v>17</v>
      </c>
    </row>
    <row r="7" spans="3:7" x14ac:dyDescent="0.25">
      <c r="E7" t="s">
        <v>36</v>
      </c>
      <c r="F7">
        <v>1370000</v>
      </c>
    </row>
    <row r="8" spans="3:7" x14ac:dyDescent="0.25">
      <c r="E8" t="s">
        <v>129</v>
      </c>
      <c r="F8">
        <v>500000</v>
      </c>
      <c r="G8" s="3">
        <f>F8/F7</f>
        <v>0.36496350364963503</v>
      </c>
    </row>
    <row r="9" spans="3:7" x14ac:dyDescent="0.25">
      <c r="E9" t="s">
        <v>130</v>
      </c>
      <c r="F9">
        <v>330000</v>
      </c>
      <c r="G9" s="3">
        <f>F9/F7</f>
        <v>0.24087591240875914</v>
      </c>
    </row>
    <row r="10" spans="3:7" x14ac:dyDescent="0.25">
      <c r="E10" t="s">
        <v>131</v>
      </c>
      <c r="F10">
        <v>280000</v>
      </c>
      <c r="G10" s="3">
        <f>F10/F7</f>
        <v>0.20437956204379562</v>
      </c>
    </row>
    <row r="11" spans="3:7" x14ac:dyDescent="0.25">
      <c r="E11" t="s">
        <v>132</v>
      </c>
      <c r="F11">
        <v>190000</v>
      </c>
      <c r="G11" s="3">
        <f>F11/F7</f>
        <v>0.13868613138686131</v>
      </c>
    </row>
    <row r="12" spans="3:7" x14ac:dyDescent="0.25">
      <c r="G12" s="3"/>
    </row>
    <row r="19" spans="5:12" x14ac:dyDescent="0.25">
      <c r="E19" t="s">
        <v>26</v>
      </c>
      <c r="I19" s="6" t="s">
        <v>133</v>
      </c>
      <c r="J19" s="6" t="s">
        <v>122</v>
      </c>
      <c r="K19" s="6" t="s">
        <v>128</v>
      </c>
      <c r="L19" s="6" t="s">
        <v>37</v>
      </c>
    </row>
    <row r="20" spans="5:12" x14ac:dyDescent="0.25">
      <c r="E20">
        <f>J20-K20</f>
        <v>200000</v>
      </c>
      <c r="I20" s="6" t="s">
        <v>129</v>
      </c>
      <c r="J20" s="6">
        <v>500000</v>
      </c>
      <c r="K20" s="6">
        <v>300000</v>
      </c>
      <c r="L20" s="7">
        <f>E20/K20</f>
        <v>0.66666666666666663</v>
      </c>
    </row>
    <row r="21" spans="5:12" x14ac:dyDescent="0.25">
      <c r="E21">
        <f t="shared" ref="E21:E23" si="0">J21-K21</f>
        <v>-70000</v>
      </c>
      <c r="I21" s="6" t="s">
        <v>130</v>
      </c>
      <c r="J21" s="6">
        <v>330000</v>
      </c>
      <c r="K21" s="6">
        <v>400000</v>
      </c>
      <c r="L21" s="7">
        <f>E21/K21</f>
        <v>-0.17499999999999999</v>
      </c>
    </row>
    <row r="22" spans="5:12" x14ac:dyDescent="0.25">
      <c r="E22">
        <f t="shared" si="0"/>
        <v>-40000</v>
      </c>
      <c r="I22" s="6" t="s">
        <v>131</v>
      </c>
      <c r="J22" s="6">
        <v>280000</v>
      </c>
      <c r="K22" s="6">
        <v>320000</v>
      </c>
      <c r="L22" s="7">
        <f>E22/K22</f>
        <v>-0.125</v>
      </c>
    </row>
    <row r="23" spans="5:12" x14ac:dyDescent="0.25">
      <c r="E23">
        <f t="shared" si="0"/>
        <v>140000</v>
      </c>
      <c r="I23" s="6" t="s">
        <v>132</v>
      </c>
      <c r="J23" s="6">
        <v>190000</v>
      </c>
      <c r="K23" s="6">
        <v>50000</v>
      </c>
      <c r="L23" s="7">
        <f>E23/K23</f>
        <v>2.8</v>
      </c>
    </row>
    <row r="24" spans="5:12" x14ac:dyDescent="0.25">
      <c r="I24" s="27"/>
      <c r="J24" s="27"/>
      <c r="K24" s="27"/>
      <c r="L24" s="28"/>
    </row>
  </sheetData>
  <conditionalFormatting sqref="L21:L2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L2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M24"/>
  <sheetViews>
    <sheetView topLeftCell="E4" workbookViewId="0">
      <selection activeCell="I19" sqref="I19:L24"/>
    </sheetView>
  </sheetViews>
  <sheetFormatPr defaultRowHeight="15" x14ac:dyDescent="0.25"/>
  <cols>
    <col min="5" max="5" width="24.140625" bestFit="1" customWidth="1"/>
    <col min="9" max="9" width="16.28515625" customWidth="1"/>
    <col min="10" max="10" width="17" customWidth="1"/>
    <col min="11" max="11" width="20.42578125" bestFit="1" customWidth="1"/>
    <col min="12" max="12" width="15.28515625" customWidth="1"/>
  </cols>
  <sheetData>
    <row r="1" spans="3:7" x14ac:dyDescent="0.25">
      <c r="C1" s="24" t="s">
        <v>119</v>
      </c>
    </row>
    <row r="4" spans="3:7" x14ac:dyDescent="0.25">
      <c r="E4" t="s">
        <v>39</v>
      </c>
    </row>
    <row r="7" spans="3:7" x14ac:dyDescent="0.25">
      <c r="E7" t="s">
        <v>36</v>
      </c>
      <c r="F7">
        <v>1370000</v>
      </c>
    </row>
    <row r="8" spans="3:7" x14ac:dyDescent="0.25">
      <c r="E8" t="s">
        <v>40</v>
      </c>
      <c r="F8">
        <v>500000</v>
      </c>
      <c r="G8" s="3">
        <f>F8/F7</f>
        <v>0.36496350364963503</v>
      </c>
    </row>
    <row r="9" spans="3:7" x14ac:dyDescent="0.25">
      <c r="E9" t="s">
        <v>41</v>
      </c>
      <c r="F9">
        <v>330000</v>
      </c>
      <c r="G9" s="3">
        <f>F9/F7</f>
        <v>0.24087591240875914</v>
      </c>
    </row>
    <row r="10" spans="3:7" x14ac:dyDescent="0.25">
      <c r="E10" t="s">
        <v>42</v>
      </c>
      <c r="F10">
        <v>280000</v>
      </c>
      <c r="G10" s="3">
        <f>F10/F7</f>
        <v>0.20437956204379562</v>
      </c>
    </row>
    <row r="11" spans="3:7" x14ac:dyDescent="0.25">
      <c r="E11" t="s">
        <v>43</v>
      </c>
      <c r="F11">
        <v>190000</v>
      </c>
      <c r="G11" s="3">
        <f>F11/F7</f>
        <v>0.13868613138686131</v>
      </c>
    </row>
    <row r="12" spans="3:7" x14ac:dyDescent="0.25">
      <c r="E12" t="s">
        <v>44</v>
      </c>
      <c r="F12">
        <v>70000</v>
      </c>
      <c r="G12" s="3">
        <f>F12/F7</f>
        <v>5.1094890510948905E-2</v>
      </c>
    </row>
    <row r="19" spans="5:13" x14ac:dyDescent="0.25">
      <c r="E19" t="s">
        <v>26</v>
      </c>
      <c r="I19" s="6" t="s">
        <v>45</v>
      </c>
      <c r="J19" s="6" t="s">
        <v>134</v>
      </c>
      <c r="K19" s="6" t="s">
        <v>128</v>
      </c>
      <c r="L19" s="6" t="s">
        <v>38</v>
      </c>
    </row>
    <row r="20" spans="5:13" x14ac:dyDescent="0.25">
      <c r="E20">
        <f>J20-K20</f>
        <v>200000</v>
      </c>
      <c r="I20" s="6" t="s">
        <v>40</v>
      </c>
      <c r="J20" s="6">
        <v>500000</v>
      </c>
      <c r="K20" s="6">
        <v>300000</v>
      </c>
      <c r="L20" s="7">
        <f>K20/J20</f>
        <v>0.6</v>
      </c>
      <c r="M20" s="28"/>
    </row>
    <row r="21" spans="5:13" x14ac:dyDescent="0.25">
      <c r="E21">
        <f t="shared" ref="E21:E24" si="0">J21-K21</f>
        <v>30000</v>
      </c>
      <c r="I21" s="6" t="s">
        <v>41</v>
      </c>
      <c r="J21" s="6">
        <v>330000</v>
      </c>
      <c r="K21" s="6">
        <v>300000</v>
      </c>
      <c r="L21" s="7">
        <f t="shared" ref="L21:L24" si="1">K21/J21</f>
        <v>0.90909090909090906</v>
      </c>
    </row>
    <row r="22" spans="5:13" x14ac:dyDescent="0.25">
      <c r="E22">
        <f t="shared" si="0"/>
        <v>30000</v>
      </c>
      <c r="I22" s="6" t="s">
        <v>42</v>
      </c>
      <c r="J22" s="6">
        <v>280000</v>
      </c>
      <c r="K22" s="6">
        <v>250000</v>
      </c>
      <c r="L22" s="7">
        <f t="shared" si="1"/>
        <v>0.8928571428571429</v>
      </c>
    </row>
    <row r="23" spans="5:13" x14ac:dyDescent="0.25">
      <c r="E23">
        <f t="shared" si="0"/>
        <v>-10000</v>
      </c>
      <c r="I23" s="6" t="s">
        <v>43</v>
      </c>
      <c r="J23" s="6">
        <v>190000</v>
      </c>
      <c r="K23" s="6">
        <v>200000</v>
      </c>
      <c r="L23" s="7">
        <f t="shared" si="1"/>
        <v>1.0526315789473684</v>
      </c>
    </row>
    <row r="24" spans="5:13" x14ac:dyDescent="0.25">
      <c r="E24">
        <f t="shared" si="0"/>
        <v>20000</v>
      </c>
      <c r="I24" s="6" t="s">
        <v>44</v>
      </c>
      <c r="J24" s="6">
        <v>70000</v>
      </c>
      <c r="K24" s="6">
        <v>50000</v>
      </c>
      <c r="L24" s="7">
        <f t="shared" si="1"/>
        <v>0.7142857142857143</v>
      </c>
    </row>
  </sheetData>
  <conditionalFormatting sqref="L20:L2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M2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D1:T22"/>
  <sheetViews>
    <sheetView topLeftCell="H16" workbookViewId="0">
      <selection activeCell="Q19" sqref="Q19:T22"/>
    </sheetView>
  </sheetViews>
  <sheetFormatPr defaultRowHeight="15" x14ac:dyDescent="0.25"/>
  <cols>
    <col min="5" max="5" width="24.140625" bestFit="1" customWidth="1"/>
    <col min="17" max="17" width="11.140625" customWidth="1"/>
    <col min="18" max="18" width="12.85546875" customWidth="1"/>
    <col min="19" max="19" width="13.85546875" customWidth="1"/>
    <col min="20" max="20" width="13.7109375" customWidth="1"/>
  </cols>
  <sheetData>
    <row r="1" spans="4:7" x14ac:dyDescent="0.25">
      <c r="D1" s="24" t="s">
        <v>119</v>
      </c>
    </row>
    <row r="4" spans="4:7" x14ac:dyDescent="0.25">
      <c r="E4" t="s">
        <v>16</v>
      </c>
    </row>
    <row r="7" spans="4:7" x14ac:dyDescent="0.25">
      <c r="E7" t="s">
        <v>36</v>
      </c>
      <c r="F7">
        <v>1030000</v>
      </c>
    </row>
    <row r="8" spans="4:7" x14ac:dyDescent="0.25">
      <c r="E8" t="s">
        <v>35</v>
      </c>
      <c r="F8">
        <v>500000</v>
      </c>
      <c r="G8" s="3">
        <f>F8/F7</f>
        <v>0.4854368932038835</v>
      </c>
    </row>
    <row r="9" spans="4:7" x14ac:dyDescent="0.25">
      <c r="E9" t="s">
        <v>33</v>
      </c>
      <c r="F9">
        <v>330000</v>
      </c>
      <c r="G9" s="3">
        <f>F9/F7</f>
        <v>0.32038834951456313</v>
      </c>
    </row>
    <row r="10" spans="4:7" x14ac:dyDescent="0.25">
      <c r="E10" t="s">
        <v>34</v>
      </c>
      <c r="F10">
        <v>200000</v>
      </c>
      <c r="G10" s="3">
        <f>F10/F7</f>
        <v>0.1941747572815534</v>
      </c>
    </row>
    <row r="19" spans="17:20" x14ac:dyDescent="0.25">
      <c r="Q19" s="29"/>
      <c r="R19" s="29" t="s">
        <v>122</v>
      </c>
      <c r="S19" s="29" t="s">
        <v>119</v>
      </c>
      <c r="T19" s="29" t="s">
        <v>37</v>
      </c>
    </row>
    <row r="20" spans="17:20" x14ac:dyDescent="0.25">
      <c r="Q20" s="29" t="s">
        <v>35</v>
      </c>
      <c r="R20" s="29">
        <v>100000</v>
      </c>
      <c r="S20" s="29">
        <v>102000</v>
      </c>
      <c r="T20" s="30">
        <f>S20/R20</f>
        <v>1.02</v>
      </c>
    </row>
    <row r="21" spans="17:20" x14ac:dyDescent="0.25">
      <c r="Q21" s="29" t="s">
        <v>33</v>
      </c>
      <c r="R21" s="29">
        <v>200000</v>
      </c>
      <c r="S21" s="29">
        <v>140000</v>
      </c>
      <c r="T21" s="30">
        <f t="shared" ref="T21:T22" si="0">S21/R21</f>
        <v>0.7</v>
      </c>
    </row>
    <row r="22" spans="17:20" x14ac:dyDescent="0.25">
      <c r="Q22" s="29" t="s">
        <v>34</v>
      </c>
      <c r="R22" s="29">
        <v>80000</v>
      </c>
      <c r="S22" s="29">
        <v>75000</v>
      </c>
      <c r="T22" s="30">
        <f t="shared" si="0"/>
        <v>0.9375</v>
      </c>
    </row>
  </sheetData>
  <conditionalFormatting sqref="T2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0046D5D-1894-466C-9A1C-DECE8930D07D}">
            <x14:iconSet iconSet="3Arrows" custom="1">
              <x14:cfvo type="percent">
                <xm:f>0</xm:f>
              </x14:cfvo>
              <x14:cfvo type="percent">
                <xm:f>25</xm:f>
              </x14:cfvo>
              <x14:cfvo type="percent">
                <xm:f>70</xm:f>
              </x14:cfvo>
              <x14:cfIcon iconSet="3Arrows" iconId="1"/>
              <x14:cfIcon iconSet="3Arrows" iconId="1"/>
              <x14:cfIcon iconSet="3Arrows" iconId="1"/>
            </x14:iconSet>
          </x14:cfRule>
          <xm:sqref>T22</xm:sqref>
        </x14:conditionalFormatting>
        <x14:conditionalFormatting xmlns:xm="http://schemas.microsoft.com/office/excel/2006/main">
          <x14:cfRule type="iconSet" priority="2" id="{027ACBEA-3015-4A0B-B574-A3E405DD550E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T21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E1:L20"/>
  <sheetViews>
    <sheetView topLeftCell="C1" workbookViewId="0">
      <selection activeCell="F20" sqref="F20"/>
    </sheetView>
  </sheetViews>
  <sheetFormatPr defaultRowHeight="15" x14ac:dyDescent="0.25"/>
  <cols>
    <col min="5" max="5" width="19.7109375" bestFit="1" customWidth="1"/>
    <col min="10" max="10" width="18.140625" bestFit="1" customWidth="1"/>
    <col min="11" max="11" width="21.42578125" bestFit="1" customWidth="1"/>
    <col min="12" max="12" width="19.140625" customWidth="1"/>
  </cols>
  <sheetData>
    <row r="1" spans="5:6" x14ac:dyDescent="0.25">
      <c r="F1" s="24" t="s">
        <v>119</v>
      </c>
    </row>
    <row r="4" spans="5:6" x14ac:dyDescent="0.25">
      <c r="F4" t="s">
        <v>18</v>
      </c>
    </row>
    <row r="8" spans="5:6" x14ac:dyDescent="0.25">
      <c r="E8" t="s">
        <v>27</v>
      </c>
      <c r="F8">
        <v>500000</v>
      </c>
    </row>
    <row r="9" spans="5:6" x14ac:dyDescent="0.25">
      <c r="E9" t="s">
        <v>30</v>
      </c>
      <c r="F9">
        <v>400000</v>
      </c>
    </row>
    <row r="10" spans="5:6" x14ac:dyDescent="0.25">
      <c r="E10" t="s">
        <v>28</v>
      </c>
      <c r="F10">
        <f>F9-F8</f>
        <v>-100000</v>
      </c>
    </row>
    <row r="11" spans="5:6" x14ac:dyDescent="0.25">
      <c r="E11" t="s">
        <v>28</v>
      </c>
      <c r="F11" s="3">
        <f>F10/F8</f>
        <v>-0.2</v>
      </c>
    </row>
    <row r="12" spans="5:6" x14ac:dyDescent="0.25">
      <c r="E12" t="s">
        <v>29</v>
      </c>
      <c r="F12" s="3">
        <v>0.22</v>
      </c>
    </row>
    <row r="19" spans="10:12" x14ac:dyDescent="0.25">
      <c r="J19" s="6" t="s">
        <v>30</v>
      </c>
      <c r="K19" s="6" t="s">
        <v>31</v>
      </c>
      <c r="L19" s="6" t="s">
        <v>32</v>
      </c>
    </row>
    <row r="20" spans="10:12" x14ac:dyDescent="0.25">
      <c r="J20" s="7">
        <f>F10/F8</f>
        <v>-0.2</v>
      </c>
      <c r="K20" s="8">
        <v>-0.22</v>
      </c>
      <c r="L20" s="7">
        <f>J20-K20</f>
        <v>1.999999999999999E-2</v>
      </c>
    </row>
  </sheetData>
  <conditionalFormatting sqref="L2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E1:J20"/>
  <sheetViews>
    <sheetView topLeftCell="E1" workbookViewId="0">
      <selection activeCell="F18" sqref="F18"/>
    </sheetView>
  </sheetViews>
  <sheetFormatPr defaultRowHeight="15" x14ac:dyDescent="0.25"/>
  <cols>
    <col min="2" max="2" width="26.42578125" bestFit="1" customWidth="1"/>
    <col min="3" max="3" width="28.7109375" bestFit="1" customWidth="1"/>
    <col min="4" max="4" width="26.42578125" bestFit="1" customWidth="1"/>
    <col min="5" max="5" width="31.42578125" customWidth="1"/>
    <col min="6" max="6" width="21.140625" bestFit="1" customWidth="1"/>
    <col min="8" max="8" width="23.85546875" bestFit="1" customWidth="1"/>
    <col min="9" max="9" width="28.7109375" bestFit="1" customWidth="1"/>
    <col min="10" max="10" width="21.7109375" bestFit="1" customWidth="1"/>
  </cols>
  <sheetData>
    <row r="1" spans="5:6" x14ac:dyDescent="0.25">
      <c r="E1" s="24" t="s">
        <v>119</v>
      </c>
    </row>
    <row r="3" spans="5:6" x14ac:dyDescent="0.25">
      <c r="E3" t="s">
        <v>22</v>
      </c>
    </row>
    <row r="5" spans="5:6" x14ac:dyDescent="0.25">
      <c r="E5" t="s">
        <v>23</v>
      </c>
      <c r="F5">
        <v>30</v>
      </c>
    </row>
    <row r="7" spans="5:6" x14ac:dyDescent="0.25">
      <c r="E7" t="s">
        <v>24</v>
      </c>
      <c r="F7" s="2">
        <v>26</v>
      </c>
    </row>
    <row r="8" spans="5:6" x14ac:dyDescent="0.25">
      <c r="E8" t="s">
        <v>25</v>
      </c>
      <c r="F8" s="2">
        <v>4</v>
      </c>
    </row>
    <row r="15" spans="5:6" x14ac:dyDescent="0.25">
      <c r="F15" s="3"/>
    </row>
    <row r="19" spans="8:10" x14ac:dyDescent="0.25">
      <c r="H19" s="6" t="s">
        <v>139</v>
      </c>
      <c r="I19" s="6" t="s">
        <v>140</v>
      </c>
      <c r="J19" s="6" t="s">
        <v>141</v>
      </c>
    </row>
    <row r="20" spans="8:10" x14ac:dyDescent="0.25">
      <c r="H20" s="31">
        <v>70000</v>
      </c>
      <c r="I20" s="31">
        <v>60000</v>
      </c>
      <c r="J20" s="7">
        <f>I20/H20</f>
        <v>0.8571428571428571</v>
      </c>
    </row>
  </sheetData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2CC879A-B2BC-4050-A51A-DC154C7AA1A2}">
            <x14:iconSet iconSet="3Arrows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Arrows" iconId="2"/>
              <x14:cfIcon iconSet="3TrafficLights1" iconId="1"/>
              <x14:cfIcon iconSet="3Arrows" iconId="0"/>
            </x14:iconSet>
          </x14:cfRule>
          <xm:sqref>J20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8"/>
  <sheetViews>
    <sheetView workbookViewId="0">
      <selection activeCell="E17" sqref="E17"/>
    </sheetView>
  </sheetViews>
  <sheetFormatPr defaultRowHeight="15" x14ac:dyDescent="0.25"/>
  <cols>
    <col min="6" max="6" width="10.42578125" bestFit="1" customWidth="1"/>
    <col min="7" max="7" width="21.7109375" bestFit="1" customWidth="1"/>
  </cols>
  <sheetData>
    <row r="7" spans="4:7" x14ac:dyDescent="0.25">
      <c r="D7" t="s">
        <v>19</v>
      </c>
      <c r="E7" t="s">
        <v>20</v>
      </c>
      <c r="F7" t="s">
        <v>26</v>
      </c>
      <c r="G7" t="s">
        <v>72</v>
      </c>
    </row>
    <row r="8" spans="4:7" x14ac:dyDescent="0.25">
      <c r="D8">
        <v>30</v>
      </c>
      <c r="E8">
        <v>33</v>
      </c>
      <c r="F8" s="3">
        <f>3/D8</f>
        <v>0.1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7:H23"/>
  <sheetViews>
    <sheetView topLeftCell="A4" workbookViewId="0">
      <selection activeCell="B13" sqref="B13"/>
    </sheetView>
  </sheetViews>
  <sheetFormatPr defaultRowHeight="15" x14ac:dyDescent="0.25"/>
  <cols>
    <col min="5" max="5" width="13.140625" bestFit="1" customWidth="1"/>
  </cols>
  <sheetData>
    <row r="17" spans="5:8" x14ac:dyDescent="0.25">
      <c r="E17" s="4" t="s">
        <v>62</v>
      </c>
      <c r="F17" s="4" t="s">
        <v>122</v>
      </c>
      <c r="G17" s="4" t="s">
        <v>142</v>
      </c>
      <c r="H17" s="4" t="s">
        <v>37</v>
      </c>
    </row>
    <row r="18" spans="5:8" x14ac:dyDescent="0.25">
      <c r="E18" s="4" t="s">
        <v>57</v>
      </c>
      <c r="F18" s="33">
        <v>0.9</v>
      </c>
      <c r="G18" s="33">
        <v>0.85</v>
      </c>
      <c r="H18" s="5">
        <f>(G18/F18)*100%</f>
        <v>0.94444444444444442</v>
      </c>
    </row>
    <row r="19" spans="5:8" x14ac:dyDescent="0.25">
      <c r="E19" s="4" t="s">
        <v>60</v>
      </c>
      <c r="F19" s="33">
        <v>0.95</v>
      </c>
      <c r="G19" s="33">
        <v>0.92</v>
      </c>
      <c r="H19" s="5">
        <f>(G19/F19)*100%</f>
        <v>0.96842105263157907</v>
      </c>
    </row>
    <row r="20" spans="5:8" x14ac:dyDescent="0.25">
      <c r="E20" s="34" t="s">
        <v>151</v>
      </c>
      <c r="F20" s="33">
        <v>0.85</v>
      </c>
      <c r="G20" s="33">
        <v>0.82</v>
      </c>
      <c r="H20" s="5">
        <f t="shared" ref="H20:H23" si="0">(G20/F20)*100%</f>
        <v>0.96470588235294119</v>
      </c>
    </row>
    <row r="21" spans="5:8" x14ac:dyDescent="0.25">
      <c r="E21" s="34" t="s">
        <v>59</v>
      </c>
      <c r="F21" s="33">
        <v>0.9</v>
      </c>
      <c r="G21" s="33">
        <v>0.87</v>
      </c>
      <c r="H21" s="5">
        <f t="shared" si="0"/>
        <v>0.96666666666666667</v>
      </c>
    </row>
    <row r="22" spans="5:8" x14ac:dyDescent="0.25">
      <c r="E22" s="34" t="s">
        <v>63</v>
      </c>
      <c r="F22" s="33">
        <v>0.8</v>
      </c>
      <c r="G22" s="33">
        <v>0.79</v>
      </c>
      <c r="H22" s="5">
        <f t="shared" si="0"/>
        <v>0.98750000000000004</v>
      </c>
    </row>
    <row r="23" spans="5:8" x14ac:dyDescent="0.25">
      <c r="E23" s="34" t="s">
        <v>65</v>
      </c>
      <c r="F23" s="33">
        <v>0.9</v>
      </c>
      <c r="G23" s="33">
        <v>0.87</v>
      </c>
      <c r="H23" s="5">
        <f t="shared" si="0"/>
        <v>0.96666666666666667</v>
      </c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23D37B4-579A-47E0-8652-FE5B96524035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H18:H23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9:H20"/>
  <sheetViews>
    <sheetView workbookViewId="0">
      <selection activeCell="H21" sqref="H21"/>
    </sheetView>
  </sheetViews>
  <sheetFormatPr defaultRowHeight="15" x14ac:dyDescent="0.25"/>
  <sheetData>
    <row r="19" spans="6:8" x14ac:dyDescent="0.25">
      <c r="F19" s="4" t="s">
        <v>122</v>
      </c>
      <c r="G19" s="4" t="s">
        <v>142</v>
      </c>
      <c r="H19" s="4" t="s">
        <v>37</v>
      </c>
    </row>
    <row r="20" spans="6:8" x14ac:dyDescent="0.25">
      <c r="F20" s="4">
        <v>1</v>
      </c>
      <c r="G20" s="4">
        <v>1.01</v>
      </c>
      <c r="H20" s="4">
        <f>G20-F20</f>
        <v>1.0000000000000009E-2</v>
      </c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51C8949-D3E1-4610-9097-645680C50E80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H20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30"/>
  <sheetViews>
    <sheetView topLeftCell="A22" workbookViewId="0">
      <selection activeCell="D27" sqref="D27"/>
    </sheetView>
  </sheetViews>
  <sheetFormatPr defaultRowHeight="15" x14ac:dyDescent="0.25"/>
  <cols>
    <col min="4" max="4" width="43.42578125" bestFit="1" customWidth="1"/>
    <col min="5" max="5" width="13.5703125" bestFit="1" customWidth="1"/>
  </cols>
  <sheetData>
    <row r="7" spans="4:5" x14ac:dyDescent="0.25">
      <c r="D7" t="s">
        <v>7</v>
      </c>
      <c r="E7" t="s">
        <v>21</v>
      </c>
    </row>
    <row r="8" spans="4:5" x14ac:dyDescent="0.25">
      <c r="D8" s="9" t="s">
        <v>22</v>
      </c>
    </row>
    <row r="9" spans="4:5" x14ac:dyDescent="0.25">
      <c r="D9" s="9" t="s">
        <v>18</v>
      </c>
    </row>
    <row r="10" spans="4:5" x14ac:dyDescent="0.25">
      <c r="D10" s="9" t="s">
        <v>16</v>
      </c>
    </row>
    <row r="11" spans="4:5" x14ac:dyDescent="0.25">
      <c r="D11" s="9" t="s">
        <v>9</v>
      </c>
    </row>
    <row r="12" spans="4:5" x14ac:dyDescent="0.25">
      <c r="D12" s="9" t="s">
        <v>17</v>
      </c>
    </row>
    <row r="13" spans="4:5" x14ac:dyDescent="0.25">
      <c r="D13" s="9" t="s">
        <v>8</v>
      </c>
    </row>
    <row r="18" spans="4:4" x14ac:dyDescent="0.25">
      <c r="D18" t="s">
        <v>10</v>
      </c>
    </row>
    <row r="20" spans="4:4" x14ac:dyDescent="0.25">
      <c r="D20" s="9" t="s">
        <v>11</v>
      </c>
    </row>
    <row r="21" spans="4:4" x14ac:dyDescent="0.25">
      <c r="D21" s="9" t="s">
        <v>12</v>
      </c>
    </row>
    <row r="22" spans="4:4" x14ac:dyDescent="0.25">
      <c r="D22" s="9" t="s">
        <v>13</v>
      </c>
    </row>
    <row r="23" spans="4:4" x14ac:dyDescent="0.25">
      <c r="D23" s="9" t="s">
        <v>14</v>
      </c>
    </row>
    <row r="27" spans="4:4" x14ac:dyDescent="0.25">
      <c r="D27" t="s">
        <v>15</v>
      </c>
    </row>
    <row r="30" spans="4:4" x14ac:dyDescent="0.25">
      <c r="D30" t="s">
        <v>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0:H22"/>
  <sheetViews>
    <sheetView topLeftCell="A7" workbookViewId="0">
      <selection activeCell="F25" sqref="F25"/>
    </sheetView>
  </sheetViews>
  <sheetFormatPr defaultRowHeight="15" x14ac:dyDescent="0.25"/>
  <sheetData>
    <row r="20" spans="5:8" x14ac:dyDescent="0.25">
      <c r="E20" s="4" t="s">
        <v>62</v>
      </c>
      <c r="F20" s="4" t="s">
        <v>122</v>
      </c>
      <c r="G20" s="4" t="s">
        <v>142</v>
      </c>
      <c r="H20" s="4" t="s">
        <v>37</v>
      </c>
    </row>
    <row r="21" spans="5:8" x14ac:dyDescent="0.25">
      <c r="E21" s="4" t="s">
        <v>57</v>
      </c>
      <c r="F21" s="4">
        <v>2.2000000000000002</v>
      </c>
      <c r="G21" s="4">
        <v>1.9</v>
      </c>
      <c r="H21" s="4">
        <f>G21-F21</f>
        <v>-0.30000000000000027</v>
      </c>
    </row>
    <row r="22" spans="5:8" x14ac:dyDescent="0.25">
      <c r="E22" s="4" t="s">
        <v>60</v>
      </c>
      <c r="F22" s="4">
        <v>2</v>
      </c>
      <c r="G22" s="4">
        <v>2.2000000000000002</v>
      </c>
      <c r="H22" s="4">
        <f>G22-F22</f>
        <v>0.20000000000000018</v>
      </c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E1C7BEA-DCC2-4B7A-B0F8-68318C6AC59F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H21</xm:sqref>
        </x14:conditionalFormatting>
        <x14:conditionalFormatting xmlns:xm="http://schemas.microsoft.com/office/excel/2006/main">
          <x14:cfRule type="iconSet" priority="1" id="{254DD7D7-4218-4B26-B38D-3A1CB73D710F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H22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9:I22"/>
  <sheetViews>
    <sheetView workbookViewId="0">
      <selection activeCell="K7" sqref="K7"/>
    </sheetView>
  </sheetViews>
  <sheetFormatPr defaultRowHeight="15" x14ac:dyDescent="0.25"/>
  <cols>
    <col min="4" max="4" width="14.85546875" bestFit="1" customWidth="1"/>
    <col min="5" max="5" width="18" bestFit="1" customWidth="1"/>
    <col min="6" max="6" width="21.5703125" bestFit="1" customWidth="1"/>
    <col min="9" max="9" width="10.42578125" bestFit="1" customWidth="1"/>
  </cols>
  <sheetData>
    <row r="19" spans="4:9" x14ac:dyDescent="0.25">
      <c r="D19" s="4" t="s">
        <v>133</v>
      </c>
      <c r="E19" s="4" t="s">
        <v>152</v>
      </c>
      <c r="F19" s="4" t="s">
        <v>154</v>
      </c>
      <c r="G19" s="4" t="s">
        <v>150</v>
      </c>
      <c r="H19" s="34" t="s">
        <v>122</v>
      </c>
      <c r="I19" s="34" t="s">
        <v>37</v>
      </c>
    </row>
    <row r="20" spans="4:9" x14ac:dyDescent="0.25">
      <c r="D20" s="4" t="s">
        <v>153</v>
      </c>
      <c r="E20" s="4">
        <v>5000</v>
      </c>
      <c r="F20" s="4">
        <v>4000</v>
      </c>
      <c r="G20" s="35">
        <f>F20/E20</f>
        <v>0.8</v>
      </c>
      <c r="H20" s="4">
        <v>1</v>
      </c>
      <c r="I20" s="5">
        <f>(G20/H20)*100%</f>
        <v>0.8</v>
      </c>
    </row>
    <row r="21" spans="4:9" x14ac:dyDescent="0.25">
      <c r="D21" s="4" t="s">
        <v>155</v>
      </c>
      <c r="E21" s="4">
        <v>4000</v>
      </c>
      <c r="F21" s="4">
        <v>5000</v>
      </c>
      <c r="G21" s="35">
        <f t="shared" ref="G21:G22" si="0">F21/E21</f>
        <v>1.25</v>
      </c>
      <c r="H21" s="4">
        <v>1</v>
      </c>
      <c r="I21" s="5">
        <f t="shared" ref="I21:I22" si="1">(G21/H21)*100%</f>
        <v>1.25</v>
      </c>
    </row>
    <row r="22" spans="4:9" x14ac:dyDescent="0.25">
      <c r="D22" s="4" t="s">
        <v>156</v>
      </c>
      <c r="E22" s="4">
        <v>6000</v>
      </c>
      <c r="F22" s="4">
        <v>5000</v>
      </c>
      <c r="G22" s="35">
        <f t="shared" si="0"/>
        <v>0.83333333333333337</v>
      </c>
      <c r="H22" s="4">
        <v>1</v>
      </c>
      <c r="I22" s="5">
        <f t="shared" si="1"/>
        <v>0.83333333333333337</v>
      </c>
    </row>
  </sheetData>
  <conditionalFormatting sqref="I20:I2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H18"/>
  <sheetViews>
    <sheetView workbookViewId="0">
      <selection activeCell="N4" sqref="N4"/>
    </sheetView>
  </sheetViews>
  <sheetFormatPr defaultRowHeight="15" x14ac:dyDescent="0.25"/>
  <sheetData>
    <row r="17" spans="6:8" x14ac:dyDescent="0.25">
      <c r="F17" s="4" t="s">
        <v>122</v>
      </c>
      <c r="G17" s="4" t="s">
        <v>144</v>
      </c>
      <c r="H17" s="4" t="s">
        <v>37</v>
      </c>
    </row>
    <row r="18" spans="6:8" x14ac:dyDescent="0.25">
      <c r="F18" s="33">
        <v>1</v>
      </c>
      <c r="G18" s="33">
        <v>0.85</v>
      </c>
      <c r="H18" s="5">
        <f>(G18/F18)*100%</f>
        <v>0.85</v>
      </c>
    </row>
  </sheetData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7791E71-5545-4366-812F-ED19A3B750A4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1"/>
              <x14:cfIcon iconSet="3Arrows" iconId="0"/>
            </x14:iconSet>
          </x14:cfRule>
          <xm:sqref>H18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H18"/>
  <sheetViews>
    <sheetView workbookViewId="0">
      <selection activeCell="M9" sqref="M9"/>
    </sheetView>
  </sheetViews>
  <sheetFormatPr defaultRowHeight="15" x14ac:dyDescent="0.25"/>
  <cols>
    <col min="7" max="7" width="12.85546875" bestFit="1" customWidth="1"/>
  </cols>
  <sheetData>
    <row r="17" spans="6:8" x14ac:dyDescent="0.25">
      <c r="F17" t="s">
        <v>122</v>
      </c>
      <c r="G17" t="s">
        <v>143</v>
      </c>
      <c r="H17" t="s">
        <v>37</v>
      </c>
    </row>
    <row r="18" spans="6:8" x14ac:dyDescent="0.25">
      <c r="F18" s="32">
        <v>0.9</v>
      </c>
      <c r="G18" s="32">
        <v>0.75</v>
      </c>
      <c r="H18" s="3">
        <f>(G18/F18)*100%</f>
        <v>0.83333333333333326</v>
      </c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A25FE31-A352-4CF5-9B6F-8997E8117DBF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1"/>
              <x14:cfIcon iconSet="3Arrows" iconId="0"/>
            </x14:iconSet>
          </x14:cfRule>
          <xm:sqref>H18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G21"/>
  <sheetViews>
    <sheetView workbookViewId="0">
      <selection activeCell="F21" sqref="F21"/>
    </sheetView>
  </sheetViews>
  <sheetFormatPr defaultRowHeight="15" x14ac:dyDescent="0.25"/>
  <cols>
    <col min="6" max="6" width="20.28515625" bestFit="1" customWidth="1"/>
  </cols>
  <sheetData>
    <row r="17" spans="6:7" x14ac:dyDescent="0.25">
      <c r="F17" s="4" t="s">
        <v>145</v>
      </c>
      <c r="G17" s="4" t="s">
        <v>150</v>
      </c>
    </row>
    <row r="18" spans="6:7" x14ac:dyDescent="0.25">
      <c r="F18" s="4" t="s">
        <v>146</v>
      </c>
      <c r="G18" s="5">
        <v>0.2</v>
      </c>
    </row>
    <row r="19" spans="6:7" x14ac:dyDescent="0.25">
      <c r="F19" s="4" t="s">
        <v>147</v>
      </c>
      <c r="G19" s="5">
        <v>0.4</v>
      </c>
    </row>
    <row r="20" spans="6:7" x14ac:dyDescent="0.25">
      <c r="F20" s="4" t="s">
        <v>148</v>
      </c>
      <c r="G20" s="5">
        <v>0.1</v>
      </c>
    </row>
    <row r="21" spans="6:7" x14ac:dyDescent="0.25">
      <c r="F21" s="4" t="s">
        <v>149</v>
      </c>
      <c r="G21" s="5">
        <v>0.3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N23"/>
  <sheetViews>
    <sheetView topLeftCell="A7" workbookViewId="0">
      <selection activeCell="H28" sqref="H28"/>
    </sheetView>
  </sheetViews>
  <sheetFormatPr defaultRowHeight="15" x14ac:dyDescent="0.25"/>
  <cols>
    <col min="2" max="2" width="12.140625" bestFit="1" customWidth="1"/>
    <col min="10" max="10" width="9.5703125" customWidth="1"/>
    <col min="11" max="11" width="10.85546875" bestFit="1" customWidth="1"/>
    <col min="13" max="13" width="10.42578125" bestFit="1" customWidth="1"/>
  </cols>
  <sheetData>
    <row r="20" spans="2:14" x14ac:dyDescent="0.25">
      <c r="B20" s="4" t="s">
        <v>157</v>
      </c>
      <c r="C20" s="4" t="s">
        <v>158</v>
      </c>
      <c r="D20" s="4" t="s">
        <v>159</v>
      </c>
      <c r="E20" s="4" t="s">
        <v>160</v>
      </c>
      <c r="F20" s="4" t="s">
        <v>161</v>
      </c>
      <c r="G20" s="4" t="s">
        <v>84</v>
      </c>
      <c r="H20" s="4" t="s">
        <v>162</v>
      </c>
      <c r="I20" s="4" t="s">
        <v>163</v>
      </c>
      <c r="J20" s="4" t="s">
        <v>164</v>
      </c>
      <c r="K20" s="4" t="s">
        <v>165</v>
      </c>
      <c r="L20" s="4" t="s">
        <v>166</v>
      </c>
      <c r="M20" s="4" t="s">
        <v>167</v>
      </c>
      <c r="N20" s="4" t="s">
        <v>168</v>
      </c>
    </row>
    <row r="21" spans="2:14" x14ac:dyDescent="0.25">
      <c r="B21" s="4" t="s">
        <v>79</v>
      </c>
      <c r="C21" s="4">
        <v>10000</v>
      </c>
      <c r="D21" s="4">
        <v>10000</v>
      </c>
      <c r="E21" s="4">
        <v>12000</v>
      </c>
      <c r="F21" s="4">
        <v>12000</v>
      </c>
      <c r="G21" s="4">
        <v>12000</v>
      </c>
      <c r="H21" s="4">
        <v>15000</v>
      </c>
      <c r="I21" s="4">
        <v>15000</v>
      </c>
      <c r="J21" s="4">
        <v>15000</v>
      </c>
      <c r="K21" s="4">
        <v>15000</v>
      </c>
      <c r="L21" s="4">
        <v>16000</v>
      </c>
      <c r="M21" s="4">
        <v>16000</v>
      </c>
      <c r="N21" s="4">
        <v>16000</v>
      </c>
    </row>
    <row r="22" spans="2:14" x14ac:dyDescent="0.25">
      <c r="B22" s="4" t="s">
        <v>169</v>
      </c>
      <c r="C22" s="4">
        <v>8000</v>
      </c>
      <c r="D22" s="4">
        <v>3000</v>
      </c>
      <c r="E22" s="4">
        <v>2000</v>
      </c>
      <c r="F22" s="4">
        <v>0</v>
      </c>
      <c r="G22" s="4">
        <v>0</v>
      </c>
      <c r="H22" s="4">
        <v>4000</v>
      </c>
      <c r="I22" s="4">
        <v>0</v>
      </c>
      <c r="J22" s="4">
        <v>1000</v>
      </c>
      <c r="K22" s="4">
        <v>0</v>
      </c>
      <c r="L22" s="4">
        <v>0</v>
      </c>
      <c r="M22" s="4">
        <v>0</v>
      </c>
      <c r="N22" s="4">
        <v>0</v>
      </c>
    </row>
    <row r="23" spans="2:14" x14ac:dyDescent="0.25">
      <c r="B23" s="4" t="s">
        <v>170</v>
      </c>
      <c r="C23" s="5">
        <f>(C22/C21)*100%</f>
        <v>0.8</v>
      </c>
      <c r="D23" s="5">
        <f t="shared" ref="D23:N23" si="0">(D22/D21)*100%</f>
        <v>0.3</v>
      </c>
      <c r="E23" s="5">
        <f t="shared" si="0"/>
        <v>0.16666666666666666</v>
      </c>
      <c r="F23" s="5">
        <f t="shared" si="0"/>
        <v>0</v>
      </c>
      <c r="G23" s="5">
        <f t="shared" si="0"/>
        <v>0</v>
      </c>
      <c r="H23" s="5">
        <f t="shared" si="0"/>
        <v>0.26666666666666666</v>
      </c>
      <c r="I23" s="5">
        <f t="shared" si="0"/>
        <v>0</v>
      </c>
      <c r="J23" s="5">
        <f t="shared" si="0"/>
        <v>6.6666666666666666E-2</v>
      </c>
      <c r="K23" s="5">
        <f t="shared" si="0"/>
        <v>0</v>
      </c>
      <c r="L23" s="5">
        <f t="shared" si="0"/>
        <v>0</v>
      </c>
      <c r="M23" s="5">
        <f t="shared" si="0"/>
        <v>0</v>
      </c>
      <c r="N23" s="5">
        <f t="shared" si="0"/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9:G22"/>
  <sheetViews>
    <sheetView workbookViewId="0">
      <selection activeCell="I14" sqref="I14"/>
    </sheetView>
  </sheetViews>
  <sheetFormatPr defaultRowHeight="15" x14ac:dyDescent="0.25"/>
  <cols>
    <col min="4" max="4" width="11.5703125" bestFit="1" customWidth="1"/>
    <col min="5" max="7" width="19" bestFit="1" customWidth="1"/>
  </cols>
  <sheetData>
    <row r="19" spans="4:7" x14ac:dyDescent="0.25">
      <c r="D19" s="4" t="s">
        <v>133</v>
      </c>
      <c r="E19" s="4" t="s">
        <v>122</v>
      </c>
      <c r="F19" s="4" t="s">
        <v>172</v>
      </c>
      <c r="G19" s="4" t="s">
        <v>171</v>
      </c>
    </row>
    <row r="20" spans="4:7" x14ac:dyDescent="0.25">
      <c r="D20" s="4" t="s">
        <v>129</v>
      </c>
      <c r="E20" s="4">
        <v>100000</v>
      </c>
      <c r="F20" s="4">
        <v>5000</v>
      </c>
      <c r="G20" s="4">
        <v>30000</v>
      </c>
    </row>
    <row r="21" spans="4:7" x14ac:dyDescent="0.25">
      <c r="D21" s="4" t="s">
        <v>130</v>
      </c>
      <c r="E21" s="4">
        <v>120000</v>
      </c>
      <c r="F21" s="4">
        <v>3000</v>
      </c>
      <c r="G21" s="4">
        <v>25000</v>
      </c>
    </row>
    <row r="22" spans="4:7" x14ac:dyDescent="0.25">
      <c r="D22" s="4" t="s">
        <v>131</v>
      </c>
      <c r="E22" s="4">
        <v>150000</v>
      </c>
      <c r="F22" s="4">
        <v>2000</v>
      </c>
      <c r="G22" s="4">
        <v>15000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M24"/>
  <sheetViews>
    <sheetView topLeftCell="E10" workbookViewId="0">
      <selection activeCell="J29" sqref="J29"/>
    </sheetView>
  </sheetViews>
  <sheetFormatPr defaultRowHeight="15" x14ac:dyDescent="0.25"/>
  <cols>
    <col min="4" max="4" width="19.85546875" bestFit="1" customWidth="1"/>
    <col min="9" max="9" width="14.7109375" bestFit="1" customWidth="1"/>
    <col min="10" max="10" width="16.85546875" bestFit="1" customWidth="1"/>
    <col min="11" max="11" width="16.85546875" customWidth="1"/>
    <col min="12" max="12" width="13.7109375" bestFit="1" customWidth="1"/>
    <col min="13" max="13" width="19.85546875" bestFit="1" customWidth="1"/>
  </cols>
  <sheetData>
    <row r="1" spans="2:5" x14ac:dyDescent="0.25">
      <c r="B1" s="24" t="s">
        <v>116</v>
      </c>
    </row>
    <row r="4" spans="2:5" x14ac:dyDescent="0.25">
      <c r="E4" t="s">
        <v>15</v>
      </c>
    </row>
    <row r="10" spans="2:5" x14ac:dyDescent="0.25">
      <c r="D10" s="36" t="s">
        <v>111</v>
      </c>
      <c r="E10" s="36"/>
    </row>
    <row r="11" spans="2:5" x14ac:dyDescent="0.25">
      <c r="D11" t="s">
        <v>112</v>
      </c>
      <c r="E11">
        <v>30000</v>
      </c>
    </row>
    <row r="12" spans="2:5" x14ac:dyDescent="0.25">
      <c r="D12" t="s">
        <v>115</v>
      </c>
      <c r="E12">
        <v>10000</v>
      </c>
    </row>
    <row r="13" spans="2:5" x14ac:dyDescent="0.25">
      <c r="D13" t="s">
        <v>114</v>
      </c>
      <c r="E13">
        <v>25000</v>
      </c>
    </row>
    <row r="14" spans="2:5" x14ac:dyDescent="0.25">
      <c r="D14" t="s">
        <v>113</v>
      </c>
      <c r="E14">
        <v>40000</v>
      </c>
    </row>
    <row r="15" spans="2:5" x14ac:dyDescent="0.25">
      <c r="D15" t="s">
        <v>110</v>
      </c>
      <c r="E15">
        <f>SUM(E11:E14)</f>
        <v>105000</v>
      </c>
    </row>
    <row r="23" spans="9:13" x14ac:dyDescent="0.25">
      <c r="I23" s="11" t="s">
        <v>112</v>
      </c>
      <c r="J23" s="11" t="s">
        <v>115</v>
      </c>
      <c r="K23" s="11" t="s">
        <v>114</v>
      </c>
      <c r="L23" s="11" t="s">
        <v>113</v>
      </c>
      <c r="M23" s="11" t="s">
        <v>110</v>
      </c>
    </row>
    <row r="24" spans="9:13" x14ac:dyDescent="0.25">
      <c r="I24" s="11">
        <v>30000</v>
      </c>
      <c r="J24" s="11">
        <v>10000</v>
      </c>
      <c r="K24" s="11">
        <v>2500</v>
      </c>
      <c r="L24" s="11">
        <v>40000</v>
      </c>
      <c r="M24" s="11">
        <f>SUM(I24:L24)</f>
        <v>82500</v>
      </c>
    </row>
  </sheetData>
  <mergeCells count="1">
    <mergeCell ref="D10:E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45"/>
  <sheetViews>
    <sheetView tabSelected="1" topLeftCell="I1" workbookViewId="0">
      <selection activeCell="O19" sqref="O19:Q20"/>
    </sheetView>
  </sheetViews>
  <sheetFormatPr defaultRowHeight="15" x14ac:dyDescent="0.25"/>
  <cols>
    <col min="1" max="1" width="16.7109375" bestFit="1" customWidth="1"/>
    <col min="2" max="3" width="10.42578125" bestFit="1" customWidth="1"/>
    <col min="5" max="5" width="10.7109375" bestFit="1" customWidth="1"/>
    <col min="6" max="7" width="10.42578125" bestFit="1" customWidth="1"/>
    <col min="9" max="9" width="10.42578125" bestFit="1" customWidth="1"/>
    <col min="12" max="13" width="10.42578125" bestFit="1" customWidth="1"/>
    <col min="15" max="15" width="20.85546875" customWidth="1"/>
    <col min="16" max="16" width="22.42578125" customWidth="1"/>
    <col min="17" max="17" width="24.42578125" customWidth="1"/>
    <col min="19" max="19" width="16.7109375" bestFit="1" customWidth="1"/>
    <col min="20" max="21" width="10.42578125" bestFit="1" customWidth="1"/>
    <col min="23" max="25" width="10.42578125" bestFit="1" customWidth="1"/>
    <col min="26" max="26" width="9.42578125" bestFit="1" customWidth="1"/>
    <col min="27" max="27" width="10.42578125" bestFit="1" customWidth="1"/>
    <col min="30" max="31" width="10.42578125" bestFit="1" customWidth="1"/>
  </cols>
  <sheetData>
    <row r="1" spans="1:13" x14ac:dyDescent="0.25">
      <c r="H1" s="24" t="s">
        <v>117</v>
      </c>
    </row>
    <row r="5" spans="1:13" x14ac:dyDescent="0.25">
      <c r="B5" t="s">
        <v>87</v>
      </c>
      <c r="C5" t="s">
        <v>88</v>
      </c>
      <c r="D5" t="s">
        <v>89</v>
      </c>
      <c r="E5" t="s">
        <v>90</v>
      </c>
      <c r="F5" t="s">
        <v>91</v>
      </c>
      <c r="G5" t="s">
        <v>84</v>
      </c>
      <c r="H5" t="s">
        <v>92</v>
      </c>
      <c r="I5" t="s">
        <v>93</v>
      </c>
      <c r="J5" t="s">
        <v>94</v>
      </c>
      <c r="K5" t="s">
        <v>95</v>
      </c>
      <c r="L5" t="s">
        <v>96</v>
      </c>
      <c r="M5" t="s">
        <v>97</v>
      </c>
    </row>
    <row r="6" spans="1:13" x14ac:dyDescent="0.25">
      <c r="A6" t="s">
        <v>175</v>
      </c>
      <c r="B6">
        <v>30000</v>
      </c>
      <c r="C6">
        <v>20000</v>
      </c>
      <c r="D6">
        <v>28000</v>
      </c>
      <c r="E6">
        <v>27000</v>
      </c>
      <c r="F6">
        <v>22000</v>
      </c>
      <c r="G6">
        <v>32000</v>
      </c>
      <c r="H6">
        <v>21000</v>
      </c>
      <c r="I6">
        <v>29000</v>
      </c>
      <c r="J6">
        <v>26000</v>
      </c>
      <c r="K6">
        <v>30000</v>
      </c>
      <c r="L6">
        <v>31000</v>
      </c>
      <c r="M6">
        <v>27000</v>
      </c>
    </row>
    <row r="7" spans="1:13" x14ac:dyDescent="0.25">
      <c r="A7" t="s">
        <v>176</v>
      </c>
      <c r="B7">
        <v>28000</v>
      </c>
      <c r="C7">
        <v>21000</v>
      </c>
      <c r="D7">
        <v>24000</v>
      </c>
      <c r="E7">
        <v>25000</v>
      </c>
      <c r="F7">
        <v>20000</v>
      </c>
      <c r="G7">
        <v>28000</v>
      </c>
      <c r="H7">
        <v>20000</v>
      </c>
      <c r="I7">
        <v>24000</v>
      </c>
      <c r="J7">
        <v>23000</v>
      </c>
      <c r="K7">
        <v>27000</v>
      </c>
      <c r="L7">
        <v>27000</v>
      </c>
      <c r="M7">
        <v>25000</v>
      </c>
    </row>
    <row r="9" spans="1:13" x14ac:dyDescent="0.25">
      <c r="A9" t="s">
        <v>120</v>
      </c>
      <c r="B9">
        <v>50000</v>
      </c>
      <c r="C9">
        <v>30000</v>
      </c>
      <c r="D9">
        <v>40000</v>
      </c>
      <c r="E9">
        <v>30000</v>
      </c>
      <c r="F9">
        <v>30000</v>
      </c>
      <c r="G9">
        <v>40000</v>
      </c>
      <c r="H9">
        <v>30000</v>
      </c>
      <c r="I9">
        <v>40000</v>
      </c>
      <c r="J9">
        <v>30000</v>
      </c>
      <c r="K9">
        <v>40000</v>
      </c>
      <c r="L9">
        <v>25000</v>
      </c>
      <c r="M9">
        <v>30000</v>
      </c>
    </row>
    <row r="10" spans="1:13" x14ac:dyDescent="0.25">
      <c r="A10" t="s">
        <v>121</v>
      </c>
      <c r="B10">
        <v>25000</v>
      </c>
      <c r="C10">
        <v>20000</v>
      </c>
      <c r="D10">
        <v>25000</v>
      </c>
      <c r="E10">
        <v>22000</v>
      </c>
      <c r="F10">
        <v>18000</v>
      </c>
      <c r="G10">
        <v>25000</v>
      </c>
      <c r="H10">
        <v>22000</v>
      </c>
      <c r="I10">
        <v>20000</v>
      </c>
      <c r="J10">
        <v>25000</v>
      </c>
      <c r="K10">
        <v>30000</v>
      </c>
      <c r="L10">
        <v>25000</v>
      </c>
      <c r="M10">
        <v>22000</v>
      </c>
    </row>
    <row r="17" spans="1:31" x14ac:dyDescent="0.25">
      <c r="B17" t="s">
        <v>87</v>
      </c>
      <c r="C17" t="s">
        <v>88</v>
      </c>
      <c r="D17" t="s">
        <v>89</v>
      </c>
      <c r="E17" t="s">
        <v>90</v>
      </c>
      <c r="F17" t="s">
        <v>91</v>
      </c>
      <c r="G17" t="s">
        <v>84</v>
      </c>
      <c r="H17" t="s">
        <v>92</v>
      </c>
      <c r="I17" t="s">
        <v>93</v>
      </c>
      <c r="J17" t="s">
        <v>94</v>
      </c>
      <c r="K17" t="s">
        <v>95</v>
      </c>
      <c r="L17" t="s">
        <v>96</v>
      </c>
      <c r="M17" t="s">
        <v>97</v>
      </c>
    </row>
    <row r="18" spans="1:31" x14ac:dyDescent="0.25">
      <c r="A18" t="s">
        <v>120</v>
      </c>
      <c r="B18">
        <v>50000</v>
      </c>
      <c r="C18">
        <v>30000</v>
      </c>
      <c r="D18">
        <v>40000</v>
      </c>
      <c r="E18">
        <v>30000</v>
      </c>
      <c r="F18">
        <v>30000</v>
      </c>
      <c r="G18">
        <v>40000</v>
      </c>
      <c r="H18">
        <v>30000</v>
      </c>
      <c r="I18">
        <v>40000</v>
      </c>
      <c r="J18">
        <v>30000</v>
      </c>
      <c r="K18">
        <v>40000</v>
      </c>
      <c r="L18">
        <v>25000</v>
      </c>
      <c r="M18">
        <v>30000</v>
      </c>
    </row>
    <row r="19" spans="1:31" x14ac:dyDescent="0.25">
      <c r="A19" t="s">
        <v>85</v>
      </c>
      <c r="B19">
        <v>30000</v>
      </c>
      <c r="C19">
        <v>20000</v>
      </c>
      <c r="D19">
        <v>28000</v>
      </c>
      <c r="E19">
        <v>27000</v>
      </c>
      <c r="F19">
        <v>22000</v>
      </c>
      <c r="G19">
        <v>32000</v>
      </c>
      <c r="H19">
        <v>21000</v>
      </c>
      <c r="I19">
        <v>29000</v>
      </c>
      <c r="J19">
        <v>26000</v>
      </c>
      <c r="K19">
        <v>30000</v>
      </c>
      <c r="L19">
        <v>31000</v>
      </c>
      <c r="M19">
        <v>27000</v>
      </c>
      <c r="O19" s="11" t="s">
        <v>177</v>
      </c>
      <c r="P19" s="11" t="s">
        <v>178</v>
      </c>
      <c r="Q19" s="11" t="s">
        <v>98</v>
      </c>
      <c r="S19" s="6"/>
      <c r="T19" s="6" t="s">
        <v>87</v>
      </c>
      <c r="U19" s="6" t="s">
        <v>88</v>
      </c>
      <c r="V19" s="6" t="s">
        <v>89</v>
      </c>
      <c r="W19" s="6" t="s">
        <v>90</v>
      </c>
      <c r="X19" s="6" t="s">
        <v>91</v>
      </c>
      <c r="Y19" s="6" t="s">
        <v>84</v>
      </c>
      <c r="Z19" s="6" t="s">
        <v>92</v>
      </c>
      <c r="AA19" s="6" t="s">
        <v>93</v>
      </c>
      <c r="AB19" s="6" t="s">
        <v>94</v>
      </c>
      <c r="AC19" s="6" t="s">
        <v>95</v>
      </c>
      <c r="AD19" s="6" t="s">
        <v>96</v>
      </c>
      <c r="AE19" s="6" t="s">
        <v>97</v>
      </c>
    </row>
    <row r="20" spans="1:31" x14ac:dyDescent="0.25">
      <c r="A20" t="s">
        <v>37</v>
      </c>
      <c r="B20" s="3">
        <f>B19/B18</f>
        <v>0.6</v>
      </c>
      <c r="C20" s="3">
        <f t="shared" ref="C20:M20" si="0">C19/C18</f>
        <v>0.66666666666666663</v>
      </c>
      <c r="D20" s="3">
        <f t="shared" si="0"/>
        <v>0.7</v>
      </c>
      <c r="E20" s="3">
        <f t="shared" si="0"/>
        <v>0.9</v>
      </c>
      <c r="F20" s="3">
        <f t="shared" si="0"/>
        <v>0.73333333333333328</v>
      </c>
      <c r="G20" s="3">
        <f t="shared" si="0"/>
        <v>0.8</v>
      </c>
      <c r="H20" s="3">
        <f t="shared" si="0"/>
        <v>0.7</v>
      </c>
      <c r="I20" s="3">
        <f t="shared" si="0"/>
        <v>0.72499999999999998</v>
      </c>
      <c r="J20" s="3">
        <f t="shared" si="0"/>
        <v>0.8666666666666667</v>
      </c>
      <c r="K20" s="3">
        <f t="shared" si="0"/>
        <v>0.75</v>
      </c>
      <c r="L20" s="3">
        <f t="shared" si="0"/>
        <v>1.24</v>
      </c>
      <c r="M20" s="3">
        <f t="shared" si="0"/>
        <v>0.9</v>
      </c>
      <c r="O20" s="11">
        <f>SUM(B6:M6)</f>
        <v>323000</v>
      </c>
      <c r="P20" s="11">
        <f>SUM(B7:M7)</f>
        <v>292000</v>
      </c>
      <c r="Q20" s="11">
        <f>O20-P20</f>
        <v>31000</v>
      </c>
      <c r="S20" s="6" t="s">
        <v>120</v>
      </c>
      <c r="T20" s="6">
        <v>50000</v>
      </c>
      <c r="U20" s="6">
        <v>30000</v>
      </c>
      <c r="V20" s="6">
        <v>40000</v>
      </c>
      <c r="W20" s="6">
        <v>30000</v>
      </c>
      <c r="X20" s="6">
        <v>30000</v>
      </c>
      <c r="Y20" s="6">
        <v>40000</v>
      </c>
      <c r="Z20" s="6">
        <v>30000</v>
      </c>
      <c r="AA20" s="6">
        <v>40000</v>
      </c>
      <c r="AB20" s="6">
        <v>30000</v>
      </c>
      <c r="AC20" s="6">
        <v>40000</v>
      </c>
      <c r="AD20" s="6">
        <v>25000</v>
      </c>
      <c r="AE20" s="6">
        <v>30000</v>
      </c>
    </row>
    <row r="21" spans="1:31" x14ac:dyDescent="0.25">
      <c r="S21" s="6" t="s">
        <v>85</v>
      </c>
      <c r="T21" s="6">
        <v>30000</v>
      </c>
      <c r="U21" s="6">
        <v>20000</v>
      </c>
      <c r="V21" s="6">
        <v>28000</v>
      </c>
      <c r="W21" s="6">
        <v>27000</v>
      </c>
      <c r="X21" s="6">
        <v>22000</v>
      </c>
      <c r="Y21" s="6">
        <v>32000</v>
      </c>
      <c r="Z21" s="6">
        <v>21000</v>
      </c>
      <c r="AA21" s="6">
        <v>29000</v>
      </c>
      <c r="AB21" s="6">
        <v>26000</v>
      </c>
      <c r="AC21" s="6">
        <v>30000</v>
      </c>
      <c r="AD21" s="6">
        <v>31000</v>
      </c>
      <c r="AE21" s="6">
        <v>27000</v>
      </c>
    </row>
    <row r="22" spans="1:31" x14ac:dyDescent="0.25">
      <c r="S22" s="6" t="s">
        <v>37</v>
      </c>
      <c r="T22" s="7">
        <f>T21/T20</f>
        <v>0.6</v>
      </c>
      <c r="U22" s="7">
        <f t="shared" ref="U22" si="1">U21/U20</f>
        <v>0.66666666666666663</v>
      </c>
      <c r="V22" s="7">
        <f t="shared" ref="V22" si="2">V21/V20</f>
        <v>0.7</v>
      </c>
      <c r="W22" s="7">
        <f t="shared" ref="W22" si="3">W21/W20</f>
        <v>0.9</v>
      </c>
      <c r="X22" s="7">
        <f t="shared" ref="X22" si="4">X21/X20</f>
        <v>0.73333333333333328</v>
      </c>
      <c r="Y22" s="7">
        <f t="shared" ref="Y22" si="5">Y21/Y20</f>
        <v>0.8</v>
      </c>
      <c r="Z22" s="7">
        <f t="shared" ref="Z22" si="6">Z21/Z20</f>
        <v>0.7</v>
      </c>
      <c r="AA22" s="7">
        <f t="shared" ref="AA22" si="7">AA21/AA20</f>
        <v>0.72499999999999998</v>
      </c>
      <c r="AB22" s="7">
        <f t="shared" ref="AB22" si="8">AB21/AB20</f>
        <v>0.8666666666666667</v>
      </c>
      <c r="AC22" s="7">
        <f t="shared" ref="AC22" si="9">AC21/AC20</f>
        <v>0.75</v>
      </c>
      <c r="AD22" s="7">
        <f t="shared" ref="AD22" si="10">AD21/AD20</f>
        <v>1.24</v>
      </c>
      <c r="AE22" s="7">
        <f t="shared" ref="AE22" si="11">AE21/AE20</f>
        <v>0.9</v>
      </c>
    </row>
    <row r="24" spans="1:31" x14ac:dyDescent="0.25">
      <c r="F24" s="22"/>
    </row>
    <row r="25" spans="1:31" x14ac:dyDescent="0.25">
      <c r="B25" t="s">
        <v>87</v>
      </c>
      <c r="C25" t="s">
        <v>88</v>
      </c>
      <c r="D25" t="s">
        <v>89</v>
      </c>
      <c r="E25" t="s">
        <v>90</v>
      </c>
      <c r="F25" t="s">
        <v>91</v>
      </c>
      <c r="G25" t="s">
        <v>84</v>
      </c>
      <c r="H25" t="s">
        <v>92</v>
      </c>
      <c r="I25" t="s">
        <v>93</v>
      </c>
      <c r="J25" t="s">
        <v>94</v>
      </c>
      <c r="K25" t="s">
        <v>95</v>
      </c>
      <c r="L25" t="s">
        <v>96</v>
      </c>
      <c r="M25" t="s">
        <v>97</v>
      </c>
    </row>
    <row r="26" spans="1:31" x14ac:dyDescent="0.25">
      <c r="A26" t="s">
        <v>121</v>
      </c>
      <c r="B26">
        <v>25000</v>
      </c>
      <c r="C26">
        <v>20000</v>
      </c>
      <c r="D26">
        <v>25000</v>
      </c>
      <c r="E26">
        <v>22000</v>
      </c>
      <c r="F26">
        <v>18000</v>
      </c>
      <c r="G26">
        <v>25000</v>
      </c>
      <c r="H26">
        <v>22000</v>
      </c>
      <c r="I26">
        <v>20000</v>
      </c>
      <c r="J26">
        <v>25000</v>
      </c>
      <c r="K26">
        <v>30000</v>
      </c>
      <c r="L26">
        <v>25000</v>
      </c>
      <c r="M26">
        <v>22000</v>
      </c>
    </row>
    <row r="27" spans="1:31" x14ac:dyDescent="0.25">
      <c r="A27" t="s">
        <v>86</v>
      </c>
      <c r="B27">
        <v>28000</v>
      </c>
      <c r="C27">
        <v>21000</v>
      </c>
      <c r="D27">
        <v>24000</v>
      </c>
      <c r="E27">
        <v>25000</v>
      </c>
      <c r="F27">
        <v>20000</v>
      </c>
      <c r="G27">
        <v>28000</v>
      </c>
      <c r="H27">
        <v>20000</v>
      </c>
      <c r="I27">
        <v>24000</v>
      </c>
      <c r="J27">
        <v>23000</v>
      </c>
      <c r="K27">
        <v>27000</v>
      </c>
      <c r="L27">
        <v>27000</v>
      </c>
      <c r="M27">
        <v>25000</v>
      </c>
    </row>
    <row r="28" spans="1:31" x14ac:dyDescent="0.25">
      <c r="A28" t="s">
        <v>37</v>
      </c>
      <c r="B28" s="3">
        <f>B27/B26</f>
        <v>1.1200000000000001</v>
      </c>
      <c r="C28" s="3">
        <f t="shared" ref="C28:M28" si="12">C27/C26</f>
        <v>1.05</v>
      </c>
      <c r="D28" s="3">
        <f t="shared" si="12"/>
        <v>0.96</v>
      </c>
      <c r="E28" s="3">
        <f t="shared" si="12"/>
        <v>1.1363636363636365</v>
      </c>
      <c r="F28" s="3">
        <f t="shared" si="12"/>
        <v>1.1111111111111112</v>
      </c>
      <c r="G28" s="3">
        <f t="shared" si="12"/>
        <v>1.1200000000000001</v>
      </c>
      <c r="H28" s="3">
        <f t="shared" si="12"/>
        <v>0.90909090909090906</v>
      </c>
      <c r="I28" s="3">
        <f t="shared" si="12"/>
        <v>1.2</v>
      </c>
      <c r="J28" s="3">
        <f t="shared" si="12"/>
        <v>0.92</v>
      </c>
      <c r="K28" s="3">
        <f t="shared" si="12"/>
        <v>0.9</v>
      </c>
      <c r="L28" s="3">
        <f t="shared" si="12"/>
        <v>1.08</v>
      </c>
      <c r="M28" s="3">
        <f t="shared" si="12"/>
        <v>1.1363636363636365</v>
      </c>
    </row>
    <row r="32" spans="1:31" x14ac:dyDescent="0.25">
      <c r="O32" s="37" t="s">
        <v>109</v>
      </c>
      <c r="P32" s="37"/>
    </row>
    <row r="33" spans="4:31" x14ac:dyDescent="0.25">
      <c r="O33" s="23" t="s">
        <v>107</v>
      </c>
      <c r="P33" s="23">
        <v>24800</v>
      </c>
    </row>
    <row r="34" spans="4:31" x14ac:dyDescent="0.25">
      <c r="O34" s="23" t="s">
        <v>108</v>
      </c>
      <c r="P34" s="23">
        <v>23000</v>
      </c>
    </row>
    <row r="35" spans="4:31" x14ac:dyDescent="0.25">
      <c r="D35" t="s">
        <v>99</v>
      </c>
      <c r="E35" t="s">
        <v>106</v>
      </c>
      <c r="F35" t="s">
        <v>100</v>
      </c>
      <c r="J35" s="22" t="s">
        <v>100</v>
      </c>
    </row>
    <row r="36" spans="4:31" x14ac:dyDescent="0.25">
      <c r="D36" t="s">
        <v>101</v>
      </c>
      <c r="E36">
        <v>30000</v>
      </c>
      <c r="F36">
        <v>27000</v>
      </c>
      <c r="J36" t="s">
        <v>107</v>
      </c>
    </row>
    <row r="37" spans="4:31" x14ac:dyDescent="0.25">
      <c r="D37" t="s">
        <v>102</v>
      </c>
      <c r="E37">
        <v>20000</v>
      </c>
      <c r="F37">
        <v>25000</v>
      </c>
      <c r="J37">
        <v>24800</v>
      </c>
    </row>
    <row r="38" spans="4:31" x14ac:dyDescent="0.25">
      <c r="D38" t="s">
        <v>103</v>
      </c>
      <c r="E38">
        <v>22000</v>
      </c>
      <c r="F38">
        <v>18000</v>
      </c>
      <c r="J38" t="s">
        <v>108</v>
      </c>
    </row>
    <row r="39" spans="4:31" x14ac:dyDescent="0.25">
      <c r="D39" t="s">
        <v>104</v>
      </c>
      <c r="E39">
        <v>29000</v>
      </c>
      <c r="F39">
        <v>22000</v>
      </c>
      <c r="J39">
        <v>23000</v>
      </c>
    </row>
    <row r="40" spans="4:31" x14ac:dyDescent="0.25">
      <c r="D40" t="s">
        <v>105</v>
      </c>
      <c r="E40">
        <v>40000</v>
      </c>
      <c r="F40">
        <v>32000</v>
      </c>
    </row>
    <row r="42" spans="4:31" x14ac:dyDescent="0.25">
      <c r="S42" s="25"/>
      <c r="T42" s="25" t="s">
        <v>87</v>
      </c>
      <c r="U42" s="25" t="s">
        <v>88</v>
      </c>
      <c r="V42" s="25" t="s">
        <v>89</v>
      </c>
      <c r="W42" s="25" t="s">
        <v>90</v>
      </c>
      <c r="X42" s="25" t="s">
        <v>91</v>
      </c>
      <c r="Y42" s="25" t="s">
        <v>84</v>
      </c>
      <c r="Z42" s="25" t="s">
        <v>92</v>
      </c>
      <c r="AA42" s="25" t="s">
        <v>93</v>
      </c>
      <c r="AB42" s="25" t="s">
        <v>94</v>
      </c>
      <c r="AC42" s="25" t="s">
        <v>95</v>
      </c>
      <c r="AD42" s="25" t="s">
        <v>96</v>
      </c>
      <c r="AE42" s="25" t="s">
        <v>97</v>
      </c>
    </row>
    <row r="43" spans="4:31" x14ac:dyDescent="0.25">
      <c r="S43" s="25" t="s">
        <v>121</v>
      </c>
      <c r="T43" s="25">
        <v>25000</v>
      </c>
      <c r="U43" s="25">
        <v>20000</v>
      </c>
      <c r="V43" s="25">
        <v>25000</v>
      </c>
      <c r="W43" s="25">
        <v>22000</v>
      </c>
      <c r="X43" s="25">
        <v>18000</v>
      </c>
      <c r="Y43" s="25">
        <v>25000</v>
      </c>
      <c r="Z43" s="25">
        <v>22000</v>
      </c>
      <c r="AA43" s="25">
        <v>20000</v>
      </c>
      <c r="AB43" s="25">
        <v>25000</v>
      </c>
      <c r="AC43" s="25">
        <v>30000</v>
      </c>
      <c r="AD43" s="25">
        <v>25000</v>
      </c>
      <c r="AE43" s="25">
        <v>22000</v>
      </c>
    </row>
    <row r="44" spans="4:31" x14ac:dyDescent="0.25">
      <c r="S44" s="25" t="s">
        <v>86</v>
      </c>
      <c r="T44" s="25">
        <v>28000</v>
      </c>
      <c r="U44" s="25">
        <v>21000</v>
      </c>
      <c r="V44" s="25">
        <v>24000</v>
      </c>
      <c r="W44" s="25">
        <v>25000</v>
      </c>
      <c r="X44" s="25">
        <v>20000</v>
      </c>
      <c r="Y44" s="25">
        <v>28000</v>
      </c>
      <c r="Z44" s="25">
        <v>20000</v>
      </c>
      <c r="AA44" s="25">
        <v>24000</v>
      </c>
      <c r="AB44" s="25">
        <v>23000</v>
      </c>
      <c r="AC44" s="25">
        <v>27000</v>
      </c>
      <c r="AD44" s="25">
        <v>27000</v>
      </c>
      <c r="AE44" s="25">
        <v>25000</v>
      </c>
    </row>
    <row r="45" spans="4:31" x14ac:dyDescent="0.25">
      <c r="S45" s="25" t="s">
        <v>37</v>
      </c>
      <c r="T45" s="26">
        <f>T44/T43</f>
        <v>1.1200000000000001</v>
      </c>
      <c r="U45" s="26">
        <f t="shared" ref="U45" si="13">U44/U43</f>
        <v>1.05</v>
      </c>
      <c r="V45" s="26">
        <f t="shared" ref="V45" si="14">V44/V43</f>
        <v>0.96</v>
      </c>
      <c r="W45" s="26">
        <f t="shared" ref="W45" si="15">W44/W43</f>
        <v>1.1363636363636365</v>
      </c>
      <c r="X45" s="26">
        <f t="shared" ref="X45" si="16">X44/X43</f>
        <v>1.1111111111111112</v>
      </c>
      <c r="Y45" s="26">
        <f t="shared" ref="Y45" si="17">Y44/Y43</f>
        <v>1.1200000000000001</v>
      </c>
      <c r="Z45" s="26">
        <f t="shared" ref="Z45" si="18">Z44/Z43</f>
        <v>0.90909090909090906</v>
      </c>
      <c r="AA45" s="26">
        <f t="shared" ref="AA45" si="19">AA44/AA43</f>
        <v>1.2</v>
      </c>
      <c r="AB45" s="26">
        <f t="shared" ref="AB45" si="20">AB44/AB43</f>
        <v>0.92</v>
      </c>
      <c r="AC45" s="26">
        <f t="shared" ref="AC45" si="21">AC44/AC43</f>
        <v>0.9</v>
      </c>
      <c r="AD45" s="26">
        <f t="shared" ref="AD45" si="22">AD44/AD43</f>
        <v>1.08</v>
      </c>
      <c r="AE45" s="26">
        <f t="shared" ref="AE45" si="23">AE44/AE43</f>
        <v>1.1363636363636365</v>
      </c>
    </row>
  </sheetData>
  <mergeCells count="1">
    <mergeCell ref="O32:P32"/>
  </mergeCells>
  <conditionalFormatting sqref="Q20">
    <cfRule type="iconSet" priority="12">
      <iconSet>
        <cfvo type="percent" val="0"/>
        <cfvo type="percent" val="33"/>
        <cfvo type="percent" val="67"/>
      </iconSet>
    </cfRule>
  </conditionalFormatting>
  <conditionalFormatting sqref="B20:M20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28:M28">
    <cfRule type="iconSet" priority="3">
      <iconSet iconSet="3Arrows" reverse="1">
        <cfvo type="percent" val="0"/>
        <cfvo type="percent" val="10"/>
        <cfvo type="percent" val="40"/>
      </iconSet>
    </cfRule>
  </conditionalFormatting>
  <conditionalFormatting sqref="T22:AE2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T45:AE45">
    <cfRule type="iconSet" priority="1">
      <iconSet iconSet="3Arrows" reverse="1">
        <cfvo type="percent" val="0"/>
        <cfvo type="percent" val="10"/>
        <cfvo type="percent" val="40"/>
      </iconSet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E1:S28"/>
  <sheetViews>
    <sheetView topLeftCell="M13" workbookViewId="0">
      <selection activeCell="Q33" sqref="Q33"/>
    </sheetView>
  </sheetViews>
  <sheetFormatPr defaultRowHeight="15" x14ac:dyDescent="0.25"/>
  <cols>
    <col min="9" max="9" width="29.140625" bestFit="1" customWidth="1"/>
    <col min="10" max="10" width="20.5703125" bestFit="1" customWidth="1"/>
    <col min="11" max="11" width="42.5703125" bestFit="1" customWidth="1"/>
    <col min="14" max="14" width="8.5703125" bestFit="1" customWidth="1"/>
    <col min="15" max="15" width="18" bestFit="1" customWidth="1"/>
    <col min="16" max="16" width="30.85546875" bestFit="1" customWidth="1"/>
    <col min="17" max="17" width="20.5703125" bestFit="1" customWidth="1"/>
    <col min="18" max="18" width="33.5703125" bestFit="1" customWidth="1"/>
    <col min="19" max="19" width="22.140625" bestFit="1" customWidth="1"/>
  </cols>
  <sheetData>
    <row r="1" spans="5:12" x14ac:dyDescent="0.25">
      <c r="J1" s="24" t="s">
        <v>118</v>
      </c>
    </row>
    <row r="4" spans="5:12" x14ac:dyDescent="0.25">
      <c r="E4" t="s">
        <v>14</v>
      </c>
    </row>
    <row r="8" spans="5:12" x14ac:dyDescent="0.25">
      <c r="G8" t="s">
        <v>62</v>
      </c>
      <c r="H8" t="s">
        <v>79</v>
      </c>
      <c r="I8" t="s">
        <v>80</v>
      </c>
      <c r="J8" t="s">
        <v>81</v>
      </c>
      <c r="K8" t="s">
        <v>82</v>
      </c>
      <c r="L8" t="s">
        <v>26</v>
      </c>
    </row>
    <row r="9" spans="5:12" x14ac:dyDescent="0.25">
      <c r="G9" t="s">
        <v>56</v>
      </c>
      <c r="H9">
        <v>5000</v>
      </c>
      <c r="I9">
        <v>4000</v>
      </c>
      <c r="J9" s="3">
        <f>I9/H9</f>
        <v>0.8</v>
      </c>
      <c r="K9" s="3">
        <v>0.75</v>
      </c>
      <c r="L9" s="3">
        <f>J9-K9</f>
        <v>5.0000000000000044E-2</v>
      </c>
    </row>
    <row r="10" spans="5:12" x14ac:dyDescent="0.25">
      <c r="G10" t="s">
        <v>57</v>
      </c>
      <c r="H10">
        <v>3000</v>
      </c>
      <c r="I10">
        <v>2200</v>
      </c>
      <c r="J10" s="3">
        <f t="shared" ref="J10:J13" si="0">I10/H10</f>
        <v>0.73333333333333328</v>
      </c>
      <c r="K10" s="3">
        <v>0.68</v>
      </c>
      <c r="L10" s="3">
        <f t="shared" ref="L10:L13" si="1">J10-K10</f>
        <v>5.3333333333333233E-2</v>
      </c>
    </row>
    <row r="11" spans="5:12" x14ac:dyDescent="0.25">
      <c r="G11" t="s">
        <v>60</v>
      </c>
      <c r="H11">
        <v>2000</v>
      </c>
      <c r="I11">
        <v>1800</v>
      </c>
      <c r="J11" s="3">
        <f t="shared" si="0"/>
        <v>0.9</v>
      </c>
      <c r="K11" s="3">
        <v>0.8</v>
      </c>
      <c r="L11" s="3">
        <f t="shared" si="1"/>
        <v>9.9999999999999978E-2</v>
      </c>
    </row>
    <row r="12" spans="5:12" x14ac:dyDescent="0.25">
      <c r="G12" t="s">
        <v>63</v>
      </c>
      <c r="H12">
        <v>4000</v>
      </c>
      <c r="I12">
        <v>3500</v>
      </c>
      <c r="J12" s="3">
        <f t="shared" si="0"/>
        <v>0.875</v>
      </c>
      <c r="K12" s="3">
        <v>0.68</v>
      </c>
      <c r="L12" s="3">
        <f t="shared" si="1"/>
        <v>0.19499999999999995</v>
      </c>
    </row>
    <row r="13" spans="5:12" x14ac:dyDescent="0.25">
      <c r="G13" t="s">
        <v>78</v>
      </c>
      <c r="H13">
        <v>4000</v>
      </c>
      <c r="I13">
        <v>2900</v>
      </c>
      <c r="J13" s="3">
        <f t="shared" si="0"/>
        <v>0.72499999999999998</v>
      </c>
      <c r="K13" s="3">
        <v>0.63</v>
      </c>
      <c r="L13" s="3">
        <f t="shared" si="1"/>
        <v>9.4999999999999973E-2</v>
      </c>
    </row>
    <row r="23" spans="14:19" x14ac:dyDescent="0.25">
      <c r="N23" s="4" t="s">
        <v>62</v>
      </c>
      <c r="O23" s="4" t="s">
        <v>123</v>
      </c>
      <c r="P23" s="4" t="s">
        <v>124</v>
      </c>
      <c r="Q23" s="4" t="s">
        <v>125</v>
      </c>
      <c r="R23" s="4" t="s">
        <v>126</v>
      </c>
      <c r="S23" s="4" t="s">
        <v>127</v>
      </c>
    </row>
    <row r="24" spans="14:19" x14ac:dyDescent="0.25">
      <c r="N24" s="4" t="s">
        <v>56</v>
      </c>
      <c r="O24" s="4">
        <v>5000</v>
      </c>
      <c r="P24" s="4">
        <v>4000</v>
      </c>
      <c r="Q24" s="5">
        <f>P24/O24</f>
        <v>0.8</v>
      </c>
      <c r="R24" s="5">
        <v>0.75</v>
      </c>
      <c r="S24" s="5">
        <f>L9/K9</f>
        <v>6.6666666666666721E-2</v>
      </c>
    </row>
    <row r="25" spans="14:19" x14ac:dyDescent="0.25">
      <c r="N25" s="4" t="s">
        <v>57</v>
      </c>
      <c r="O25" s="4">
        <v>3000</v>
      </c>
      <c r="P25" s="4">
        <v>2200</v>
      </c>
      <c r="Q25" s="5">
        <f>P25/O25</f>
        <v>0.73333333333333328</v>
      </c>
      <c r="R25" s="5">
        <v>0.68</v>
      </c>
      <c r="S25" s="5">
        <f t="shared" ref="S25:S28" si="2">L10/K10</f>
        <v>7.8431372549019454E-2</v>
      </c>
    </row>
    <row r="26" spans="14:19" x14ac:dyDescent="0.25">
      <c r="N26" s="4" t="s">
        <v>60</v>
      </c>
      <c r="O26" s="4">
        <v>2000</v>
      </c>
      <c r="P26" s="4">
        <v>1800</v>
      </c>
      <c r="Q26" s="5">
        <f>P26/O26</f>
        <v>0.9</v>
      </c>
      <c r="R26" s="5">
        <v>0.8</v>
      </c>
      <c r="S26" s="5">
        <f t="shared" si="2"/>
        <v>0.12499999999999997</v>
      </c>
    </row>
    <row r="27" spans="14:19" x14ac:dyDescent="0.25">
      <c r="N27" s="4" t="s">
        <v>63</v>
      </c>
      <c r="O27" s="4">
        <v>4000</v>
      </c>
      <c r="P27" s="4">
        <v>3500</v>
      </c>
      <c r="Q27" s="5">
        <f>P27/O27</f>
        <v>0.875</v>
      </c>
      <c r="R27" s="5">
        <v>0.68</v>
      </c>
      <c r="S27" s="5">
        <f t="shared" si="2"/>
        <v>0.28676470588235287</v>
      </c>
    </row>
    <row r="28" spans="14:19" x14ac:dyDescent="0.25">
      <c r="N28" s="4" t="s">
        <v>78</v>
      </c>
      <c r="O28" s="4">
        <v>4000</v>
      </c>
      <c r="P28" s="4">
        <v>2900</v>
      </c>
      <c r="Q28" s="5">
        <f>P28/O28</f>
        <v>0.72499999999999998</v>
      </c>
      <c r="R28" s="5">
        <v>0.63</v>
      </c>
      <c r="S28" s="5">
        <f t="shared" si="2"/>
        <v>0.15079365079365076</v>
      </c>
    </row>
  </sheetData>
  <conditionalFormatting sqref="Q24:Q2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5F1AC69-6C77-466C-B9FF-AA1C52FBD9C4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2"/>
              <x14:cfIcon iconSet="3Arrows" iconId="2"/>
              <x14:cfIcon iconSet="3Arrows" iconId="2"/>
            </x14:iconSet>
          </x14:cfRule>
          <xm:sqref>S24:S28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G1:Q25"/>
  <sheetViews>
    <sheetView topLeftCell="K7" workbookViewId="0">
      <selection activeCell="P28" sqref="P28"/>
    </sheetView>
  </sheetViews>
  <sheetFormatPr defaultRowHeight="15" x14ac:dyDescent="0.25"/>
  <cols>
    <col min="7" max="7" width="22.42578125" bestFit="1" customWidth="1"/>
    <col min="8" max="8" width="20.5703125" bestFit="1" customWidth="1"/>
    <col min="9" max="9" width="20" bestFit="1" customWidth="1"/>
    <col min="10" max="10" width="34.140625" bestFit="1" customWidth="1"/>
    <col min="13" max="13" width="22.42578125" bestFit="1" customWidth="1"/>
    <col min="14" max="14" width="20.5703125" bestFit="1" customWidth="1"/>
    <col min="15" max="15" width="20" bestFit="1" customWidth="1"/>
    <col min="16" max="16" width="34.140625" bestFit="1" customWidth="1"/>
    <col min="17" max="17" width="10.42578125" bestFit="1" customWidth="1"/>
  </cols>
  <sheetData>
    <row r="1" spans="7:10" x14ac:dyDescent="0.25">
      <c r="H1" s="24" t="s">
        <v>118</v>
      </c>
    </row>
    <row r="10" spans="7:10" x14ac:dyDescent="0.25">
      <c r="G10" t="s">
        <v>73</v>
      </c>
      <c r="H10" t="s">
        <v>74</v>
      </c>
      <c r="I10" t="s">
        <v>75</v>
      </c>
      <c r="J10" t="s">
        <v>76</v>
      </c>
    </row>
    <row r="11" spans="7:10" x14ac:dyDescent="0.25">
      <c r="G11">
        <v>20000</v>
      </c>
      <c r="H11">
        <v>18000</v>
      </c>
      <c r="I11" s="3">
        <f>H11/G11</f>
        <v>0.9</v>
      </c>
      <c r="J11" s="3">
        <v>0.8</v>
      </c>
    </row>
    <row r="24" spans="9:17" x14ac:dyDescent="0.25">
      <c r="I24" t="s">
        <v>26</v>
      </c>
      <c r="M24" s="11" t="s">
        <v>73</v>
      </c>
      <c r="N24" s="11" t="s">
        <v>74</v>
      </c>
      <c r="O24" s="11" t="s">
        <v>77</v>
      </c>
      <c r="P24" s="11" t="s">
        <v>76</v>
      </c>
      <c r="Q24" s="11" t="s">
        <v>70</v>
      </c>
    </row>
    <row r="25" spans="9:17" x14ac:dyDescent="0.25">
      <c r="I25" s="3">
        <f>O25-P25</f>
        <v>9.9999999999999978E-2</v>
      </c>
      <c r="M25" s="11">
        <v>20000</v>
      </c>
      <c r="N25" s="11">
        <v>18000</v>
      </c>
      <c r="O25" s="10">
        <f>N25/M25</f>
        <v>0.9</v>
      </c>
      <c r="P25" s="10">
        <v>0.8</v>
      </c>
      <c r="Q25" s="21">
        <f>I25/P25</f>
        <v>0.12499999999999997</v>
      </c>
    </row>
  </sheetData>
  <conditionalFormatting sqref="Q25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E645771-B7ED-49B5-A5DA-848BEE53D1EB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1"/>
              <x14:cfIcon iconSet="3Arrows" iconId="1"/>
              <x14:cfIcon iconSet="3Arrows" iconId="1"/>
            </x14:iconSet>
          </x14:cfRule>
          <xm:sqref>O25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31"/>
  <sheetViews>
    <sheetView topLeftCell="I16" workbookViewId="0">
      <selection activeCell="S35" sqref="S35"/>
    </sheetView>
  </sheetViews>
  <sheetFormatPr defaultRowHeight="15" x14ac:dyDescent="0.25"/>
  <cols>
    <col min="4" max="4" width="11" bestFit="1" customWidth="1"/>
    <col min="5" max="5" width="16.5703125" bestFit="1" customWidth="1"/>
    <col min="6" max="6" width="19" bestFit="1" customWidth="1"/>
    <col min="7" max="7" width="19" customWidth="1"/>
    <col min="8" max="8" width="17.7109375" customWidth="1"/>
    <col min="9" max="9" width="14.28515625" bestFit="1" customWidth="1"/>
    <col min="10" max="10" width="11" bestFit="1" customWidth="1"/>
    <col min="14" max="14" width="11" bestFit="1" customWidth="1"/>
    <col min="15" max="15" width="11" customWidth="1"/>
    <col min="16" max="16" width="19" bestFit="1" customWidth="1"/>
    <col min="17" max="17" width="15.42578125" customWidth="1"/>
    <col min="18" max="18" width="14.28515625" bestFit="1" customWidth="1"/>
    <col min="19" max="19" width="11" bestFit="1" customWidth="1"/>
  </cols>
  <sheetData>
    <row r="1" spans="1:10" x14ac:dyDescent="0.25">
      <c r="A1" s="24" t="s">
        <v>118</v>
      </c>
    </row>
    <row r="5" spans="1:10" x14ac:dyDescent="0.25">
      <c r="F5" t="s">
        <v>12</v>
      </c>
    </row>
    <row r="10" spans="1:10" x14ac:dyDescent="0.25">
      <c r="D10" t="s">
        <v>62</v>
      </c>
      <c r="E10" t="s">
        <v>69</v>
      </c>
      <c r="F10" t="s">
        <v>68</v>
      </c>
      <c r="G10" t="s">
        <v>26</v>
      </c>
      <c r="H10" t="s">
        <v>37</v>
      </c>
      <c r="I10" t="s">
        <v>66</v>
      </c>
      <c r="J10" t="s">
        <v>67</v>
      </c>
    </row>
    <row r="11" spans="1:10" x14ac:dyDescent="0.25">
      <c r="D11" t="s">
        <v>56</v>
      </c>
      <c r="E11" s="3">
        <v>0.01</v>
      </c>
      <c r="F11" s="3">
        <v>0.02</v>
      </c>
      <c r="G11" s="3">
        <f>F11-E11</f>
        <v>0.01</v>
      </c>
      <c r="H11" s="3">
        <f>G11/E11</f>
        <v>1</v>
      </c>
      <c r="I11" s="3">
        <v>0.03</v>
      </c>
      <c r="J11" s="3">
        <f>F11-I11</f>
        <v>-9.9999999999999985E-3</v>
      </c>
    </row>
    <row r="12" spans="1:10" x14ac:dyDescent="0.25">
      <c r="D12" t="s">
        <v>57</v>
      </c>
      <c r="E12" s="3">
        <v>0.02</v>
      </c>
      <c r="F12" s="3">
        <v>0.03</v>
      </c>
      <c r="G12" s="3">
        <f t="shared" ref="G12:G18" si="0">F12-E12</f>
        <v>9.9999999999999985E-3</v>
      </c>
      <c r="H12" s="3">
        <f t="shared" ref="H12:H18" si="1">G12/E12</f>
        <v>0.49999999999999989</v>
      </c>
      <c r="I12" s="3">
        <v>0.04</v>
      </c>
      <c r="J12" s="3">
        <f t="shared" ref="J12:J18" si="2">F12-I12</f>
        <v>-1.0000000000000002E-2</v>
      </c>
    </row>
    <row r="13" spans="1:10" x14ac:dyDescent="0.25">
      <c r="D13" t="s">
        <v>60</v>
      </c>
      <c r="E13" s="3">
        <v>0.01</v>
      </c>
      <c r="F13" s="3">
        <v>0.04</v>
      </c>
      <c r="G13" s="3">
        <f t="shared" si="0"/>
        <v>0.03</v>
      </c>
      <c r="H13" s="3">
        <f t="shared" si="1"/>
        <v>3</v>
      </c>
      <c r="I13" s="3">
        <v>0.03</v>
      </c>
      <c r="J13" s="3">
        <f t="shared" si="2"/>
        <v>1.0000000000000002E-2</v>
      </c>
    </row>
    <row r="14" spans="1:10" x14ac:dyDescent="0.25">
      <c r="D14" t="s">
        <v>58</v>
      </c>
      <c r="E14" s="3">
        <v>0.01</v>
      </c>
      <c r="F14" s="3">
        <v>0.03</v>
      </c>
      <c r="G14" s="3">
        <f t="shared" si="0"/>
        <v>1.9999999999999997E-2</v>
      </c>
      <c r="H14" s="3">
        <f t="shared" si="1"/>
        <v>1.9999999999999996</v>
      </c>
      <c r="I14" s="3">
        <v>0.03</v>
      </c>
      <c r="J14" s="3">
        <f t="shared" si="2"/>
        <v>0</v>
      </c>
    </row>
    <row r="15" spans="1:10" x14ac:dyDescent="0.25">
      <c r="D15" t="s">
        <v>59</v>
      </c>
      <c r="E15" s="3">
        <v>0.01</v>
      </c>
      <c r="F15" s="3">
        <v>0.02</v>
      </c>
      <c r="G15" s="3">
        <f t="shared" si="0"/>
        <v>0.01</v>
      </c>
      <c r="H15" s="3">
        <f t="shared" si="1"/>
        <v>1</v>
      </c>
      <c r="I15" s="3">
        <v>0.04</v>
      </c>
      <c r="J15" s="3">
        <f t="shared" si="2"/>
        <v>-0.02</v>
      </c>
    </row>
    <row r="16" spans="1:10" x14ac:dyDescent="0.25">
      <c r="D16" t="s">
        <v>61</v>
      </c>
      <c r="E16" s="3">
        <v>0.01</v>
      </c>
      <c r="F16" s="3">
        <v>0.01</v>
      </c>
      <c r="G16" s="3">
        <f t="shared" si="0"/>
        <v>0</v>
      </c>
      <c r="H16" s="3">
        <f t="shared" si="1"/>
        <v>0</v>
      </c>
      <c r="I16" s="3">
        <v>0.02</v>
      </c>
      <c r="J16" s="3">
        <f t="shared" si="2"/>
        <v>-0.01</v>
      </c>
    </row>
    <row r="17" spans="4:19" x14ac:dyDescent="0.25">
      <c r="D17" t="s">
        <v>63</v>
      </c>
      <c r="E17" s="3">
        <v>0.02</v>
      </c>
      <c r="F17" s="3">
        <v>0.02</v>
      </c>
      <c r="G17" s="3">
        <f t="shared" si="0"/>
        <v>0</v>
      </c>
      <c r="H17" s="3">
        <f t="shared" si="1"/>
        <v>0</v>
      </c>
      <c r="I17" s="3">
        <v>0.01</v>
      </c>
      <c r="J17" s="3">
        <f t="shared" si="2"/>
        <v>0.01</v>
      </c>
    </row>
    <row r="18" spans="4:19" x14ac:dyDescent="0.25">
      <c r="D18" t="s">
        <v>65</v>
      </c>
      <c r="E18" s="3">
        <v>0.01</v>
      </c>
      <c r="F18" s="3">
        <v>0.02</v>
      </c>
      <c r="G18" s="3">
        <f t="shared" si="0"/>
        <v>0.01</v>
      </c>
      <c r="H18" s="3">
        <f t="shared" si="1"/>
        <v>1</v>
      </c>
      <c r="I18" s="3">
        <v>0.03</v>
      </c>
      <c r="J18" s="3">
        <f t="shared" si="2"/>
        <v>-9.9999999999999985E-3</v>
      </c>
    </row>
    <row r="22" spans="4:19" ht="15.75" thickBot="1" x14ac:dyDescent="0.3"/>
    <row r="23" spans="4:19" x14ac:dyDescent="0.25">
      <c r="N23" s="12" t="s">
        <v>62</v>
      </c>
      <c r="O23" s="13" t="s">
        <v>71</v>
      </c>
      <c r="P23" s="13" t="s">
        <v>68</v>
      </c>
      <c r="Q23" s="14" t="s">
        <v>37</v>
      </c>
      <c r="R23" s="13" t="s">
        <v>66</v>
      </c>
      <c r="S23" s="15" t="s">
        <v>70</v>
      </c>
    </row>
    <row r="24" spans="4:19" x14ac:dyDescent="0.25">
      <c r="N24" s="16" t="s">
        <v>56</v>
      </c>
      <c r="O24" s="10">
        <v>0.01</v>
      </c>
      <c r="P24" s="10">
        <v>0.02</v>
      </c>
      <c r="Q24" s="10">
        <f>G11/O24</f>
        <v>1</v>
      </c>
      <c r="R24" s="10">
        <v>0.03</v>
      </c>
      <c r="S24" s="17">
        <f>J11/I11</f>
        <v>-0.33333333333333331</v>
      </c>
    </row>
    <row r="25" spans="4:19" x14ac:dyDescent="0.25">
      <c r="N25" s="16" t="s">
        <v>57</v>
      </c>
      <c r="O25" s="10">
        <v>0.02</v>
      </c>
      <c r="P25" s="10">
        <v>0.03</v>
      </c>
      <c r="Q25" s="10">
        <f t="shared" ref="Q25:Q31" si="3">G12/O25</f>
        <v>0.49999999999999989</v>
      </c>
      <c r="R25" s="10">
        <v>0.04</v>
      </c>
      <c r="S25" s="17">
        <f t="shared" ref="S25:S31" si="4">J12/I12</f>
        <v>-0.25000000000000006</v>
      </c>
    </row>
    <row r="26" spans="4:19" x14ac:dyDescent="0.25">
      <c r="N26" s="16" t="s">
        <v>60</v>
      </c>
      <c r="O26" s="10">
        <v>0.01</v>
      </c>
      <c r="P26" s="10">
        <v>0.04</v>
      </c>
      <c r="Q26" s="10">
        <f t="shared" si="3"/>
        <v>3</v>
      </c>
      <c r="R26" s="10">
        <v>0.03</v>
      </c>
      <c r="S26" s="17">
        <f t="shared" si="4"/>
        <v>0.33333333333333343</v>
      </c>
    </row>
    <row r="27" spans="4:19" x14ac:dyDescent="0.25">
      <c r="N27" s="16" t="s">
        <v>58</v>
      </c>
      <c r="O27" s="10">
        <v>0.01</v>
      </c>
      <c r="P27" s="10">
        <v>0.03</v>
      </c>
      <c r="Q27" s="10">
        <f t="shared" si="3"/>
        <v>1.9999999999999996</v>
      </c>
      <c r="R27" s="10">
        <v>0.03</v>
      </c>
      <c r="S27" s="17">
        <f t="shared" si="4"/>
        <v>0</v>
      </c>
    </row>
    <row r="28" spans="4:19" x14ac:dyDescent="0.25">
      <c r="N28" s="16" t="s">
        <v>59</v>
      </c>
      <c r="O28" s="10">
        <v>0.01</v>
      </c>
      <c r="P28" s="10">
        <v>0.02</v>
      </c>
      <c r="Q28" s="10">
        <f t="shared" si="3"/>
        <v>1</v>
      </c>
      <c r="R28" s="10">
        <v>0.04</v>
      </c>
      <c r="S28" s="17">
        <f t="shared" si="4"/>
        <v>-0.5</v>
      </c>
    </row>
    <row r="29" spans="4:19" x14ac:dyDescent="0.25">
      <c r="N29" s="16" t="s">
        <v>61</v>
      </c>
      <c r="O29" s="10">
        <v>0.01</v>
      </c>
      <c r="P29" s="10">
        <v>0.01</v>
      </c>
      <c r="Q29" s="10">
        <f t="shared" si="3"/>
        <v>0</v>
      </c>
      <c r="R29" s="10">
        <v>0.02</v>
      </c>
      <c r="S29" s="17">
        <f t="shared" si="4"/>
        <v>-0.5</v>
      </c>
    </row>
    <row r="30" spans="4:19" x14ac:dyDescent="0.25">
      <c r="N30" s="16" t="s">
        <v>63</v>
      </c>
      <c r="O30" s="10">
        <v>0.02</v>
      </c>
      <c r="P30" s="10">
        <v>0.02</v>
      </c>
      <c r="Q30" s="10">
        <f t="shared" si="3"/>
        <v>0</v>
      </c>
      <c r="R30" s="10">
        <v>0.01</v>
      </c>
      <c r="S30" s="17">
        <f t="shared" si="4"/>
        <v>1</v>
      </c>
    </row>
    <row r="31" spans="4:19" ht="15.75" thickBot="1" x14ac:dyDescent="0.3">
      <c r="N31" s="18" t="s">
        <v>65</v>
      </c>
      <c r="O31" s="19">
        <v>0.01</v>
      </c>
      <c r="P31" s="19">
        <v>0.02</v>
      </c>
      <c r="Q31" s="19">
        <f t="shared" si="3"/>
        <v>1</v>
      </c>
      <c r="R31" s="19">
        <v>0.03</v>
      </c>
      <c r="S31" s="20">
        <f t="shared" si="4"/>
        <v>-0.33333333333333331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7F207F05-DD71-459A-962E-F0E1B95F2436}">
            <x14:iconSet iconSet="3Arrows" custom="1">
              <x14:cfvo type="percent">
                <xm:f>0</xm:f>
              </x14:cfvo>
              <x14:cfvo type="percent">
                <xm:f>1</xm:f>
              </x14:cfvo>
              <x14:cfvo type="percent">
                <xm:f>1</xm:f>
              </x14:cfvo>
              <x14:cfIcon iconSet="3Arrows" iconId="2"/>
              <x14:cfIcon iconSet="3Arrows" iconId="2"/>
              <x14:cfIcon iconSet="3Arrows" iconId="2"/>
            </x14:iconSet>
          </x14:cfRule>
          <xm:sqref>S24:S25 S28:S29 S31</xm:sqref>
        </x14:conditionalFormatting>
        <x14:conditionalFormatting xmlns:xm="http://schemas.microsoft.com/office/excel/2006/main">
          <x14:cfRule type="iconSet" priority="3" id="{3D7934BC-336A-4995-A47E-315611515661}">
            <x14:iconSet iconSet="3Arrows" custom="1">
              <x14:cfvo type="percent">
                <xm:f>0</xm:f>
              </x14:cfvo>
              <x14:cfvo type="percent">
                <xm:f>1</xm:f>
              </x14:cfvo>
              <x14:cfvo type="percent">
                <xm:f>1</xm:f>
              </x14:cfvo>
              <x14:cfIcon iconSet="3Arrows" iconId="0"/>
              <x14:cfIcon iconSet="3Arrows" iconId="0"/>
              <x14:cfIcon iconSet="3Arrows" iconId="0"/>
            </x14:iconSet>
          </x14:cfRule>
          <xm:sqref>S26:S27 S30</xm:sqref>
        </x14:conditionalFormatting>
        <x14:conditionalFormatting xmlns:xm="http://schemas.microsoft.com/office/excel/2006/main">
          <x14:cfRule type="iconSet" priority="1" id="{9640C39C-E817-4782-890D-D2B948B18C92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2" iconId="0"/>
              <x14:cfIcon iconSet="3Symbols2" iconId="0"/>
              <x14:cfIcon iconSet="3Symbols2" iconId="0"/>
            </x14:iconSet>
          </x14:cfRule>
          <xm:sqref>Q24:Q31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D1:R28"/>
  <sheetViews>
    <sheetView topLeftCell="G7" workbookViewId="0">
      <selection activeCell="O18" sqref="O18:R26"/>
    </sheetView>
  </sheetViews>
  <sheetFormatPr defaultRowHeight="15" x14ac:dyDescent="0.25"/>
  <cols>
    <col min="5" max="5" width="11" bestFit="1" customWidth="1"/>
    <col min="6" max="6" width="20" customWidth="1"/>
    <col min="7" max="7" width="19.5703125" bestFit="1" customWidth="1"/>
    <col min="8" max="8" width="10.42578125" bestFit="1" customWidth="1"/>
    <col min="10" max="10" width="11" bestFit="1" customWidth="1"/>
    <col min="11" max="11" width="23" bestFit="1" customWidth="1"/>
    <col min="12" max="12" width="20.42578125" customWidth="1"/>
    <col min="13" max="13" width="10.42578125" bestFit="1" customWidth="1"/>
    <col min="15" max="15" width="11" bestFit="1" customWidth="1"/>
    <col min="16" max="16" width="26.140625" bestFit="1" customWidth="1"/>
    <col min="17" max="17" width="22.28515625" bestFit="1" customWidth="1"/>
    <col min="18" max="18" width="10.42578125" bestFit="1" customWidth="1"/>
  </cols>
  <sheetData>
    <row r="1" spans="4:8" x14ac:dyDescent="0.25">
      <c r="D1" s="24" t="s">
        <v>118</v>
      </c>
    </row>
    <row r="3" spans="4:8" x14ac:dyDescent="0.25">
      <c r="F3" t="s">
        <v>11</v>
      </c>
    </row>
    <row r="6" spans="4:8" x14ac:dyDescent="0.25">
      <c r="E6" t="s">
        <v>62</v>
      </c>
      <c r="F6" t="s">
        <v>123</v>
      </c>
      <c r="G6" t="s">
        <v>64</v>
      </c>
      <c r="H6" t="s">
        <v>26</v>
      </c>
    </row>
    <row r="7" spans="4:8" x14ac:dyDescent="0.25">
      <c r="E7" t="s">
        <v>56</v>
      </c>
      <c r="F7">
        <v>5000</v>
      </c>
      <c r="G7">
        <v>2500</v>
      </c>
    </row>
    <row r="8" spans="4:8" x14ac:dyDescent="0.25">
      <c r="E8" t="s">
        <v>57</v>
      </c>
      <c r="F8">
        <v>3000</v>
      </c>
      <c r="G8">
        <v>2500</v>
      </c>
    </row>
    <row r="9" spans="4:8" x14ac:dyDescent="0.25">
      <c r="E9" t="s">
        <v>60</v>
      </c>
      <c r="F9">
        <v>10000</v>
      </c>
      <c r="G9">
        <v>8400</v>
      </c>
    </row>
    <row r="10" spans="4:8" x14ac:dyDescent="0.25">
      <c r="E10" t="s">
        <v>58</v>
      </c>
      <c r="F10">
        <v>5000</v>
      </c>
      <c r="G10">
        <v>3800</v>
      </c>
    </row>
    <row r="11" spans="4:8" x14ac:dyDescent="0.25">
      <c r="E11" t="s">
        <v>59</v>
      </c>
      <c r="F11">
        <v>8000</v>
      </c>
      <c r="G11">
        <v>6200</v>
      </c>
    </row>
    <row r="12" spans="4:8" x14ac:dyDescent="0.25">
      <c r="E12" t="s">
        <v>61</v>
      </c>
      <c r="F12">
        <v>2000</v>
      </c>
      <c r="G12">
        <v>1200</v>
      </c>
    </row>
    <row r="13" spans="4:8" x14ac:dyDescent="0.25">
      <c r="E13" t="s">
        <v>63</v>
      </c>
      <c r="F13">
        <v>3000</v>
      </c>
      <c r="G13">
        <v>3500</v>
      </c>
    </row>
    <row r="14" spans="4:8" x14ac:dyDescent="0.25">
      <c r="E14" t="s">
        <v>65</v>
      </c>
      <c r="F14">
        <v>2000</v>
      </c>
      <c r="G14">
        <v>1500</v>
      </c>
    </row>
    <row r="18" spans="5:18" x14ac:dyDescent="0.25">
      <c r="J18" s="29" t="s">
        <v>62</v>
      </c>
      <c r="K18" s="29" t="s">
        <v>135</v>
      </c>
      <c r="L18" s="29" t="s">
        <v>64</v>
      </c>
      <c r="M18" s="29" t="s">
        <v>37</v>
      </c>
      <c r="O18" s="29" t="s">
        <v>62</v>
      </c>
      <c r="P18" s="29" t="s">
        <v>136</v>
      </c>
      <c r="Q18" s="29" t="s">
        <v>137</v>
      </c>
      <c r="R18" s="29" t="s">
        <v>37</v>
      </c>
    </row>
    <row r="19" spans="5:18" x14ac:dyDescent="0.25">
      <c r="J19" s="29" t="s">
        <v>56</v>
      </c>
      <c r="K19" s="29">
        <v>5000</v>
      </c>
      <c r="L19" s="29">
        <v>2500</v>
      </c>
      <c r="M19" s="30">
        <f>L19/K19</f>
        <v>0.5</v>
      </c>
      <c r="O19" s="29" t="s">
        <v>56</v>
      </c>
      <c r="P19" s="29">
        <v>120000</v>
      </c>
      <c r="Q19" s="29">
        <v>90000</v>
      </c>
      <c r="R19" s="30">
        <f>Q19/P19</f>
        <v>0.75</v>
      </c>
    </row>
    <row r="20" spans="5:18" x14ac:dyDescent="0.25">
      <c r="E20" t="s">
        <v>62</v>
      </c>
      <c r="F20" t="s">
        <v>123</v>
      </c>
      <c r="G20" t="s">
        <v>64</v>
      </c>
      <c r="J20" s="29" t="s">
        <v>57</v>
      </c>
      <c r="K20" s="29">
        <v>3000</v>
      </c>
      <c r="L20" s="29">
        <v>2500</v>
      </c>
      <c r="M20" s="30">
        <f t="shared" ref="M20:M26" si="0">L20/K20</f>
        <v>0.83333333333333337</v>
      </c>
      <c r="O20" s="29" t="s">
        <v>57</v>
      </c>
      <c r="P20" s="29">
        <v>90000</v>
      </c>
      <c r="Q20" s="29">
        <v>85000</v>
      </c>
      <c r="R20" s="30">
        <f t="shared" ref="R20:R26" si="1">Q20/P20</f>
        <v>0.94444444444444442</v>
      </c>
    </row>
    <row r="21" spans="5:18" x14ac:dyDescent="0.25">
      <c r="E21" t="s">
        <v>56</v>
      </c>
      <c r="F21">
        <v>120000</v>
      </c>
      <c r="G21">
        <v>90000</v>
      </c>
      <c r="J21" s="29" t="s">
        <v>60</v>
      </c>
      <c r="K21" s="29">
        <v>10000</v>
      </c>
      <c r="L21" s="29">
        <v>8400</v>
      </c>
      <c r="M21" s="30">
        <f t="shared" si="0"/>
        <v>0.84</v>
      </c>
      <c r="O21" s="29" t="s">
        <v>60</v>
      </c>
      <c r="P21" s="29">
        <v>300000</v>
      </c>
      <c r="Q21" s="29">
        <v>230000</v>
      </c>
      <c r="R21" s="30">
        <f t="shared" si="1"/>
        <v>0.76666666666666672</v>
      </c>
    </row>
    <row r="22" spans="5:18" x14ac:dyDescent="0.25">
      <c r="E22" t="s">
        <v>57</v>
      </c>
      <c r="F22">
        <v>90000</v>
      </c>
      <c r="G22">
        <v>85000</v>
      </c>
      <c r="J22" s="29" t="s">
        <v>58</v>
      </c>
      <c r="K22" s="29">
        <v>5000</v>
      </c>
      <c r="L22" s="29">
        <v>3800</v>
      </c>
      <c r="M22" s="30">
        <f t="shared" si="0"/>
        <v>0.76</v>
      </c>
      <c r="O22" s="29" t="s">
        <v>58</v>
      </c>
      <c r="P22" s="29">
        <v>130000</v>
      </c>
      <c r="Q22" s="29">
        <v>110000</v>
      </c>
      <c r="R22" s="30">
        <f t="shared" si="1"/>
        <v>0.84615384615384615</v>
      </c>
    </row>
    <row r="23" spans="5:18" x14ac:dyDescent="0.25">
      <c r="E23" t="s">
        <v>60</v>
      </c>
      <c r="F23">
        <v>300000</v>
      </c>
      <c r="G23">
        <v>230000</v>
      </c>
      <c r="J23" s="29" t="s">
        <v>59</v>
      </c>
      <c r="K23" s="29">
        <v>8000</v>
      </c>
      <c r="L23" s="29">
        <v>6200</v>
      </c>
      <c r="M23" s="30">
        <f t="shared" si="0"/>
        <v>0.77500000000000002</v>
      </c>
      <c r="O23" s="29" t="s">
        <v>59</v>
      </c>
      <c r="P23" s="29">
        <v>210000</v>
      </c>
      <c r="Q23" s="29">
        <v>180000</v>
      </c>
      <c r="R23" s="30">
        <f t="shared" si="1"/>
        <v>0.8571428571428571</v>
      </c>
    </row>
    <row r="24" spans="5:18" x14ac:dyDescent="0.25">
      <c r="E24" t="s">
        <v>58</v>
      </c>
      <c r="F24">
        <v>130000</v>
      </c>
      <c r="G24">
        <v>110000</v>
      </c>
      <c r="J24" s="29" t="s">
        <v>61</v>
      </c>
      <c r="K24" s="29">
        <v>2000</v>
      </c>
      <c r="L24" s="29">
        <v>1200</v>
      </c>
      <c r="M24" s="30">
        <f t="shared" si="0"/>
        <v>0.6</v>
      </c>
      <c r="O24" s="29" t="s">
        <v>61</v>
      </c>
      <c r="P24" s="29">
        <v>80000</v>
      </c>
      <c r="Q24" s="29">
        <v>75000</v>
      </c>
      <c r="R24" s="30">
        <f t="shared" si="1"/>
        <v>0.9375</v>
      </c>
    </row>
    <row r="25" spans="5:18" x14ac:dyDescent="0.25">
      <c r="E25" t="s">
        <v>59</v>
      </c>
      <c r="F25">
        <v>210000</v>
      </c>
      <c r="G25">
        <v>180000</v>
      </c>
      <c r="J25" s="29" t="s">
        <v>63</v>
      </c>
      <c r="K25" s="29">
        <v>3000</v>
      </c>
      <c r="L25" s="29">
        <v>3500</v>
      </c>
      <c r="M25" s="30">
        <f t="shared" si="0"/>
        <v>1.1666666666666667</v>
      </c>
      <c r="O25" s="29" t="s">
        <v>63</v>
      </c>
      <c r="P25" s="29">
        <v>120000</v>
      </c>
      <c r="Q25" s="29">
        <v>122000</v>
      </c>
      <c r="R25" s="30">
        <f t="shared" si="1"/>
        <v>1.0166666666666666</v>
      </c>
    </row>
    <row r="26" spans="5:18" x14ac:dyDescent="0.25">
      <c r="E26" t="s">
        <v>61</v>
      </c>
      <c r="F26">
        <v>80000</v>
      </c>
      <c r="G26">
        <v>75000</v>
      </c>
      <c r="J26" s="29" t="s">
        <v>65</v>
      </c>
      <c r="K26" s="29">
        <v>2000</v>
      </c>
      <c r="L26" s="29">
        <v>1500</v>
      </c>
      <c r="M26" s="30">
        <f t="shared" si="0"/>
        <v>0.75</v>
      </c>
      <c r="O26" s="29" t="s">
        <v>65</v>
      </c>
      <c r="P26" s="29">
        <v>250000</v>
      </c>
      <c r="Q26" s="29">
        <v>220000</v>
      </c>
      <c r="R26" s="30">
        <f t="shared" si="1"/>
        <v>0.88</v>
      </c>
    </row>
    <row r="27" spans="5:18" x14ac:dyDescent="0.25">
      <c r="E27" t="s">
        <v>63</v>
      </c>
      <c r="F27">
        <v>120000</v>
      </c>
      <c r="G27">
        <v>122000</v>
      </c>
    </row>
    <row r="28" spans="5:18" x14ac:dyDescent="0.25">
      <c r="E28" t="s">
        <v>65</v>
      </c>
      <c r="F28">
        <v>250000</v>
      </c>
      <c r="G28">
        <v>220000</v>
      </c>
    </row>
  </sheetData>
  <conditionalFormatting sqref="M19:M2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R19:R26">
    <cfRule type="iconSet" priority="1">
      <iconSet iconSet="3Arrows">
        <cfvo type="percent" val="0"/>
        <cfvo type="percent" val="25"/>
        <cfvo type="percent" val="82"/>
      </iconSet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D1:M20"/>
  <sheetViews>
    <sheetView topLeftCell="D16" workbookViewId="0">
      <selection activeCell="G13" sqref="G13"/>
    </sheetView>
  </sheetViews>
  <sheetFormatPr defaultRowHeight="15" x14ac:dyDescent="0.25"/>
  <cols>
    <col min="4" max="4" width="15.7109375" bestFit="1" customWidth="1"/>
    <col min="9" max="9" width="15.7109375" bestFit="1" customWidth="1"/>
    <col min="10" max="10" width="17" bestFit="1" customWidth="1"/>
    <col min="11" max="11" width="9.42578125" customWidth="1"/>
    <col min="12" max="12" width="18.5703125" bestFit="1" customWidth="1"/>
    <col min="13" max="13" width="25.85546875" bestFit="1" customWidth="1"/>
  </cols>
  <sheetData>
    <row r="1" spans="4:6" x14ac:dyDescent="0.25">
      <c r="D1" s="24" t="s">
        <v>119</v>
      </c>
    </row>
    <row r="4" spans="4:6" x14ac:dyDescent="0.25">
      <c r="F4" t="s">
        <v>10</v>
      </c>
    </row>
    <row r="7" spans="4:6" x14ac:dyDescent="0.25">
      <c r="D7" t="s">
        <v>54</v>
      </c>
      <c r="E7">
        <v>1200000</v>
      </c>
    </row>
    <row r="8" spans="4:6" x14ac:dyDescent="0.25">
      <c r="D8" t="s">
        <v>55</v>
      </c>
      <c r="E8">
        <v>1100000</v>
      </c>
    </row>
    <row r="9" spans="4:6" x14ac:dyDescent="0.25">
      <c r="D9" t="s">
        <v>51</v>
      </c>
    </row>
    <row r="19" spans="5:13" x14ac:dyDescent="0.25">
      <c r="E19" t="s">
        <v>26</v>
      </c>
      <c r="I19" s="6" t="s">
        <v>54</v>
      </c>
      <c r="J19" s="6" t="s">
        <v>52</v>
      </c>
      <c r="K19" s="6" t="s">
        <v>37</v>
      </c>
      <c r="L19" s="6" t="s">
        <v>53</v>
      </c>
      <c r="M19" s="6" t="s">
        <v>138</v>
      </c>
    </row>
    <row r="20" spans="5:13" x14ac:dyDescent="0.25">
      <c r="E20">
        <f>J20-L20</f>
        <v>300000</v>
      </c>
      <c r="I20" s="6">
        <v>1200000</v>
      </c>
      <c r="J20" s="6">
        <v>1100000</v>
      </c>
      <c r="K20" s="7">
        <f>J20/I20</f>
        <v>0.91666666666666663</v>
      </c>
      <c r="L20" s="6">
        <v>800000</v>
      </c>
      <c r="M20" s="7">
        <f>E20/L20</f>
        <v>0.375</v>
      </c>
    </row>
  </sheetData>
  <conditionalFormatting sqref="M2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E46E626-CEFE-4481-976A-9E3ECD56A844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1"/>
              <x14:cfIcon iconSet="3Arrows" iconId="1"/>
              <x14:cfIcon iconSet="3Arrows" iconId="1"/>
            </x14:iconSet>
          </x14:cfRule>
          <xm:sqref>K20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 2 0 1 5 - 1 1 - 2 5 T 2 1 : 3 7 : 1 8 . 5 5 7 9 1 8 + 0 6 : 0 0 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1 - 1 1 8 b 3 3 2 6 - 0 d d 8 - 4 9 1 0 - a d 5 f - 4 1 7 b f 9 1 d 5 0 a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 E a r l i e r   M o n t h s   D e a d l i n e   M i s s e d < / s t r i n g > < / k e y > < v a l u e > < i n t > 2 3 2 < / i n t > < / v a l u e > < / i t e m > < i t e m > < k e y > < s t r i n g > 1 1 . 0 0 % < / s t r i n g > < / k e y > < v a l u e > < i n t > 7 9 < / i n t > < / v a l u e > < / i t e m > < / C o l u m n W i d t h s > < C o l u m n D i s p l a y I n d e x > < i t e m > < k e y > < s t r i n g > E a r l i e r   M o n t h s   D e a d l i n e   M i s s e d < / s t r i n g > < / k e y > < v a l u e > < i n t > 0 < / i n t > < / v a l u e > < / i t e m > < i t e m > < k e y > < s t r i n g > 1 1 . 0 0 % 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- 1 1 8 b 3 3 2 6 - 0 d d 8 - 4 9 1 0 - a d 5 f - 4 1 7 b f 9 1 d 5 0 a 9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 C o l u m n s \ E a r l i e r   M o n t h s   D e a d l i n e   M i s s e d < / K e y > < / D i a g r a m O b j e c t K e y > < D i a g r a m O b j e c t K e y > < K e y > C o l u m n s \ 1 1 . 0 0 % 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 C o l u m n s \ E a r l i e r   M o n t h s   D e a d l i n e   M i s s e d 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 C o l u m n s \ 1 1 . 0 0 % 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 T a b l e 1 - 1 1 8 b 3 3 2 6 - 0 d d 8 - 4 9 1 0 - a d 5 f - 4 1 7 b f 9 1 d 5 0 a 9 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 T a b l e 1 - 1 1 8 b 3 3 2 6 - 0 d d 8 - 4 9 1 0 - a d 5 f - 4 1 7 b f 9 1 d 5 0 a 9 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- 1 1 8 b 3 3 2 6 - 0 d d 8 - 4 9 1 0 - a d 5 f - 4 1 7 b f 9 1 d 5 0 a 9 ] ] > < / C u s t o m C o n t e n t > < / G e m i n i > 
</file>

<file path=customXml/itemProps1.xml><?xml version="1.0" encoding="utf-8"?>
<ds:datastoreItem xmlns:ds="http://schemas.openxmlformats.org/officeDocument/2006/customXml" ds:itemID="{4A836ADB-89B4-4918-B77A-8701940DFDD9}">
  <ds:schemaRefs/>
</ds:datastoreItem>
</file>

<file path=customXml/itemProps10.xml><?xml version="1.0" encoding="utf-8"?>
<ds:datastoreItem xmlns:ds="http://schemas.openxmlformats.org/officeDocument/2006/customXml" ds:itemID="{36554E7E-0211-4FE0-8405-95E7F3917917}">
  <ds:schemaRefs/>
</ds:datastoreItem>
</file>

<file path=customXml/itemProps11.xml><?xml version="1.0" encoding="utf-8"?>
<ds:datastoreItem xmlns:ds="http://schemas.openxmlformats.org/officeDocument/2006/customXml" ds:itemID="{5DCC13D5-7F82-4EC6-AFE5-03DA58CA5A4F}">
  <ds:schemaRefs/>
</ds:datastoreItem>
</file>

<file path=customXml/itemProps12.xml><?xml version="1.0" encoding="utf-8"?>
<ds:datastoreItem xmlns:ds="http://schemas.openxmlformats.org/officeDocument/2006/customXml" ds:itemID="{9A2FABFA-5986-4585-8175-BEFF7225F95C}">
  <ds:schemaRefs/>
</ds:datastoreItem>
</file>

<file path=customXml/itemProps13.xml><?xml version="1.0" encoding="utf-8"?>
<ds:datastoreItem xmlns:ds="http://schemas.openxmlformats.org/officeDocument/2006/customXml" ds:itemID="{DF5ED7E9-93A1-4C15-8EA6-BB4EA2B8DC1E}">
  <ds:schemaRefs/>
</ds:datastoreItem>
</file>

<file path=customXml/itemProps14.xml><?xml version="1.0" encoding="utf-8"?>
<ds:datastoreItem xmlns:ds="http://schemas.openxmlformats.org/officeDocument/2006/customXml" ds:itemID="{18F2581C-50AF-4C01-9B9A-ED9F02695C1E}">
  <ds:schemaRefs/>
</ds:datastoreItem>
</file>

<file path=customXml/itemProps15.xml><?xml version="1.0" encoding="utf-8"?>
<ds:datastoreItem xmlns:ds="http://schemas.openxmlformats.org/officeDocument/2006/customXml" ds:itemID="{3C35F7E6-7BA4-4A7E-90FD-F21DB87F6108}">
  <ds:schemaRefs/>
</ds:datastoreItem>
</file>

<file path=customXml/itemProps16.xml><?xml version="1.0" encoding="utf-8"?>
<ds:datastoreItem xmlns:ds="http://schemas.openxmlformats.org/officeDocument/2006/customXml" ds:itemID="{18062059-0DB1-4DB1-8673-3849DB53EAC7}">
  <ds:schemaRefs/>
</ds:datastoreItem>
</file>

<file path=customXml/itemProps2.xml><?xml version="1.0" encoding="utf-8"?>
<ds:datastoreItem xmlns:ds="http://schemas.openxmlformats.org/officeDocument/2006/customXml" ds:itemID="{48F5352C-2B55-4F93-9BE3-124C9EB740DF}">
  <ds:schemaRefs/>
</ds:datastoreItem>
</file>

<file path=customXml/itemProps3.xml><?xml version="1.0" encoding="utf-8"?>
<ds:datastoreItem xmlns:ds="http://schemas.openxmlformats.org/officeDocument/2006/customXml" ds:itemID="{46BE1B5B-31F9-4899-8B98-BAB62F9448E4}">
  <ds:schemaRefs/>
</ds:datastoreItem>
</file>

<file path=customXml/itemProps4.xml><?xml version="1.0" encoding="utf-8"?>
<ds:datastoreItem xmlns:ds="http://schemas.openxmlformats.org/officeDocument/2006/customXml" ds:itemID="{437EFEE3-1834-49A0-9EC7-F5355A6FE2E2}">
  <ds:schemaRefs/>
</ds:datastoreItem>
</file>

<file path=customXml/itemProps5.xml><?xml version="1.0" encoding="utf-8"?>
<ds:datastoreItem xmlns:ds="http://schemas.openxmlformats.org/officeDocument/2006/customXml" ds:itemID="{969CD966-F90F-4D14-9652-F01829B1815A}">
  <ds:schemaRefs/>
</ds:datastoreItem>
</file>

<file path=customXml/itemProps6.xml><?xml version="1.0" encoding="utf-8"?>
<ds:datastoreItem xmlns:ds="http://schemas.openxmlformats.org/officeDocument/2006/customXml" ds:itemID="{842BCBBE-B54F-4233-B71C-A85FC773C704}">
  <ds:schemaRefs/>
</ds:datastoreItem>
</file>

<file path=customXml/itemProps7.xml><?xml version="1.0" encoding="utf-8"?>
<ds:datastoreItem xmlns:ds="http://schemas.openxmlformats.org/officeDocument/2006/customXml" ds:itemID="{1E0D30B8-6F37-44D4-8023-A54DAB076039}">
  <ds:schemaRefs/>
</ds:datastoreItem>
</file>

<file path=customXml/itemProps8.xml><?xml version="1.0" encoding="utf-8"?>
<ds:datastoreItem xmlns:ds="http://schemas.openxmlformats.org/officeDocument/2006/customXml" ds:itemID="{5076C37C-D1E0-40F2-9388-9C576AB6647E}">
  <ds:schemaRefs/>
</ds:datastoreItem>
</file>

<file path=customXml/itemProps9.xml><?xml version="1.0" encoding="utf-8"?>
<ds:datastoreItem xmlns:ds="http://schemas.openxmlformats.org/officeDocument/2006/customXml" ds:itemID="{86E844C6-9C76-418F-BC4F-0A41F279622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Sheet2</vt:lpstr>
      <vt:lpstr>Inventory Stock Value</vt:lpstr>
      <vt:lpstr>Accounts</vt:lpstr>
      <vt:lpstr>Machine Capacity Utilization</vt:lpstr>
      <vt:lpstr>Plan Vs Actual Productivity</vt:lpstr>
      <vt:lpstr>Defects by Process</vt:lpstr>
      <vt:lpstr>Process Wise Daily Productivity</vt:lpstr>
      <vt:lpstr>Revenue Growth</vt:lpstr>
      <vt:lpstr>Year wise Profitibility</vt:lpstr>
      <vt:lpstr>Buyer wise Profitibility</vt:lpstr>
      <vt:lpstr>Sales Achievement KPI by Period</vt:lpstr>
      <vt:lpstr>Buyer Order Ratio</vt:lpstr>
      <vt:lpstr>Sales by Product Category</vt:lpstr>
      <vt:lpstr>Sales Target Vs Achievement</vt:lpstr>
      <vt:lpstr>Shipment Deadline KPI</vt:lpstr>
      <vt:lpstr>Costing Analysis</vt:lpstr>
      <vt:lpstr>Factory Efficiency</vt:lpstr>
      <vt:lpstr>Knit to Ship Ratio</vt:lpstr>
      <vt:lpstr>Man to Machine Ratio</vt:lpstr>
      <vt:lpstr>Order to Ship Ratio</vt:lpstr>
      <vt:lpstr>On Time Delivery</vt:lpstr>
      <vt:lpstr>Right First Time Quality</vt:lpstr>
      <vt:lpstr>Down Time Percentage</vt:lpstr>
      <vt:lpstr>Capacity Booking</vt:lpstr>
      <vt:lpstr>Order Projection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2015-11-24T05:39:10Z</dcterms:created>
  <dcterms:modified xsi:type="dcterms:W3CDTF">2015-12-03T21:49:55Z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