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internet1-my.sharepoint.com/personal/sebastien_daviot_atinternet_com/Documents/Documents/20200520_formation_Excel/document de cours/Etape_3_remodelez_vos_donnees/7_cas_pratique/"/>
    </mc:Choice>
  </mc:AlternateContent>
  <xr:revisionPtr revIDLastSave="80" documentId="8_{5F937617-2F55-4BE8-8FB1-A9153A36D466}" xr6:coauthVersionLast="45" xr6:coauthVersionMax="45" xr10:uidLastSave="{F9B2BBF7-8C40-48A2-91E8-57C083A7ED9E}"/>
  <bookViews>
    <workbookView xWindow="-98" yWindow="-98" windowWidth="20715" windowHeight="13276" activeTab="2" xr2:uid="{B147D4D9-0BD1-422E-83F5-0D9795613BBD}"/>
  </bookViews>
  <sheets>
    <sheet name="Tableau" sheetId="1" r:id="rId1"/>
    <sheet name="date délivrance" sheetId="2" r:id="rId2"/>
    <sheet name="Enoncé T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M8" i="1" a="1"/>
  <c r="M8" i="1" s="1"/>
  <c r="H4" i="1" a="1"/>
  <c r="H4" i="1" s="1"/>
  <c r="H5" i="1" a="1"/>
  <c r="H5" i="1"/>
  <c r="H6" i="1" a="1"/>
  <c r="H6" i="1" s="1"/>
  <c r="H7" i="1" a="1"/>
  <c r="H7" i="1"/>
  <c r="H8" i="1" a="1"/>
  <c r="H8" i="1" s="1"/>
  <c r="H9" i="1" a="1"/>
  <c r="H9" i="1"/>
  <c r="H10" i="1" a="1"/>
  <c r="H10" i="1" s="1"/>
  <c r="H11" i="1" a="1"/>
  <c r="H11" i="1"/>
  <c r="H12" i="1" a="1"/>
  <c r="H12" i="1" s="1"/>
  <c r="H13" i="1" a="1"/>
  <c r="H13" i="1"/>
  <c r="H14" i="1" a="1"/>
  <c r="H14" i="1" s="1"/>
  <c r="H15" i="1" a="1"/>
  <c r="H15" i="1"/>
  <c r="H16" i="1" a="1"/>
  <c r="H16" i="1" s="1"/>
  <c r="H17" i="1" a="1"/>
  <c r="H17" i="1"/>
  <c r="H18" i="1" a="1"/>
  <c r="H18" i="1" s="1"/>
  <c r="H19" i="1" a="1"/>
  <c r="H19" i="1"/>
  <c r="H20" i="1" a="1"/>
  <c r="H20" i="1" s="1"/>
  <c r="H21" i="1" a="1"/>
  <c r="H21" i="1"/>
  <c r="H22" i="1" a="1"/>
  <c r="H22" i="1" s="1"/>
  <c r="H23" i="1" a="1"/>
  <c r="H23" i="1"/>
  <c r="H24" i="1" a="1"/>
  <c r="H24" i="1" s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 s="1"/>
  <c r="H31" i="1" a="1"/>
  <c r="H31" i="1"/>
  <c r="H32" i="1" a="1"/>
  <c r="H32" i="1" s="1"/>
  <c r="E12" i="1"/>
  <c r="F12" i="1" s="1"/>
  <c r="G12" i="1" s="1"/>
  <c r="I12" i="1" s="1"/>
  <c r="E13" i="1"/>
  <c r="F13" i="1" s="1"/>
  <c r="G13" i="1" s="1"/>
  <c r="I13" i="1" s="1"/>
  <c r="E14" i="1"/>
  <c r="F14" i="1" s="1"/>
  <c r="G14" i="1" s="1"/>
  <c r="I14" i="1" s="1"/>
  <c r="E15" i="1"/>
  <c r="F15" i="1" s="1"/>
  <c r="G15" i="1" s="1"/>
  <c r="I15" i="1" s="1"/>
  <c r="E16" i="1"/>
  <c r="F16" i="1" s="1"/>
  <c r="G16" i="1" s="1"/>
  <c r="I16" i="1" s="1"/>
  <c r="E17" i="1"/>
  <c r="F17" i="1" s="1"/>
  <c r="G17" i="1" s="1"/>
  <c r="I17" i="1" s="1"/>
  <c r="E18" i="1"/>
  <c r="F18" i="1" s="1"/>
  <c r="G18" i="1" s="1"/>
  <c r="I18" i="1" s="1"/>
  <c r="E19" i="1"/>
  <c r="F19" i="1" s="1"/>
  <c r="G19" i="1" s="1"/>
  <c r="I19" i="1" s="1"/>
  <c r="E20" i="1"/>
  <c r="F20" i="1" s="1"/>
  <c r="G20" i="1" s="1"/>
  <c r="I20" i="1" s="1"/>
  <c r="E21" i="1"/>
  <c r="F21" i="1" s="1"/>
  <c r="G21" i="1" s="1"/>
  <c r="I21" i="1" s="1"/>
  <c r="E22" i="1"/>
  <c r="F22" i="1" s="1"/>
  <c r="G22" i="1" s="1"/>
  <c r="I22" i="1" s="1"/>
  <c r="E23" i="1"/>
  <c r="F23" i="1" s="1"/>
  <c r="G23" i="1" s="1"/>
  <c r="I23" i="1" s="1"/>
  <c r="E24" i="1"/>
  <c r="F24" i="1" s="1"/>
  <c r="G24" i="1" s="1"/>
  <c r="I24" i="1" s="1"/>
  <c r="E25" i="1"/>
  <c r="F25" i="1" s="1"/>
  <c r="G25" i="1" s="1"/>
  <c r="I25" i="1" s="1"/>
  <c r="E26" i="1"/>
  <c r="F26" i="1" s="1"/>
  <c r="G26" i="1" s="1"/>
  <c r="I26" i="1" s="1"/>
  <c r="E27" i="1"/>
  <c r="F27" i="1" s="1"/>
  <c r="G27" i="1" s="1"/>
  <c r="I27" i="1" s="1"/>
  <c r="E28" i="1"/>
  <c r="F28" i="1" s="1"/>
  <c r="G28" i="1" s="1"/>
  <c r="I28" i="1" s="1"/>
  <c r="E29" i="1"/>
  <c r="F29" i="1" s="1"/>
  <c r="G29" i="1" s="1"/>
  <c r="I29" i="1" s="1"/>
  <c r="E30" i="1"/>
  <c r="F30" i="1" s="1"/>
  <c r="G30" i="1" s="1"/>
  <c r="I30" i="1" s="1"/>
  <c r="E31" i="1"/>
  <c r="F31" i="1" s="1"/>
  <c r="G31" i="1" s="1"/>
  <c r="I31" i="1" s="1"/>
  <c r="E32" i="1"/>
  <c r="F32" i="1" s="1"/>
  <c r="G32" i="1" s="1"/>
  <c r="I32" i="1" s="1"/>
  <c r="E3" i="1"/>
  <c r="F3" i="1" s="1"/>
  <c r="G3" i="1" s="1"/>
  <c r="I3" i="1" s="1"/>
  <c r="E4" i="1"/>
  <c r="F4" i="1" s="1"/>
  <c r="G4" i="1" s="1"/>
  <c r="I4" i="1" s="1"/>
  <c r="E5" i="1"/>
  <c r="F5" i="1" s="1"/>
  <c r="G5" i="1" s="1"/>
  <c r="I5" i="1" s="1"/>
  <c r="E6" i="1"/>
  <c r="F6" i="1" s="1"/>
  <c r="G6" i="1" s="1"/>
  <c r="I6" i="1" s="1"/>
  <c r="E7" i="1"/>
  <c r="F7" i="1" s="1"/>
  <c r="G7" i="1" s="1"/>
  <c r="I7" i="1" s="1"/>
  <c r="E8" i="1"/>
  <c r="F8" i="1" s="1"/>
  <c r="G8" i="1" s="1"/>
  <c r="I8" i="1" s="1"/>
  <c r="E9" i="1"/>
  <c r="F9" i="1" s="1"/>
  <c r="G9" i="1" s="1"/>
  <c r="I9" i="1" s="1"/>
  <c r="E10" i="1"/>
  <c r="F10" i="1" s="1"/>
  <c r="G10" i="1" s="1"/>
  <c r="I10" i="1" s="1"/>
  <c r="E11" i="1"/>
  <c r="F11" i="1" s="1"/>
  <c r="G11" i="1" s="1"/>
  <c r="I11" i="1" s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<sst xmlns="http://schemas.openxmlformats.org/spreadsheetml/2006/main" count="130" uniqueCount="94">
  <si>
    <t>CODE MATÉRIEL</t>
  </si>
  <si>
    <t>NOM DE L’ÉLÉMENT</t>
  </si>
  <si>
    <t>AFFECTÉ À</t>
  </si>
  <si>
    <t>DATE DE DÉLIVRANCE</t>
  </si>
  <si>
    <t>ÉLÉMENT0001</t>
  </si>
  <si>
    <t>chaise</t>
  </si>
  <si>
    <t>Employé 1</t>
  </si>
  <si>
    <t>ÉLÉMENT0002</t>
  </si>
  <si>
    <t>imprimante laser</t>
  </si>
  <si>
    <t>Employé 2</t>
  </si>
  <si>
    <t>ÉLÉMENT0003</t>
  </si>
  <si>
    <t>scanner</t>
  </si>
  <si>
    <t>Employé 3</t>
  </si>
  <si>
    <t>ÉLÉMENT0004</t>
  </si>
  <si>
    <t>Employé 7</t>
  </si>
  <si>
    <t>ÉLÉMENT0005</t>
  </si>
  <si>
    <t>cafetière</t>
  </si>
  <si>
    <t>Employé 20</t>
  </si>
  <si>
    <t>ÉLÉMENT0006</t>
  </si>
  <si>
    <t>Employé 14</t>
  </si>
  <si>
    <t>ÉLÉMENT0007</t>
  </si>
  <si>
    <t>table</t>
  </si>
  <si>
    <t>Employé 4</t>
  </si>
  <si>
    <t>ÉLÉMENT0008</t>
  </si>
  <si>
    <t>photocopieuse</t>
  </si>
  <si>
    <t>Employé 12</t>
  </si>
  <si>
    <t>ÉLÉMENT0009</t>
  </si>
  <si>
    <t>écran supplémentaire</t>
  </si>
  <si>
    <t>Employé 8</t>
  </si>
  <si>
    <t>ÉLÉMENT0010</t>
  </si>
  <si>
    <t>tableau blanc</t>
  </si>
  <si>
    <t>Employé 19</t>
  </si>
  <si>
    <t>ÉLÉMENT0011</t>
  </si>
  <si>
    <t>ÉLÉMENT0012</t>
  </si>
  <si>
    <t>papier à lettres</t>
  </si>
  <si>
    <t>Employé 18</t>
  </si>
  <si>
    <t>ÉLÉMENT0013</t>
  </si>
  <si>
    <t>ÉLÉMENT0014</t>
  </si>
  <si>
    <t>Employé 9</t>
  </si>
  <si>
    <t>ÉLÉMENT0015</t>
  </si>
  <si>
    <t>Employé 13</t>
  </si>
  <si>
    <t>ÉLÉMENT0016</t>
  </si>
  <si>
    <t>ÉLÉMENT0017</t>
  </si>
  <si>
    <t>ÉLÉMENT0018</t>
  </si>
  <si>
    <t>Employé 15</t>
  </si>
  <si>
    <t>ÉLÉMENT0019</t>
  </si>
  <si>
    <t>Employé 16</t>
  </si>
  <si>
    <t>ÉLÉMENT0020</t>
  </si>
  <si>
    <t>ÉLÉMENT0021</t>
  </si>
  <si>
    <t>ÉLÉMENT0022</t>
  </si>
  <si>
    <t>ordinateur portable</t>
  </si>
  <si>
    <t>ÉLÉMENT0023</t>
  </si>
  <si>
    <t>ÉLÉMENT0024</t>
  </si>
  <si>
    <t>ÉLÉMENT0025</t>
  </si>
  <si>
    <t>ÉLÉMENT0026</t>
  </si>
  <si>
    <t>ÉLÉMENT0027</t>
  </si>
  <si>
    <t>ÉLÉMENT0028</t>
  </si>
  <si>
    <t>ÉLÉMENT0029</t>
  </si>
  <si>
    <t>ÉLÉMENT0030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</si>
  <si>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</si>
  <si>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</si>
  <si>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</si>
  <si>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</si>
  <si>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</si>
  <si>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</si>
  <si>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</si>
  <si>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</si>
  <si>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</si>
  <si>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</si>
  <si>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</si>
  <si>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</si>
  <si>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</si>
  <si>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</si>
  <si>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</si>
  <si>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</si>
  <si>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</si>
  <si>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</si>
  <si>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</si>
  <si>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</si>
  <si>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</si>
  <si>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0024</t>
  </si>
  <si>
    <t>0025</t>
  </si>
  <si>
    <t>0026</t>
  </si>
  <si>
    <t>0027</t>
  </si>
  <si>
    <t>0028</t>
  </si>
  <si>
    <t>0029</t>
  </si>
  <si>
    <t>0030</t>
  </si>
  <si>
    <t>chiffon à poussière</t>
  </si>
  <si>
    <t>Pour créer un ID afin de faire une recherche V :
- COncater id + label
- Tout passer en majuscule
- Faire une recherche V pour importer des nouvelles colonnes (et anticiper le fait qu'il n'y aura potentillement pas de correspondant
- Vérifier qu'une cellue contienne un terme
Créer une liste unique des produits et leur attribuer une catégorie, puis ré-importer cette catégorie dans le tableau
Avec des dates : 
- Exporter le mois d'un evènement, le jour de la semaine
- Caculer le nombre de jours entre 2 dates ou entre maintenant et aujourd'hui
plusieurs scénario de Double conditions à réaliser sur 2 colonnes random
Faire un calcul de taux et antciper le fait qu'onb puisse diviser par zero</t>
  </si>
  <si>
    <t>code complet</t>
  </si>
  <si>
    <t>En service depuis</t>
  </si>
  <si>
    <t>A contrôler</t>
  </si>
  <si>
    <t>Responsable maintenance</t>
  </si>
  <si>
    <t>Maintenace prestataire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</si>
</sst>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theme="7"/>
      </patternFill>
    </fill>
  </fills>
  <borders count="7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/>
      <right/>
      <top style="thin">
        <color theme="7"/>
      </top>
      <bottom style="thin">
        <color theme="7"/>
      </bottom>
      <diagonal/>
    </border>
    <border>
      <left/>
      <right style="thin">
        <color theme="7"/>
      </right>
      <top style="thin">
        <color theme="7"/>
      </top>
      <bottom style="thin">
        <color theme="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49" fontId="0" fillId="0" borderId="1" xfId="0" applyNumberFormat="1" applyFont="1" applyBorder="1"/>
    <xf numFmtId="14" fontId="0" fillId="0" borderId="3" xfId="0" applyNumberFormat="1" applyFont="1" applyBorder="1"/>
    <xf numFmtId="49" fontId="0" fillId="0" borderId="4" xfId="0" applyNumberFormat="1" applyFont="1" applyBorder="1"/>
    <xf numFmtId="14" fontId="0" fillId="0" borderId="6" xfId="0" applyNumberFormat="1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2" xfId="0" applyNumberFormat="1" applyFont="1" applyBorder="1"/>
    <xf numFmtId="14" fontId="0" fillId="0" borderId="0" xfId="0" applyNumberFormat="1"/>
    <xf numFmtId="164" fontId="0" fillId="0" borderId="0" xfId="0" applyNumberFormat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95CC8-FB70-42ED-8AA5-CF3672B7C42E}">
  <dimension ref="B2:M32"/>
  <sheetViews>
    <sheetView topLeftCell="B1" workbookViewId="0">
      <selection activeCell="I4" sqref="I4"/>
    </sheetView>
  </sheetViews>
  <sheetFormatPr baseColWidth="10" defaultRowHeight="14.25" x14ac:dyDescent="0.45"/>
  <cols>
    <col min="1" max="1" width="6.265625" customWidth="1"/>
    <col min="2" max="2" width="19.86328125" customWidth="1"/>
    <col min="3" max="3" width="21.265625" customWidth="1"/>
    <col min="4" max="4" width="16.59765625" customWidth="1"/>
    <col min="5" max="5" width="18.265625" customWidth="1"/>
    <col min="6" max="6" width="15.1328125" customWidth="1"/>
    <col min="7" max="7" width="13.46484375" customWidth="1"/>
    <col min="8" max="8" width="22" customWidth="1"/>
    <col min="9" max="9" width="21.1328125" customWidth="1"/>
  </cols>
  <sheetData>
    <row r="2" spans="2:13" x14ac:dyDescent="0.45">
      <c r="B2" s="1" t="s">
        <v>0</v>
      </c>
      <c r="C2" s="2" t="s">
        <v>1</v>
      </c>
      <c r="D2" s="3" t="s">
        <v>2</v>
      </c>
      <c r="E2" s="3" t="s">
        <v>3</v>
      </c>
      <c r="F2" s="19" t="s">
        <v>90</v>
      </c>
      <c r="G2" s="19" t="s">
        <v>91</v>
      </c>
      <c r="H2" s="19" t="s">
        <v>92</v>
      </c>
      <c r="I2" s="19" t="s">
        <v>93</v>
      </c>
    </row>
    <row r="3" spans="2:13" x14ac:dyDescent="0.45">
      <c r="B3" s="4" t="s">
        <v>4</v>
      </c>
      <c r="C3" s="5" t="s">
        <v>5</v>
      </c>
      <c r="D3" s="6" t="s">
        <v>6</v>
      </c>
      <c r="E3" s="17">
        <f>_xlfn.IFNA(VLOOKUP(B3,'date délivrance'!$B$1:$C$29,2,FALSE),"")</f>
        <v>43965</v>
      </c>
      <c r="F3" s="18">
        <f ca="1">IFERROR(YEARFRAC(TODAY(),E3),0)</f>
        <v>6.9444444444444448E-2</v>
      </c>
      <c r="G3" t="str">
        <f ca="1">IF(F3&gt;=1,"Oui","Non")</f>
        <v>Non</v>
      </c>
      <c r="H3" t="str" cm="1">
        <f t="array" ref="H3">_xlfn.SWITCH(C3,"imprimante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3" t="str">
        <f ca="1">IF(AND(G3="Oui",H3="Maintenance externe"),"Oui","Non")</f>
        <v>Non</v>
      </c>
    </row>
    <row r="4" spans="2:13" x14ac:dyDescent="0.45">
      <c r="B4" s="4" t="s">
        <v>7</v>
      </c>
      <c r="C4" s="5" t="s">
        <v>8</v>
      </c>
      <c r="D4" s="6" t="s">
        <v>9</v>
      </c>
      <c r="E4" s="17">
        <f>_xlfn.IFNA(VLOOKUP(B4,'date délivrance'!$B$1:$C$29,2,FALSE),"")</f>
        <v>43511</v>
      </c>
      <c r="F4" s="18">
        <f t="shared" ref="F4:F32" ca="1" si="0">IFERROR(YEARFRAC(TODAY(),E4),0)</f>
        <v>1.3166666666666667</v>
      </c>
      <c r="G4" t="str">
        <f t="shared" ref="G4:G32" ca="1" si="1">IF(F4&gt;=1,"Oui","Non")</f>
        <v>Oui</v>
      </c>
      <c r="H4" t="str" cm="1">
        <f t="array" ref="H4">_xlfn.SWITCH(C4,"imprimante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4" t="str">
        <f t="shared" ref="I4:I32" ca="1" si="2">IF(AND(G4="Oui",H4="Maintenance externe"),"Oui","Non")</f>
        <v>Oui</v>
      </c>
    </row>
    <row r="5" spans="2:13" x14ac:dyDescent="0.45">
      <c r="B5" s="4" t="s">
        <v>10</v>
      </c>
      <c r="C5" s="5" t="s">
        <v>11</v>
      </c>
      <c r="D5" s="6" t="s">
        <v>12</v>
      </c>
      <c r="E5" s="17">
        <f>_xlfn.IFNA(VLOOKUP(B5,'date délivrance'!$B$1:$C$29,2,FALSE),"")</f>
        <v>43813</v>
      </c>
      <c r="F5" s="18">
        <f t="shared" ca="1" si="0"/>
        <v>0.4861111111111111</v>
      </c>
      <c r="G5" t="str">
        <f t="shared" ca="1" si="1"/>
        <v>Non</v>
      </c>
      <c r="H5" t="str" cm="1">
        <f t="array" ref="H5">_xlfn.SWITCH(C5,"imprimante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5" t="str">
        <f t="shared" ca="1" si="2"/>
        <v>Non</v>
      </c>
    </row>
    <row r="6" spans="2:13" x14ac:dyDescent="0.45">
      <c r="B6" s="4" t="s">
        <v>13</v>
      </c>
      <c r="C6" s="5" t="s">
        <v>8</v>
      </c>
      <c r="D6" s="6" t="s">
        <v>14</v>
      </c>
      <c r="E6" s="17">
        <f>_xlfn.IFNA(VLOOKUP(B6,'date délivrance'!$B$1:$C$29,2,FALSE),"")</f>
        <v>43972</v>
      </c>
      <c r="F6" s="18">
        <f t="shared" ca="1" si="0"/>
        <v>0.05</v>
      </c>
      <c r="G6" t="str">
        <f t="shared" ca="1" si="1"/>
        <v>Non</v>
      </c>
      <c r="H6" t="str" cm="1">
        <f t="array" ref="H6">_xlfn.SWITCH(C6,"imprimante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6" t="str">
        <f t="shared" ca="1" si="2"/>
        <v>Non</v>
      </c>
    </row>
    <row r="7" spans="2:13" x14ac:dyDescent="0.45">
      <c r="B7" s="4" t="s">
        <v>15</v>
      </c>
      <c r="C7" s="5" t="s">
        <v>16</v>
      </c>
      <c r="D7" s="6" t="s">
        <v>17</v>
      </c>
      <c r="E7" s="17">
        <f>_xlfn.IFNA(VLOOKUP(B7,'date délivrance'!$B$1:$C$29,2,FALSE),"")</f>
        <v>43763</v>
      </c>
      <c r="F7" s="18">
        <f t="shared" ca="1" si="0"/>
        <v>0.62222222222222223</v>
      </c>
      <c r="G7" t="str">
        <f t="shared" ca="1" si="1"/>
        <v>Non</v>
      </c>
      <c r="H7" t="str" cm="1">
        <f t="array" ref="H7">_xlfn.SWITCH(C7,"imprimante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7" t="str">
        <f t="shared" ca="1" si="2"/>
        <v>Non</v>
      </c>
    </row>
    <row r="8" spans="2:13" x14ac:dyDescent="0.45">
      <c r="B8" s="4" t="s">
        <v>18</v>
      </c>
      <c r="C8" s="5" t="s">
        <v>11</v>
      </c>
      <c r="D8" s="6" t="s">
        <v>19</v>
      </c>
      <c r="E8" s="17">
        <f>_xlfn.IFNA(VLOOKUP(B8,'date délivrance'!$B$1:$C$29,2,FALSE),"")</f>
        <v>43940</v>
      </c>
      <c r="F8" s="18">
        <f t="shared" ca="1" si="0"/>
        <v>0.1388888888888889</v>
      </c>
      <c r="G8" t="str">
        <f t="shared" ca="1" si="1"/>
        <v>Non</v>
      </c>
      <c r="H8" t="str" cm="1">
        <f t="array" ref="H8">_xlfn.SWITCH(C8,"imprimante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8" t="str">
        <f t="shared" ca="1" si="2"/>
        <v>Non</v>
      </c>
      <c r="M8" t="str" cm="1">
        <f t="array" ref="M8:M18">_xlfn.UNIQUE(C3:C32,FALSE,FALSE)</f>
        <v>chaise</v>
      </c>
    </row>
    <row r="9" spans="2:13" x14ac:dyDescent="0.45">
      <c r="B9" s="4" t="s">
        <v>20</v>
      </c>
      <c r="C9" s="5" t="s">
        <v>21</v>
      </c>
      <c r="D9" s="6" t="s">
        <v>22</v>
      </c>
      <c r="E9" s="17">
        <f>_xlfn.IFNA(VLOOKUP(B9,'date délivrance'!$B$1:$C$29,2,FALSE),"")</f>
        <v>43870</v>
      </c>
      <c r="F9" s="18">
        <f t="shared" ca="1" si="0"/>
        <v>0.33333333333333331</v>
      </c>
      <c r="G9" t="str">
        <f t="shared" ca="1" si="1"/>
        <v>Non</v>
      </c>
      <c r="H9" t="str" cm="1">
        <f t="array" ref="H9">_xlfn.SWITCH(C9,"imprimante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9" t="str">
        <f t="shared" ca="1" si="2"/>
        <v>Non</v>
      </c>
      <c r="M9" t="str">
        <v>imprimante laser</v>
      </c>
    </row>
    <row r="10" spans="2:13" x14ac:dyDescent="0.45">
      <c r="B10" s="4" t="s">
        <v>23</v>
      </c>
      <c r="C10" s="5" t="s">
        <v>24</v>
      </c>
      <c r="D10" s="6" t="s">
        <v>25</v>
      </c>
      <c r="E10" s="17">
        <f>_xlfn.IFNA(VLOOKUP(B10,'date délivrance'!$B$1:$C$29,2,FALSE),"")</f>
        <v>43126</v>
      </c>
      <c r="F10" s="18">
        <f t="shared" ca="1" si="0"/>
        <v>2.3694444444444445</v>
      </c>
      <c r="G10" t="str">
        <f t="shared" ca="1" si="1"/>
        <v>Oui</v>
      </c>
      <c r="H10" t="str" cm="1">
        <f t="array" ref="H10">_xlfn.SWITCH(C10,"imprimante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0" t="str">
        <f t="shared" ca="1" si="2"/>
        <v>Oui</v>
      </c>
      <c r="M10" t="str">
        <v>scanner</v>
      </c>
    </row>
    <row r="11" spans="2:13" x14ac:dyDescent="0.45">
      <c r="B11" s="4" t="s">
        <v>26</v>
      </c>
      <c r="C11" s="5" t="s">
        <v>27</v>
      </c>
      <c r="D11" s="6" t="s">
        <v>28</v>
      </c>
      <c r="E11" s="17">
        <f>_xlfn.IFNA(VLOOKUP(B11,'date délivrance'!$B$1:$C$29,2,FALSE),"")</f>
        <v>43960</v>
      </c>
      <c r="F11" s="18">
        <f t="shared" ca="1" si="0"/>
        <v>8.3333333333333329E-2</v>
      </c>
      <c r="G11" t="str">
        <f t="shared" ca="1" si="1"/>
        <v>Non</v>
      </c>
      <c r="H11" t="str" cm="1">
        <f t="array" ref="H11">_xlfn.SWITCH(C11,"imprimante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1" t="str">
        <f t="shared" ca="1" si="2"/>
        <v>Non</v>
      </c>
      <c r="M11" t="str">
        <v>cafetière</v>
      </c>
    </row>
    <row r="12" spans="2:13" x14ac:dyDescent="0.45">
      <c r="B12" s="4" t="s">
        <v>29</v>
      </c>
      <c r="C12" s="5" t="s">
        <v>30</v>
      </c>
      <c r="D12" s="6" t="s">
        <v>31</v>
      </c>
      <c r="E12" s="17" t="str">
        <f>_xlfn.IFNA(VLOOKUP(B12,'date délivrance'!$B$1:$C$29,2,FALSE),"")</f>
        <v/>
      </c>
      <c r="F12" s="18">
        <f t="shared" ca="1" si="0"/>
        <v>0</v>
      </c>
      <c r="G12" t="str">
        <f t="shared" ca="1" si="1"/>
        <v>Non</v>
      </c>
      <c r="H12" t="str" cm="1">
        <f t="array" ref="H12">_xlfn.SWITCH(C12,"imprimante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12" t="str">
        <f t="shared" ca="1" si="2"/>
        <v>Non</v>
      </c>
      <c r="M12" t="str">
        <v>table</v>
      </c>
    </row>
    <row r="13" spans="2:13" x14ac:dyDescent="0.45">
      <c r="B13" s="4" t="s">
        <v>32</v>
      </c>
      <c r="C13" s="5" t="s">
        <v>24</v>
      </c>
      <c r="D13" s="6" t="s">
        <v>25</v>
      </c>
      <c r="E13" s="17">
        <f>_xlfn.IFNA(VLOOKUP(B13,'date délivrance'!$B$1:$C$29,2,FALSE),"")</f>
        <v>43540</v>
      </c>
      <c r="F13" s="18">
        <f t="shared" ca="1" si="0"/>
        <v>1.2305555555555556</v>
      </c>
      <c r="G13" t="str">
        <f t="shared" ca="1" si="1"/>
        <v>Oui</v>
      </c>
      <c r="H13" t="str" cm="1">
        <f t="array" ref="H13">_xlfn.SWITCH(C13,"imprimante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3" t="str">
        <f t="shared" ca="1" si="2"/>
        <v>Oui</v>
      </c>
      <c r="M13" t="str">
        <v>photocopieuse</v>
      </c>
    </row>
    <row r="14" spans="2:13" x14ac:dyDescent="0.45">
      <c r="B14" s="4" t="s">
        <v>33</v>
      </c>
      <c r="C14" s="5" t="s">
        <v>34</v>
      </c>
      <c r="D14" s="6" t="s">
        <v>35</v>
      </c>
      <c r="E14" s="17">
        <f>_xlfn.IFNA(VLOOKUP(B14,'date délivrance'!$B$1:$C$29,2,FALSE),"")</f>
        <v>43570</v>
      </c>
      <c r="F14" s="18">
        <f t="shared" ca="1" si="0"/>
        <v>1.1499999999999999</v>
      </c>
      <c r="G14" t="str">
        <f t="shared" ca="1" si="1"/>
        <v>Oui</v>
      </c>
      <c r="H14" t="str" cm="1">
        <f t="array" ref="H14">_xlfn.SWITCH(C14,"imprimante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14" t="str">
        <f t="shared" ca="1" si="2"/>
        <v>Non</v>
      </c>
      <c r="M14" t="str">
        <v>écran supplémentaire</v>
      </c>
    </row>
    <row r="15" spans="2:13" x14ac:dyDescent="0.45">
      <c r="B15" s="4" t="s">
        <v>36</v>
      </c>
      <c r="C15" s="5" t="s">
        <v>27</v>
      </c>
      <c r="D15" s="6" t="s">
        <v>28</v>
      </c>
      <c r="E15" s="17">
        <f>_xlfn.IFNA(VLOOKUP(B15,'date délivrance'!$B$1:$C$29,2,FALSE),"")</f>
        <v>43740</v>
      </c>
      <c r="F15" s="18">
        <f t="shared" ca="1" si="0"/>
        <v>0.68611111111111112</v>
      </c>
      <c r="G15" t="str">
        <f t="shared" ca="1" si="1"/>
        <v>Non</v>
      </c>
      <c r="H15" t="str" cm="1">
        <f t="array" ref="H15">_xlfn.SWITCH(C15,"imprimante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5" t="str">
        <f t="shared" ca="1" si="2"/>
        <v>Non</v>
      </c>
      <c r="M15" t="str">
        <v>tableau blanc</v>
      </c>
    </row>
    <row r="16" spans="2:13" x14ac:dyDescent="0.45">
      <c r="B16" s="4" t="s">
        <v>37</v>
      </c>
      <c r="C16" s="5" t="s">
        <v>16</v>
      </c>
      <c r="D16" s="6" t="s">
        <v>38</v>
      </c>
      <c r="E16" s="17">
        <f>_xlfn.IFNA(VLOOKUP(B16,'date délivrance'!$B$1:$C$29,2,FALSE),"")</f>
        <v>43945</v>
      </c>
      <c r="F16" s="18">
        <f t="shared" ca="1" si="0"/>
        <v>0.125</v>
      </c>
      <c r="G16" t="str">
        <f t="shared" ca="1" si="1"/>
        <v>Non</v>
      </c>
      <c r="H16" t="str" cm="1">
        <f t="array" ref="H16">_xlfn.SWITCH(C16,"imprimante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16" t="str">
        <f t="shared" ca="1" si="2"/>
        <v>Non</v>
      </c>
      <c r="M16" t="str">
        <v>papier à lettres</v>
      </c>
    </row>
    <row r="17" spans="2:13" x14ac:dyDescent="0.45">
      <c r="B17" s="4" t="s">
        <v>39</v>
      </c>
      <c r="C17" s="5" t="s">
        <v>34</v>
      </c>
      <c r="D17" s="6" t="s">
        <v>40</v>
      </c>
      <c r="E17" s="17">
        <f>_xlfn.IFNA(VLOOKUP(B17,'date délivrance'!$B$1:$C$29,2,FALSE),"")</f>
        <v>43488</v>
      </c>
      <c r="F17" s="18">
        <f t="shared" ca="1" si="0"/>
        <v>1.3777777777777778</v>
      </c>
      <c r="G17" t="str">
        <f t="shared" ca="1" si="1"/>
        <v>Oui</v>
      </c>
      <c r="H17" t="str" cm="1">
        <f t="array" ref="H17">_xlfn.SWITCH(C17,"imprimante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17" t="str">
        <f t="shared" ca="1" si="2"/>
        <v>Non</v>
      </c>
      <c r="M17" t="str">
        <v>chiffon à poussière</v>
      </c>
    </row>
    <row r="18" spans="2:13" x14ac:dyDescent="0.45">
      <c r="B18" s="4" t="s">
        <v>41</v>
      </c>
      <c r="C18" s="5" t="s">
        <v>11</v>
      </c>
      <c r="D18" s="6" t="s">
        <v>6</v>
      </c>
      <c r="E18" s="17">
        <f>_xlfn.IFNA(VLOOKUP(B18,'date délivrance'!$B$1:$C$29,2,FALSE),"")</f>
        <v>43640</v>
      </c>
      <c r="F18" s="18">
        <f t="shared" ca="1" si="0"/>
        <v>0.95833333333333337</v>
      </c>
      <c r="G18" t="str">
        <f t="shared" ca="1" si="1"/>
        <v>Non</v>
      </c>
      <c r="H18" t="str" cm="1">
        <f t="array" ref="H18">_xlfn.SWITCH(C18,"imprimante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8" t="str">
        <f t="shared" ca="1" si="2"/>
        <v>Non</v>
      </c>
      <c r="M18" t="str">
        <v>ordinateur portable</v>
      </c>
    </row>
    <row r="19" spans="2:13" x14ac:dyDescent="0.45">
      <c r="B19" s="4" t="s">
        <v>42</v>
      </c>
      <c r="C19" s="5" t="s">
        <v>24</v>
      </c>
      <c r="D19" s="6" t="s">
        <v>31</v>
      </c>
      <c r="E19" s="17">
        <f>_xlfn.IFNA(VLOOKUP(B19,'date délivrance'!$B$1:$C$29,2,FALSE),"")</f>
        <v>43865</v>
      </c>
      <c r="F19" s="18">
        <f t="shared" ca="1" si="0"/>
        <v>0.34722222222222221</v>
      </c>
      <c r="G19" t="str">
        <f t="shared" ca="1" si="1"/>
        <v>Non</v>
      </c>
      <c r="H19" t="str" cm="1">
        <f t="array" ref="H19">_xlfn.SWITCH(C19,"imprimante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19" t="str">
        <f t="shared" ca="1" si="2"/>
        <v>Non</v>
      </c>
    </row>
    <row r="20" spans="2:13" x14ac:dyDescent="0.45">
      <c r="B20" s="4" t="s">
        <v>43</v>
      </c>
      <c r="C20" s="5" t="s">
        <v>30</v>
      </c>
      <c r="D20" s="6" t="s">
        <v>44</v>
      </c>
      <c r="E20" s="17">
        <f>_xlfn.IFNA(VLOOKUP(B20,'date délivrance'!$B$1:$C$29,2,FALSE),"")</f>
        <v>43900</v>
      </c>
      <c r="F20" s="18">
        <f t="shared" ca="1" si="0"/>
        <v>0.24722222222222223</v>
      </c>
      <c r="G20" t="str">
        <f t="shared" ca="1" si="1"/>
        <v>Non</v>
      </c>
      <c r="H20" t="str" cm="1">
        <f t="array" ref="H20">_xlfn.SWITCH(C20,"imprimante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0" t="str">
        <f t="shared" ca="1" si="2"/>
        <v>Non</v>
      </c>
    </row>
    <row r="21" spans="2:13" x14ac:dyDescent="0.45">
      <c r="B21" s="4" t="s">
        <v>45</v>
      </c>
      <c r="C21" s="5" t="s">
        <v>5</v>
      </c>
      <c r="D21" s="6" t="s">
        <v>46</v>
      </c>
      <c r="E21" s="17">
        <f>_xlfn.IFNA(VLOOKUP(B21,'date délivrance'!$B$1:$C$29,2,FALSE),"")</f>
        <v>43260</v>
      </c>
      <c r="F21" s="18">
        <f t="shared" ca="1" si="0"/>
        <v>2</v>
      </c>
      <c r="G21" t="str">
        <f t="shared" ca="1" si="1"/>
        <v>Oui</v>
      </c>
      <c r="H21" t="str" cm="1">
        <f t="array" ref="H21">_xlfn.SWITCH(C21,"imprimante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1" t="str">
        <f t="shared" ca="1" si="2"/>
        <v>Non</v>
      </c>
    </row>
    <row r="22" spans="2:13" x14ac:dyDescent="0.45">
      <c r="B22" s="4" t="s">
        <v>47</v>
      </c>
      <c r="C22" s="5" t="s">
        <v>87</v>
      </c>
      <c r="D22" s="6" t="s">
        <v>12</v>
      </c>
      <c r="E22" s="17">
        <f>_xlfn.IFNA(VLOOKUP(B22,'date délivrance'!$B$1:$C$29,2,FALSE),"")</f>
        <v>43450</v>
      </c>
      <c r="F22" s="18">
        <f t="shared" ca="1" si="0"/>
        <v>1.4805555555555556</v>
      </c>
      <c r="G22" t="str">
        <f t="shared" ca="1" si="1"/>
        <v>Oui</v>
      </c>
      <c r="H22" t="str" cm="1">
        <f t="array" ref="H22">_xlfn.SWITCH(C22,"imprimante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2" t="str">
        <f t="shared" ca="1" si="2"/>
        <v>Non</v>
      </c>
    </row>
    <row r="23" spans="2:13" x14ac:dyDescent="0.45">
      <c r="B23" s="4" t="s">
        <v>48</v>
      </c>
      <c r="C23" s="5" t="s">
        <v>8</v>
      </c>
      <c r="D23" s="6" t="s">
        <v>14</v>
      </c>
      <c r="E23" s="17">
        <f>_xlfn.IFNA(VLOOKUP(B23,'date délivrance'!$B$1:$C$29,2,FALSE),"")</f>
        <v>47259</v>
      </c>
      <c r="F23" s="18">
        <f t="shared" ca="1" si="0"/>
        <v>8.9499999999999993</v>
      </c>
      <c r="G23" t="str">
        <f t="shared" ca="1" si="1"/>
        <v>Oui</v>
      </c>
      <c r="H23" t="str" cm="1">
        <f t="array" ref="H23">_xlfn.SWITCH(C23,"imprimante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23" t="str">
        <f t="shared" ca="1" si="2"/>
        <v>Oui</v>
      </c>
    </row>
    <row r="24" spans="2:13" x14ac:dyDescent="0.45">
      <c r="B24" s="4" t="s">
        <v>49</v>
      </c>
      <c r="C24" s="5" t="s">
        <v>50</v>
      </c>
      <c r="D24" s="6" t="s">
        <v>28</v>
      </c>
      <c r="E24" s="17">
        <f>_xlfn.IFNA(VLOOKUP(B24,'date délivrance'!$B$1:$C$29,2,FALSE),"")</f>
        <v>43342</v>
      </c>
      <c r="F24" s="18">
        <f t="shared" ca="1" si="0"/>
        <v>1.7749999999999999</v>
      </c>
      <c r="G24" t="str">
        <f t="shared" ca="1" si="1"/>
        <v>Oui</v>
      </c>
      <c r="H24" t="str" cm="1">
        <f t="array" ref="H24">_xlfn.SWITCH(C24,"imprimante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24" t="str">
        <f t="shared" ca="1" si="2"/>
        <v>Oui</v>
      </c>
    </row>
    <row r="25" spans="2:13" x14ac:dyDescent="0.45">
      <c r="B25" s="4" t="s">
        <v>51</v>
      </c>
      <c r="C25" s="5" t="s">
        <v>34</v>
      </c>
      <c r="D25" s="6" t="s">
        <v>38</v>
      </c>
      <c r="E25" s="17" t="str">
        <f>_xlfn.IFNA(VLOOKUP(B25,'date délivrance'!$B$1:$C$29,2,FALSE),"")</f>
        <v/>
      </c>
      <c r="F25" s="18">
        <f t="shared" ca="1" si="0"/>
        <v>0</v>
      </c>
      <c r="G25" t="str">
        <f t="shared" ca="1" si="1"/>
        <v>Non</v>
      </c>
      <c r="H25" t="str" cm="1">
        <f t="array" ref="H25">_xlfn.SWITCH(C25,"imprimante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5" t="str">
        <f t="shared" ca="1" si="2"/>
        <v>Non</v>
      </c>
    </row>
    <row r="26" spans="2:13" x14ac:dyDescent="0.45">
      <c r="B26" s="4" t="s">
        <v>52</v>
      </c>
      <c r="C26" s="5" t="s">
        <v>8</v>
      </c>
      <c r="D26" s="6" t="s">
        <v>31</v>
      </c>
      <c r="E26" s="17">
        <f>_xlfn.IFNA(VLOOKUP(B26,'date délivrance'!$B$1:$C$29,2,FALSE),"")</f>
        <v>43635</v>
      </c>
      <c r="F26" s="18">
        <f t="shared" ca="1" si="0"/>
        <v>0.97222222222222221</v>
      </c>
      <c r="G26" t="str">
        <f t="shared" ca="1" si="1"/>
        <v>Non</v>
      </c>
      <c r="H26" t="str" cm="1">
        <f t="array" ref="H26">_xlfn.SWITCH(C26,"imprimante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26" t="str">
        <f t="shared" ca="1" si="2"/>
        <v>Non</v>
      </c>
    </row>
    <row r="27" spans="2:13" x14ac:dyDescent="0.45">
      <c r="B27" s="4" t="s">
        <v>53</v>
      </c>
      <c r="C27" s="5" t="s">
        <v>21</v>
      </c>
      <c r="D27" s="6" t="s">
        <v>14</v>
      </c>
      <c r="E27" s="17">
        <f>_xlfn.IFNA(VLOOKUP(B27,'date délivrance'!$B$1:$C$29,2,FALSE),"")</f>
        <v>43962</v>
      </c>
      <c r="F27" s="18">
        <f t="shared" ca="1" si="0"/>
        <v>7.7777777777777779E-2</v>
      </c>
      <c r="G27" t="str">
        <f t="shared" ca="1" si="1"/>
        <v>Non</v>
      </c>
      <c r="H27" t="str" cm="1">
        <f t="array" ref="H27">_xlfn.SWITCH(C27,"imprimante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7" t="str">
        <f t="shared" ca="1" si="2"/>
        <v>Non</v>
      </c>
    </row>
    <row r="28" spans="2:13" x14ac:dyDescent="0.45">
      <c r="B28" s="4" t="s">
        <v>54</v>
      </c>
      <c r="C28" s="5" t="s">
        <v>30</v>
      </c>
      <c r="D28" s="6" t="s">
        <v>28</v>
      </c>
      <c r="E28" s="17">
        <f>_xlfn.IFNA(VLOOKUP(B28,'date délivrance'!$B$1:$C$29,2,FALSE),"")</f>
        <v>43962</v>
      </c>
      <c r="F28" s="18">
        <f t="shared" ca="1" si="0"/>
        <v>7.7777777777777779E-2</v>
      </c>
      <c r="G28" t="str">
        <f t="shared" ca="1" si="1"/>
        <v>Non</v>
      </c>
      <c r="H28" t="str" cm="1">
        <f t="array" ref="H28">_xlfn.SWITCH(C28,"imprimante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28" t="str">
        <f t="shared" ca="1" si="2"/>
        <v>Non</v>
      </c>
    </row>
    <row r="29" spans="2:13" x14ac:dyDescent="0.45">
      <c r="B29" s="4" t="s">
        <v>55</v>
      </c>
      <c r="C29" s="5" t="s">
        <v>50</v>
      </c>
      <c r="D29" s="6" t="s">
        <v>31</v>
      </c>
      <c r="E29" s="17">
        <f>_xlfn.IFNA(VLOOKUP(B29,'date délivrance'!$B$1:$C$29,2,FALSE),"")</f>
        <v>43254</v>
      </c>
      <c r="F29" s="18">
        <f t="shared" ca="1" si="0"/>
        <v>2.0166666666666666</v>
      </c>
      <c r="G29" t="str">
        <f t="shared" ca="1" si="1"/>
        <v>Oui</v>
      </c>
      <c r="H29" t="str" cm="1">
        <f t="array" ref="H29">_xlfn.SWITCH(C29,"imprimante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29" t="str">
        <f t="shared" ca="1" si="2"/>
        <v>Oui</v>
      </c>
    </row>
    <row r="30" spans="2:13" x14ac:dyDescent="0.45">
      <c r="B30" s="4" t="s">
        <v>56</v>
      </c>
      <c r="C30" s="5" t="s">
        <v>21</v>
      </c>
      <c r="D30" s="6" t="s">
        <v>25</v>
      </c>
      <c r="E30" s="17">
        <f>_xlfn.IFNA(VLOOKUP(B30,'date délivrance'!$B$1:$C$29,2,FALSE),"")</f>
        <v>43922</v>
      </c>
      <c r="F30" s="18">
        <f t="shared" ca="1" si="0"/>
        <v>0.18888888888888888</v>
      </c>
      <c r="G30" t="str">
        <f t="shared" ca="1" si="1"/>
        <v>Non</v>
      </c>
      <c r="H30" t="str" cm="1">
        <f t="array" ref="H30">_xlfn.SWITCH(C30,"imprimante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30" t="str">
        <f t="shared" ca="1" si="2"/>
        <v>Non</v>
      </c>
    </row>
    <row r="31" spans="2:13" x14ac:dyDescent="0.45">
      <c r="B31" s="4" t="s">
        <v>57</v>
      </c>
      <c r="C31" s="5" t="s">
        <v>11</v>
      </c>
      <c r="D31" s="6" t="s">
        <v>19</v>
      </c>
      <c r="E31" s="17">
        <f>_xlfn.IFNA(VLOOKUP(B31,'date délivrance'!$B$1:$C$29,2,FALSE),"")</f>
        <v>43923</v>
      </c>
      <c r="F31" s="18">
        <f t="shared" ca="1" si="0"/>
        <v>0.18611111111111112</v>
      </c>
      <c r="G31" t="str">
        <f t="shared" ca="1" si="1"/>
        <v>Non</v>
      </c>
      <c r="H31" t="str" cm="1">
        <f t="array" ref="H31">_xlfn.SWITCH(C31,"imprimante laser","Maintenance externe","scanner","Maintenance externe","photocopieuse","Maintenance externe","écran supplémentaire","Maintenance externe","ordinateur portable","Maintenance externe","maintenance interne")</f>
        <v>Maintenance externe</v>
      </c>
      <c r="I31" t="str">
        <f t="shared" ca="1" si="2"/>
        <v>Non</v>
      </c>
    </row>
    <row r="32" spans="2:13" x14ac:dyDescent="0.45">
      <c r="B32" s="7" t="s">
        <v>58</v>
      </c>
      <c r="C32" s="8" t="s">
        <v>16</v>
      </c>
      <c r="D32" s="9" t="s">
        <v>12</v>
      </c>
      <c r="E32" s="17">
        <f>_xlfn.IFNA(VLOOKUP(B32,'date délivrance'!$B$1:$C$29,2,FALSE),"")</f>
        <v>43841</v>
      </c>
      <c r="F32" s="18">
        <f t="shared" ca="1" si="0"/>
        <v>0.41111111111111109</v>
      </c>
      <c r="G32" t="str">
        <f t="shared" ca="1" si="1"/>
        <v>Non</v>
      </c>
      <c r="H32" t="str" cm="1">
        <f t="array" ref="H32">_xlfn.SWITCH(C32,"imprimante laser","Maintenance externe","scanner","Maintenance externe","photocopieuse","Maintenance externe","écran supplémentaire","Maintenance externe","ordinateur portable","Maintenance externe","maintenance interne")</f>
        <v>maintenance interne</v>
      </c>
      <c r="I32" t="str">
        <f t="shared" ca="1" si="2"/>
        <v>Non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C428-7660-417D-8FEC-671E8B943985}">
  <dimension ref="A1:C29"/>
  <sheetViews>
    <sheetView workbookViewId="0">
      <selection activeCell="C23" sqref="C23"/>
    </sheetView>
  </sheetViews>
  <sheetFormatPr baseColWidth="10" defaultRowHeight="14.25" x14ac:dyDescent="0.45"/>
  <cols>
    <col min="1" max="2" width="15.3984375" customWidth="1"/>
    <col min="3" max="3" width="20" customWidth="1"/>
  </cols>
  <sheetData>
    <row r="1" spans="1:3" x14ac:dyDescent="0.45">
      <c r="A1" s="1" t="s">
        <v>0</v>
      </c>
      <c r="B1" s="2" t="s">
        <v>89</v>
      </c>
      <c r="C1" s="3" t="s">
        <v>3</v>
      </c>
    </row>
    <row r="2" spans="1:3" x14ac:dyDescent="0.45">
      <c r="A2" s="10" t="s">
        <v>59</v>
      </c>
      <c r="B2" s="16" t="str">
        <f>_xlfn.CONCAT("ÉLÉMENT",A2)</f>
        <v>ÉLÉMENT0001</v>
      </c>
      <c r="C2" s="11">
        <v>43965</v>
      </c>
    </row>
    <row r="3" spans="1:3" x14ac:dyDescent="0.45">
      <c r="A3" s="10" t="s">
        <v>60</v>
      </c>
      <c r="B3" s="16" t="str">
        <f t="shared" ref="B3:B29" si="0">_xlfn.CONCAT("ÉLÉMENT",A3)</f>
        <v>ÉLÉMENT0002</v>
      </c>
      <c r="C3" s="11">
        <v>43511</v>
      </c>
    </row>
    <row r="4" spans="1:3" x14ac:dyDescent="0.45">
      <c r="A4" s="10" t="s">
        <v>61</v>
      </c>
      <c r="B4" s="16" t="str">
        <f t="shared" si="0"/>
        <v>ÉLÉMENT0003</v>
      </c>
      <c r="C4" s="11">
        <v>43813</v>
      </c>
    </row>
    <row r="5" spans="1:3" x14ac:dyDescent="0.45">
      <c r="A5" s="10" t="s">
        <v>62</v>
      </c>
      <c r="B5" s="16" t="str">
        <f t="shared" si="0"/>
        <v>ÉLÉMENT0004</v>
      </c>
      <c r="C5" s="11">
        <v>43972</v>
      </c>
    </row>
    <row r="6" spans="1:3" x14ac:dyDescent="0.45">
      <c r="A6" s="10" t="s">
        <v>63</v>
      </c>
      <c r="B6" s="16" t="str">
        <f t="shared" si="0"/>
        <v>ÉLÉMENT0005</v>
      </c>
      <c r="C6" s="11">
        <v>43763</v>
      </c>
    </row>
    <row r="7" spans="1:3" x14ac:dyDescent="0.45">
      <c r="A7" s="10" t="s">
        <v>64</v>
      </c>
      <c r="B7" s="16" t="str">
        <f t="shared" si="0"/>
        <v>ÉLÉMENT0006</v>
      </c>
      <c r="C7" s="11">
        <v>43940</v>
      </c>
    </row>
    <row r="8" spans="1:3" x14ac:dyDescent="0.45">
      <c r="A8" s="10" t="s">
        <v>65</v>
      </c>
      <c r="B8" s="16" t="str">
        <f t="shared" si="0"/>
        <v>ÉLÉMENT0007</v>
      </c>
      <c r="C8" s="11">
        <v>43870</v>
      </c>
    </row>
    <row r="9" spans="1:3" x14ac:dyDescent="0.45">
      <c r="A9" s="10" t="s">
        <v>66</v>
      </c>
      <c r="B9" s="16" t="str">
        <f t="shared" si="0"/>
        <v>ÉLÉMENT0008</v>
      </c>
      <c r="C9" s="11">
        <v>43126</v>
      </c>
    </row>
    <row r="10" spans="1:3" x14ac:dyDescent="0.45">
      <c r="A10" s="10" t="s">
        <v>67</v>
      </c>
      <c r="B10" s="16" t="str">
        <f t="shared" si="0"/>
        <v>ÉLÉMENT0009</v>
      </c>
      <c r="C10" s="11">
        <v>43960</v>
      </c>
    </row>
    <row r="11" spans="1:3" x14ac:dyDescent="0.45">
      <c r="A11" s="10" t="s">
        <v>68</v>
      </c>
      <c r="B11" s="16" t="str">
        <f t="shared" si="0"/>
        <v>ÉLÉMENT0011</v>
      </c>
      <c r="C11" s="11">
        <v>43540</v>
      </c>
    </row>
    <row r="12" spans="1:3" x14ac:dyDescent="0.45">
      <c r="A12" s="10" t="s">
        <v>69</v>
      </c>
      <c r="B12" s="16" t="str">
        <f t="shared" si="0"/>
        <v>ÉLÉMENT0012</v>
      </c>
      <c r="C12" s="11">
        <v>43570</v>
      </c>
    </row>
    <row r="13" spans="1:3" x14ac:dyDescent="0.45">
      <c r="A13" s="10" t="s">
        <v>70</v>
      </c>
      <c r="B13" s="16" t="str">
        <f t="shared" si="0"/>
        <v>ÉLÉMENT0013</v>
      </c>
      <c r="C13" s="11">
        <v>43740</v>
      </c>
    </row>
    <row r="14" spans="1:3" x14ac:dyDescent="0.45">
      <c r="A14" s="10" t="s">
        <v>71</v>
      </c>
      <c r="B14" s="16" t="str">
        <f t="shared" si="0"/>
        <v>ÉLÉMENT0014</v>
      </c>
      <c r="C14" s="11">
        <v>43945</v>
      </c>
    </row>
    <row r="15" spans="1:3" x14ac:dyDescent="0.45">
      <c r="A15" s="10" t="s">
        <v>72</v>
      </c>
      <c r="B15" s="16" t="str">
        <f t="shared" si="0"/>
        <v>ÉLÉMENT0015</v>
      </c>
      <c r="C15" s="11">
        <v>43488</v>
      </c>
    </row>
    <row r="16" spans="1:3" x14ac:dyDescent="0.45">
      <c r="A16" s="10" t="s">
        <v>73</v>
      </c>
      <c r="B16" s="16" t="str">
        <f t="shared" si="0"/>
        <v>ÉLÉMENT0016</v>
      </c>
      <c r="C16" s="11">
        <v>43640</v>
      </c>
    </row>
    <row r="17" spans="1:3" x14ac:dyDescent="0.45">
      <c r="A17" s="10" t="s">
        <v>74</v>
      </c>
      <c r="B17" s="16" t="str">
        <f t="shared" si="0"/>
        <v>ÉLÉMENT0017</v>
      </c>
      <c r="C17" s="11">
        <v>43865</v>
      </c>
    </row>
    <row r="18" spans="1:3" x14ac:dyDescent="0.45">
      <c r="A18" s="10" t="s">
        <v>75</v>
      </c>
      <c r="B18" s="16" t="str">
        <f t="shared" si="0"/>
        <v>ÉLÉMENT0018</v>
      </c>
      <c r="C18" s="11">
        <v>43900</v>
      </c>
    </row>
    <row r="19" spans="1:3" x14ac:dyDescent="0.45">
      <c r="A19" s="10" t="s">
        <v>76</v>
      </c>
      <c r="B19" s="16" t="str">
        <f t="shared" si="0"/>
        <v>ÉLÉMENT0019</v>
      </c>
      <c r="C19" s="11">
        <v>43260</v>
      </c>
    </row>
    <row r="20" spans="1:3" x14ac:dyDescent="0.45">
      <c r="A20" s="10" t="s">
        <v>77</v>
      </c>
      <c r="B20" s="16" t="str">
        <f t="shared" si="0"/>
        <v>ÉLÉMENT0020</v>
      </c>
      <c r="C20" s="11">
        <v>43450</v>
      </c>
    </row>
    <row r="21" spans="1:3" x14ac:dyDescent="0.45">
      <c r="A21" s="10" t="s">
        <v>78</v>
      </c>
      <c r="B21" s="16" t="str">
        <f t="shared" si="0"/>
        <v>ÉLÉMENT0021</v>
      </c>
      <c r="C21" s="11">
        <v>47259</v>
      </c>
    </row>
    <row r="22" spans="1:3" x14ac:dyDescent="0.45">
      <c r="A22" s="10" t="s">
        <v>79</v>
      </c>
      <c r="B22" s="16" t="str">
        <f t="shared" si="0"/>
        <v>ÉLÉMENT0022</v>
      </c>
      <c r="C22" s="11">
        <v>43342</v>
      </c>
    </row>
    <row r="23" spans="1:3" x14ac:dyDescent="0.45">
      <c r="A23" s="10" t="s">
        <v>80</v>
      </c>
      <c r="B23" s="16" t="str">
        <f t="shared" si="0"/>
        <v>ÉLÉMENT0024</v>
      </c>
      <c r="C23" s="11">
        <v>43635</v>
      </c>
    </row>
    <row r="24" spans="1:3" x14ac:dyDescent="0.45">
      <c r="A24" s="10" t="s">
        <v>81</v>
      </c>
      <c r="B24" s="16" t="str">
        <f t="shared" si="0"/>
        <v>ÉLÉMENT0025</v>
      </c>
      <c r="C24" s="11">
        <v>43962</v>
      </c>
    </row>
    <row r="25" spans="1:3" x14ac:dyDescent="0.45">
      <c r="A25" s="10" t="s">
        <v>82</v>
      </c>
      <c r="B25" s="16" t="str">
        <f t="shared" si="0"/>
        <v>ÉLÉMENT0026</v>
      </c>
      <c r="C25" s="11">
        <v>43962</v>
      </c>
    </row>
    <row r="26" spans="1:3" x14ac:dyDescent="0.45">
      <c r="A26" s="10" t="s">
        <v>83</v>
      </c>
      <c r="B26" s="16" t="str">
        <f t="shared" si="0"/>
        <v>ÉLÉMENT0027</v>
      </c>
      <c r="C26" s="11">
        <v>43254</v>
      </c>
    </row>
    <row r="27" spans="1:3" x14ac:dyDescent="0.45">
      <c r="A27" s="10" t="s">
        <v>84</v>
      </c>
      <c r="B27" s="16" t="str">
        <f t="shared" si="0"/>
        <v>ÉLÉMENT0028</v>
      </c>
      <c r="C27" s="11">
        <v>43922</v>
      </c>
    </row>
    <row r="28" spans="1:3" x14ac:dyDescent="0.45">
      <c r="A28" s="10" t="s">
        <v>85</v>
      </c>
      <c r="B28" s="16" t="str">
        <f t="shared" si="0"/>
        <v>ÉLÉMENT0029</v>
      </c>
      <c r="C28" s="11">
        <v>43923</v>
      </c>
    </row>
    <row r="29" spans="1:3" x14ac:dyDescent="0.45">
      <c r="A29" s="12" t="s">
        <v>86</v>
      </c>
      <c r="B29" s="16" t="str">
        <f t="shared" si="0"/>
        <v>ÉLÉMENT0030</v>
      </c>
      <c r="C29" s="13">
        <v>43841</v>
      </c>
    </row>
  </sheetData>
  <pageMargins left="0.7" right="0.7" top="0.75" bottom="0.75" header="0.3" footer="0.3"/>
  <ignoredErrors>
    <ignoredError sqref="A2:A3 A4:A10 A11:A22 A23:A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46DAD-1C78-46F0-9DDB-A386A339027A}">
  <dimension ref="C2:K30"/>
  <sheetViews>
    <sheetView tabSelected="1" workbookViewId="0">
      <selection activeCell="O14" sqref="O14"/>
    </sheetView>
  </sheetViews>
  <sheetFormatPr baseColWidth="10" defaultRowHeight="14.25" x14ac:dyDescent="0.45"/>
  <sheetData>
    <row r="2" spans="3:11" x14ac:dyDescent="0.45">
      <c r="C2" s="14" t="s">
        <v>88</v>
      </c>
      <c r="D2" s="15"/>
      <c r="E2" s="15"/>
      <c r="F2" s="15"/>
      <c r="G2" s="15"/>
      <c r="H2" s="15"/>
      <c r="I2" s="15"/>
      <c r="J2" s="15"/>
      <c r="K2" s="15"/>
    </row>
    <row r="3" spans="3:11" x14ac:dyDescent="0.45">
      <c r="C3" s="15"/>
      <c r="D3" s="15"/>
      <c r="E3" s="15"/>
      <c r="F3" s="15"/>
      <c r="G3" s="15"/>
      <c r="H3" s="15"/>
      <c r="I3" s="15"/>
      <c r="J3" s="15"/>
      <c r="K3" s="15"/>
    </row>
    <row r="4" spans="3:11" x14ac:dyDescent="0.45">
      <c r="C4" s="15"/>
      <c r="D4" s="15"/>
      <c r="E4" s="15"/>
      <c r="F4" s="15"/>
      <c r="G4" s="15"/>
      <c r="H4" s="15"/>
      <c r="I4" s="15"/>
      <c r="J4" s="15"/>
      <c r="K4" s="15"/>
    </row>
    <row r="5" spans="3:11" x14ac:dyDescent="0.45">
      <c r="C5" s="15"/>
      <c r="D5" s="15"/>
      <c r="E5" s="15"/>
      <c r="F5" s="15"/>
      <c r="G5" s="15"/>
      <c r="H5" s="15"/>
      <c r="I5" s="15"/>
      <c r="J5" s="15"/>
      <c r="K5" s="15"/>
    </row>
    <row r="6" spans="3:11" x14ac:dyDescent="0.45">
      <c r="C6" s="15"/>
      <c r="D6" s="15"/>
      <c r="E6" s="15"/>
      <c r="F6" s="15"/>
      <c r="G6" s="15"/>
      <c r="H6" s="15"/>
      <c r="I6" s="15"/>
      <c r="J6" s="15"/>
      <c r="K6" s="15"/>
    </row>
    <row r="7" spans="3:11" x14ac:dyDescent="0.45">
      <c r="C7" s="15"/>
      <c r="D7" s="15"/>
      <c r="E7" s="15"/>
      <c r="F7" s="15"/>
      <c r="G7" s="15"/>
      <c r="H7" s="15"/>
      <c r="I7" s="15"/>
      <c r="J7" s="15"/>
      <c r="K7" s="15"/>
    </row>
    <row r="8" spans="3:11" x14ac:dyDescent="0.45">
      <c r="C8" s="15"/>
      <c r="D8" s="15"/>
      <c r="E8" s="15"/>
      <c r="F8" s="15"/>
      <c r="G8" s="15"/>
      <c r="H8" s="15"/>
      <c r="I8" s="15"/>
      <c r="J8" s="15"/>
      <c r="K8" s="15"/>
    </row>
    <row r="9" spans="3:11" x14ac:dyDescent="0.45">
      <c r="C9" s="15"/>
      <c r="D9" s="15"/>
      <c r="E9" s="15"/>
      <c r="F9" s="15"/>
      <c r="G9" s="15"/>
      <c r="H9" s="15"/>
      <c r="I9" s="15"/>
      <c r="J9" s="15"/>
      <c r="K9" s="15"/>
    </row>
    <row r="10" spans="3:11" x14ac:dyDescent="0.45">
      <c r="C10" s="15"/>
      <c r="D10" s="15"/>
      <c r="E10" s="15"/>
      <c r="F10" s="15"/>
      <c r="G10" s="15"/>
      <c r="H10" s="15"/>
      <c r="I10" s="15"/>
      <c r="J10" s="15"/>
      <c r="K10" s="15"/>
    </row>
    <row r="11" spans="3:11" x14ac:dyDescent="0.45">
      <c r="C11" s="15"/>
      <c r="D11" s="15"/>
      <c r="E11" s="15"/>
      <c r="F11" s="15"/>
      <c r="G11" s="15"/>
      <c r="H11" s="15"/>
      <c r="I11" s="15"/>
      <c r="J11" s="15"/>
      <c r="K11" s="15"/>
    </row>
    <row r="12" spans="3:11" x14ac:dyDescent="0.45">
      <c r="C12" s="15"/>
      <c r="D12" s="15"/>
      <c r="E12" s="15"/>
      <c r="F12" s="15"/>
      <c r="G12" s="15"/>
      <c r="H12" s="15"/>
      <c r="I12" s="15"/>
      <c r="J12" s="15"/>
      <c r="K12" s="15"/>
    </row>
    <row r="13" spans="3:11" x14ac:dyDescent="0.45">
      <c r="C13" s="15"/>
      <c r="D13" s="15"/>
      <c r="E13" s="15"/>
      <c r="F13" s="15"/>
      <c r="G13" s="15"/>
      <c r="H13" s="15"/>
      <c r="I13" s="15"/>
      <c r="J13" s="15"/>
      <c r="K13" s="15"/>
    </row>
    <row r="14" spans="3:11" x14ac:dyDescent="0.45">
      <c r="C14" s="15"/>
      <c r="D14" s="15"/>
      <c r="E14" s="15"/>
      <c r="F14" s="15"/>
      <c r="G14" s="15"/>
      <c r="H14" s="15"/>
      <c r="I14" s="15"/>
      <c r="J14" s="15"/>
      <c r="K14" s="15"/>
    </row>
    <row r="15" spans="3:11" x14ac:dyDescent="0.45">
      <c r="C15" s="15"/>
      <c r="D15" s="15"/>
      <c r="E15" s="15"/>
      <c r="F15" s="15"/>
      <c r="G15" s="15"/>
      <c r="H15" s="15"/>
      <c r="I15" s="15"/>
      <c r="J15" s="15"/>
      <c r="K15" s="15"/>
    </row>
    <row r="16" spans="3:11" x14ac:dyDescent="0.45">
      <c r="C16" s="15"/>
      <c r="D16" s="15"/>
      <c r="E16" s="15"/>
      <c r="F16" s="15"/>
      <c r="G16" s="15"/>
      <c r="H16" s="15"/>
      <c r="I16" s="15"/>
      <c r="J16" s="15"/>
      <c r="K16" s="15"/>
    </row>
    <row r="17" spans="3:11" x14ac:dyDescent="0.45">
      <c r="C17" s="15"/>
      <c r="D17" s="15"/>
      <c r="E17" s="15"/>
      <c r="F17" s="15"/>
      <c r="G17" s="15"/>
      <c r="H17" s="15"/>
      <c r="I17" s="15"/>
      <c r="J17" s="15"/>
      <c r="K17" s="15"/>
    </row>
    <row r="18" spans="3:11" x14ac:dyDescent="0.45">
      <c r="C18" s="15"/>
      <c r="D18" s="15"/>
      <c r="E18" s="15"/>
      <c r="F18" s="15"/>
      <c r="G18" s="15"/>
      <c r="H18" s="15"/>
      <c r="I18" s="15"/>
      <c r="J18" s="15"/>
      <c r="K18" s="15"/>
    </row>
    <row r="19" spans="3:11" x14ac:dyDescent="0.45">
      <c r="C19" s="15"/>
      <c r="D19" s="15"/>
      <c r="E19" s="15"/>
      <c r="F19" s="15"/>
      <c r="G19" s="15"/>
      <c r="H19" s="15"/>
      <c r="I19" s="15"/>
      <c r="J19" s="15"/>
      <c r="K19" s="15"/>
    </row>
    <row r="20" spans="3:11" x14ac:dyDescent="0.45">
      <c r="C20" s="15"/>
      <c r="D20" s="15"/>
      <c r="E20" s="15"/>
      <c r="F20" s="15"/>
      <c r="G20" s="15"/>
      <c r="H20" s="15"/>
      <c r="I20" s="15"/>
      <c r="J20" s="15"/>
      <c r="K20" s="15"/>
    </row>
    <row r="21" spans="3:11" x14ac:dyDescent="0.45">
      <c r="C21" s="15"/>
      <c r="D21" s="15"/>
      <c r="E21" s="15"/>
      <c r="F21" s="15"/>
      <c r="G21" s="15"/>
      <c r="H21" s="15"/>
      <c r="I21" s="15"/>
      <c r="J21" s="15"/>
      <c r="K21" s="15"/>
    </row>
    <row r="22" spans="3:11" x14ac:dyDescent="0.45">
      <c r="C22" s="15"/>
      <c r="D22" s="15"/>
      <c r="E22" s="15"/>
      <c r="F22" s="15"/>
      <c r="G22" s="15"/>
      <c r="H22" s="15"/>
      <c r="I22" s="15"/>
      <c r="J22" s="15"/>
      <c r="K22" s="15"/>
    </row>
    <row r="23" spans="3:11" x14ac:dyDescent="0.45">
      <c r="C23" s="15"/>
      <c r="D23" s="15"/>
      <c r="E23" s="15"/>
      <c r="F23" s="15"/>
      <c r="G23" s="15"/>
      <c r="H23" s="15"/>
      <c r="I23" s="15"/>
      <c r="J23" s="15"/>
      <c r="K23" s="15"/>
    </row>
    <row r="24" spans="3:11" x14ac:dyDescent="0.45">
      <c r="C24" s="15"/>
      <c r="D24" s="15"/>
      <c r="E24" s="15"/>
      <c r="F24" s="15"/>
      <c r="G24" s="15"/>
      <c r="H24" s="15"/>
      <c r="I24" s="15"/>
      <c r="J24" s="15"/>
      <c r="K24" s="15"/>
    </row>
    <row r="25" spans="3:11" x14ac:dyDescent="0.45">
      <c r="C25" s="15"/>
      <c r="D25" s="15"/>
      <c r="E25" s="15"/>
      <c r="F25" s="15"/>
      <c r="G25" s="15"/>
      <c r="H25" s="15"/>
      <c r="I25" s="15"/>
      <c r="J25" s="15"/>
      <c r="K25" s="15"/>
    </row>
    <row r="26" spans="3:11" x14ac:dyDescent="0.45">
      <c r="C26" s="15"/>
      <c r="D26" s="15"/>
      <c r="E26" s="15"/>
      <c r="F26" s="15"/>
      <c r="G26" s="15"/>
      <c r="H26" s="15"/>
      <c r="I26" s="15"/>
      <c r="J26" s="15"/>
      <c r="K26" s="15"/>
    </row>
    <row r="27" spans="3:11" x14ac:dyDescent="0.45">
      <c r="C27" s="15"/>
      <c r="D27" s="15"/>
      <c r="E27" s="15"/>
      <c r="F27" s="15"/>
      <c r="G27" s="15"/>
      <c r="H27" s="15"/>
      <c r="I27" s="15"/>
      <c r="J27" s="15"/>
      <c r="K27" s="15"/>
    </row>
    <row r="28" spans="3:11" x14ac:dyDescent="0.45">
      <c r="C28" s="15"/>
      <c r="D28" s="15"/>
      <c r="E28" s="15"/>
      <c r="F28" s="15"/>
      <c r="G28" s="15"/>
      <c r="H28" s="15"/>
      <c r="I28" s="15"/>
      <c r="J28" s="15"/>
      <c r="K28" s="15"/>
    </row>
    <row r="29" spans="3:11" x14ac:dyDescent="0.45">
      <c r="C29" s="15"/>
      <c r="D29" s="15"/>
      <c r="E29" s="15"/>
      <c r="F29" s="15"/>
      <c r="G29" s="15"/>
      <c r="H29" s="15"/>
      <c r="I29" s="15"/>
      <c r="J29" s="15"/>
      <c r="K29" s="15"/>
    </row>
    <row r="30" spans="3:11" x14ac:dyDescent="0.45">
      <c r="C30" s="15"/>
      <c r="D30" s="15"/>
      <c r="E30" s="15"/>
      <c r="F30" s="15"/>
      <c r="G30" s="15"/>
      <c r="H30" s="15"/>
      <c r="I30" s="15"/>
      <c r="J30" s="15"/>
      <c r="K30" s="15"/>
    </row>
  </sheetData>
  <mergeCells count="1">
    <mergeCell ref="C2:K3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B40254CCAD4F4DB9C9C68E413794DF" ma:contentTypeVersion="12" ma:contentTypeDescription="Crée un document." ma:contentTypeScope="" ma:versionID="2aeafd693a26295ca1608391418ffef4">
  <xsd:schema xmlns:xsd="http://www.w3.org/2001/XMLSchema" xmlns:xs="http://www.w3.org/2001/XMLSchema" xmlns:p="http://schemas.microsoft.com/office/2006/metadata/properties" xmlns:ns3="c191e861-ca77-4be2-9cd3-792aee8b8b5e" xmlns:ns4="cce717fc-1ede-428e-a6c2-005dbc01d41f" targetNamespace="http://schemas.microsoft.com/office/2006/metadata/properties" ma:root="true" ma:fieldsID="a01f5c371c90485a4615d2aeeb347d07" ns3:_="" ns4:_="">
    <xsd:import namespace="c191e861-ca77-4be2-9cd3-792aee8b8b5e"/>
    <xsd:import namespace="cce717fc-1ede-428e-a6c2-005dbc01d41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1e861-ca77-4be2-9cd3-792aee8b8b5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717fc-1ede-428e-a6c2-005dbc01d4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B88AC-DE44-48DE-B3AA-300E1D7EEC9E}">
  <ds:schemaRefs>
    <ds:schemaRef ds:uri="cce717fc-1ede-428e-a6c2-005dbc01d41f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c191e861-ca77-4be2-9cd3-792aee8b8b5e"/>
  </ds:schemaRefs>
</ds:datastoreItem>
</file>

<file path=customXml/itemProps2.xml><?xml version="1.0" encoding="utf-8"?>
<ds:datastoreItem xmlns:ds="http://schemas.openxmlformats.org/officeDocument/2006/customXml" ds:itemID="{CCD83082-98BA-41FF-B11C-BF66B195BB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425965-C52D-4641-8666-B5B7818B4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1e861-ca77-4be2-9cd3-792aee8b8b5e"/>
    <ds:schemaRef ds:uri="cce717fc-1ede-428e-a6c2-005dbc01d4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Tableau</vt:lpstr>
      <vt:lpstr>date délivrance</vt:lpstr>
      <vt:lpstr>Enoncé 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Daviot | AT Internet</dc:creator>
  <cp:lastModifiedBy>Sebastien Daviot | AT Internet</cp:lastModifiedBy>
  <dcterms:created xsi:type="dcterms:W3CDTF">2020-06-08T05:02:55Z</dcterms:created>
  <dcterms:modified xsi:type="dcterms:W3CDTF">2020-06-09T06:03:48Z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0x010100D3B40254CCAD4F4DB9C9C68E413794DF</vt:lpwstr>
  </property>
</Properties>
</file>