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ciaputritjiasaka/Documents/Investment Storyteller/Event/"/>
    </mc:Choice>
  </mc:AlternateContent>
  <xr:revisionPtr revIDLastSave="0" documentId="13_ncr:1_{1FCBC538-D613-4E44-BC0C-59F5E4BFB5BF}" xr6:coauthVersionLast="45" xr6:coauthVersionMax="45" xr10:uidLastSave="{00000000-0000-0000-0000-000000000000}"/>
  <bookViews>
    <workbookView xWindow="0" yWindow="460" windowWidth="28800" windowHeight="15940" xr2:uid="{4FED7D51-6584-2D49-817E-EDC03ADDB75F}"/>
  </bookViews>
  <sheets>
    <sheet name="Menghitung mimp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2" l="1"/>
  <c r="H18" i="2" l="1"/>
  <c r="V14" i="2" s="1"/>
  <c r="E75" i="2"/>
  <c r="E76" i="2"/>
  <c r="E77" i="2"/>
  <c r="E78" i="2"/>
  <c r="E79" i="2"/>
  <c r="E80" i="2"/>
  <c r="E81" i="2"/>
  <c r="E82" i="2"/>
  <c r="E83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24" i="2"/>
  <c r="C24" i="2"/>
  <c r="H6" i="2"/>
  <c r="L6" i="2" s="1"/>
  <c r="L5" i="2"/>
  <c r="H9" i="2" s="1"/>
  <c r="H14" i="2" l="1"/>
  <c r="V15" i="2"/>
  <c r="G24" i="2"/>
  <c r="I24" i="2" s="1"/>
  <c r="K24" i="2" s="1"/>
  <c r="G25" i="2" s="1"/>
  <c r="I25" i="2" s="1"/>
  <c r="K25" i="2" s="1"/>
  <c r="G26" i="2" s="1"/>
  <c r="M24" i="2"/>
  <c r="C25" i="2" s="1"/>
  <c r="M25" i="2" s="1"/>
  <c r="C26" i="2" s="1"/>
  <c r="M26" i="2" s="1"/>
  <c r="C27" i="2" s="1"/>
  <c r="M27" i="2" s="1"/>
  <c r="C28" i="2" s="1"/>
  <c r="M28" i="2" s="1"/>
  <c r="C29" i="2" s="1"/>
  <c r="M29" i="2" s="1"/>
  <c r="C30" i="2" s="1"/>
  <c r="M30" i="2" s="1"/>
  <c r="C31" i="2" s="1"/>
  <c r="M31" i="2" s="1"/>
  <c r="C32" i="2" s="1"/>
  <c r="M32" i="2" s="1"/>
  <c r="C33" i="2" s="1"/>
  <c r="I26" i="2" l="1"/>
  <c r="K26" i="2" s="1"/>
  <c r="G27" i="2" s="1"/>
  <c r="I27" i="2" s="1"/>
  <c r="M33" i="2"/>
  <c r="C34" i="2" s="1"/>
  <c r="K27" i="2" l="1"/>
  <c r="M34" i="2"/>
  <c r="C35" i="2" s="1"/>
  <c r="G28" i="2" l="1"/>
  <c r="I28" i="2" s="1"/>
  <c r="K28" i="2" s="1"/>
  <c r="M35" i="2"/>
  <c r="C36" i="2" s="1"/>
  <c r="G29" i="2" l="1"/>
  <c r="I29" i="2" s="1"/>
  <c r="K29" i="2" s="1"/>
  <c r="G30" i="2" s="1"/>
  <c r="I30" i="2" s="1"/>
  <c r="K30" i="2" s="1"/>
  <c r="G31" i="2" s="1"/>
  <c r="M36" i="2"/>
  <c r="C37" i="2" s="1"/>
  <c r="I31" i="2" l="1"/>
  <c r="K31" i="2" s="1"/>
  <c r="M37" i="2"/>
  <c r="C38" i="2" s="1"/>
  <c r="G32" i="2" l="1"/>
  <c r="I32" i="2" s="1"/>
  <c r="K32" i="2" s="1"/>
  <c r="G33" i="2" s="1"/>
  <c r="I33" i="2" s="1"/>
  <c r="K33" i="2" s="1"/>
  <c r="M38" i="2"/>
  <c r="C39" i="2" s="1"/>
  <c r="G34" i="2" l="1"/>
  <c r="I34" i="2" s="1"/>
  <c r="K34" i="2" s="1"/>
  <c r="G35" i="2" s="1"/>
  <c r="I35" i="2" s="1"/>
  <c r="K35" i="2" s="1"/>
  <c r="M39" i="2"/>
  <c r="C40" i="2" s="1"/>
  <c r="G36" i="2" l="1"/>
  <c r="I36" i="2" s="1"/>
  <c r="K36" i="2" s="1"/>
  <c r="G37" i="2" s="1"/>
  <c r="I37" i="2" s="1"/>
  <c r="K37" i="2" s="1"/>
  <c r="G38" i="2" s="1"/>
  <c r="I38" i="2" s="1"/>
  <c r="K38" i="2" s="1"/>
  <c r="G39" i="2" s="1"/>
  <c r="I39" i="2" s="1"/>
  <c r="K39" i="2" s="1"/>
  <c r="G40" i="2" s="1"/>
  <c r="M40" i="2"/>
  <c r="C41" i="2" s="1"/>
  <c r="M41" i="2" l="1"/>
  <c r="C42" i="2" s="1"/>
  <c r="I40" i="2"/>
  <c r="K40" i="2" s="1"/>
  <c r="G41" i="2" s="1"/>
  <c r="I41" i="2" l="1"/>
  <c r="K41" i="2" s="1"/>
  <c r="G42" i="2" s="1"/>
  <c r="M42" i="2"/>
  <c r="C43" i="2" s="1"/>
  <c r="I42" i="2" l="1"/>
  <c r="K42" i="2" s="1"/>
  <c r="G43" i="2" s="1"/>
  <c r="M43" i="2"/>
  <c r="C44" i="2" s="1"/>
  <c r="M44" i="2" l="1"/>
  <c r="C45" i="2" s="1"/>
  <c r="I43" i="2"/>
  <c r="K43" i="2" s="1"/>
  <c r="G44" i="2" s="1"/>
  <c r="M45" i="2" l="1"/>
  <c r="C46" i="2" s="1"/>
  <c r="I44" i="2"/>
  <c r="K44" i="2" s="1"/>
  <c r="G45" i="2" s="1"/>
  <c r="I45" i="2" l="1"/>
  <c r="K45" i="2" s="1"/>
  <c r="G46" i="2" s="1"/>
  <c r="M46" i="2"/>
  <c r="C47" i="2" s="1"/>
  <c r="M47" i="2" l="1"/>
  <c r="C48" i="2" s="1"/>
  <c r="I46" i="2"/>
  <c r="K46" i="2" s="1"/>
  <c r="G47" i="2" s="1"/>
  <c r="I47" i="2" l="1"/>
  <c r="K47" i="2" s="1"/>
  <c r="G48" i="2" s="1"/>
  <c r="M48" i="2"/>
  <c r="C49" i="2" s="1"/>
  <c r="M49" i="2" l="1"/>
  <c r="C50" i="2" s="1"/>
  <c r="I48" i="2"/>
  <c r="K48" i="2" s="1"/>
  <c r="G49" i="2" s="1"/>
  <c r="I49" i="2" l="1"/>
  <c r="K49" i="2" s="1"/>
  <c r="G50" i="2" s="1"/>
  <c r="M50" i="2"/>
  <c r="C51" i="2" s="1"/>
  <c r="I50" i="2" l="1"/>
  <c r="K50" i="2" s="1"/>
  <c r="G51" i="2" s="1"/>
  <c r="M51" i="2"/>
  <c r="C52" i="2" s="1"/>
  <c r="I51" i="2" l="1"/>
  <c r="K51" i="2" s="1"/>
  <c r="G52" i="2" s="1"/>
  <c r="M52" i="2"/>
  <c r="C53" i="2" s="1"/>
  <c r="M53" i="2" l="1"/>
  <c r="C54" i="2" s="1"/>
  <c r="I52" i="2"/>
  <c r="K52" i="2" s="1"/>
  <c r="G53" i="2" s="1"/>
  <c r="I53" i="2" l="1"/>
  <c r="K53" i="2" s="1"/>
  <c r="G54" i="2" s="1"/>
  <c r="M54" i="2"/>
  <c r="C55" i="2" s="1"/>
  <c r="M55" i="2" l="1"/>
  <c r="C56" i="2" s="1"/>
  <c r="I54" i="2"/>
  <c r="K54" i="2" s="1"/>
  <c r="G55" i="2" s="1"/>
  <c r="M56" i="2" l="1"/>
  <c r="C57" i="2" s="1"/>
  <c r="I55" i="2"/>
  <c r="K55" i="2" s="1"/>
  <c r="G56" i="2" s="1"/>
  <c r="I56" i="2" l="1"/>
  <c r="K56" i="2" s="1"/>
  <c r="G57" i="2" s="1"/>
  <c r="M57" i="2"/>
  <c r="C58" i="2" s="1"/>
  <c r="I57" i="2" l="1"/>
  <c r="K57" i="2" s="1"/>
  <c r="G58" i="2" s="1"/>
  <c r="M58" i="2"/>
  <c r="C59" i="2" s="1"/>
  <c r="M59" i="2" l="1"/>
  <c r="C60" i="2" s="1"/>
  <c r="I58" i="2"/>
  <c r="K58" i="2" s="1"/>
  <c r="G59" i="2" s="1"/>
  <c r="I59" i="2" l="1"/>
  <c r="K59" i="2" s="1"/>
  <c r="G60" i="2" s="1"/>
  <c r="M60" i="2"/>
  <c r="C61" i="2" s="1"/>
  <c r="M61" i="2" l="1"/>
  <c r="C62" i="2" s="1"/>
  <c r="I60" i="2"/>
  <c r="K60" i="2" s="1"/>
  <c r="G61" i="2" s="1"/>
  <c r="I61" i="2" l="1"/>
  <c r="K61" i="2" s="1"/>
  <c r="G62" i="2" s="1"/>
  <c r="M62" i="2"/>
  <c r="C63" i="2" s="1"/>
  <c r="M63" i="2" l="1"/>
  <c r="C64" i="2" s="1"/>
  <c r="I62" i="2"/>
  <c r="K62" i="2" s="1"/>
  <c r="G63" i="2" s="1"/>
  <c r="I63" i="2" l="1"/>
  <c r="K63" i="2" s="1"/>
  <c r="G64" i="2" s="1"/>
  <c r="M64" i="2"/>
  <c r="C65" i="2" s="1"/>
  <c r="I64" i="2" l="1"/>
  <c r="K64" i="2" s="1"/>
  <c r="G65" i="2" s="1"/>
  <c r="M65" i="2"/>
  <c r="C66" i="2" s="1"/>
  <c r="I65" i="2" l="1"/>
  <c r="K65" i="2" s="1"/>
  <c r="G66" i="2" s="1"/>
  <c r="M66" i="2"/>
  <c r="C67" i="2" s="1"/>
  <c r="I66" i="2" l="1"/>
  <c r="K66" i="2" s="1"/>
  <c r="G67" i="2" s="1"/>
  <c r="M67" i="2"/>
  <c r="C68" i="2" s="1"/>
  <c r="M68" i="2" l="1"/>
  <c r="C69" i="2" s="1"/>
  <c r="I67" i="2"/>
  <c r="K67" i="2" s="1"/>
  <c r="G68" i="2" s="1"/>
  <c r="M69" i="2" l="1"/>
  <c r="C70" i="2" s="1"/>
  <c r="I68" i="2"/>
  <c r="K68" i="2" s="1"/>
  <c r="G69" i="2" s="1"/>
  <c r="I69" i="2" l="1"/>
  <c r="K69" i="2" s="1"/>
  <c r="G70" i="2" s="1"/>
  <c r="M70" i="2"/>
  <c r="C71" i="2" s="1"/>
  <c r="M71" i="2" l="1"/>
  <c r="C72" i="2" s="1"/>
  <c r="I70" i="2"/>
  <c r="K70" i="2" s="1"/>
  <c r="G71" i="2" s="1"/>
  <c r="M72" i="2" l="1"/>
  <c r="C73" i="2" s="1"/>
  <c r="I71" i="2"/>
  <c r="K71" i="2" s="1"/>
  <c r="G72" i="2" s="1"/>
  <c r="M73" i="2" l="1"/>
  <c r="C74" i="2" s="1"/>
  <c r="I72" i="2"/>
  <c r="K72" i="2" s="1"/>
  <c r="G73" i="2" s="1"/>
  <c r="I73" i="2" l="1"/>
  <c r="K73" i="2" s="1"/>
  <c r="G74" i="2" s="1"/>
  <c r="M74" i="2"/>
  <c r="C75" i="2" s="1"/>
  <c r="I74" i="2" l="1"/>
  <c r="K74" i="2" s="1"/>
  <c r="G75" i="2" s="1"/>
  <c r="M75" i="2"/>
  <c r="C76" i="2" s="1"/>
  <c r="I75" i="2" l="1"/>
  <c r="K75" i="2" s="1"/>
  <c r="G76" i="2" s="1"/>
  <c r="M76" i="2"/>
  <c r="C77" i="2" s="1"/>
  <c r="I76" i="2" l="1"/>
  <c r="K76" i="2" s="1"/>
  <c r="G77" i="2" s="1"/>
  <c r="M77" i="2"/>
  <c r="C78" i="2" s="1"/>
  <c r="I77" i="2" l="1"/>
  <c r="K77" i="2" s="1"/>
  <c r="G78" i="2" s="1"/>
  <c r="M78" i="2"/>
  <c r="C79" i="2" s="1"/>
  <c r="M79" i="2" l="1"/>
  <c r="C80" i="2" s="1"/>
  <c r="I78" i="2"/>
  <c r="K78" i="2" s="1"/>
  <c r="G79" i="2" s="1"/>
  <c r="M80" i="2" l="1"/>
  <c r="C81" i="2" s="1"/>
  <c r="I79" i="2"/>
  <c r="K79" i="2" s="1"/>
  <c r="G80" i="2" s="1"/>
  <c r="M81" i="2" l="1"/>
  <c r="C82" i="2" s="1"/>
  <c r="I80" i="2"/>
  <c r="K80" i="2" s="1"/>
  <c r="G81" i="2" s="1"/>
  <c r="I81" i="2" l="1"/>
  <c r="K81" i="2" s="1"/>
  <c r="G82" i="2" s="1"/>
  <c r="M82" i="2"/>
  <c r="C83" i="2" s="1"/>
  <c r="I82" i="2" l="1"/>
  <c r="K82" i="2" s="1"/>
  <c r="G83" i="2" s="1"/>
  <c r="M83" i="2"/>
  <c r="I83" i="2" l="1"/>
  <c r="K83" i="2" s="1"/>
  <c r="Z13" i="2" s="1"/>
  <c r="V16" i="2" l="1"/>
  <c r="AD15" i="2"/>
  <c r="AD16" i="2" s="1"/>
</calcChain>
</file>

<file path=xl/sharedStrings.xml><?xml version="1.0" encoding="utf-8"?>
<sst xmlns="http://schemas.openxmlformats.org/spreadsheetml/2006/main" count="59" uniqueCount="32">
  <si>
    <t>:</t>
  </si>
  <si>
    <t>&lt;--------------------</t>
  </si>
  <si>
    <t>Kapan mau beli</t>
  </si>
  <si>
    <t>Uang yang dimiliki sekarang</t>
  </si>
  <si>
    <t>tahun lagi</t>
  </si>
  <si>
    <t>Down payment (%)</t>
  </si>
  <si>
    <t>KPR / cicilan (%)</t>
  </si>
  <si>
    <t>Asumsi inflasi properti per tahun</t>
  </si>
  <si>
    <t>Uang yang diperlukan</t>
  </si>
  <si>
    <t>atau  sama dengan</t>
  </si>
  <si>
    <t>Harga properti saat ini</t>
  </si>
  <si>
    <t>Strategi investasi</t>
  </si>
  <si>
    <t>Investasi tiap bulan</t>
  </si>
  <si>
    <t>Estimasi return investasi per tahun</t>
  </si>
  <si>
    <t>Jangka waktu investasi</t>
  </si>
  <si>
    <t>tahun</t>
  </si>
  <si>
    <t>Hasil investasi</t>
  </si>
  <si>
    <t>Investasi pokok</t>
  </si>
  <si>
    <t>Bunga investasi</t>
  </si>
  <si>
    <t>atau sama dengan</t>
  </si>
  <si>
    <t>Monthly schedule</t>
  </si>
  <si>
    <t>Tahun</t>
  </si>
  <si>
    <t>Start principal</t>
  </si>
  <si>
    <t>Start balance</t>
  </si>
  <si>
    <t>Interest</t>
  </si>
  <si>
    <t>End balance</t>
  </si>
  <si>
    <t>End principal</t>
  </si>
  <si>
    <t>Bulan</t>
  </si>
  <si>
    <t>Additional principal</t>
  </si>
  <si>
    <t xml:space="preserve"> </t>
  </si>
  <si>
    <t>yang perlu diisi</t>
  </si>
  <si>
    <t>Menghitung mimpi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</si>
</sst>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IDR&quot;#,##0.00_);[Red]\(&quot;IDR&quot;#,##0.00\)"/>
    <numFmt numFmtId="41" formatCode="_(* #,##0_);_(* \(#,##0\);_(* &quot;-&quot;_);_(@_)"/>
    <numFmt numFmtId="164" formatCode="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7" fillId="0" borderId="0" xfId="0" applyFont="1"/>
    <xf numFmtId="0" fontId="6" fillId="2" borderId="0" xfId="0" applyFont="1" applyFill="1"/>
    <xf numFmtId="9" fontId="2" fillId="0" borderId="3" xfId="2" applyFont="1" applyBorder="1"/>
    <xf numFmtId="9" fontId="2" fillId="0" borderId="3" xfId="2" applyFont="1" applyBorder="1" applyAlignment="1">
      <alignment horizontal="center"/>
    </xf>
    <xf numFmtId="9" fontId="2" fillId="3" borderId="3" xfId="2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9" fontId="2" fillId="0" borderId="2" xfId="2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8" fontId="2" fillId="0" borderId="0" xfId="0" applyNumberFormat="1" applyFont="1"/>
    <xf numFmtId="41" fontId="2" fillId="0" borderId="0" xfId="0" applyNumberFormat="1" applyFont="1"/>
    <xf numFmtId="164" fontId="2" fillId="3" borderId="2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41" fontId="2" fillId="3" borderId="2" xfId="1" applyFont="1" applyFill="1" applyBorder="1" applyAlignment="1"/>
    <xf numFmtId="41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1" fontId="2" fillId="3" borderId="2" xfId="1" applyFont="1" applyFill="1" applyBorder="1" applyAlignment="1">
      <alignment horizontal="center"/>
    </xf>
    <xf numFmtId="41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1" fontId="8" fillId="2" borderId="2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41" fontId="2" fillId="0" borderId="1" xfId="0" applyNumberFormat="1" applyFont="1" applyBorder="1" applyAlignment="1">
      <alignment horizontal="center"/>
    </xf>
    <xf numFmtId="41" fontId="8" fillId="2" borderId="2" xfId="1" applyFont="1" applyFill="1" applyBorder="1" applyAlignment="1">
      <alignment horizontal="center"/>
    </xf>
    <xf numFmtId="41" fontId="3" fillId="2" borderId="2" xfId="1" applyFont="1" applyFill="1" applyBorder="1" applyAlignment="1">
      <alignment horizontal="center"/>
    </xf>
    <xf numFmtId="41" fontId="3" fillId="2" borderId="3" xfId="0" applyNumberFormat="1" applyFont="1" applyFill="1" applyBorder="1" applyAlignment="1">
      <alignment horizontal="center"/>
    </xf>
    <xf numFmtId="41" fontId="2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3">
    <cellStyle name="Comma [0]" xfId="1" builtinId="6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E017-9BB5-7A48-AD20-21F94A8E2807}">
  <dimension ref="A1:AD83"/>
  <sheetViews>
    <sheetView tabSelected="1" zoomScale="67" zoomScaleNormal="70" workbookViewId="0">
      <selection activeCell="O12" sqref="O12"/>
    </sheetView>
  </sheetViews>
  <sheetFormatPr baseColWidth="10" defaultRowHeight="26" x14ac:dyDescent="0.3"/>
  <cols>
    <col min="1" max="1" width="10.83203125" style="1" customWidth="1"/>
    <col min="2" max="2" width="10.83203125" style="1"/>
    <col min="3" max="3" width="18.6640625" style="1" bestFit="1" customWidth="1"/>
    <col min="4" max="4" width="8.6640625" style="1" customWidth="1"/>
    <col min="5" max="5" width="18.6640625" style="1" bestFit="1" customWidth="1"/>
    <col min="6" max="6" width="12.6640625" style="1" customWidth="1"/>
    <col min="7" max="7" width="6.5" style="1" customWidth="1"/>
    <col min="8" max="8" width="18.83203125" style="1" bestFit="1" customWidth="1"/>
    <col min="9" max="15" width="10.83203125" style="1"/>
    <col min="16" max="16" width="2" style="1" customWidth="1"/>
    <col min="17" max="17" width="24" style="1" customWidth="1"/>
    <col min="18" max="18" width="10.83203125" style="1"/>
    <col min="19" max="19" width="13.33203125" style="1" bestFit="1" customWidth="1"/>
    <col min="20" max="20" width="1.33203125" style="1" customWidth="1"/>
    <col min="21" max="21" width="4.83203125" style="1" customWidth="1"/>
    <col min="22" max="22" width="29.83203125" style="1" bestFit="1" customWidth="1"/>
    <col min="23" max="23" width="10.83203125" style="1"/>
    <col min="24" max="24" width="11.33203125" style="1" customWidth="1"/>
    <col min="25" max="25" width="10.83203125" style="1"/>
    <col min="26" max="26" width="22.33203125" style="1" bestFit="1" customWidth="1"/>
    <col min="27" max="29" width="10.83203125" style="1"/>
    <col min="30" max="30" width="11" style="1" bestFit="1" customWidth="1"/>
    <col min="31" max="16384" width="10.83203125" style="1"/>
  </cols>
  <sheetData>
    <row r="1" spans="1:30" s="5" customFormat="1" ht="34" x14ac:dyDescent="0.4">
      <c r="A1" s="7" t="s">
        <v>31</v>
      </c>
    </row>
    <row r="3" spans="1:30" ht="27" thickBot="1" x14ac:dyDescent="0.35">
      <c r="A3" s="1" t="s">
        <v>2</v>
      </c>
      <c r="G3" s="1" t="s">
        <v>0</v>
      </c>
      <c r="H3" s="17">
        <v>3</v>
      </c>
      <c r="I3" s="1" t="s">
        <v>4</v>
      </c>
      <c r="N3" s="4" t="s">
        <v>1</v>
      </c>
      <c r="Q3" s="4" t="s">
        <v>30</v>
      </c>
    </row>
    <row r="4" spans="1:30" ht="28" thickTop="1" thickBot="1" x14ac:dyDescent="0.35">
      <c r="A4" s="1" t="s">
        <v>10</v>
      </c>
      <c r="G4" s="1" t="s">
        <v>0</v>
      </c>
      <c r="H4" s="19">
        <v>500000000</v>
      </c>
      <c r="I4" s="19"/>
      <c r="J4" s="19"/>
      <c r="K4" s="19"/>
      <c r="L4" s="19"/>
      <c r="N4" s="4" t="s">
        <v>1</v>
      </c>
      <c r="Q4" s="4" t="s">
        <v>30</v>
      </c>
    </row>
    <row r="5" spans="1:30" ht="28" thickTop="1" thickBot="1" x14ac:dyDescent="0.35">
      <c r="A5" s="1" t="s">
        <v>5</v>
      </c>
      <c r="G5" s="1" t="s">
        <v>0</v>
      </c>
      <c r="H5" s="10">
        <v>0.3</v>
      </c>
      <c r="I5" s="1" t="s">
        <v>9</v>
      </c>
      <c r="L5" s="20">
        <f>H5*$H$4</f>
        <v>150000000</v>
      </c>
      <c r="M5" s="21"/>
      <c r="N5" s="21"/>
      <c r="O5" s="21"/>
      <c r="P5" s="21"/>
      <c r="R5" s="4" t="s">
        <v>1</v>
      </c>
      <c r="U5" s="4" t="s">
        <v>30</v>
      </c>
    </row>
    <row r="6" spans="1:30" ht="28" thickTop="1" thickBot="1" x14ac:dyDescent="0.35">
      <c r="A6" s="1" t="s">
        <v>6</v>
      </c>
      <c r="G6" s="1" t="s">
        <v>0</v>
      </c>
      <c r="H6" s="9">
        <f>1-H5</f>
        <v>0.7</v>
      </c>
      <c r="I6" s="1" t="s">
        <v>9</v>
      </c>
      <c r="L6" s="20">
        <f>H6*$H$4</f>
        <v>350000000</v>
      </c>
      <c r="M6" s="21"/>
      <c r="N6" s="21"/>
      <c r="O6" s="21"/>
      <c r="P6" s="21"/>
    </row>
    <row r="7" spans="1:30" ht="28" thickTop="1" thickBot="1" x14ac:dyDescent="0.35">
      <c r="A7" s="1" t="s">
        <v>3</v>
      </c>
      <c r="G7" s="1" t="s">
        <v>0</v>
      </c>
      <c r="H7" s="22">
        <v>10000000</v>
      </c>
      <c r="I7" s="22"/>
      <c r="J7" s="22"/>
      <c r="K7" s="22"/>
      <c r="L7" s="22"/>
      <c r="N7" s="4" t="s">
        <v>1</v>
      </c>
      <c r="Q7" s="4" t="s">
        <v>30</v>
      </c>
    </row>
    <row r="8" spans="1:30" ht="28" thickTop="1" thickBot="1" x14ac:dyDescent="0.35">
      <c r="A8" s="1" t="s">
        <v>7</v>
      </c>
      <c r="G8" s="1" t="s">
        <v>0</v>
      </c>
      <c r="H8" s="9">
        <v>0.05</v>
      </c>
    </row>
    <row r="9" spans="1:30" ht="28" thickTop="1" thickBot="1" x14ac:dyDescent="0.35">
      <c r="A9" s="1" t="s">
        <v>8</v>
      </c>
      <c r="G9" s="1" t="s">
        <v>0</v>
      </c>
      <c r="H9" s="23">
        <f>L5*(1+H8)^H3</f>
        <v>173643750.00000003</v>
      </c>
      <c r="I9" s="24"/>
      <c r="J9" s="24"/>
      <c r="K9" s="24"/>
      <c r="L9" s="24"/>
    </row>
    <row r="10" spans="1:30" ht="27" thickTop="1" x14ac:dyDescent="0.3"/>
    <row r="12" spans="1:30" x14ac:dyDescent="0.3">
      <c r="A12" s="3" t="s">
        <v>11</v>
      </c>
      <c r="L12" s="1" t="s">
        <v>29</v>
      </c>
    </row>
    <row r="13" spans="1:30" x14ac:dyDescent="0.3">
      <c r="V13" s="15"/>
      <c r="Z13" s="16">
        <f>IF(H3=1,K35, IF(H3=2,K47, IF(H3=3,K59, IF(H3=4,K71, IF(H3=5,K83,0)))))</f>
        <v>182001830.1549015</v>
      </c>
    </row>
    <row r="14" spans="1:30" ht="48" thickBot="1" x14ac:dyDescent="0.6">
      <c r="A14" s="1" t="s">
        <v>8</v>
      </c>
      <c r="G14" s="1" t="s">
        <v>0</v>
      </c>
      <c r="H14" s="25">
        <f>H9</f>
        <v>173643750.00000003</v>
      </c>
      <c r="I14" s="26"/>
      <c r="J14" s="26"/>
      <c r="K14" s="26"/>
      <c r="L14" s="26"/>
      <c r="R14" s="1" t="s">
        <v>16</v>
      </c>
      <c r="U14" s="1" t="s">
        <v>0</v>
      </c>
      <c r="V14" s="28">
        <f>-FV(H17/12,H18*12,H16,H15,1)</f>
        <v>182001830.1549004</v>
      </c>
      <c r="W14" s="28"/>
      <c r="X14" s="28"/>
      <c r="Y14" s="28"/>
      <c r="Z14" s="28"/>
    </row>
    <row r="15" spans="1:30" ht="28" thickTop="1" thickBot="1" x14ac:dyDescent="0.35">
      <c r="A15" s="1" t="s">
        <v>3</v>
      </c>
      <c r="H15" s="30">
        <f>H7</f>
        <v>10000000</v>
      </c>
      <c r="I15" s="30"/>
      <c r="J15" s="30"/>
      <c r="K15" s="30"/>
      <c r="L15" s="30"/>
      <c r="R15" s="1" t="s">
        <v>17</v>
      </c>
      <c r="U15" s="1" t="s">
        <v>0</v>
      </c>
      <c r="V15" s="29">
        <f>H15+(H16*H18*12)</f>
        <v>154000000</v>
      </c>
      <c r="W15" s="29"/>
      <c r="X15" s="29"/>
      <c r="Y15" s="29"/>
      <c r="Z15" s="29"/>
      <c r="AA15" s="1" t="s">
        <v>19</v>
      </c>
      <c r="AD15" s="12">
        <f>V15/V14</f>
        <v>0.84614533748881393</v>
      </c>
    </row>
    <row r="16" spans="1:30" ht="28" thickTop="1" thickBot="1" x14ac:dyDescent="0.35">
      <c r="A16" s="1" t="s">
        <v>12</v>
      </c>
      <c r="G16" s="1" t="s">
        <v>0</v>
      </c>
      <c r="H16" s="22">
        <v>4000000</v>
      </c>
      <c r="I16" s="22"/>
      <c r="J16" s="22"/>
      <c r="K16" s="22"/>
      <c r="L16" s="22"/>
      <c r="N16" s="4" t="s">
        <v>1</v>
      </c>
      <c r="Q16" s="4" t="s">
        <v>30</v>
      </c>
      <c r="R16" s="1" t="s">
        <v>18</v>
      </c>
      <c r="U16" s="1" t="s">
        <v>0</v>
      </c>
      <c r="V16" s="29">
        <f>V14-V15</f>
        <v>28001830.154900402</v>
      </c>
      <c r="W16" s="29"/>
      <c r="X16" s="29"/>
      <c r="Y16" s="29"/>
      <c r="Z16" s="29"/>
      <c r="AA16" s="1" t="s">
        <v>19</v>
      </c>
      <c r="AD16" s="8">
        <f>1-AD15</f>
        <v>0.15385466251118607</v>
      </c>
    </row>
    <row r="17" spans="1:17" ht="28" thickTop="1" thickBot="1" x14ac:dyDescent="0.35">
      <c r="A17" s="1" t="s">
        <v>13</v>
      </c>
      <c r="G17" s="1" t="s">
        <v>0</v>
      </c>
      <c r="H17" s="10">
        <v>0.1</v>
      </c>
      <c r="N17" s="4" t="s">
        <v>1</v>
      </c>
      <c r="Q17" s="4" t="s">
        <v>30</v>
      </c>
    </row>
    <row r="18" spans="1:17" ht="28" thickTop="1" thickBot="1" x14ac:dyDescent="0.35">
      <c r="A18" s="1" t="s">
        <v>14</v>
      </c>
      <c r="G18" s="1" t="s">
        <v>0</v>
      </c>
      <c r="H18" s="11">
        <f>H3</f>
        <v>3</v>
      </c>
      <c r="I18" s="1" t="s">
        <v>15</v>
      </c>
    </row>
    <row r="19" spans="1:17" ht="27" thickTop="1" x14ac:dyDescent="0.3"/>
    <row r="20" spans="1:17" x14ac:dyDescent="0.3">
      <c r="A20" s="6"/>
      <c r="J20" s="2"/>
    </row>
    <row r="22" spans="1:17" hidden="1" x14ac:dyDescent="0.3">
      <c r="A22" s="2" t="s">
        <v>20</v>
      </c>
    </row>
    <row r="23" spans="1:17" hidden="1" x14ac:dyDescent="0.3">
      <c r="A23" s="14" t="s">
        <v>21</v>
      </c>
      <c r="B23" s="14" t="s">
        <v>27</v>
      </c>
      <c r="C23" s="18" t="s">
        <v>22</v>
      </c>
      <c r="D23" s="18"/>
      <c r="E23" s="18" t="s">
        <v>28</v>
      </c>
      <c r="F23" s="18"/>
      <c r="G23" s="18" t="s">
        <v>23</v>
      </c>
      <c r="H23" s="18"/>
      <c r="I23" s="18" t="s">
        <v>24</v>
      </c>
      <c r="J23" s="18"/>
      <c r="K23" s="18" t="s">
        <v>25</v>
      </c>
      <c r="L23" s="18"/>
      <c r="M23" s="18" t="s">
        <v>26</v>
      </c>
      <c r="N23" s="18"/>
    </row>
    <row r="24" spans="1:17" hidden="1" x14ac:dyDescent="0.3">
      <c r="A24" s="32">
        <v>1</v>
      </c>
      <c r="B24" s="13">
        <v>1</v>
      </c>
      <c r="C24" s="27">
        <f>H15</f>
        <v>10000000</v>
      </c>
      <c r="D24" s="27"/>
      <c r="E24" s="27">
        <f>$H$16</f>
        <v>4000000</v>
      </c>
      <c r="F24" s="27"/>
      <c r="G24" s="27">
        <f>C24+E24</f>
        <v>14000000</v>
      </c>
      <c r="H24" s="27"/>
      <c r="I24" s="27">
        <f>G24*$H$17*1/12</f>
        <v>116666.66666666667</v>
      </c>
      <c r="J24" s="27"/>
      <c r="K24" s="27">
        <f>G24+I24</f>
        <v>14116666.666666666</v>
      </c>
      <c r="L24" s="27"/>
      <c r="M24" s="27">
        <f>C24+E24</f>
        <v>14000000</v>
      </c>
      <c r="N24" s="27"/>
    </row>
    <row r="25" spans="1:17" hidden="1" x14ac:dyDescent="0.3">
      <c r="A25" s="32"/>
      <c r="B25" s="13">
        <v>2</v>
      </c>
      <c r="C25" s="27">
        <f>M24</f>
        <v>14000000</v>
      </c>
      <c r="D25" s="27"/>
      <c r="E25" s="27">
        <f t="shared" ref="E25:E83" si="0">$H$16</f>
        <v>4000000</v>
      </c>
      <c r="F25" s="27"/>
      <c r="G25" s="27">
        <f>K24+E25</f>
        <v>18116666.666666664</v>
      </c>
      <c r="H25" s="27"/>
      <c r="I25" s="27">
        <f>G25*$H$17*1/12</f>
        <v>150972.22222222222</v>
      </c>
      <c r="J25" s="27"/>
      <c r="K25" s="27">
        <f>G25+I25</f>
        <v>18267638.888888888</v>
      </c>
      <c r="L25" s="27"/>
      <c r="M25" s="27">
        <f>C25+E25</f>
        <v>18000000</v>
      </c>
      <c r="N25" s="27"/>
    </row>
    <row r="26" spans="1:17" hidden="1" x14ac:dyDescent="0.3">
      <c r="A26" s="32"/>
      <c r="B26" s="13">
        <v>3</v>
      </c>
      <c r="C26" s="27">
        <f t="shared" ref="C26:C28" si="1">M25</f>
        <v>18000000</v>
      </c>
      <c r="D26" s="27"/>
      <c r="E26" s="27">
        <f t="shared" si="0"/>
        <v>4000000</v>
      </c>
      <c r="F26" s="27"/>
      <c r="G26" s="27">
        <f t="shared" ref="G26:G83" si="2">K25+E26</f>
        <v>22267638.888888888</v>
      </c>
      <c r="H26" s="27"/>
      <c r="I26" s="27">
        <f>G26*$H$17*1/12</f>
        <v>185563.65740740742</v>
      </c>
      <c r="J26" s="27"/>
      <c r="K26" s="27">
        <f t="shared" ref="K26:K83" si="3">G26+I26</f>
        <v>22453202.546296295</v>
      </c>
      <c r="L26" s="27"/>
      <c r="M26" s="27">
        <f t="shared" ref="M26:M83" si="4">C26+E26</f>
        <v>22000000</v>
      </c>
      <c r="N26" s="27"/>
    </row>
    <row r="27" spans="1:17" hidden="1" x14ac:dyDescent="0.3">
      <c r="A27" s="32"/>
      <c r="B27" s="13">
        <v>4</v>
      </c>
      <c r="C27" s="27">
        <f t="shared" si="1"/>
        <v>22000000</v>
      </c>
      <c r="D27" s="27"/>
      <c r="E27" s="27">
        <f t="shared" si="0"/>
        <v>4000000</v>
      </c>
      <c r="F27" s="27"/>
      <c r="G27" s="27">
        <f t="shared" si="2"/>
        <v>26453202.546296295</v>
      </c>
      <c r="H27" s="27"/>
      <c r="I27" s="27">
        <f t="shared" ref="I27:I83" si="5">G27*$H$17*1/12</f>
        <v>220443.35455246913</v>
      </c>
      <c r="J27" s="27"/>
      <c r="K27" s="27">
        <f t="shared" si="3"/>
        <v>26673645.900848765</v>
      </c>
      <c r="L27" s="27"/>
      <c r="M27" s="27">
        <f t="shared" si="4"/>
        <v>26000000</v>
      </c>
      <c r="N27" s="27"/>
    </row>
    <row r="28" spans="1:17" hidden="1" x14ac:dyDescent="0.3">
      <c r="A28" s="32"/>
      <c r="B28" s="13">
        <v>5</v>
      </c>
      <c r="C28" s="27">
        <f t="shared" si="1"/>
        <v>26000000</v>
      </c>
      <c r="D28" s="27"/>
      <c r="E28" s="27">
        <f t="shared" si="0"/>
        <v>4000000</v>
      </c>
      <c r="F28" s="27"/>
      <c r="G28" s="27">
        <f t="shared" si="2"/>
        <v>30673645.900848765</v>
      </c>
      <c r="H28" s="27"/>
      <c r="I28" s="27">
        <f t="shared" si="5"/>
        <v>255613.7158404064</v>
      </c>
      <c r="J28" s="27"/>
      <c r="K28" s="27">
        <f t="shared" si="3"/>
        <v>30929259.616689172</v>
      </c>
      <c r="L28" s="27"/>
      <c r="M28" s="27">
        <f t="shared" si="4"/>
        <v>30000000</v>
      </c>
      <c r="N28" s="27"/>
    </row>
    <row r="29" spans="1:17" hidden="1" x14ac:dyDescent="0.3">
      <c r="A29" s="32"/>
      <c r="B29" s="13">
        <v>6</v>
      </c>
      <c r="C29" s="27">
        <f t="shared" ref="C29:C83" si="6">M28</f>
        <v>30000000</v>
      </c>
      <c r="D29" s="27"/>
      <c r="E29" s="27">
        <f t="shared" si="0"/>
        <v>4000000</v>
      </c>
      <c r="F29" s="27"/>
      <c r="G29" s="27">
        <f t="shared" si="2"/>
        <v>34929259.616689175</v>
      </c>
      <c r="H29" s="27"/>
      <c r="I29" s="27">
        <f t="shared" si="5"/>
        <v>291077.16347240983</v>
      </c>
      <c r="J29" s="27"/>
      <c r="K29" s="27">
        <f t="shared" si="3"/>
        <v>35220336.780161582</v>
      </c>
      <c r="L29" s="27"/>
      <c r="M29" s="27">
        <f t="shared" si="4"/>
        <v>34000000</v>
      </c>
      <c r="N29" s="27"/>
    </row>
    <row r="30" spans="1:17" hidden="1" x14ac:dyDescent="0.3">
      <c r="A30" s="32"/>
      <c r="B30" s="13">
        <v>7</v>
      </c>
      <c r="C30" s="27">
        <f t="shared" si="6"/>
        <v>34000000</v>
      </c>
      <c r="D30" s="27"/>
      <c r="E30" s="27">
        <f t="shared" si="0"/>
        <v>4000000</v>
      </c>
      <c r="F30" s="27"/>
      <c r="G30" s="27">
        <f t="shared" si="2"/>
        <v>39220336.780161582</v>
      </c>
      <c r="H30" s="27"/>
      <c r="I30" s="27">
        <f t="shared" si="5"/>
        <v>326836.13983467984</v>
      </c>
      <c r="J30" s="27"/>
      <c r="K30" s="27">
        <f t="shared" si="3"/>
        <v>39547172.919996262</v>
      </c>
      <c r="L30" s="27"/>
      <c r="M30" s="27">
        <f t="shared" si="4"/>
        <v>38000000</v>
      </c>
      <c r="N30" s="27"/>
    </row>
    <row r="31" spans="1:17" hidden="1" x14ac:dyDescent="0.3">
      <c r="A31" s="32"/>
      <c r="B31" s="13">
        <v>8</v>
      </c>
      <c r="C31" s="27">
        <f t="shared" si="6"/>
        <v>38000000</v>
      </c>
      <c r="D31" s="27"/>
      <c r="E31" s="27">
        <f t="shared" si="0"/>
        <v>4000000</v>
      </c>
      <c r="F31" s="27"/>
      <c r="G31" s="27">
        <f t="shared" si="2"/>
        <v>43547172.919996262</v>
      </c>
      <c r="H31" s="27"/>
      <c r="I31" s="27">
        <f t="shared" si="5"/>
        <v>362893.10766663548</v>
      </c>
      <c r="J31" s="27"/>
      <c r="K31" s="27">
        <f t="shared" si="3"/>
        <v>43910066.027662896</v>
      </c>
      <c r="L31" s="27"/>
      <c r="M31" s="27">
        <f t="shared" si="4"/>
        <v>42000000</v>
      </c>
      <c r="N31" s="27"/>
    </row>
    <row r="32" spans="1:17" hidden="1" x14ac:dyDescent="0.3">
      <c r="A32" s="32"/>
      <c r="B32" s="13">
        <v>9</v>
      </c>
      <c r="C32" s="27">
        <f t="shared" si="6"/>
        <v>42000000</v>
      </c>
      <c r="D32" s="27"/>
      <c r="E32" s="27">
        <f t="shared" si="0"/>
        <v>4000000</v>
      </c>
      <c r="F32" s="27"/>
      <c r="G32" s="27">
        <f t="shared" si="2"/>
        <v>47910066.027662896</v>
      </c>
      <c r="H32" s="27"/>
      <c r="I32" s="27">
        <f t="shared" si="5"/>
        <v>399250.5502305241</v>
      </c>
      <c r="J32" s="27"/>
      <c r="K32" s="27">
        <f t="shared" si="3"/>
        <v>48309316.577893421</v>
      </c>
      <c r="L32" s="27"/>
      <c r="M32" s="27">
        <f t="shared" si="4"/>
        <v>46000000</v>
      </c>
      <c r="N32" s="27"/>
    </row>
    <row r="33" spans="1:14" hidden="1" x14ac:dyDescent="0.3">
      <c r="A33" s="32"/>
      <c r="B33" s="13">
        <v>10</v>
      </c>
      <c r="C33" s="27">
        <f t="shared" si="6"/>
        <v>46000000</v>
      </c>
      <c r="D33" s="27"/>
      <c r="E33" s="27">
        <f t="shared" si="0"/>
        <v>4000000</v>
      </c>
      <c r="F33" s="27"/>
      <c r="G33" s="27">
        <f t="shared" si="2"/>
        <v>52309316.577893421</v>
      </c>
      <c r="H33" s="27"/>
      <c r="I33" s="27">
        <f t="shared" si="5"/>
        <v>435910.97148244519</v>
      </c>
      <c r="J33" s="27"/>
      <c r="K33" s="27">
        <f t="shared" si="3"/>
        <v>52745227.549375869</v>
      </c>
      <c r="L33" s="27"/>
      <c r="M33" s="27">
        <f t="shared" si="4"/>
        <v>50000000</v>
      </c>
      <c r="N33" s="27"/>
    </row>
    <row r="34" spans="1:14" hidden="1" x14ac:dyDescent="0.3">
      <c r="A34" s="32"/>
      <c r="B34" s="13">
        <v>11</v>
      </c>
      <c r="C34" s="27">
        <f t="shared" si="6"/>
        <v>50000000</v>
      </c>
      <c r="D34" s="27"/>
      <c r="E34" s="27">
        <f t="shared" si="0"/>
        <v>4000000</v>
      </c>
      <c r="F34" s="27"/>
      <c r="G34" s="27">
        <f t="shared" si="2"/>
        <v>56745227.549375869</v>
      </c>
      <c r="H34" s="27"/>
      <c r="I34" s="27">
        <f t="shared" si="5"/>
        <v>472876.89624479896</v>
      </c>
      <c r="J34" s="27"/>
      <c r="K34" s="27">
        <f t="shared" si="3"/>
        <v>57218104.445620671</v>
      </c>
      <c r="L34" s="27"/>
      <c r="M34" s="27">
        <f t="shared" si="4"/>
        <v>54000000</v>
      </c>
      <c r="N34" s="27"/>
    </row>
    <row r="35" spans="1:14" hidden="1" x14ac:dyDescent="0.3">
      <c r="A35" s="32"/>
      <c r="B35" s="13">
        <v>12</v>
      </c>
      <c r="C35" s="27">
        <f t="shared" si="6"/>
        <v>54000000</v>
      </c>
      <c r="D35" s="27"/>
      <c r="E35" s="27">
        <f t="shared" si="0"/>
        <v>4000000</v>
      </c>
      <c r="F35" s="27"/>
      <c r="G35" s="27">
        <f t="shared" si="2"/>
        <v>61218104.445620671</v>
      </c>
      <c r="H35" s="27"/>
      <c r="I35" s="27">
        <f>G35*$H$17*1/12</f>
        <v>510150.87038017227</v>
      </c>
      <c r="J35" s="27"/>
      <c r="K35" s="27">
        <f t="shared" si="3"/>
        <v>61728255.316000842</v>
      </c>
      <c r="L35" s="27"/>
      <c r="M35" s="27">
        <f t="shared" si="4"/>
        <v>58000000</v>
      </c>
      <c r="N35" s="27"/>
    </row>
    <row r="36" spans="1:14" hidden="1" x14ac:dyDescent="0.3">
      <c r="A36" s="32">
        <v>2</v>
      </c>
      <c r="B36" s="13">
        <v>13</v>
      </c>
      <c r="C36" s="27">
        <f t="shared" si="6"/>
        <v>58000000</v>
      </c>
      <c r="D36" s="27"/>
      <c r="E36" s="27">
        <f t="shared" si="0"/>
        <v>4000000</v>
      </c>
      <c r="F36" s="27"/>
      <c r="G36" s="27">
        <f t="shared" si="2"/>
        <v>65728255.316000842</v>
      </c>
      <c r="H36" s="27"/>
      <c r="I36" s="27">
        <f t="shared" si="5"/>
        <v>547735.46096667368</v>
      </c>
      <c r="J36" s="27"/>
      <c r="K36" s="27">
        <f t="shared" si="3"/>
        <v>66275990.776967518</v>
      </c>
      <c r="L36" s="27"/>
      <c r="M36" s="27">
        <f t="shared" si="4"/>
        <v>62000000</v>
      </c>
      <c r="N36" s="27"/>
    </row>
    <row r="37" spans="1:14" hidden="1" x14ac:dyDescent="0.3">
      <c r="A37" s="32"/>
      <c r="B37" s="13">
        <v>14</v>
      </c>
      <c r="C37" s="27">
        <f t="shared" si="6"/>
        <v>62000000</v>
      </c>
      <c r="D37" s="27"/>
      <c r="E37" s="27">
        <f t="shared" si="0"/>
        <v>4000000</v>
      </c>
      <c r="F37" s="27"/>
      <c r="G37" s="27">
        <f t="shared" si="2"/>
        <v>70275990.776967525</v>
      </c>
      <c r="H37" s="27"/>
      <c r="I37" s="27">
        <f t="shared" si="5"/>
        <v>585633.25647472939</v>
      </c>
      <c r="J37" s="27"/>
      <c r="K37" s="27">
        <f t="shared" si="3"/>
        <v>70861624.033442259</v>
      </c>
      <c r="L37" s="27"/>
      <c r="M37" s="27">
        <f t="shared" si="4"/>
        <v>66000000</v>
      </c>
      <c r="N37" s="27"/>
    </row>
    <row r="38" spans="1:14" hidden="1" x14ac:dyDescent="0.3">
      <c r="A38" s="32"/>
      <c r="B38" s="13">
        <v>15</v>
      </c>
      <c r="C38" s="27">
        <f t="shared" si="6"/>
        <v>66000000</v>
      </c>
      <c r="D38" s="27"/>
      <c r="E38" s="27">
        <f t="shared" si="0"/>
        <v>4000000</v>
      </c>
      <c r="F38" s="27"/>
      <c r="G38" s="27">
        <f t="shared" si="2"/>
        <v>74861624.033442259</v>
      </c>
      <c r="H38" s="27"/>
      <c r="I38" s="27">
        <f t="shared" si="5"/>
        <v>623846.86694535217</v>
      </c>
      <c r="J38" s="27"/>
      <c r="K38" s="27">
        <f t="shared" si="3"/>
        <v>75485470.900387615</v>
      </c>
      <c r="L38" s="27"/>
      <c r="M38" s="27">
        <f t="shared" si="4"/>
        <v>70000000</v>
      </c>
      <c r="N38" s="27"/>
    </row>
    <row r="39" spans="1:14" hidden="1" x14ac:dyDescent="0.3">
      <c r="A39" s="32"/>
      <c r="B39" s="13">
        <v>16</v>
      </c>
      <c r="C39" s="27">
        <f t="shared" si="6"/>
        <v>70000000</v>
      </c>
      <c r="D39" s="27"/>
      <c r="E39" s="27">
        <f t="shared" si="0"/>
        <v>4000000</v>
      </c>
      <c r="F39" s="27"/>
      <c r="G39" s="27">
        <f t="shared" si="2"/>
        <v>79485470.900387615</v>
      </c>
      <c r="H39" s="27"/>
      <c r="I39" s="27">
        <f t="shared" si="5"/>
        <v>662378.92416989675</v>
      </c>
      <c r="J39" s="27"/>
      <c r="K39" s="27">
        <f t="shared" si="3"/>
        <v>80147849.824557513</v>
      </c>
      <c r="L39" s="27"/>
      <c r="M39" s="27">
        <f t="shared" si="4"/>
        <v>74000000</v>
      </c>
      <c r="N39" s="27"/>
    </row>
    <row r="40" spans="1:14" hidden="1" x14ac:dyDescent="0.3">
      <c r="A40" s="32"/>
      <c r="B40" s="13">
        <v>17</v>
      </c>
      <c r="C40" s="27">
        <f t="shared" si="6"/>
        <v>74000000</v>
      </c>
      <c r="D40" s="27"/>
      <c r="E40" s="27">
        <f t="shared" si="0"/>
        <v>4000000</v>
      </c>
      <c r="F40" s="27"/>
      <c r="G40" s="27">
        <f t="shared" si="2"/>
        <v>84147849.824557513</v>
      </c>
      <c r="H40" s="27"/>
      <c r="I40" s="27">
        <f t="shared" si="5"/>
        <v>701232.08187131258</v>
      </c>
      <c r="J40" s="27"/>
      <c r="K40" s="27">
        <f t="shared" si="3"/>
        <v>84849081.906428829</v>
      </c>
      <c r="L40" s="27"/>
      <c r="M40" s="27">
        <f t="shared" si="4"/>
        <v>78000000</v>
      </c>
      <c r="N40" s="27"/>
    </row>
    <row r="41" spans="1:14" hidden="1" x14ac:dyDescent="0.3">
      <c r="A41" s="32"/>
      <c r="B41" s="13">
        <v>18</v>
      </c>
      <c r="C41" s="27">
        <f t="shared" si="6"/>
        <v>78000000</v>
      </c>
      <c r="D41" s="27"/>
      <c r="E41" s="27">
        <f t="shared" si="0"/>
        <v>4000000</v>
      </c>
      <c r="F41" s="27"/>
      <c r="G41" s="27">
        <f t="shared" si="2"/>
        <v>88849081.906428829</v>
      </c>
      <c r="H41" s="27"/>
      <c r="I41" s="27">
        <f t="shared" si="5"/>
        <v>740409.015886907</v>
      </c>
      <c r="J41" s="27"/>
      <c r="K41" s="27">
        <f t="shared" si="3"/>
        <v>89589490.922315732</v>
      </c>
      <c r="L41" s="27"/>
      <c r="M41" s="27">
        <f t="shared" si="4"/>
        <v>82000000</v>
      </c>
      <c r="N41" s="27"/>
    </row>
    <row r="42" spans="1:14" hidden="1" x14ac:dyDescent="0.3">
      <c r="A42" s="32"/>
      <c r="B42" s="13">
        <v>19</v>
      </c>
      <c r="C42" s="27">
        <f t="shared" si="6"/>
        <v>82000000</v>
      </c>
      <c r="D42" s="27"/>
      <c r="E42" s="27">
        <f t="shared" si="0"/>
        <v>4000000</v>
      </c>
      <c r="F42" s="27"/>
      <c r="G42" s="27">
        <f t="shared" si="2"/>
        <v>93589490.922315732</v>
      </c>
      <c r="H42" s="27"/>
      <c r="I42" s="27">
        <f t="shared" si="5"/>
        <v>779912.42435263109</v>
      </c>
      <c r="J42" s="27"/>
      <c r="K42" s="27">
        <f t="shared" si="3"/>
        <v>94369403.346668363</v>
      </c>
      <c r="L42" s="27"/>
      <c r="M42" s="27">
        <f t="shared" si="4"/>
        <v>86000000</v>
      </c>
      <c r="N42" s="27"/>
    </row>
    <row r="43" spans="1:14" hidden="1" x14ac:dyDescent="0.3">
      <c r="A43" s="32"/>
      <c r="B43" s="13">
        <v>20</v>
      </c>
      <c r="C43" s="27">
        <f t="shared" si="6"/>
        <v>86000000</v>
      </c>
      <c r="D43" s="27"/>
      <c r="E43" s="27">
        <f t="shared" si="0"/>
        <v>4000000</v>
      </c>
      <c r="F43" s="27"/>
      <c r="G43" s="27">
        <f t="shared" si="2"/>
        <v>98369403.346668363</v>
      </c>
      <c r="H43" s="27"/>
      <c r="I43" s="27">
        <f t="shared" si="5"/>
        <v>819745.02788890305</v>
      </c>
      <c r="J43" s="27"/>
      <c r="K43" s="27">
        <f t="shared" si="3"/>
        <v>99189148.374557272</v>
      </c>
      <c r="L43" s="27"/>
      <c r="M43" s="27">
        <f t="shared" si="4"/>
        <v>90000000</v>
      </c>
      <c r="N43" s="27"/>
    </row>
    <row r="44" spans="1:14" hidden="1" x14ac:dyDescent="0.3">
      <c r="A44" s="32"/>
      <c r="B44" s="13">
        <v>21</v>
      </c>
      <c r="C44" s="27">
        <f t="shared" si="6"/>
        <v>90000000</v>
      </c>
      <c r="D44" s="27"/>
      <c r="E44" s="27">
        <f t="shared" si="0"/>
        <v>4000000</v>
      </c>
      <c r="F44" s="27"/>
      <c r="G44" s="27">
        <f t="shared" si="2"/>
        <v>103189148.37455727</v>
      </c>
      <c r="H44" s="27"/>
      <c r="I44" s="27">
        <f t="shared" si="5"/>
        <v>859909.56978797726</v>
      </c>
      <c r="J44" s="27"/>
      <c r="K44" s="27">
        <f t="shared" si="3"/>
        <v>104049057.94434525</v>
      </c>
      <c r="L44" s="27"/>
      <c r="M44" s="27">
        <f t="shared" si="4"/>
        <v>94000000</v>
      </c>
      <c r="N44" s="27"/>
    </row>
    <row r="45" spans="1:14" hidden="1" x14ac:dyDescent="0.3">
      <c r="A45" s="32"/>
      <c r="B45" s="13">
        <v>22</v>
      </c>
      <c r="C45" s="27">
        <f t="shared" si="6"/>
        <v>94000000</v>
      </c>
      <c r="D45" s="27"/>
      <c r="E45" s="27">
        <f t="shared" si="0"/>
        <v>4000000</v>
      </c>
      <c r="F45" s="27"/>
      <c r="G45" s="27">
        <f t="shared" si="2"/>
        <v>108049057.94434525</v>
      </c>
      <c r="H45" s="27"/>
      <c r="I45" s="27">
        <f t="shared" si="5"/>
        <v>900408.81620287709</v>
      </c>
      <c r="J45" s="27"/>
      <c r="K45" s="27">
        <f t="shared" si="3"/>
        <v>108949466.76054813</v>
      </c>
      <c r="L45" s="27"/>
      <c r="M45" s="27">
        <f t="shared" si="4"/>
        <v>98000000</v>
      </c>
      <c r="N45" s="27"/>
    </row>
    <row r="46" spans="1:14" hidden="1" x14ac:dyDescent="0.3">
      <c r="A46" s="32"/>
      <c r="B46" s="13">
        <v>23</v>
      </c>
      <c r="C46" s="27">
        <f t="shared" si="6"/>
        <v>98000000</v>
      </c>
      <c r="D46" s="27"/>
      <c r="E46" s="27">
        <f t="shared" si="0"/>
        <v>4000000</v>
      </c>
      <c r="F46" s="27"/>
      <c r="G46" s="27">
        <f t="shared" si="2"/>
        <v>112949466.76054813</v>
      </c>
      <c r="H46" s="27"/>
      <c r="I46" s="27">
        <f t="shared" si="5"/>
        <v>941245.55633790104</v>
      </c>
      <c r="J46" s="27"/>
      <c r="K46" s="27">
        <f t="shared" si="3"/>
        <v>113890712.31688604</v>
      </c>
      <c r="L46" s="27"/>
      <c r="M46" s="27">
        <f t="shared" si="4"/>
        <v>102000000</v>
      </c>
      <c r="N46" s="27"/>
    </row>
    <row r="47" spans="1:14" hidden="1" x14ac:dyDescent="0.3">
      <c r="A47" s="32"/>
      <c r="B47" s="13">
        <v>24</v>
      </c>
      <c r="C47" s="27">
        <f t="shared" si="6"/>
        <v>102000000</v>
      </c>
      <c r="D47" s="27"/>
      <c r="E47" s="27">
        <f t="shared" si="0"/>
        <v>4000000</v>
      </c>
      <c r="F47" s="27"/>
      <c r="G47" s="27">
        <f t="shared" si="2"/>
        <v>117890712.31688604</v>
      </c>
      <c r="H47" s="27"/>
      <c r="I47" s="27">
        <f t="shared" si="5"/>
        <v>982422.60264071694</v>
      </c>
      <c r="J47" s="27"/>
      <c r="K47" s="27">
        <f t="shared" si="3"/>
        <v>118873134.91952676</v>
      </c>
      <c r="L47" s="27"/>
      <c r="M47" s="27">
        <f t="shared" si="4"/>
        <v>106000000</v>
      </c>
      <c r="N47" s="27"/>
    </row>
    <row r="48" spans="1:14" hidden="1" x14ac:dyDescent="0.3">
      <c r="A48" s="32">
        <v>3</v>
      </c>
      <c r="B48" s="13">
        <v>25</v>
      </c>
      <c r="C48" s="27">
        <f t="shared" si="6"/>
        <v>106000000</v>
      </c>
      <c r="D48" s="27"/>
      <c r="E48" s="27">
        <f t="shared" si="0"/>
        <v>4000000</v>
      </c>
      <c r="F48" s="27"/>
      <c r="G48" s="27">
        <f t="shared" si="2"/>
        <v>122873134.91952676</v>
      </c>
      <c r="H48" s="27"/>
      <c r="I48" s="27">
        <f t="shared" si="5"/>
        <v>1023942.7909960564</v>
      </c>
      <c r="J48" s="27"/>
      <c r="K48" s="27">
        <f t="shared" si="3"/>
        <v>123897077.71052282</v>
      </c>
      <c r="L48" s="27"/>
      <c r="M48" s="27">
        <f t="shared" si="4"/>
        <v>110000000</v>
      </c>
      <c r="N48" s="27"/>
    </row>
    <row r="49" spans="1:14" hidden="1" x14ac:dyDescent="0.3">
      <c r="A49" s="32"/>
      <c r="B49" s="13">
        <v>26</v>
      </c>
      <c r="C49" s="27">
        <f t="shared" si="6"/>
        <v>110000000</v>
      </c>
      <c r="D49" s="27"/>
      <c r="E49" s="27">
        <f t="shared" si="0"/>
        <v>4000000</v>
      </c>
      <c r="F49" s="27"/>
      <c r="G49" s="27">
        <f t="shared" si="2"/>
        <v>127897077.71052282</v>
      </c>
      <c r="H49" s="27"/>
      <c r="I49" s="27">
        <f t="shared" si="5"/>
        <v>1065808.9809210235</v>
      </c>
      <c r="J49" s="27"/>
      <c r="K49" s="27">
        <f t="shared" si="3"/>
        <v>128962886.69144385</v>
      </c>
      <c r="L49" s="27"/>
      <c r="M49" s="27">
        <f t="shared" si="4"/>
        <v>114000000</v>
      </c>
      <c r="N49" s="27"/>
    </row>
    <row r="50" spans="1:14" hidden="1" x14ac:dyDescent="0.3">
      <c r="A50" s="32"/>
      <c r="B50" s="13">
        <v>27</v>
      </c>
      <c r="C50" s="27">
        <f t="shared" si="6"/>
        <v>114000000</v>
      </c>
      <c r="D50" s="27"/>
      <c r="E50" s="27">
        <f t="shared" si="0"/>
        <v>4000000</v>
      </c>
      <c r="F50" s="27"/>
      <c r="G50" s="27">
        <f t="shared" si="2"/>
        <v>132962886.69144385</v>
      </c>
      <c r="H50" s="27"/>
      <c r="I50" s="27">
        <f t="shared" si="5"/>
        <v>1108024.055762032</v>
      </c>
      <c r="J50" s="27"/>
      <c r="K50" s="27">
        <f t="shared" si="3"/>
        <v>134070910.74720588</v>
      </c>
      <c r="L50" s="27"/>
      <c r="M50" s="27">
        <f t="shared" si="4"/>
        <v>118000000</v>
      </c>
      <c r="N50" s="27"/>
    </row>
    <row r="51" spans="1:14" hidden="1" x14ac:dyDescent="0.3">
      <c r="A51" s="32"/>
      <c r="B51" s="13">
        <v>28</v>
      </c>
      <c r="C51" s="27">
        <f t="shared" si="6"/>
        <v>118000000</v>
      </c>
      <c r="D51" s="27"/>
      <c r="E51" s="27">
        <f t="shared" si="0"/>
        <v>4000000</v>
      </c>
      <c r="F51" s="27"/>
      <c r="G51" s="27">
        <f t="shared" si="2"/>
        <v>138070910.74720588</v>
      </c>
      <c r="H51" s="27"/>
      <c r="I51" s="27">
        <f t="shared" si="5"/>
        <v>1150590.9228933824</v>
      </c>
      <c r="J51" s="27"/>
      <c r="K51" s="27">
        <f t="shared" si="3"/>
        <v>139221501.67009926</v>
      </c>
      <c r="L51" s="27"/>
      <c r="M51" s="27">
        <f t="shared" si="4"/>
        <v>122000000</v>
      </c>
      <c r="N51" s="27"/>
    </row>
    <row r="52" spans="1:14" hidden="1" x14ac:dyDescent="0.3">
      <c r="A52" s="32"/>
      <c r="B52" s="13">
        <v>29</v>
      </c>
      <c r="C52" s="27">
        <f t="shared" si="6"/>
        <v>122000000</v>
      </c>
      <c r="D52" s="27"/>
      <c r="E52" s="27">
        <f t="shared" si="0"/>
        <v>4000000</v>
      </c>
      <c r="F52" s="27"/>
      <c r="G52" s="27">
        <f t="shared" si="2"/>
        <v>143221501.67009926</v>
      </c>
      <c r="H52" s="27"/>
      <c r="I52" s="27">
        <f t="shared" si="5"/>
        <v>1193512.5139174939</v>
      </c>
      <c r="J52" s="27"/>
      <c r="K52" s="27">
        <f t="shared" si="3"/>
        <v>144415014.18401676</v>
      </c>
      <c r="L52" s="27"/>
      <c r="M52" s="27">
        <f t="shared" si="4"/>
        <v>126000000</v>
      </c>
      <c r="N52" s="27"/>
    </row>
    <row r="53" spans="1:14" hidden="1" x14ac:dyDescent="0.3">
      <c r="A53" s="32"/>
      <c r="B53" s="13">
        <v>30</v>
      </c>
      <c r="C53" s="27">
        <f t="shared" si="6"/>
        <v>126000000</v>
      </c>
      <c r="D53" s="27"/>
      <c r="E53" s="27">
        <f t="shared" si="0"/>
        <v>4000000</v>
      </c>
      <c r="F53" s="27"/>
      <c r="G53" s="27">
        <f t="shared" si="2"/>
        <v>148415014.18401676</v>
      </c>
      <c r="H53" s="27"/>
      <c r="I53" s="27">
        <f t="shared" si="5"/>
        <v>1236791.7848668064</v>
      </c>
      <c r="J53" s="27"/>
      <c r="K53" s="27">
        <f t="shared" si="3"/>
        <v>149651805.96888357</v>
      </c>
      <c r="L53" s="27"/>
      <c r="M53" s="27">
        <f t="shared" si="4"/>
        <v>130000000</v>
      </c>
      <c r="N53" s="27"/>
    </row>
    <row r="54" spans="1:14" hidden="1" x14ac:dyDescent="0.3">
      <c r="A54" s="32"/>
      <c r="B54" s="13">
        <v>31</v>
      </c>
      <c r="C54" s="27">
        <f t="shared" si="6"/>
        <v>130000000</v>
      </c>
      <c r="D54" s="27"/>
      <c r="E54" s="27">
        <f t="shared" si="0"/>
        <v>4000000</v>
      </c>
      <c r="F54" s="27"/>
      <c r="G54" s="27">
        <f t="shared" si="2"/>
        <v>153651805.96888357</v>
      </c>
      <c r="H54" s="27"/>
      <c r="I54" s="27">
        <f t="shared" si="5"/>
        <v>1280431.7164073631</v>
      </c>
      <c r="J54" s="27"/>
      <c r="K54" s="27">
        <f t="shared" si="3"/>
        <v>154932237.68529093</v>
      </c>
      <c r="L54" s="27"/>
      <c r="M54" s="27">
        <f t="shared" si="4"/>
        <v>134000000</v>
      </c>
      <c r="N54" s="27"/>
    </row>
    <row r="55" spans="1:14" hidden="1" x14ac:dyDescent="0.3">
      <c r="A55" s="32"/>
      <c r="B55" s="13">
        <v>32</v>
      </c>
      <c r="C55" s="27">
        <f t="shared" si="6"/>
        <v>134000000</v>
      </c>
      <c r="D55" s="27"/>
      <c r="E55" s="27">
        <f t="shared" si="0"/>
        <v>4000000</v>
      </c>
      <c r="F55" s="27"/>
      <c r="G55" s="27">
        <f t="shared" si="2"/>
        <v>158932237.68529093</v>
      </c>
      <c r="H55" s="27"/>
      <c r="I55" s="27">
        <f t="shared" si="5"/>
        <v>1324435.3140440912</v>
      </c>
      <c r="J55" s="27"/>
      <c r="K55" s="27">
        <f t="shared" si="3"/>
        <v>160256672.99933502</v>
      </c>
      <c r="L55" s="27"/>
      <c r="M55" s="27">
        <f t="shared" si="4"/>
        <v>138000000</v>
      </c>
      <c r="N55" s="27"/>
    </row>
    <row r="56" spans="1:14" hidden="1" x14ac:dyDescent="0.3">
      <c r="A56" s="32"/>
      <c r="B56" s="13">
        <v>33</v>
      </c>
      <c r="C56" s="27">
        <f t="shared" si="6"/>
        <v>138000000</v>
      </c>
      <c r="D56" s="27"/>
      <c r="E56" s="27">
        <f t="shared" si="0"/>
        <v>4000000</v>
      </c>
      <c r="F56" s="27"/>
      <c r="G56" s="27">
        <f t="shared" si="2"/>
        <v>164256672.99933502</v>
      </c>
      <c r="H56" s="27"/>
      <c r="I56" s="27">
        <f t="shared" si="5"/>
        <v>1368805.6083277918</v>
      </c>
      <c r="J56" s="27"/>
      <c r="K56" s="27">
        <f t="shared" si="3"/>
        <v>165625478.60766283</v>
      </c>
      <c r="L56" s="27"/>
      <c r="M56" s="27">
        <f t="shared" si="4"/>
        <v>142000000</v>
      </c>
      <c r="N56" s="27"/>
    </row>
    <row r="57" spans="1:14" hidden="1" x14ac:dyDescent="0.3">
      <c r="A57" s="32"/>
      <c r="B57" s="13">
        <v>34</v>
      </c>
      <c r="C57" s="27">
        <f t="shared" si="6"/>
        <v>142000000</v>
      </c>
      <c r="D57" s="27"/>
      <c r="E57" s="27">
        <f t="shared" si="0"/>
        <v>4000000</v>
      </c>
      <c r="F57" s="27"/>
      <c r="G57" s="27">
        <f t="shared" si="2"/>
        <v>169625478.60766283</v>
      </c>
      <c r="H57" s="27"/>
      <c r="I57" s="27">
        <f t="shared" si="5"/>
        <v>1413545.6550638571</v>
      </c>
      <c r="J57" s="27"/>
      <c r="K57" s="27">
        <f t="shared" si="3"/>
        <v>171039024.26272669</v>
      </c>
      <c r="L57" s="27"/>
      <c r="M57" s="27">
        <f t="shared" si="4"/>
        <v>146000000</v>
      </c>
      <c r="N57" s="27"/>
    </row>
    <row r="58" spans="1:14" hidden="1" x14ac:dyDescent="0.3">
      <c r="A58" s="32"/>
      <c r="B58" s="13">
        <v>35</v>
      </c>
      <c r="C58" s="27">
        <f t="shared" si="6"/>
        <v>146000000</v>
      </c>
      <c r="D58" s="27"/>
      <c r="E58" s="27">
        <f t="shared" si="0"/>
        <v>4000000</v>
      </c>
      <c r="F58" s="27"/>
      <c r="G58" s="27">
        <f t="shared" si="2"/>
        <v>175039024.26272669</v>
      </c>
      <c r="H58" s="27"/>
      <c r="I58" s="27">
        <f t="shared" si="5"/>
        <v>1458658.5355227226</v>
      </c>
      <c r="J58" s="27"/>
      <c r="K58" s="27">
        <f t="shared" si="3"/>
        <v>176497682.79824942</v>
      </c>
      <c r="L58" s="27"/>
      <c r="M58" s="27">
        <f t="shared" si="4"/>
        <v>150000000</v>
      </c>
      <c r="N58" s="27"/>
    </row>
    <row r="59" spans="1:14" hidden="1" x14ac:dyDescent="0.3">
      <c r="A59" s="32"/>
      <c r="B59" s="13">
        <v>36</v>
      </c>
      <c r="C59" s="27">
        <f t="shared" si="6"/>
        <v>150000000</v>
      </c>
      <c r="D59" s="27"/>
      <c r="E59" s="27">
        <f t="shared" si="0"/>
        <v>4000000</v>
      </c>
      <c r="F59" s="27"/>
      <c r="G59" s="27">
        <f t="shared" si="2"/>
        <v>180497682.79824942</v>
      </c>
      <c r="H59" s="27"/>
      <c r="I59" s="27">
        <f t="shared" si="5"/>
        <v>1504147.3566520785</v>
      </c>
      <c r="J59" s="27"/>
      <c r="K59" s="27">
        <f t="shared" si="3"/>
        <v>182001830.1549015</v>
      </c>
      <c r="L59" s="27"/>
      <c r="M59" s="27">
        <f t="shared" si="4"/>
        <v>154000000</v>
      </c>
      <c r="N59" s="27"/>
    </row>
    <row r="60" spans="1:14" hidden="1" x14ac:dyDescent="0.3">
      <c r="A60" s="32">
        <v>4</v>
      </c>
      <c r="B60" s="13">
        <v>37</v>
      </c>
      <c r="C60" s="27">
        <f t="shared" si="6"/>
        <v>154000000</v>
      </c>
      <c r="D60" s="27"/>
      <c r="E60" s="27">
        <f t="shared" si="0"/>
        <v>4000000</v>
      </c>
      <c r="F60" s="27"/>
      <c r="G60" s="27">
        <f t="shared" si="2"/>
        <v>186001830.1549015</v>
      </c>
      <c r="H60" s="27"/>
      <c r="I60" s="27">
        <f t="shared" si="5"/>
        <v>1550015.2512908459</v>
      </c>
      <c r="J60" s="27"/>
      <c r="K60" s="27">
        <f t="shared" si="3"/>
        <v>187551845.40619236</v>
      </c>
      <c r="L60" s="27"/>
      <c r="M60" s="27">
        <f t="shared" si="4"/>
        <v>158000000</v>
      </c>
      <c r="N60" s="27"/>
    </row>
    <row r="61" spans="1:14" hidden="1" x14ac:dyDescent="0.3">
      <c r="A61" s="32"/>
      <c r="B61" s="13">
        <v>38</v>
      </c>
      <c r="C61" s="27">
        <f t="shared" si="6"/>
        <v>158000000</v>
      </c>
      <c r="D61" s="27"/>
      <c r="E61" s="27">
        <f t="shared" si="0"/>
        <v>4000000</v>
      </c>
      <c r="F61" s="27"/>
      <c r="G61" s="27">
        <f t="shared" si="2"/>
        <v>191551845.40619236</v>
      </c>
      <c r="H61" s="27"/>
      <c r="I61" s="27">
        <f t="shared" si="5"/>
        <v>1596265.3783849364</v>
      </c>
      <c r="J61" s="27"/>
      <c r="K61" s="27">
        <f t="shared" si="3"/>
        <v>193148110.78457731</v>
      </c>
      <c r="L61" s="27"/>
      <c r="M61" s="27">
        <f t="shared" si="4"/>
        <v>162000000</v>
      </c>
      <c r="N61" s="27"/>
    </row>
    <row r="62" spans="1:14" hidden="1" x14ac:dyDescent="0.3">
      <c r="A62" s="32"/>
      <c r="B62" s="13">
        <v>39</v>
      </c>
      <c r="C62" s="27">
        <f t="shared" si="6"/>
        <v>162000000</v>
      </c>
      <c r="D62" s="27"/>
      <c r="E62" s="27">
        <f t="shared" si="0"/>
        <v>4000000</v>
      </c>
      <c r="F62" s="27"/>
      <c r="G62" s="27">
        <f t="shared" si="2"/>
        <v>197148110.78457731</v>
      </c>
      <c r="H62" s="27"/>
      <c r="I62" s="27">
        <f t="shared" si="5"/>
        <v>1642900.9232048111</v>
      </c>
      <c r="J62" s="27"/>
      <c r="K62" s="27">
        <f t="shared" si="3"/>
        <v>198791011.70778212</v>
      </c>
      <c r="L62" s="27"/>
      <c r="M62" s="27">
        <f t="shared" si="4"/>
        <v>166000000</v>
      </c>
      <c r="N62" s="27"/>
    </row>
    <row r="63" spans="1:14" hidden="1" x14ac:dyDescent="0.3">
      <c r="A63" s="32"/>
      <c r="B63" s="13">
        <v>40</v>
      </c>
      <c r="C63" s="27">
        <f t="shared" si="6"/>
        <v>166000000</v>
      </c>
      <c r="D63" s="27"/>
      <c r="E63" s="27">
        <f t="shared" si="0"/>
        <v>4000000</v>
      </c>
      <c r="F63" s="27"/>
      <c r="G63" s="27">
        <f t="shared" si="2"/>
        <v>202791011.70778212</v>
      </c>
      <c r="H63" s="27"/>
      <c r="I63" s="27">
        <f t="shared" si="5"/>
        <v>1689925.0975648512</v>
      </c>
      <c r="J63" s="27"/>
      <c r="K63" s="27">
        <f t="shared" si="3"/>
        <v>204480936.80534697</v>
      </c>
      <c r="L63" s="27"/>
      <c r="M63" s="27">
        <f t="shared" si="4"/>
        <v>170000000</v>
      </c>
      <c r="N63" s="27"/>
    </row>
    <row r="64" spans="1:14" hidden="1" x14ac:dyDescent="0.3">
      <c r="A64" s="32"/>
      <c r="B64" s="13">
        <v>41</v>
      </c>
      <c r="C64" s="27">
        <f t="shared" si="6"/>
        <v>170000000</v>
      </c>
      <c r="D64" s="27"/>
      <c r="E64" s="27">
        <f t="shared" si="0"/>
        <v>4000000</v>
      </c>
      <c r="F64" s="27"/>
      <c r="G64" s="27">
        <f t="shared" si="2"/>
        <v>208480936.80534697</v>
      </c>
      <c r="H64" s="27"/>
      <c r="I64" s="27">
        <f t="shared" si="5"/>
        <v>1737341.1400445581</v>
      </c>
      <c r="J64" s="27"/>
      <c r="K64" s="27">
        <f t="shared" si="3"/>
        <v>210218277.94539154</v>
      </c>
      <c r="L64" s="27"/>
      <c r="M64" s="27">
        <f t="shared" si="4"/>
        <v>174000000</v>
      </c>
      <c r="N64" s="27"/>
    </row>
    <row r="65" spans="1:14" hidden="1" x14ac:dyDescent="0.3">
      <c r="A65" s="32"/>
      <c r="B65" s="13">
        <v>42</v>
      </c>
      <c r="C65" s="27">
        <f t="shared" si="6"/>
        <v>174000000</v>
      </c>
      <c r="D65" s="27"/>
      <c r="E65" s="27">
        <f t="shared" si="0"/>
        <v>4000000</v>
      </c>
      <c r="F65" s="27"/>
      <c r="G65" s="27">
        <f t="shared" si="2"/>
        <v>214218277.94539154</v>
      </c>
      <c r="H65" s="27"/>
      <c r="I65" s="27">
        <f t="shared" si="5"/>
        <v>1785152.3162115961</v>
      </c>
      <c r="J65" s="27"/>
      <c r="K65" s="27">
        <f t="shared" si="3"/>
        <v>216003430.26160312</v>
      </c>
      <c r="L65" s="27"/>
      <c r="M65" s="27">
        <f t="shared" si="4"/>
        <v>178000000</v>
      </c>
      <c r="N65" s="27"/>
    </row>
    <row r="66" spans="1:14" hidden="1" x14ac:dyDescent="0.3">
      <c r="A66" s="32"/>
      <c r="B66" s="13">
        <v>43</v>
      </c>
      <c r="C66" s="27">
        <f t="shared" si="6"/>
        <v>178000000</v>
      </c>
      <c r="D66" s="27"/>
      <c r="E66" s="27">
        <f t="shared" si="0"/>
        <v>4000000</v>
      </c>
      <c r="F66" s="27"/>
      <c r="G66" s="27">
        <f t="shared" si="2"/>
        <v>220003430.26160312</v>
      </c>
      <c r="H66" s="27"/>
      <c r="I66" s="27">
        <f t="shared" si="5"/>
        <v>1833361.9188466929</v>
      </c>
      <c r="J66" s="27"/>
      <c r="K66" s="27">
        <f t="shared" si="3"/>
        <v>221836792.18044981</v>
      </c>
      <c r="L66" s="27"/>
      <c r="M66" s="27">
        <f t="shared" si="4"/>
        <v>182000000</v>
      </c>
      <c r="N66" s="27"/>
    </row>
    <row r="67" spans="1:14" hidden="1" x14ac:dyDescent="0.3">
      <c r="A67" s="32"/>
      <c r="B67" s="13">
        <v>44</v>
      </c>
      <c r="C67" s="27">
        <f t="shared" si="6"/>
        <v>182000000</v>
      </c>
      <c r="D67" s="27"/>
      <c r="E67" s="27">
        <f t="shared" si="0"/>
        <v>4000000</v>
      </c>
      <c r="F67" s="27"/>
      <c r="G67" s="27">
        <f t="shared" si="2"/>
        <v>225836792.18044981</v>
      </c>
      <c r="H67" s="27"/>
      <c r="I67" s="27">
        <f t="shared" si="5"/>
        <v>1881973.2681704152</v>
      </c>
      <c r="J67" s="27"/>
      <c r="K67" s="27">
        <f t="shared" si="3"/>
        <v>227718765.44862023</v>
      </c>
      <c r="L67" s="27"/>
      <c r="M67" s="27">
        <f t="shared" si="4"/>
        <v>186000000</v>
      </c>
      <c r="N67" s="27"/>
    </row>
    <row r="68" spans="1:14" hidden="1" x14ac:dyDescent="0.3">
      <c r="A68" s="32"/>
      <c r="B68" s="13">
        <v>45</v>
      </c>
      <c r="C68" s="27">
        <f t="shared" si="6"/>
        <v>186000000</v>
      </c>
      <c r="D68" s="27"/>
      <c r="E68" s="27">
        <f t="shared" si="0"/>
        <v>4000000</v>
      </c>
      <c r="F68" s="27"/>
      <c r="G68" s="27">
        <f t="shared" si="2"/>
        <v>231718765.44862023</v>
      </c>
      <c r="H68" s="27"/>
      <c r="I68" s="27">
        <f t="shared" si="5"/>
        <v>1930989.7120718353</v>
      </c>
      <c r="J68" s="27"/>
      <c r="K68" s="27">
        <f t="shared" si="3"/>
        <v>233649755.16069207</v>
      </c>
      <c r="L68" s="27"/>
      <c r="M68" s="27">
        <f t="shared" si="4"/>
        <v>190000000</v>
      </c>
      <c r="N68" s="27"/>
    </row>
    <row r="69" spans="1:14" hidden="1" x14ac:dyDescent="0.3">
      <c r="A69" s="32"/>
      <c r="B69" s="13">
        <v>46</v>
      </c>
      <c r="C69" s="27">
        <f t="shared" si="6"/>
        <v>190000000</v>
      </c>
      <c r="D69" s="27"/>
      <c r="E69" s="27">
        <f t="shared" si="0"/>
        <v>4000000</v>
      </c>
      <c r="F69" s="27"/>
      <c r="G69" s="27">
        <f t="shared" si="2"/>
        <v>237649755.16069207</v>
      </c>
      <c r="H69" s="27"/>
      <c r="I69" s="27">
        <f t="shared" si="5"/>
        <v>1980414.6263391005</v>
      </c>
      <c r="J69" s="27"/>
      <c r="K69" s="27">
        <f t="shared" si="3"/>
        <v>239630169.78703117</v>
      </c>
      <c r="L69" s="27"/>
      <c r="M69" s="27">
        <f t="shared" si="4"/>
        <v>194000000</v>
      </c>
      <c r="N69" s="27"/>
    </row>
    <row r="70" spans="1:14" hidden="1" x14ac:dyDescent="0.3">
      <c r="A70" s="32"/>
      <c r="B70" s="13">
        <v>47</v>
      </c>
      <c r="C70" s="27">
        <f t="shared" si="6"/>
        <v>194000000</v>
      </c>
      <c r="D70" s="27"/>
      <c r="E70" s="27">
        <f t="shared" si="0"/>
        <v>4000000</v>
      </c>
      <c r="F70" s="27"/>
      <c r="G70" s="27">
        <f t="shared" si="2"/>
        <v>243630169.78703117</v>
      </c>
      <c r="H70" s="27"/>
      <c r="I70" s="27">
        <f t="shared" si="5"/>
        <v>2030251.4148919266</v>
      </c>
      <c r="J70" s="27"/>
      <c r="K70" s="27">
        <f t="shared" si="3"/>
        <v>245660421.2019231</v>
      </c>
      <c r="L70" s="27"/>
      <c r="M70" s="27">
        <f t="shared" si="4"/>
        <v>198000000</v>
      </c>
      <c r="N70" s="27"/>
    </row>
    <row r="71" spans="1:14" hidden="1" x14ac:dyDescent="0.3">
      <c r="A71" s="32"/>
      <c r="B71" s="13">
        <v>48</v>
      </c>
      <c r="C71" s="27">
        <f t="shared" si="6"/>
        <v>198000000</v>
      </c>
      <c r="D71" s="27"/>
      <c r="E71" s="27">
        <f t="shared" si="0"/>
        <v>4000000</v>
      </c>
      <c r="F71" s="27"/>
      <c r="G71" s="27">
        <f t="shared" si="2"/>
        <v>249660421.2019231</v>
      </c>
      <c r="H71" s="27"/>
      <c r="I71" s="27">
        <f t="shared" si="5"/>
        <v>2080503.510016026</v>
      </c>
      <c r="J71" s="27"/>
      <c r="K71" s="27">
        <f t="shared" si="3"/>
        <v>251740924.71193913</v>
      </c>
      <c r="L71" s="27"/>
      <c r="M71" s="27">
        <f t="shared" si="4"/>
        <v>202000000</v>
      </c>
      <c r="N71" s="27"/>
    </row>
    <row r="72" spans="1:14" hidden="1" x14ac:dyDescent="0.3">
      <c r="A72" s="32">
        <v>5</v>
      </c>
      <c r="B72" s="13">
        <v>49</v>
      </c>
      <c r="C72" s="27">
        <f t="shared" si="6"/>
        <v>202000000</v>
      </c>
      <c r="D72" s="27"/>
      <c r="E72" s="27">
        <f t="shared" si="0"/>
        <v>4000000</v>
      </c>
      <c r="F72" s="27"/>
      <c r="G72" s="27">
        <f t="shared" si="2"/>
        <v>255740924.71193913</v>
      </c>
      <c r="H72" s="27"/>
      <c r="I72" s="27">
        <f t="shared" si="5"/>
        <v>2131174.3725994928</v>
      </c>
      <c r="J72" s="27"/>
      <c r="K72" s="27">
        <f t="shared" si="3"/>
        <v>257872099.08453861</v>
      </c>
      <c r="L72" s="27"/>
      <c r="M72" s="27">
        <f t="shared" si="4"/>
        <v>206000000</v>
      </c>
      <c r="N72" s="27"/>
    </row>
    <row r="73" spans="1:14" hidden="1" x14ac:dyDescent="0.3">
      <c r="A73" s="32"/>
      <c r="B73" s="13">
        <v>50</v>
      </c>
      <c r="C73" s="27">
        <f t="shared" si="6"/>
        <v>206000000</v>
      </c>
      <c r="D73" s="27"/>
      <c r="E73" s="27">
        <f t="shared" si="0"/>
        <v>4000000</v>
      </c>
      <c r="F73" s="27"/>
      <c r="G73" s="27">
        <f t="shared" si="2"/>
        <v>261872099.08453861</v>
      </c>
      <c r="H73" s="27"/>
      <c r="I73" s="27">
        <f t="shared" si="5"/>
        <v>2182267.4923711554</v>
      </c>
      <c r="J73" s="27"/>
      <c r="K73" s="27">
        <f t="shared" si="3"/>
        <v>264054366.57690975</v>
      </c>
      <c r="L73" s="27"/>
      <c r="M73" s="27">
        <f t="shared" si="4"/>
        <v>210000000</v>
      </c>
      <c r="N73" s="27"/>
    </row>
    <row r="74" spans="1:14" hidden="1" x14ac:dyDescent="0.3">
      <c r="A74" s="32"/>
      <c r="B74" s="13">
        <v>51</v>
      </c>
      <c r="C74" s="27">
        <f t="shared" si="6"/>
        <v>210000000</v>
      </c>
      <c r="D74" s="27"/>
      <c r="E74" s="27">
        <f t="shared" si="0"/>
        <v>4000000</v>
      </c>
      <c r="F74" s="27"/>
      <c r="G74" s="27">
        <f t="shared" si="2"/>
        <v>268054366.57690975</v>
      </c>
      <c r="H74" s="27"/>
      <c r="I74" s="27">
        <f t="shared" si="5"/>
        <v>2233786.3881409145</v>
      </c>
      <c r="J74" s="27"/>
      <c r="K74" s="27">
        <f t="shared" si="3"/>
        <v>270288152.96505064</v>
      </c>
      <c r="L74" s="27"/>
      <c r="M74" s="27">
        <f t="shared" si="4"/>
        <v>214000000</v>
      </c>
      <c r="N74" s="27"/>
    </row>
    <row r="75" spans="1:14" hidden="1" x14ac:dyDescent="0.3">
      <c r="A75" s="32"/>
      <c r="B75" s="13">
        <v>52</v>
      </c>
      <c r="C75" s="27">
        <f t="shared" si="6"/>
        <v>214000000</v>
      </c>
      <c r="D75" s="27"/>
      <c r="E75" s="27">
        <f t="shared" si="0"/>
        <v>4000000</v>
      </c>
      <c r="F75" s="27"/>
      <c r="G75" s="27">
        <f t="shared" si="2"/>
        <v>274288152.96505064</v>
      </c>
      <c r="H75" s="27"/>
      <c r="I75" s="27">
        <f t="shared" si="5"/>
        <v>2285734.6080420888</v>
      </c>
      <c r="J75" s="27"/>
      <c r="K75" s="27">
        <f t="shared" si="3"/>
        <v>276573887.5730927</v>
      </c>
      <c r="L75" s="27"/>
      <c r="M75" s="27">
        <f t="shared" si="4"/>
        <v>218000000</v>
      </c>
      <c r="N75" s="27"/>
    </row>
    <row r="76" spans="1:14" hidden="1" x14ac:dyDescent="0.3">
      <c r="A76" s="32"/>
      <c r="B76" s="13">
        <v>53</v>
      </c>
      <c r="C76" s="27">
        <f t="shared" si="6"/>
        <v>218000000</v>
      </c>
      <c r="D76" s="27"/>
      <c r="E76" s="27">
        <f t="shared" si="0"/>
        <v>4000000</v>
      </c>
      <c r="F76" s="27"/>
      <c r="G76" s="27">
        <f t="shared" si="2"/>
        <v>280573887.5730927</v>
      </c>
      <c r="H76" s="27"/>
      <c r="I76" s="27">
        <f t="shared" si="5"/>
        <v>2338115.7297757729</v>
      </c>
      <c r="J76" s="27"/>
      <c r="K76" s="27">
        <f t="shared" si="3"/>
        <v>282912003.30286849</v>
      </c>
      <c r="L76" s="27"/>
      <c r="M76" s="27">
        <f t="shared" si="4"/>
        <v>222000000</v>
      </c>
      <c r="N76" s="27"/>
    </row>
    <row r="77" spans="1:14" hidden="1" x14ac:dyDescent="0.3">
      <c r="A77" s="32"/>
      <c r="B77" s="13">
        <v>54</v>
      </c>
      <c r="C77" s="27">
        <f t="shared" si="6"/>
        <v>222000000</v>
      </c>
      <c r="D77" s="27"/>
      <c r="E77" s="27">
        <f t="shared" si="0"/>
        <v>4000000</v>
      </c>
      <c r="F77" s="27"/>
      <c r="G77" s="27">
        <f t="shared" si="2"/>
        <v>286912003.30286849</v>
      </c>
      <c r="H77" s="27"/>
      <c r="I77" s="27">
        <f t="shared" si="5"/>
        <v>2390933.3608572376</v>
      </c>
      <c r="J77" s="27"/>
      <c r="K77" s="27">
        <f t="shared" si="3"/>
        <v>289302936.66372573</v>
      </c>
      <c r="L77" s="27"/>
      <c r="M77" s="27">
        <f t="shared" si="4"/>
        <v>226000000</v>
      </c>
      <c r="N77" s="27"/>
    </row>
    <row r="78" spans="1:14" hidden="1" x14ac:dyDescent="0.3">
      <c r="A78" s="32"/>
      <c r="B78" s="13">
        <v>55</v>
      </c>
      <c r="C78" s="27">
        <f t="shared" si="6"/>
        <v>226000000</v>
      </c>
      <c r="D78" s="27"/>
      <c r="E78" s="27">
        <f t="shared" si="0"/>
        <v>4000000</v>
      </c>
      <c r="F78" s="27"/>
      <c r="G78" s="27">
        <f t="shared" si="2"/>
        <v>293302936.66372573</v>
      </c>
      <c r="H78" s="27"/>
      <c r="I78" s="27">
        <f t="shared" si="5"/>
        <v>2444191.1388643812</v>
      </c>
      <c r="J78" s="27"/>
      <c r="K78" s="27">
        <f t="shared" si="3"/>
        <v>295747127.80259013</v>
      </c>
      <c r="L78" s="27"/>
      <c r="M78" s="27">
        <f t="shared" si="4"/>
        <v>230000000</v>
      </c>
      <c r="N78" s="27"/>
    </row>
    <row r="79" spans="1:14" hidden="1" x14ac:dyDescent="0.3">
      <c r="A79" s="32"/>
      <c r="B79" s="13">
        <v>56</v>
      </c>
      <c r="C79" s="27">
        <f t="shared" si="6"/>
        <v>230000000</v>
      </c>
      <c r="D79" s="27"/>
      <c r="E79" s="27">
        <f t="shared" si="0"/>
        <v>4000000</v>
      </c>
      <c r="F79" s="27"/>
      <c r="G79" s="27">
        <f t="shared" si="2"/>
        <v>299747127.80259013</v>
      </c>
      <c r="H79" s="27"/>
      <c r="I79" s="27">
        <f t="shared" si="5"/>
        <v>2497892.7316882513</v>
      </c>
      <c r="J79" s="27"/>
      <c r="K79" s="27">
        <f t="shared" si="3"/>
        <v>302245020.53427839</v>
      </c>
      <c r="L79" s="27"/>
      <c r="M79" s="27">
        <f t="shared" si="4"/>
        <v>234000000</v>
      </c>
      <c r="N79" s="27"/>
    </row>
    <row r="80" spans="1:14" hidden="1" x14ac:dyDescent="0.3">
      <c r="A80" s="32"/>
      <c r="B80" s="13">
        <v>57</v>
      </c>
      <c r="C80" s="27">
        <f t="shared" si="6"/>
        <v>234000000</v>
      </c>
      <c r="D80" s="27"/>
      <c r="E80" s="27">
        <f t="shared" si="0"/>
        <v>4000000</v>
      </c>
      <c r="F80" s="27"/>
      <c r="G80" s="27">
        <f t="shared" si="2"/>
        <v>306245020.53427839</v>
      </c>
      <c r="H80" s="27"/>
      <c r="I80" s="27">
        <f t="shared" si="5"/>
        <v>2552041.8377856533</v>
      </c>
      <c r="J80" s="27"/>
      <c r="K80" s="27">
        <f t="shared" si="3"/>
        <v>308797062.37206405</v>
      </c>
      <c r="L80" s="27"/>
      <c r="M80" s="27">
        <f t="shared" si="4"/>
        <v>238000000</v>
      </c>
      <c r="N80" s="27"/>
    </row>
    <row r="81" spans="1:14" hidden="1" x14ac:dyDescent="0.3">
      <c r="A81" s="32"/>
      <c r="B81" s="13">
        <v>58</v>
      </c>
      <c r="C81" s="27">
        <f t="shared" si="6"/>
        <v>238000000</v>
      </c>
      <c r="D81" s="27"/>
      <c r="E81" s="27">
        <f t="shared" si="0"/>
        <v>4000000</v>
      </c>
      <c r="F81" s="27"/>
      <c r="G81" s="27">
        <f t="shared" si="2"/>
        <v>312797062.37206405</v>
      </c>
      <c r="H81" s="27"/>
      <c r="I81" s="27">
        <f t="shared" si="5"/>
        <v>2606642.1864338671</v>
      </c>
      <c r="J81" s="27"/>
      <c r="K81" s="27">
        <f t="shared" si="3"/>
        <v>315403704.55849791</v>
      </c>
      <c r="L81" s="27"/>
      <c r="M81" s="27">
        <f t="shared" si="4"/>
        <v>242000000</v>
      </c>
      <c r="N81" s="27"/>
    </row>
    <row r="82" spans="1:14" hidden="1" x14ac:dyDescent="0.3">
      <c r="A82" s="32"/>
      <c r="B82" s="13">
        <v>59</v>
      </c>
      <c r="C82" s="27">
        <f t="shared" si="6"/>
        <v>242000000</v>
      </c>
      <c r="D82" s="27"/>
      <c r="E82" s="27">
        <f t="shared" si="0"/>
        <v>4000000</v>
      </c>
      <c r="F82" s="27"/>
      <c r="G82" s="27">
        <f t="shared" si="2"/>
        <v>319403704.55849791</v>
      </c>
      <c r="H82" s="27"/>
      <c r="I82" s="27">
        <f t="shared" si="5"/>
        <v>2661697.5379874827</v>
      </c>
      <c r="J82" s="27"/>
      <c r="K82" s="27">
        <f t="shared" si="3"/>
        <v>322065402.09648538</v>
      </c>
      <c r="L82" s="27"/>
      <c r="M82" s="27">
        <f t="shared" si="4"/>
        <v>246000000</v>
      </c>
      <c r="N82" s="27"/>
    </row>
    <row r="83" spans="1:14" hidden="1" x14ac:dyDescent="0.3">
      <c r="A83" s="32"/>
      <c r="B83" s="13">
        <v>60</v>
      </c>
      <c r="C83" s="27">
        <f t="shared" si="6"/>
        <v>246000000</v>
      </c>
      <c r="D83" s="27"/>
      <c r="E83" s="27">
        <f t="shared" si="0"/>
        <v>4000000</v>
      </c>
      <c r="F83" s="27"/>
      <c r="G83" s="27">
        <f t="shared" si="2"/>
        <v>326065402.09648538</v>
      </c>
      <c r="H83" s="27"/>
      <c r="I83" s="27">
        <f t="shared" si="5"/>
        <v>2717211.6841373784</v>
      </c>
      <c r="J83" s="27"/>
      <c r="K83" s="31">
        <f t="shared" si="3"/>
        <v>328782613.78062278</v>
      </c>
      <c r="L83" s="31"/>
      <c r="M83" s="27">
        <f t="shared" si="4"/>
        <v>250000000</v>
      </c>
      <c r="N83" s="27"/>
    </row>
  </sheetData>
  <mergeCells count="382">
    <mergeCell ref="M83:N83"/>
    <mergeCell ref="A24:A35"/>
    <mergeCell ref="A36:A47"/>
    <mergeCell ref="A48:A59"/>
    <mergeCell ref="A60:A71"/>
    <mergeCell ref="A72:A83"/>
    <mergeCell ref="M77:N77"/>
    <mergeCell ref="M78:N78"/>
    <mergeCell ref="M79:N79"/>
    <mergeCell ref="M80:N80"/>
    <mergeCell ref="M81:N81"/>
    <mergeCell ref="M82:N82"/>
    <mergeCell ref="M71:N71"/>
    <mergeCell ref="M72:N72"/>
    <mergeCell ref="M73:N73"/>
    <mergeCell ref="M74:N74"/>
    <mergeCell ref="M75:N75"/>
    <mergeCell ref="M76:N76"/>
    <mergeCell ref="M65:N65"/>
    <mergeCell ref="M66:N66"/>
    <mergeCell ref="M67:N67"/>
    <mergeCell ref="M68:N68"/>
    <mergeCell ref="M69:N69"/>
    <mergeCell ref="M70:N70"/>
    <mergeCell ref="M59:N59"/>
    <mergeCell ref="M60:N60"/>
    <mergeCell ref="M61:N61"/>
    <mergeCell ref="M62:N62"/>
    <mergeCell ref="M63:N63"/>
    <mergeCell ref="M64:N64"/>
    <mergeCell ref="M53:N53"/>
    <mergeCell ref="M54:N54"/>
    <mergeCell ref="M55:N55"/>
    <mergeCell ref="M56:N56"/>
    <mergeCell ref="M57:N57"/>
    <mergeCell ref="M58:N58"/>
    <mergeCell ref="M47:N47"/>
    <mergeCell ref="M48:N48"/>
    <mergeCell ref="M49:N49"/>
    <mergeCell ref="M50:N50"/>
    <mergeCell ref="M51:N51"/>
    <mergeCell ref="M52:N52"/>
    <mergeCell ref="M41:N41"/>
    <mergeCell ref="M42:N42"/>
    <mergeCell ref="M43:N43"/>
    <mergeCell ref="M44:N44"/>
    <mergeCell ref="M45:N45"/>
    <mergeCell ref="M46:N46"/>
    <mergeCell ref="M35:N35"/>
    <mergeCell ref="M36:N36"/>
    <mergeCell ref="M37:N37"/>
    <mergeCell ref="M38:N38"/>
    <mergeCell ref="M39:N39"/>
    <mergeCell ref="M40:N40"/>
    <mergeCell ref="K83:L83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K77:L77"/>
    <mergeCell ref="K78:L78"/>
    <mergeCell ref="K79:L79"/>
    <mergeCell ref="K80:L80"/>
    <mergeCell ref="K81:L81"/>
    <mergeCell ref="K82:L82"/>
    <mergeCell ref="K71:L71"/>
    <mergeCell ref="K72:L72"/>
    <mergeCell ref="K73:L73"/>
    <mergeCell ref="K74:L74"/>
    <mergeCell ref="K75:L75"/>
    <mergeCell ref="K76:L76"/>
    <mergeCell ref="K65:L65"/>
    <mergeCell ref="K66:L66"/>
    <mergeCell ref="K67:L67"/>
    <mergeCell ref="K68:L68"/>
    <mergeCell ref="K69:L69"/>
    <mergeCell ref="K70:L70"/>
    <mergeCell ref="K59:L59"/>
    <mergeCell ref="K60:L60"/>
    <mergeCell ref="K61:L61"/>
    <mergeCell ref="K62:L62"/>
    <mergeCell ref="K63:L63"/>
    <mergeCell ref="K64:L64"/>
    <mergeCell ref="K53:L53"/>
    <mergeCell ref="K54:L54"/>
    <mergeCell ref="K55:L55"/>
    <mergeCell ref="K56:L56"/>
    <mergeCell ref="K57:L57"/>
    <mergeCell ref="K58:L58"/>
    <mergeCell ref="K47:L47"/>
    <mergeCell ref="K48:L48"/>
    <mergeCell ref="K49:L49"/>
    <mergeCell ref="K50:L50"/>
    <mergeCell ref="K51:L51"/>
    <mergeCell ref="K52:L52"/>
    <mergeCell ref="K41:L41"/>
    <mergeCell ref="K42:L42"/>
    <mergeCell ref="K43:L43"/>
    <mergeCell ref="K44:L44"/>
    <mergeCell ref="K45:L45"/>
    <mergeCell ref="K46:L46"/>
    <mergeCell ref="K35:L35"/>
    <mergeCell ref="K36:L36"/>
    <mergeCell ref="K37:L37"/>
    <mergeCell ref="K38:L38"/>
    <mergeCell ref="K39:L39"/>
    <mergeCell ref="K40:L40"/>
    <mergeCell ref="I83:J83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I77:J77"/>
    <mergeCell ref="I78:J78"/>
    <mergeCell ref="I79:J79"/>
    <mergeCell ref="I80:J80"/>
    <mergeCell ref="I81:J81"/>
    <mergeCell ref="I82:J82"/>
    <mergeCell ref="I71:J71"/>
    <mergeCell ref="I72:J72"/>
    <mergeCell ref="I73:J73"/>
    <mergeCell ref="I74:J74"/>
    <mergeCell ref="I75:J75"/>
    <mergeCell ref="I76:J76"/>
    <mergeCell ref="I65:J65"/>
    <mergeCell ref="I66:J66"/>
    <mergeCell ref="I67:J67"/>
    <mergeCell ref="I68:J68"/>
    <mergeCell ref="I69:J69"/>
    <mergeCell ref="I70:J70"/>
    <mergeCell ref="I59:J59"/>
    <mergeCell ref="I60:J60"/>
    <mergeCell ref="I61:J61"/>
    <mergeCell ref="I62:J62"/>
    <mergeCell ref="I63:J63"/>
    <mergeCell ref="I64:J64"/>
    <mergeCell ref="I53:J53"/>
    <mergeCell ref="I54:J54"/>
    <mergeCell ref="I55:J55"/>
    <mergeCell ref="I56:J56"/>
    <mergeCell ref="I57:J57"/>
    <mergeCell ref="I58:J58"/>
    <mergeCell ref="I47:J47"/>
    <mergeCell ref="I48:J48"/>
    <mergeCell ref="I49:J49"/>
    <mergeCell ref="I50:J50"/>
    <mergeCell ref="I51:J51"/>
    <mergeCell ref="I52:J52"/>
    <mergeCell ref="I41:J41"/>
    <mergeCell ref="I42:J42"/>
    <mergeCell ref="I43:J43"/>
    <mergeCell ref="I44:J44"/>
    <mergeCell ref="I45:J45"/>
    <mergeCell ref="I46:J46"/>
    <mergeCell ref="I35:J35"/>
    <mergeCell ref="I36:J36"/>
    <mergeCell ref="I37:J37"/>
    <mergeCell ref="I38:J38"/>
    <mergeCell ref="I39:J39"/>
    <mergeCell ref="I40:J40"/>
    <mergeCell ref="I29:J29"/>
    <mergeCell ref="I30:J30"/>
    <mergeCell ref="I31:J31"/>
    <mergeCell ref="I32:J32"/>
    <mergeCell ref="I33:J33"/>
    <mergeCell ref="I34:J34"/>
    <mergeCell ref="I25:J25"/>
    <mergeCell ref="K25:L25"/>
    <mergeCell ref="M25:N25"/>
    <mergeCell ref="I26:J26"/>
    <mergeCell ref="I27:J27"/>
    <mergeCell ref="I28:J28"/>
    <mergeCell ref="G78:H78"/>
    <mergeCell ref="G79:H79"/>
    <mergeCell ref="G80:H80"/>
    <mergeCell ref="G66:H66"/>
    <mergeCell ref="G67:H67"/>
    <mergeCell ref="G68:H68"/>
    <mergeCell ref="G69:H69"/>
    <mergeCell ref="G70:H70"/>
    <mergeCell ref="G71:H71"/>
    <mergeCell ref="G60:H60"/>
    <mergeCell ref="G61:H61"/>
    <mergeCell ref="G62:H62"/>
    <mergeCell ref="G63:H63"/>
    <mergeCell ref="G64:H64"/>
    <mergeCell ref="G65:H65"/>
    <mergeCell ref="G54:H54"/>
    <mergeCell ref="G55:H55"/>
    <mergeCell ref="G56:H56"/>
    <mergeCell ref="G81:H81"/>
    <mergeCell ref="G82:H82"/>
    <mergeCell ref="G83:H83"/>
    <mergeCell ref="G72:H72"/>
    <mergeCell ref="G73:H73"/>
    <mergeCell ref="G74:H74"/>
    <mergeCell ref="G75:H75"/>
    <mergeCell ref="G76:H76"/>
    <mergeCell ref="G77:H77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E79:F79"/>
    <mergeCell ref="E80:F80"/>
    <mergeCell ref="E81:F81"/>
    <mergeCell ref="E66:F66"/>
    <mergeCell ref="E55:F55"/>
    <mergeCell ref="E56:F56"/>
    <mergeCell ref="E57:F57"/>
    <mergeCell ref="E58:F58"/>
    <mergeCell ref="E59:F59"/>
    <mergeCell ref="E60:F60"/>
    <mergeCell ref="E49:F49"/>
    <mergeCell ref="E50:F50"/>
    <mergeCell ref="E51:F51"/>
    <mergeCell ref="E52:F52"/>
    <mergeCell ref="E53:F53"/>
    <mergeCell ref="E54:F54"/>
    <mergeCell ref="E43:F43"/>
    <mergeCell ref="E44:F44"/>
    <mergeCell ref="E82:F82"/>
    <mergeCell ref="E83:F83"/>
    <mergeCell ref="G25:H25"/>
    <mergeCell ref="G26:H26"/>
    <mergeCell ref="G27:H27"/>
    <mergeCell ref="G28:H28"/>
    <mergeCell ref="G29:H29"/>
    <mergeCell ref="E73:F73"/>
    <mergeCell ref="E74:F74"/>
    <mergeCell ref="E75:F75"/>
    <mergeCell ref="E76:F76"/>
    <mergeCell ref="E77:F77"/>
    <mergeCell ref="E78:F78"/>
    <mergeCell ref="E67:F67"/>
    <mergeCell ref="E68:F68"/>
    <mergeCell ref="E69:F69"/>
    <mergeCell ref="E70:F70"/>
    <mergeCell ref="E71:F71"/>
    <mergeCell ref="E72:F72"/>
    <mergeCell ref="E61:F61"/>
    <mergeCell ref="E62:F62"/>
    <mergeCell ref="E63:F63"/>
    <mergeCell ref="E64:F64"/>
    <mergeCell ref="E65:F65"/>
    <mergeCell ref="E45:F45"/>
    <mergeCell ref="E46:F46"/>
    <mergeCell ref="E47:F47"/>
    <mergeCell ref="E48:F48"/>
    <mergeCell ref="E37:F37"/>
    <mergeCell ref="E38:F38"/>
    <mergeCell ref="E39:F39"/>
    <mergeCell ref="E40:F40"/>
    <mergeCell ref="E41:F41"/>
    <mergeCell ref="E42:F42"/>
    <mergeCell ref="E31:F31"/>
    <mergeCell ref="E32:F32"/>
    <mergeCell ref="E33:F33"/>
    <mergeCell ref="E34:F34"/>
    <mergeCell ref="E35:F35"/>
    <mergeCell ref="E36:F36"/>
    <mergeCell ref="E25:F25"/>
    <mergeCell ref="E26:F26"/>
    <mergeCell ref="E27:F27"/>
    <mergeCell ref="E28:F28"/>
    <mergeCell ref="E29:F29"/>
    <mergeCell ref="E30:F30"/>
    <mergeCell ref="C78:D78"/>
    <mergeCell ref="C79:D79"/>
    <mergeCell ref="C80:D80"/>
    <mergeCell ref="C81:D81"/>
    <mergeCell ref="C82:D82"/>
    <mergeCell ref="C83:D83"/>
    <mergeCell ref="C72:D72"/>
    <mergeCell ref="C73:D73"/>
    <mergeCell ref="C74:D74"/>
    <mergeCell ref="C75:D75"/>
    <mergeCell ref="C76:D76"/>
    <mergeCell ref="C77:D77"/>
    <mergeCell ref="C66:D66"/>
    <mergeCell ref="C67:D67"/>
    <mergeCell ref="C68:D68"/>
    <mergeCell ref="C69:D69"/>
    <mergeCell ref="C70:D70"/>
    <mergeCell ref="C71:D71"/>
    <mergeCell ref="C60:D60"/>
    <mergeCell ref="C61:D61"/>
    <mergeCell ref="C62:D62"/>
    <mergeCell ref="C63:D63"/>
    <mergeCell ref="C64:D64"/>
    <mergeCell ref="C65:D65"/>
    <mergeCell ref="C54:D54"/>
    <mergeCell ref="C55:D55"/>
    <mergeCell ref="C56:D56"/>
    <mergeCell ref="C57:D57"/>
    <mergeCell ref="C58:D58"/>
    <mergeCell ref="C59:D59"/>
    <mergeCell ref="C48:D48"/>
    <mergeCell ref="C49:D49"/>
    <mergeCell ref="C50:D50"/>
    <mergeCell ref="C51:D51"/>
    <mergeCell ref="C52:D52"/>
    <mergeCell ref="C53:D53"/>
    <mergeCell ref="C42:D42"/>
    <mergeCell ref="C43:D43"/>
    <mergeCell ref="C44:D44"/>
    <mergeCell ref="C45:D45"/>
    <mergeCell ref="C46:D46"/>
    <mergeCell ref="C47:D47"/>
    <mergeCell ref="C36:D36"/>
    <mergeCell ref="C37:D37"/>
    <mergeCell ref="C38:D38"/>
    <mergeCell ref="C39:D39"/>
    <mergeCell ref="C40:D40"/>
    <mergeCell ref="C41:D41"/>
    <mergeCell ref="C30:D30"/>
    <mergeCell ref="C31:D31"/>
    <mergeCell ref="C32:D32"/>
    <mergeCell ref="C33:D33"/>
    <mergeCell ref="C34:D34"/>
    <mergeCell ref="C35:D35"/>
    <mergeCell ref="C24:D24"/>
    <mergeCell ref="C25:D25"/>
    <mergeCell ref="C26:D26"/>
    <mergeCell ref="C27:D27"/>
    <mergeCell ref="C28:D28"/>
    <mergeCell ref="C29:D29"/>
    <mergeCell ref="M24:N24"/>
    <mergeCell ref="K24:L24"/>
    <mergeCell ref="I24:J24"/>
    <mergeCell ref="G24:H24"/>
    <mergeCell ref="E24:F24"/>
    <mergeCell ref="H16:L16"/>
    <mergeCell ref="V14:Z14"/>
    <mergeCell ref="V16:Z16"/>
    <mergeCell ref="H15:L15"/>
    <mergeCell ref="V15:Z15"/>
    <mergeCell ref="C23:D23"/>
    <mergeCell ref="E23:F23"/>
    <mergeCell ref="G23:H23"/>
    <mergeCell ref="I23:J23"/>
    <mergeCell ref="K23:L23"/>
    <mergeCell ref="H4:L4"/>
    <mergeCell ref="L5:P5"/>
    <mergeCell ref="L6:P6"/>
    <mergeCell ref="H7:L7"/>
    <mergeCell ref="H9:L9"/>
    <mergeCell ref="H14:L14"/>
    <mergeCell ref="M23:N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Menghitung mimpi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2020-06-29T04:01:21Z</dcterms:created>
  <dcterms:modified xsi:type="dcterms:W3CDTF">2020-12-11T17:56:43Z</dcterms:modified>
</cp:coreProperties>
</file>