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ira\Documents\STIS smt 4\1 Metode Numerik\1 UAS\"/>
    </mc:Choice>
  </mc:AlternateContent>
  <xr:revisionPtr revIDLastSave="0" documentId="8_{FDFD80CB-BAC4-4E28-BA96-CAEF5465426B}" xr6:coauthVersionLast="47" xr6:coauthVersionMax="47" xr10:uidLastSave="{00000000-0000-0000-0000-000000000000}"/>
  <bookViews>
    <workbookView xWindow="-96" yWindow="0" windowWidth="11712" windowHeight="12336" activeTab="1" xr2:uid="{4EE29A3B-DE2E-41B7-9F96-EC4E3C2F9EFE}"/>
  </bookViews>
  <sheets>
    <sheet name="NO 8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" l="1"/>
  <c r="L17" i="2"/>
  <c r="K17" i="2"/>
  <c r="J17" i="2"/>
  <c r="D17" i="2"/>
  <c r="C17" i="2"/>
  <c r="Q17" i="2"/>
  <c r="J48" i="1"/>
  <c r="D41" i="1"/>
  <c r="D42" i="1" s="1"/>
  <c r="E40" i="1"/>
  <c r="G40" i="1" s="1"/>
  <c r="J34" i="1"/>
  <c r="E26" i="1"/>
  <c r="G26" i="1" s="1"/>
  <c r="D28" i="1"/>
  <c r="D29" i="1"/>
  <c r="D30" i="1"/>
  <c r="D31" i="1"/>
  <c r="D32" i="1"/>
  <c r="D33" i="1"/>
  <c r="D34" i="1"/>
  <c r="D27" i="1"/>
  <c r="E27" i="1"/>
  <c r="G27" i="1" s="1"/>
  <c r="J19" i="1"/>
  <c r="I19" i="1"/>
  <c r="G12" i="1"/>
  <c r="G13" i="1"/>
  <c r="G14" i="1"/>
  <c r="G15" i="1"/>
  <c r="G16" i="1"/>
  <c r="G17" i="1"/>
  <c r="G18" i="1"/>
  <c r="G19" i="1"/>
  <c r="G11" i="1"/>
  <c r="E12" i="1"/>
  <c r="E13" i="1"/>
  <c r="E14" i="1"/>
  <c r="E15" i="1"/>
  <c r="E16" i="1"/>
  <c r="E17" i="1"/>
  <c r="E18" i="1"/>
  <c r="E19" i="1"/>
  <c r="E11" i="1"/>
  <c r="D13" i="1"/>
  <c r="D14" i="1"/>
  <c r="D15" i="1"/>
  <c r="D16" i="1"/>
  <c r="D17" i="1" s="1"/>
  <c r="D18" i="1" s="1"/>
  <c r="D19" i="1" s="1"/>
  <c r="D12" i="1"/>
  <c r="S17" i="2" l="1"/>
  <c r="S19" i="2" s="1"/>
  <c r="S20" i="2" s="1"/>
  <c r="S22" i="2" s="1"/>
  <c r="L19" i="2"/>
  <c r="L20" i="2" s="1"/>
  <c r="L22" i="2" s="1"/>
  <c r="E17" i="2"/>
  <c r="E19" i="2"/>
  <c r="E20" i="2" s="1"/>
  <c r="E22" i="2" s="1"/>
  <c r="D43" i="1"/>
  <c r="E42" i="1"/>
  <c r="G42" i="1" s="1"/>
  <c r="E41" i="1"/>
  <c r="G41" i="1" s="1"/>
  <c r="E29" i="1"/>
  <c r="G29" i="1" s="1"/>
  <c r="E28" i="1"/>
  <c r="G28" i="1" s="1"/>
  <c r="D44" i="1" l="1"/>
  <c r="E43" i="1"/>
  <c r="G43" i="1" s="1"/>
  <c r="E30" i="1"/>
  <c r="G30" i="1" s="1"/>
  <c r="D45" i="1" l="1"/>
  <c r="E44" i="1"/>
  <c r="G44" i="1" s="1"/>
  <c r="E31" i="1"/>
  <c r="G31" i="1" s="1"/>
  <c r="D46" i="1" l="1"/>
  <c r="E45" i="1"/>
  <c r="G45" i="1" s="1"/>
  <c r="E32" i="1"/>
  <c r="G32" i="1" s="1"/>
  <c r="D47" i="1" l="1"/>
  <c r="E46" i="1"/>
  <c r="G46" i="1" s="1"/>
  <c r="E34" i="1"/>
  <c r="G34" i="1" s="1"/>
  <c r="E33" i="1"/>
  <c r="G33" i="1" s="1"/>
  <c r="D48" i="1" l="1"/>
  <c r="G48" i="1" s="1"/>
  <c r="E47" i="1"/>
  <c r="G47" i="1" s="1"/>
  <c r="I34" i="1"/>
  <c r="I48" i="1" l="1"/>
</calcChain>
</file>

<file path=xl/sharedStrings.xml><?xml version="1.0" encoding="utf-8"?>
<sst xmlns="http://schemas.openxmlformats.org/spreadsheetml/2006/main" count="70" uniqueCount="28">
  <si>
    <t>A</t>
  </si>
  <si>
    <t>Aturan Trapesium Komposit, h = 0,25</t>
  </si>
  <si>
    <t>h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</si>
  <si>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</si>
  <si>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</si>
  <si>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</si>
  <si>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</si>
  <si>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</si>
  <si>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</si>
  <si>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</si>
  <si>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</si>
  <si>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</si>
  <si>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a</t>
  </si>
  <si>
    <t>b</t>
  </si>
  <si>
    <t>f(x)</t>
  </si>
  <si>
    <t>pengali</t>
  </si>
  <si>
    <t>Total</t>
  </si>
  <si>
    <t>Hasil</t>
  </si>
  <si>
    <t>B</t>
  </si>
  <si>
    <t>Aturan Simpson's Komposit, h = 0,25</t>
  </si>
  <si>
    <t>C</t>
  </si>
  <si>
    <t>Aturan Midpoint Komposit, h = 0,25</t>
  </si>
  <si>
    <t>2/n</t>
  </si>
  <si>
    <t>n</t>
  </si>
  <si>
    <t>2/h</t>
  </si>
  <si>
    <t>c</t>
  </si>
  <si>
    <t>|f''(x)|</t>
  </si>
  <si>
    <t>|f''''(x)|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</si>
</sst>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177800</xdr:colOff>
      <xdr:row>4</xdr:row>
      <xdr:rowOff>85447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7FC8C4-9B06-4895-8708-C585A7A85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3225800" cy="816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558800</xdr:colOff>
      <xdr:row>4</xdr:row>
      <xdr:rowOff>111760</xdr:rowOff>
    </xdr:from>
    <xdr:to>
      <xdr:col>12</xdr:col>
      <xdr:colOff>10160</xdr:colOff>
      <xdr:row>8</xdr:row>
      <xdr:rowOff>70178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8523D0-6717-4FB5-9048-3C661007C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7200" y="843280"/>
          <a:ext cx="4328160" cy="689938"/>
        </a:xfrm>
        <a:prstGeom prst="rect">
          <a:avLst/>
        </a:prstGeom>
      </xdr:spPr>
    </xdr:pic>
    <xdr:clientData/>
  </xdr:twoCellAnchor>
  <xdr:twoCellAnchor editAs="oneCell">
    <xdr:from>
      <xdr:col>6</xdr:col>
      <xdr:colOff>40640</xdr:colOff>
      <xdr:row>20</xdr:row>
      <xdr:rowOff>91440</xdr:rowOff>
    </xdr:from>
    <xdr:to>
      <xdr:col>18</xdr:col>
      <xdr:colOff>360504</xdr:colOff>
      <xdr:row>24</xdr:row>
      <xdr:rowOff>172720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2F2612-DDE8-40AB-B1C2-AF930C32F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8240" y="3749040"/>
          <a:ext cx="7635064" cy="8128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142240</xdr:colOff>
      <xdr:row>35</xdr:row>
      <xdr:rowOff>10159</xdr:rowOff>
    </xdr:from>
    <xdr:to>
      <xdr:col>15</xdr:col>
      <xdr:colOff>589280</xdr:colOff>
      <xdr:row>40</xdr:row>
      <xdr:rowOff>34294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A02361-5813-45EE-AEB6-E2FC05DFE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9440" y="6410959"/>
          <a:ext cx="5323840" cy="938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8780</xdr:rowOff>
    </xdr:from>
    <xdr:to>
      <xdr:col>5</xdr:col>
      <xdr:colOff>391360</xdr:colOff>
      <xdr:row>8</xdr:row>
      <xdr:rowOff>53277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5549F0-428E-40D1-99B3-F95503843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" y="191660"/>
          <a:ext cx="3083760" cy="1324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</xdr:colOff>
      <xdr:row>13</xdr:row>
      <xdr:rowOff>12700</xdr:rowOff>
    </xdr:from>
    <xdr:to>
      <xdr:col>4</xdr:col>
      <xdr:colOff>438151</xdr:colOff>
      <xdr:row>15</xdr:row>
      <xdr:rowOff>871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839987-40D0-40AB-897C-610AAD237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2390140"/>
          <a:ext cx="2209800" cy="3539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12</xdr:col>
      <xdr:colOff>222525</xdr:colOff>
      <xdr:row>14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CBF41F-AD11-4AB6-9BD3-3E3293B23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2377440"/>
          <a:ext cx="2874285" cy="30988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18</xdr:col>
      <xdr:colOff>124635</xdr:colOff>
      <xdr:row>14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C8181E-7A22-4B9F-8666-B537630FF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4060" y="2377440"/>
          <a:ext cx="1953435" cy="347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48E0-8537-42F1-BC38-1E3E39D2EE84}">
  <dimension ref="A7:J48"/>
  <sheetViews>
    <sheetView topLeftCell="AF4" zoomScale="84" workbookViewId="0">
      <selection activeCell="AL18" sqref="AL18"/>
    </sheetView>
  </sheetViews>
  <sheetFormatPr defaultRowHeight="14.4" x14ac:dyDescent="0.3"/>
  <sheetData>
    <row r="7" spans="1:7" x14ac:dyDescent="0.3">
      <c r="A7" t="s">
        <v>0</v>
      </c>
      <c r="B7" t="s">
        <v>1</v>
      </c>
    </row>
    <row r="9" spans="1:7" x14ac:dyDescent="0.3">
      <c r="B9" t="s">
        <v>2</v>
      </c>
      <c r="C9">
        <v>0.25</v>
      </c>
    </row>
    <row r="10" spans="1:7" x14ac:dyDescent="0.3">
      <c r="E10" t="s">
        <v>14</v>
      </c>
      <c r="F10" t="s">
        <v>15</v>
      </c>
    </row>
    <row r="11" spans="1:7" x14ac:dyDescent="0.3">
      <c r="B11" t="s">
        <v>3</v>
      </c>
      <c r="C11" t="s">
        <v>12</v>
      </c>
      <c r="D11">
        <v>0</v>
      </c>
      <c r="E11">
        <f>D11^2*(EXP(-(D11^2)))</f>
        <v>0</v>
      </c>
      <c r="F11">
        <v>1</v>
      </c>
      <c r="G11">
        <f>E11*F11</f>
        <v>0</v>
      </c>
    </row>
    <row r="12" spans="1:7" x14ac:dyDescent="0.3">
      <c r="B12" t="s">
        <v>4</v>
      </c>
      <c r="D12">
        <f>D11+$C$9</f>
        <v>0.25</v>
      </c>
      <c r="E12">
        <f t="shared" ref="E12:E19" si="0">D12^2*(EXP(-(D12^2)))</f>
        <v>5.8713316425842238E-2</v>
      </c>
      <c r="F12">
        <v>2</v>
      </c>
      <c r="G12">
        <f t="shared" ref="G12:G19" si="1">E12*F12</f>
        <v>0.11742663285168448</v>
      </c>
    </row>
    <row r="13" spans="1:7" x14ac:dyDescent="0.3">
      <c r="B13" t="s">
        <v>5</v>
      </c>
      <c r="D13">
        <f t="shared" ref="D13:D19" si="2">D12+$C$9</f>
        <v>0.5</v>
      </c>
      <c r="E13">
        <f t="shared" si="0"/>
        <v>0.19470019576785122</v>
      </c>
      <c r="F13">
        <v>2</v>
      </c>
      <c r="G13">
        <f t="shared" si="1"/>
        <v>0.38940039153570244</v>
      </c>
    </row>
    <row r="14" spans="1:7" x14ac:dyDescent="0.3">
      <c r="B14" t="s">
        <v>6</v>
      </c>
      <c r="D14">
        <f t="shared" si="2"/>
        <v>0.75</v>
      </c>
      <c r="E14">
        <f t="shared" si="0"/>
        <v>0.32050283891114417</v>
      </c>
      <c r="F14">
        <v>2</v>
      </c>
      <c r="G14">
        <f t="shared" si="1"/>
        <v>0.64100567782228834</v>
      </c>
    </row>
    <row r="15" spans="1:7" x14ac:dyDescent="0.3">
      <c r="B15" t="s">
        <v>7</v>
      </c>
      <c r="D15">
        <f t="shared" si="2"/>
        <v>1</v>
      </c>
      <c r="E15">
        <f t="shared" si="0"/>
        <v>0.36787944117144233</v>
      </c>
      <c r="F15">
        <v>2</v>
      </c>
      <c r="G15">
        <f t="shared" si="1"/>
        <v>0.73575888234288467</v>
      </c>
    </row>
    <row r="16" spans="1:7" x14ac:dyDescent="0.3">
      <c r="B16" t="s">
        <v>8</v>
      </c>
      <c r="D16">
        <f t="shared" si="2"/>
        <v>1.25</v>
      </c>
      <c r="E16">
        <f t="shared" si="0"/>
        <v>0.3275177924235903</v>
      </c>
      <c r="F16">
        <v>2</v>
      </c>
      <c r="G16">
        <f t="shared" si="1"/>
        <v>0.65503558484718061</v>
      </c>
    </row>
    <row r="17" spans="1:10" x14ac:dyDescent="0.3">
      <c r="B17" t="s">
        <v>9</v>
      </c>
      <c r="D17">
        <f t="shared" si="2"/>
        <v>1.5</v>
      </c>
      <c r="E17">
        <f t="shared" si="0"/>
        <v>0.23714825526419475</v>
      </c>
      <c r="F17">
        <v>2</v>
      </c>
      <c r="G17">
        <f t="shared" si="1"/>
        <v>0.4742965105283895</v>
      </c>
    </row>
    <row r="18" spans="1:10" x14ac:dyDescent="0.3">
      <c r="B18" t="s">
        <v>10</v>
      </c>
      <c r="D18">
        <f t="shared" si="2"/>
        <v>1.75</v>
      </c>
      <c r="E18">
        <f t="shared" si="0"/>
        <v>0.14323503105087437</v>
      </c>
      <c r="F18">
        <v>2</v>
      </c>
      <c r="G18">
        <f t="shared" si="1"/>
        <v>0.28647006210174875</v>
      </c>
      <c r="J18" t="s">
        <v>17</v>
      </c>
    </row>
    <row r="19" spans="1:10" x14ac:dyDescent="0.3">
      <c r="B19" t="s">
        <v>11</v>
      </c>
      <c r="C19" t="s">
        <v>13</v>
      </c>
      <c r="D19">
        <f t="shared" si="2"/>
        <v>2</v>
      </c>
      <c r="E19">
        <f t="shared" si="0"/>
        <v>7.3262555554936715E-2</v>
      </c>
      <c r="F19">
        <v>1</v>
      </c>
      <c r="G19">
        <f t="shared" si="1"/>
        <v>7.3262555554936715E-2</v>
      </c>
      <c r="H19" t="s">
        <v>16</v>
      </c>
      <c r="I19">
        <f>SUM(G11:G19)</f>
        <v>3.3726562975848156</v>
      </c>
      <c r="J19">
        <f>(C9/2)*I19</f>
        <v>0.42158203719810194</v>
      </c>
    </row>
    <row r="22" spans="1:10" x14ac:dyDescent="0.3">
      <c r="A22" t="s">
        <v>18</v>
      </c>
      <c r="B22" t="s">
        <v>19</v>
      </c>
    </row>
    <row r="24" spans="1:10" x14ac:dyDescent="0.3">
      <c r="B24" t="s">
        <v>2</v>
      </c>
      <c r="C24">
        <v>0.25</v>
      </c>
    </row>
    <row r="25" spans="1:10" x14ac:dyDescent="0.3">
      <c r="E25" t="s">
        <v>14</v>
      </c>
      <c r="F25" t="s">
        <v>15</v>
      </c>
    </row>
    <row r="26" spans="1:10" x14ac:dyDescent="0.3">
      <c r="B26" t="s">
        <v>3</v>
      </c>
      <c r="C26" t="s">
        <v>12</v>
      </c>
      <c r="D26">
        <v>0</v>
      </c>
      <c r="E26">
        <f>D26^2*(EXP(-(D26^2)))</f>
        <v>0</v>
      </c>
      <c r="F26">
        <v>1</v>
      </c>
      <c r="G26">
        <f>E26*F26</f>
        <v>0</v>
      </c>
    </row>
    <row r="27" spans="1:10" x14ac:dyDescent="0.3">
      <c r="B27" t="s">
        <v>4</v>
      </c>
      <c r="D27">
        <f>D26+$C$24</f>
        <v>0.25</v>
      </c>
      <c r="E27">
        <f t="shared" ref="E27:E34" si="3">D27^2*(EXP(-(D27^2)))</f>
        <v>5.8713316425842238E-2</v>
      </c>
      <c r="F27">
        <v>4</v>
      </c>
      <c r="G27">
        <f t="shared" ref="G27:G34" si="4">E27*F27</f>
        <v>0.23485326570336895</v>
      </c>
    </row>
    <row r="28" spans="1:10" x14ac:dyDescent="0.3">
      <c r="B28" t="s">
        <v>5</v>
      </c>
      <c r="D28">
        <f t="shared" ref="D28:D34" si="5">D27+$C$24</f>
        <v>0.5</v>
      </c>
      <c r="E28">
        <f t="shared" si="3"/>
        <v>0.19470019576785122</v>
      </c>
      <c r="F28">
        <v>2</v>
      </c>
      <c r="G28">
        <f t="shared" si="4"/>
        <v>0.38940039153570244</v>
      </c>
    </row>
    <row r="29" spans="1:10" x14ac:dyDescent="0.3">
      <c r="B29" t="s">
        <v>6</v>
      </c>
      <c r="D29">
        <f t="shared" si="5"/>
        <v>0.75</v>
      </c>
      <c r="E29">
        <f t="shared" si="3"/>
        <v>0.32050283891114417</v>
      </c>
      <c r="F29">
        <v>4</v>
      </c>
      <c r="G29">
        <f t="shared" si="4"/>
        <v>1.2820113556445767</v>
      </c>
    </row>
    <row r="30" spans="1:10" x14ac:dyDescent="0.3">
      <c r="B30" t="s">
        <v>7</v>
      </c>
      <c r="D30">
        <f t="shared" si="5"/>
        <v>1</v>
      </c>
      <c r="E30">
        <f t="shared" si="3"/>
        <v>0.36787944117144233</v>
      </c>
      <c r="F30">
        <v>2</v>
      </c>
      <c r="G30">
        <f t="shared" si="4"/>
        <v>0.73575888234288467</v>
      </c>
    </row>
    <row r="31" spans="1:10" x14ac:dyDescent="0.3">
      <c r="B31" t="s">
        <v>8</v>
      </c>
      <c r="D31">
        <f t="shared" si="5"/>
        <v>1.25</v>
      </c>
      <c r="E31">
        <f t="shared" si="3"/>
        <v>0.3275177924235903</v>
      </c>
      <c r="F31">
        <v>4</v>
      </c>
      <c r="G31">
        <f t="shared" si="4"/>
        <v>1.3100711696943612</v>
      </c>
    </row>
    <row r="32" spans="1:10" x14ac:dyDescent="0.3">
      <c r="B32" t="s">
        <v>9</v>
      </c>
      <c r="D32">
        <f t="shared" si="5"/>
        <v>1.5</v>
      </c>
      <c r="E32">
        <f t="shared" si="3"/>
        <v>0.23714825526419475</v>
      </c>
      <c r="F32">
        <v>2</v>
      </c>
      <c r="G32">
        <f t="shared" si="4"/>
        <v>0.4742965105283895</v>
      </c>
    </row>
    <row r="33" spans="1:10" x14ac:dyDescent="0.3">
      <c r="B33" t="s">
        <v>10</v>
      </c>
      <c r="D33">
        <f t="shared" si="5"/>
        <v>1.75</v>
      </c>
      <c r="E33">
        <f t="shared" si="3"/>
        <v>0.14323503105087437</v>
      </c>
      <c r="F33">
        <v>4</v>
      </c>
      <c r="G33">
        <f t="shared" si="4"/>
        <v>0.57294012420349749</v>
      </c>
      <c r="J33" t="s">
        <v>17</v>
      </c>
    </row>
    <row r="34" spans="1:10" x14ac:dyDescent="0.3">
      <c r="B34" t="s">
        <v>11</v>
      </c>
      <c r="C34" t="s">
        <v>13</v>
      </c>
      <c r="D34">
        <f t="shared" si="5"/>
        <v>2</v>
      </c>
      <c r="E34">
        <f t="shared" si="3"/>
        <v>7.3262555554936715E-2</v>
      </c>
      <c r="F34">
        <v>1</v>
      </c>
      <c r="G34">
        <f t="shared" si="4"/>
        <v>7.3262555554936715E-2</v>
      </c>
      <c r="H34" t="s">
        <v>16</v>
      </c>
      <c r="I34">
        <f>SUM(G26:G34)</f>
        <v>5.0725942552077177</v>
      </c>
      <c r="J34">
        <f>(C24/3)*I34</f>
        <v>0.42271618793397647</v>
      </c>
    </row>
    <row r="36" spans="1:10" x14ac:dyDescent="0.3">
      <c r="A36" t="s">
        <v>20</v>
      </c>
      <c r="B36" t="s">
        <v>21</v>
      </c>
    </row>
    <row r="38" spans="1:10" x14ac:dyDescent="0.3">
      <c r="B38" t="s">
        <v>2</v>
      </c>
      <c r="C38">
        <v>0.25</v>
      </c>
    </row>
    <row r="39" spans="1:10" x14ac:dyDescent="0.3">
      <c r="E39" t="s">
        <v>14</v>
      </c>
      <c r="F39" t="s">
        <v>15</v>
      </c>
    </row>
    <row r="40" spans="1:10" x14ac:dyDescent="0.3">
      <c r="B40" t="s">
        <v>3</v>
      </c>
      <c r="C40" t="s">
        <v>12</v>
      </c>
      <c r="D40">
        <v>0</v>
      </c>
      <c r="E40">
        <f>D40^2*(EXP(-(D40^2)))</f>
        <v>0</v>
      </c>
      <c r="F40">
        <v>0</v>
      </c>
      <c r="G40">
        <f>E40*F40</f>
        <v>0</v>
      </c>
    </row>
    <row r="41" spans="1:10" x14ac:dyDescent="0.3">
      <c r="B41" t="s">
        <v>4</v>
      </c>
      <c r="D41">
        <f>D40+$C$24</f>
        <v>0.25</v>
      </c>
      <c r="E41">
        <f t="shared" ref="E41:E48" si="6">D41^2*(EXP(-(D41^2)))</f>
        <v>5.8713316425842238E-2</v>
      </c>
      <c r="F41">
        <v>1</v>
      </c>
      <c r="G41">
        <f t="shared" ref="G41:G48" si="7">E41*F41</f>
        <v>5.8713316425842238E-2</v>
      </c>
    </row>
    <row r="42" spans="1:10" x14ac:dyDescent="0.3">
      <c r="B42" t="s">
        <v>5</v>
      </c>
      <c r="D42">
        <f t="shared" ref="D42:D48" si="8">D41+$C$24</f>
        <v>0.5</v>
      </c>
      <c r="E42">
        <f t="shared" si="6"/>
        <v>0.19470019576785122</v>
      </c>
      <c r="F42">
        <v>0</v>
      </c>
      <c r="G42">
        <f t="shared" si="7"/>
        <v>0</v>
      </c>
    </row>
    <row r="43" spans="1:10" x14ac:dyDescent="0.3">
      <c r="B43" t="s">
        <v>6</v>
      </c>
      <c r="D43">
        <f t="shared" si="8"/>
        <v>0.75</v>
      </c>
      <c r="E43">
        <f t="shared" si="6"/>
        <v>0.32050283891114417</v>
      </c>
      <c r="F43">
        <v>1</v>
      </c>
      <c r="G43">
        <f t="shared" si="7"/>
        <v>0.32050283891114417</v>
      </c>
    </row>
    <row r="44" spans="1:10" x14ac:dyDescent="0.3">
      <c r="B44" t="s">
        <v>7</v>
      </c>
      <c r="D44">
        <f t="shared" si="8"/>
        <v>1</v>
      </c>
      <c r="E44">
        <f t="shared" si="6"/>
        <v>0.36787944117144233</v>
      </c>
      <c r="F44">
        <v>0</v>
      </c>
      <c r="G44">
        <f t="shared" si="7"/>
        <v>0</v>
      </c>
    </row>
    <row r="45" spans="1:10" x14ac:dyDescent="0.3">
      <c r="B45" t="s">
        <v>8</v>
      </c>
      <c r="D45">
        <f t="shared" si="8"/>
        <v>1.25</v>
      </c>
      <c r="E45">
        <f t="shared" si="6"/>
        <v>0.3275177924235903</v>
      </c>
      <c r="F45">
        <v>1</v>
      </c>
      <c r="G45">
        <f t="shared" si="7"/>
        <v>0.3275177924235903</v>
      </c>
    </row>
    <row r="46" spans="1:10" x14ac:dyDescent="0.3">
      <c r="B46" t="s">
        <v>9</v>
      </c>
      <c r="D46">
        <f t="shared" si="8"/>
        <v>1.5</v>
      </c>
      <c r="E46">
        <f t="shared" si="6"/>
        <v>0.23714825526419475</v>
      </c>
      <c r="F46">
        <v>0</v>
      </c>
      <c r="G46">
        <f t="shared" si="7"/>
        <v>0</v>
      </c>
    </row>
    <row r="47" spans="1:10" x14ac:dyDescent="0.3">
      <c r="B47" t="s">
        <v>10</v>
      </c>
      <c r="D47">
        <f t="shared" si="8"/>
        <v>1.75</v>
      </c>
      <c r="E47">
        <f t="shared" si="6"/>
        <v>0.14323503105087437</v>
      </c>
      <c r="F47">
        <v>1</v>
      </c>
      <c r="G47">
        <f t="shared" si="7"/>
        <v>0.14323503105087437</v>
      </c>
      <c r="J47" t="s">
        <v>17</v>
      </c>
    </row>
    <row r="48" spans="1:10" x14ac:dyDescent="0.3">
      <c r="B48" t="s">
        <v>11</v>
      </c>
      <c r="C48" t="s">
        <v>13</v>
      </c>
      <c r="D48">
        <f t="shared" si="8"/>
        <v>2</v>
      </c>
      <c r="G48">
        <f t="shared" si="7"/>
        <v>0</v>
      </c>
      <c r="H48" t="s">
        <v>16</v>
      </c>
      <c r="I48">
        <f>SUM(G40:G48)</f>
        <v>0.84996897881145106</v>
      </c>
      <c r="J48">
        <f>(C38*2)*I48</f>
        <v>0.42498448940572553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96EE-BB3B-4E86-8EE9-8F7278E3E100}">
  <dimension ref="A11:S22"/>
  <sheetViews>
    <sheetView tabSelected="1" topLeftCell="O14" zoomScale="173" workbookViewId="0">
      <selection activeCell="S23" sqref="S23"/>
    </sheetView>
  </sheetViews>
  <sheetFormatPr defaultRowHeight="14.4" x14ac:dyDescent="0.3"/>
  <cols>
    <col min="5" max="5" width="12.77734375" customWidth="1"/>
    <col min="12" max="12" width="12" customWidth="1"/>
    <col min="19" max="19" width="11.6640625" customWidth="1"/>
  </cols>
  <sheetData>
    <row r="11" spans="1:15" x14ac:dyDescent="0.3">
      <c r="A11" t="s">
        <v>2</v>
      </c>
      <c r="B11" t="s">
        <v>22</v>
      </c>
    </row>
    <row r="12" spans="1:15" x14ac:dyDescent="0.3">
      <c r="A12" t="s">
        <v>23</v>
      </c>
      <c r="B12" t="s">
        <v>24</v>
      </c>
    </row>
    <row r="14" spans="1:15" x14ac:dyDescent="0.3">
      <c r="A14" t="s">
        <v>12</v>
      </c>
      <c r="H14" t="s">
        <v>13</v>
      </c>
      <c r="O14" t="s">
        <v>25</v>
      </c>
    </row>
    <row r="17" spans="2:19" x14ac:dyDescent="0.3">
      <c r="B17" t="s">
        <v>26</v>
      </c>
      <c r="C17">
        <f>12*EXP(4)*COS(6)</f>
        <v>629.08225641484546</v>
      </c>
      <c r="D17">
        <f>5*EXP(4)*SIN(6)</f>
        <v>-76.277846461253489</v>
      </c>
      <c r="E17" s="1">
        <f>ABS(C17-D17)</f>
        <v>705.36010287609895</v>
      </c>
      <c r="I17" t="s">
        <v>27</v>
      </c>
      <c r="J17">
        <f>-120*EXP(4)*COS(6)</f>
        <v>-6290.8225641484541</v>
      </c>
      <c r="K17">
        <f>-119*EXP(4)*SIN(6)</f>
        <v>1815.4127457778329</v>
      </c>
      <c r="L17">
        <f>ABS(J17+K17)</f>
        <v>4475.409818370621</v>
      </c>
      <c r="P17" t="s">
        <v>26</v>
      </c>
      <c r="Q17">
        <f>12*EXP(4)*COS(6)</f>
        <v>629.08225641484546</v>
      </c>
      <c r="R17">
        <f>5*EXP(4)*SIN(6)</f>
        <v>-76.277846461253489</v>
      </c>
      <c r="S17">
        <f>ABS(Q17-R17)</f>
        <v>705.36010287609895</v>
      </c>
    </row>
    <row r="19" spans="2:19" x14ac:dyDescent="0.3">
      <c r="E19">
        <f>E17*2/3*10000</f>
        <v>4702400.6858406598</v>
      </c>
      <c r="L19">
        <f>L17*32/180*10000</f>
        <v>7956284.1215477707</v>
      </c>
      <c r="S19">
        <f>S17*4/3*10000</f>
        <v>9404801.3716813195</v>
      </c>
    </row>
    <row r="20" spans="2:19" x14ac:dyDescent="0.3">
      <c r="D20" t="s">
        <v>23</v>
      </c>
      <c r="E20">
        <f>SQRT(E19)</f>
        <v>2168.5019450857449</v>
      </c>
      <c r="K20" t="s">
        <v>23</v>
      </c>
      <c r="L20">
        <f>(L19)^(1/4)</f>
        <v>53.110155243258845</v>
      </c>
      <c r="R20" t="s">
        <v>23</v>
      </c>
      <c r="S20">
        <f>SQRT(S19)</f>
        <v>3066.7248607726974</v>
      </c>
    </row>
    <row r="21" spans="2:19" x14ac:dyDescent="0.3">
      <c r="E21">
        <v>2168</v>
      </c>
    </row>
    <row r="22" spans="2:19" x14ac:dyDescent="0.3">
      <c r="D22" t="s">
        <v>2</v>
      </c>
      <c r="E22" s="2">
        <f>2/E20</f>
        <v>9.2229569105639782E-4</v>
      </c>
      <c r="K22" t="s">
        <v>2</v>
      </c>
      <c r="L22">
        <f>2/L20</f>
        <v>3.7657581508460297E-2</v>
      </c>
      <c r="R22" t="s">
        <v>2</v>
      </c>
      <c r="S22">
        <f>2/S20</f>
        <v>6.521615374051119E-4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Zahira Priyan Husna</dc:creator>
  <cp:lastModifiedBy>Zahira Priyan Husna</cp:lastModifiedBy>
  <dcterms:created xsi:type="dcterms:W3CDTF">2025-07-12T08:08:23Z</dcterms:created>
  <dcterms:modified xsi:type="dcterms:W3CDTF">2025-07-12T11:07:30Z</dcterms:modified>
</cp:coreProperties>
</file>