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ra\Documents\STIS smt 4\1 Metode Numerik\1 UAS\"/>
    </mc:Choice>
  </mc:AlternateContent>
  <xr:revisionPtr revIDLastSave="0" documentId="13_ncr:1_{7933CDB2-DC1A-491F-AFB2-AEB1E0A433BF}" xr6:coauthVersionLast="47" xr6:coauthVersionMax="47" xr10:uidLastSave="{00000000-0000-0000-0000-000000000000}"/>
  <bookViews>
    <workbookView xWindow="2688" yWindow="2688" windowWidth="17280" windowHeight="8880" xr2:uid="{8317EC29-F59E-4BD9-9EC2-A7D33F69C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K12" i="1" l="1"/>
  <c r="F25" i="1"/>
  <c r="M27" i="1"/>
  <c r="M26" i="1"/>
  <c r="M28" i="1"/>
  <c r="M25" i="1"/>
  <c r="M14" i="1"/>
  <c r="M7" i="1"/>
  <c r="M6" i="1"/>
  <c r="M5" i="1"/>
  <c r="M4" i="1"/>
  <c r="M13" i="1"/>
  <c r="M12" i="1"/>
  <c r="M11" i="1"/>
  <c r="M18" i="1"/>
  <c r="M21" i="1"/>
  <c r="M20" i="1"/>
  <c r="M19" i="1"/>
  <c r="F27" i="1"/>
  <c r="I7" i="1"/>
  <c r="G18" i="1"/>
  <c r="H6" i="1"/>
  <c r="H5" i="1"/>
  <c r="G5" i="1"/>
  <c r="G4" i="1"/>
  <c r="F26" i="1"/>
  <c r="F28" i="1"/>
  <c r="E26" i="1"/>
  <c r="E27" i="1"/>
  <c r="E28" i="1"/>
  <c r="E25" i="1"/>
  <c r="B25" i="1"/>
  <c r="H26" i="1" s="1"/>
  <c r="K26" i="1" s="1"/>
  <c r="F19" i="1"/>
  <c r="F20" i="1"/>
  <c r="F21" i="1"/>
  <c r="F18" i="1"/>
  <c r="E19" i="1"/>
  <c r="E20" i="1"/>
  <c r="E21" i="1"/>
  <c r="E18" i="1"/>
  <c r="B18" i="1"/>
  <c r="H19" i="1" s="1"/>
  <c r="L14" i="1"/>
  <c r="L13" i="1"/>
  <c r="K13" i="1"/>
  <c r="J12" i="1"/>
  <c r="J11" i="1"/>
  <c r="L7" i="1"/>
  <c r="L6" i="1"/>
  <c r="K6" i="1"/>
  <c r="K5" i="1"/>
  <c r="J5" i="1"/>
  <c r="J4" i="1"/>
  <c r="F12" i="1"/>
  <c r="F13" i="1"/>
  <c r="F14" i="1"/>
  <c r="F11" i="1"/>
  <c r="E12" i="1"/>
  <c r="E13" i="1"/>
  <c r="E14" i="1"/>
  <c r="E11" i="1"/>
  <c r="B11" i="1"/>
  <c r="H12" i="1" s="1"/>
  <c r="F5" i="1"/>
  <c r="F6" i="1"/>
  <c r="F7" i="1"/>
  <c r="E5" i="1"/>
  <c r="E6" i="1"/>
  <c r="E7" i="1"/>
  <c r="F4" i="1"/>
  <c r="E4" i="1"/>
  <c r="B4" i="1"/>
  <c r="G25" i="1" l="1"/>
  <c r="J25" i="1" s="1"/>
  <c r="H27" i="1"/>
  <c r="I27" i="1"/>
  <c r="L27" i="1" s="1"/>
  <c r="K27" i="1"/>
  <c r="G26" i="1"/>
  <c r="J26" i="1" s="1"/>
  <c r="I28" i="1"/>
  <c r="L28" i="1" s="1"/>
  <c r="K19" i="1"/>
  <c r="H20" i="1"/>
  <c r="K20" i="1" s="1"/>
  <c r="I20" i="1"/>
  <c r="L20" i="1" s="1"/>
  <c r="J18" i="1"/>
  <c r="G19" i="1"/>
  <c r="J19" i="1" s="1"/>
  <c r="I21" i="1"/>
  <c r="L21" i="1" s="1"/>
  <c r="H13" i="1"/>
  <c r="I13" i="1"/>
  <c r="G11" i="1"/>
  <c r="G12" i="1"/>
  <c r="I14" i="1"/>
</calcChain>
</file>

<file path=xl/sharedStrings.xml><?xml version="1.0" encoding="utf-8"?>
<sst xmlns="http://schemas.openxmlformats.org/spreadsheetml/2006/main" count="64" uniqueCount="17">
  <si>
    <t>h</t>
  </si>
  <si>
    <t>x</t>
  </si>
  <si>
    <t>f(x)</t>
  </si>
  <si>
    <t>f'(x)</t>
  </si>
  <si>
    <t>f'''(x)</t>
  </si>
  <si>
    <t>Turunan Numerik</t>
  </si>
  <si>
    <t>Endpoint</t>
  </si>
  <si>
    <t>Midpoint</t>
  </si>
  <si>
    <t>Galat Sebenarnya</t>
  </si>
  <si>
    <t>Batas Galat</t>
  </si>
  <si>
    <t>a.</t>
  </si>
  <si>
    <t>b.</t>
  </si>
  <si>
    <t>c.</t>
  </si>
  <si>
    <t>d.</t>
  </si>
  <si>
    <t>Endpoint (dari kanan, dengan -h)</t>
  </si>
  <si>
    <t>/3</t>
  </si>
  <si>
    <t>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</si>
</sst>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B0A9-680C-4E78-A1D5-7322B236C5AA}">
  <dimension ref="A2:N28"/>
  <sheetViews>
    <sheetView tabSelected="1" topLeftCell="A2" zoomScale="89" zoomScaleNormal="115" workbookViewId="0">
      <selection activeCell="I6" sqref="I6"/>
    </sheetView>
  </sheetViews>
  <sheetFormatPr defaultRowHeight="14.4" x14ac:dyDescent="0.3"/>
  <cols>
    <col min="1" max="3" width="6.5546875" style="1" customWidth="1"/>
    <col min="4" max="4" width="9" style="1" bestFit="1" customWidth="1"/>
    <col min="5" max="5" width="12.6640625" style="1" bestFit="1" customWidth="1"/>
    <col min="6" max="6" width="12.88671875" style="1" customWidth="1"/>
    <col min="7" max="8" width="10.5546875" style="1" customWidth="1"/>
    <col min="9" max="9" width="22.109375" style="1" customWidth="1"/>
    <col min="10" max="11" width="16.5546875" style="1" customWidth="1"/>
    <col min="12" max="12" width="17" style="1" bestFit="1" customWidth="1"/>
    <col min="13" max="13" width="12.77734375" style="1" customWidth="1"/>
    <col min="14" max="16384" width="8.88671875" style="1"/>
  </cols>
  <sheetData>
    <row r="2" spans="1:14" x14ac:dyDescent="0.3">
      <c r="A2" s="1" t="s">
        <v>10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/>
      <c r="I2" s="6"/>
      <c r="J2" s="6" t="s">
        <v>8</v>
      </c>
      <c r="K2" s="6"/>
      <c r="L2" s="6"/>
      <c r="M2" s="6" t="s">
        <v>9</v>
      </c>
    </row>
    <row r="3" spans="1:14" ht="28.8" x14ac:dyDescent="0.3">
      <c r="B3" s="6"/>
      <c r="C3" s="6"/>
      <c r="D3" s="6"/>
      <c r="E3" s="6"/>
      <c r="F3" s="6"/>
      <c r="G3" s="2" t="s">
        <v>6</v>
      </c>
      <c r="H3" s="2" t="s">
        <v>7</v>
      </c>
      <c r="I3" s="3" t="s">
        <v>14</v>
      </c>
      <c r="J3" s="2" t="s">
        <v>6</v>
      </c>
      <c r="K3" s="2" t="s">
        <v>7</v>
      </c>
      <c r="L3" s="3" t="s">
        <v>14</v>
      </c>
      <c r="M3" s="6"/>
    </row>
    <row r="4" spans="1:14" x14ac:dyDescent="0.3">
      <c r="B4" s="7">
        <f>C5-C4</f>
        <v>9.9999999999999978E-2</v>
      </c>
      <c r="C4" s="4">
        <v>-0.3</v>
      </c>
      <c r="D4" s="4">
        <v>-0.27651999999999999</v>
      </c>
      <c r="E4" s="4">
        <f>2*EXP(2*C4)+2*SIN(2*C4)</f>
        <v>-3.1661674602017964E-2</v>
      </c>
      <c r="F4" s="4">
        <f>8*EXP(2*C4)-8*SIN(2*C4)</f>
        <v>8.9076328759124941</v>
      </c>
      <c r="G4" s="4">
        <f>1/(2*B4)*(-3*D4+4*D5-D6)</f>
        <v>-6.0300000000000506E-2</v>
      </c>
      <c r="H4" s="4"/>
      <c r="I4" s="4"/>
      <c r="J4" s="4">
        <f>ABS(E4-G4)</f>
        <v>2.8638325397982542E-2</v>
      </c>
      <c r="K4" s="4"/>
      <c r="L4" s="4"/>
      <c r="M4" s="5">
        <f>(0.1^2)*ABS(F4)/3</f>
        <v>2.9692109586374985E-2</v>
      </c>
      <c r="N4" s="1" t="s">
        <v>15</v>
      </c>
    </row>
    <row r="5" spans="1:14" x14ac:dyDescent="0.3">
      <c r="B5" s="8"/>
      <c r="C5" s="4">
        <v>-0.2</v>
      </c>
      <c r="D5" s="4">
        <v>-0.25074000000000002</v>
      </c>
      <c r="E5" s="4">
        <f t="shared" ref="E5:E7" si="0">2*EXP(2*C5)+2*SIN(2*C5)</f>
        <v>0.56180340745397761</v>
      </c>
      <c r="F5" s="4">
        <f t="shared" ref="F5:F7" si="1">8*EXP(2*C5)-8*SIN(2*C5)</f>
        <v>8.4779071067543192</v>
      </c>
      <c r="G5" s="4">
        <f>1/(2*B4)*(-3*D5+4*D6-D7)</f>
        <v>0.53430000000000044</v>
      </c>
      <c r="H5" s="4">
        <f>1/(2*B4)*(D6-D4)</f>
        <v>0.57589999999999997</v>
      </c>
      <c r="I5" s="4"/>
      <c r="J5" s="4">
        <f>ABS(E5-G5)</f>
        <v>2.7503407453977169E-2</v>
      </c>
      <c r="K5" s="5">
        <f>ABS(E5-H5)</f>
        <v>1.4096592546022357E-2</v>
      </c>
      <c r="L5" s="4"/>
      <c r="M5" s="5">
        <f>(0.1^2)*ABS(F4)/6</f>
        <v>1.4846054793187492E-2</v>
      </c>
      <c r="N5" s="1" t="s">
        <v>16</v>
      </c>
    </row>
    <row r="6" spans="1:14" x14ac:dyDescent="0.3">
      <c r="B6" s="8"/>
      <c r="C6" s="4">
        <v>-0.1</v>
      </c>
      <c r="D6" s="4">
        <v>-0.16134000000000001</v>
      </c>
      <c r="E6" s="4">
        <f t="shared" si="0"/>
        <v>1.2401228445658412</v>
      </c>
      <c r="F6" s="4">
        <f t="shared" si="1"/>
        <v>8.1392006709843443</v>
      </c>
      <c r="G6" s="4"/>
      <c r="H6" s="4">
        <f>1/(2*B4)*(D7-D5)</f>
        <v>1.2537000000000003</v>
      </c>
      <c r="I6" s="4">
        <f>1/(2*B4)*(D4-4*D5+3*D6)</f>
        <v>1.2121000000000006</v>
      </c>
      <c r="J6" s="4"/>
      <c r="K6" s="5">
        <f>ABS(E6-H6)</f>
        <v>1.3577155434159049E-2</v>
      </c>
      <c r="L6" s="4">
        <f>ABS(E6-I6)</f>
        <v>2.8022844565840588E-2</v>
      </c>
      <c r="M6" s="5">
        <f>(0.1^2)*ABS(F5)/6</f>
        <v>1.4129845177923867E-2</v>
      </c>
      <c r="N6" s="1" t="s">
        <v>16</v>
      </c>
    </row>
    <row r="7" spans="1:14" x14ac:dyDescent="0.3">
      <c r="B7" s="9"/>
      <c r="C7" s="4">
        <v>0</v>
      </c>
      <c r="D7" s="4">
        <v>0</v>
      </c>
      <c r="E7" s="4">
        <f t="shared" si="0"/>
        <v>2</v>
      </c>
      <c r="F7" s="4">
        <f t="shared" si="1"/>
        <v>8</v>
      </c>
      <c r="G7" s="4"/>
      <c r="H7" s="4"/>
      <c r="I7" s="4">
        <f>1/(2*B4)*(D5-4*D6+3*D7)</f>
        <v>1.9731000000000005</v>
      </c>
      <c r="J7" s="4"/>
      <c r="K7" s="4"/>
      <c r="L7" s="4">
        <f>ABS(E7-I7)</f>
        <v>2.689999999999948E-2</v>
      </c>
      <c r="M7" s="5">
        <f>(0.1^2)*ABS(F5)/3</f>
        <v>2.8259690355847734E-2</v>
      </c>
      <c r="N7" s="1" t="s">
        <v>15</v>
      </c>
    </row>
    <row r="9" spans="1:14" x14ac:dyDescent="0.3">
      <c r="A9" s="1" t="s">
        <v>11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/>
      <c r="I9" s="6"/>
      <c r="J9" s="6" t="s">
        <v>8</v>
      </c>
      <c r="K9" s="6"/>
      <c r="L9" s="6"/>
      <c r="M9" s="6" t="s">
        <v>9</v>
      </c>
    </row>
    <row r="10" spans="1:14" ht="28.8" x14ac:dyDescent="0.3">
      <c r="B10" s="6"/>
      <c r="C10" s="6"/>
      <c r="D10" s="6"/>
      <c r="E10" s="6"/>
      <c r="F10" s="6"/>
      <c r="G10" s="2" t="s">
        <v>6</v>
      </c>
      <c r="H10" s="2" t="s">
        <v>7</v>
      </c>
      <c r="I10" s="3" t="s">
        <v>14</v>
      </c>
      <c r="J10" s="2" t="s">
        <v>6</v>
      </c>
      <c r="K10" s="2" t="s">
        <v>7</v>
      </c>
      <c r="L10" s="3" t="s">
        <v>14</v>
      </c>
      <c r="M10" s="6"/>
    </row>
    <row r="11" spans="1:14" x14ac:dyDescent="0.3">
      <c r="B11" s="7">
        <f>C12-C11</f>
        <v>0.19999999999999929</v>
      </c>
      <c r="C11" s="4">
        <v>7.4</v>
      </c>
      <c r="D11" s="4">
        <v>-68.319299999999998</v>
      </c>
      <c r="E11" s="4">
        <f>1/(C11+2)-(2*(C11+1))</f>
        <v>-16.693617021276598</v>
      </c>
      <c r="F11" s="4">
        <f>2/(C11+2)^3</f>
        <v>2.4079442898009107E-3</v>
      </c>
      <c r="G11" s="4">
        <f>1/(2*B11)*(-3*D11+4*D12-D13)</f>
        <v>-16.693250000000067</v>
      </c>
      <c r="H11" s="4"/>
      <c r="I11" s="4"/>
      <c r="J11" s="4">
        <f>ABS(E11-G11)</f>
        <v>3.6702127653143179E-4</v>
      </c>
      <c r="K11" s="4"/>
      <c r="L11" s="4"/>
      <c r="M11" s="5">
        <f>(0.2^2)*ABS(F11)/3</f>
        <v>3.2105923864012146E-5</v>
      </c>
    </row>
    <row r="12" spans="1:14" x14ac:dyDescent="0.3">
      <c r="B12" s="8"/>
      <c r="C12" s="4">
        <v>7.6</v>
      </c>
      <c r="D12" s="4">
        <v>-71.6982</v>
      </c>
      <c r="E12" s="4">
        <f t="shared" ref="E12:E14" si="2">1/(C12+2)-(2*(C12+1))</f>
        <v>-17.095833333333331</v>
      </c>
      <c r="F12" s="4">
        <f t="shared" ref="F12:F14" si="3">2/(C12+2)^3</f>
        <v>2.2605613425925927E-3</v>
      </c>
      <c r="G12" s="4">
        <f>1/(2*B11)*(-3*D12+4*D13-D14)</f>
        <v>-17.096000000000043</v>
      </c>
      <c r="H12" s="4">
        <f>1/(2*B11)*(D13-D11)</f>
        <v>-17.09575000000007</v>
      </c>
      <c r="I12" s="4"/>
      <c r="J12" s="4">
        <f>ABS(E12-G12)</f>
        <v>1.6666666671127928E-4</v>
      </c>
      <c r="K12" s="5">
        <f>ABS(E12-H12)</f>
        <v>8.3333333261492726E-5</v>
      </c>
      <c r="L12" s="4"/>
      <c r="M12" s="5">
        <f>(0.2^2)*ABS(F11)/6</f>
        <v>1.6052961932006073E-5</v>
      </c>
    </row>
    <row r="13" spans="1:14" x14ac:dyDescent="0.3">
      <c r="B13" s="8"/>
      <c r="C13" s="4">
        <v>7.8</v>
      </c>
      <c r="D13" s="4">
        <v>-75.157600000000002</v>
      </c>
      <c r="E13" s="4">
        <f t="shared" si="2"/>
        <v>-17.497959183673469</v>
      </c>
      <c r="F13" s="4">
        <f t="shared" si="3"/>
        <v>2.1249649380785211E-3</v>
      </c>
      <c r="G13" s="4"/>
      <c r="H13" s="4">
        <f>1/(2*B11)*(D14-D12)</f>
        <v>-17.498000000000065</v>
      </c>
      <c r="I13" s="4">
        <f>1/(2*B11)*(D11-4*D12+3*D13)</f>
        <v>-17.498250000000073</v>
      </c>
      <c r="J13" s="4"/>
      <c r="K13" s="5">
        <f>ABS(E13-H13)</f>
        <v>4.0816326595916053E-5</v>
      </c>
      <c r="L13" s="4">
        <f>ABS(E13-I13)</f>
        <v>2.9081632660421519E-4</v>
      </c>
      <c r="M13" s="5">
        <f>(0.2^2)*ABS(F12)/6</f>
        <v>1.5070408950617288E-5</v>
      </c>
    </row>
    <row r="14" spans="1:14" x14ac:dyDescent="0.3">
      <c r="B14" s="9"/>
      <c r="C14" s="4">
        <v>8</v>
      </c>
      <c r="D14" s="4">
        <v>-78.697400000000002</v>
      </c>
      <c r="E14" s="4">
        <f t="shared" si="2"/>
        <v>-17.899999999999999</v>
      </c>
      <c r="F14" s="4">
        <f t="shared" si="3"/>
        <v>2E-3</v>
      </c>
      <c r="G14" s="4"/>
      <c r="H14" s="4"/>
      <c r="I14" s="4">
        <f>1/(2*B11)*(D12-4*D13+3*D14)</f>
        <v>-17.899999999999984</v>
      </c>
      <c r="J14" s="4"/>
      <c r="K14" s="4"/>
      <c r="L14" s="4">
        <f>ABS(E14-I14)</f>
        <v>1.4210854715202004E-14</v>
      </c>
      <c r="M14" s="5">
        <f>(0.2^2)*ABS(F12)/3</f>
        <v>3.0140817901234576E-5</v>
      </c>
    </row>
    <row r="16" spans="1:14" x14ac:dyDescent="0.3">
      <c r="A16" s="1" t="s">
        <v>12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/>
      <c r="I16" s="6"/>
      <c r="J16" s="6" t="s">
        <v>8</v>
      </c>
      <c r="K16" s="6"/>
      <c r="L16" s="6"/>
      <c r="M16" s="6" t="s">
        <v>9</v>
      </c>
    </row>
    <row r="17" spans="1:13" ht="28.8" x14ac:dyDescent="0.3">
      <c r="B17" s="6"/>
      <c r="C17" s="6"/>
      <c r="D17" s="6"/>
      <c r="E17" s="6"/>
      <c r="F17" s="6"/>
      <c r="G17" s="2" t="s">
        <v>6</v>
      </c>
      <c r="H17" s="2" t="s">
        <v>7</v>
      </c>
      <c r="I17" s="3" t="s">
        <v>14</v>
      </c>
      <c r="J17" s="2" t="s">
        <v>6</v>
      </c>
      <c r="K17" s="2" t="s">
        <v>7</v>
      </c>
      <c r="L17" s="3" t="s">
        <v>14</v>
      </c>
      <c r="M17" s="6"/>
    </row>
    <row r="18" spans="1:13" x14ac:dyDescent="0.3">
      <c r="B18" s="7">
        <f>C19-C18</f>
        <v>9.9999999999999867E-2</v>
      </c>
      <c r="C18" s="4">
        <v>1.1000000000000001</v>
      </c>
      <c r="D18" s="4">
        <v>1.52918</v>
      </c>
      <c r="E18" s="4">
        <f>SIN(C18)+3*C18*COS(C18)-C18^2*SIN(C18)</f>
        <v>1.3097136550915034</v>
      </c>
      <c r="F18" s="4">
        <f>-9*SIN(C18)-7*C18*COS(C18)+C18^2*SIN(C18)</f>
        <v>-10.435195469855529</v>
      </c>
      <c r="G18" s="4">
        <f>1/(2*B18)*(-3*D18+4*D19-D20)</f>
        <v>1.3436000000000012</v>
      </c>
      <c r="H18" s="4"/>
      <c r="I18" s="4"/>
      <c r="J18" s="4">
        <f>ABS(E18-G18)</f>
        <v>3.3886344908497845E-2</v>
      </c>
      <c r="K18" s="4"/>
      <c r="L18" s="4"/>
      <c r="M18" s="5">
        <f>(0.1^2)*ABS(F18)/3</f>
        <v>3.4783984899518436E-2</v>
      </c>
    </row>
    <row r="19" spans="1:13" x14ac:dyDescent="0.3">
      <c r="B19" s="8"/>
      <c r="C19" s="4">
        <v>1.2</v>
      </c>
      <c r="D19" s="4">
        <v>1.6402399999999999</v>
      </c>
      <c r="E19" s="4">
        <f t="shared" ref="E19:E21" si="4">SIN(C19)+3*C19*COS(C19)-C19^2*SIN(C19)</f>
        <v>0.89439071829044581</v>
      </c>
      <c r="F19" s="4">
        <f t="shared" ref="F19:F21" si="5">-9*SIN(C19)-7*C19*COS(C19)+C19^2*SIN(C19)</f>
        <v>-10.090020627516289</v>
      </c>
      <c r="G19" s="4">
        <f>1/(2*B18)*(-3*D19+4*D20-D21)</f>
        <v>0.92655000000000731</v>
      </c>
      <c r="H19" s="4">
        <f>1/(2*B18)*(D20-D18)</f>
        <v>0.87760000000000182</v>
      </c>
      <c r="I19" s="4"/>
      <c r="J19" s="4">
        <f>ABS(E19-G19)</f>
        <v>3.2159281709561505E-2</v>
      </c>
      <c r="K19" s="5">
        <f>ABS(E19-H19)</f>
        <v>1.6790718290443984E-2</v>
      </c>
      <c r="L19" s="4"/>
      <c r="M19" s="5">
        <f>(0.1^2)*ABS(F18)/6</f>
        <v>1.7391992449759218E-2</v>
      </c>
    </row>
    <row r="20" spans="1:13" x14ac:dyDescent="0.3">
      <c r="B20" s="8"/>
      <c r="C20" s="4">
        <v>1.3</v>
      </c>
      <c r="D20" s="4">
        <v>1.7047000000000001</v>
      </c>
      <c r="E20" s="4">
        <f t="shared" si="4"/>
        <v>0.37839028369802752</v>
      </c>
      <c r="F20" s="4">
        <f t="shared" si="5"/>
        <v>-9.4778496758834248</v>
      </c>
      <c r="G20" s="4"/>
      <c r="H20" s="4">
        <f>1/(2*B18)*(D21-D19)</f>
        <v>0.36265000000000042</v>
      </c>
      <c r="I20" s="4">
        <f>1/(2*B18)*(D18-4*D19+3*D20)</f>
        <v>0.41160000000000591</v>
      </c>
      <c r="J20" s="4"/>
      <c r="K20" s="5">
        <f>ABS(E20-H20)</f>
        <v>1.5740283698027102E-2</v>
      </c>
      <c r="L20" s="4">
        <f>ABS(E20-I20)</f>
        <v>3.3209716301978387E-2</v>
      </c>
      <c r="M20" s="5">
        <f>(0.1^2)*ABS(F19)/6</f>
        <v>1.6816701045860485E-2</v>
      </c>
    </row>
    <row r="21" spans="1:13" x14ac:dyDescent="0.3">
      <c r="B21" s="9"/>
      <c r="C21" s="4">
        <v>1.4</v>
      </c>
      <c r="D21" s="4">
        <v>1.7127699999999999</v>
      </c>
      <c r="E21" s="4">
        <f t="shared" si="4"/>
        <v>-0.23216974060790929</v>
      </c>
      <c r="F21" s="4">
        <f t="shared" si="5"/>
        <v>-8.6032440995411221</v>
      </c>
      <c r="G21" s="4"/>
      <c r="H21" s="4"/>
      <c r="I21" s="4">
        <f>1/(2*B18)*(D19-4*D20+3*D21)</f>
        <v>-0.20125000000000642</v>
      </c>
      <c r="J21" s="4"/>
      <c r="K21" s="4"/>
      <c r="L21" s="4">
        <f>ABS(E21-I21)</f>
        <v>3.0919740607902868E-2</v>
      </c>
      <c r="M21" s="5">
        <f>(0.1^2)*ABS(F19)/3</f>
        <v>3.3633402091720971E-2</v>
      </c>
    </row>
    <row r="23" spans="1:13" x14ac:dyDescent="0.3">
      <c r="A23" s="1" t="s">
        <v>13</v>
      </c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/>
      <c r="I23" s="6"/>
      <c r="J23" s="6" t="s">
        <v>8</v>
      </c>
      <c r="K23" s="6"/>
      <c r="L23" s="6"/>
      <c r="M23" s="6" t="s">
        <v>9</v>
      </c>
    </row>
    <row r="24" spans="1:13" ht="28.8" x14ac:dyDescent="0.3">
      <c r="B24" s="6"/>
      <c r="C24" s="6"/>
      <c r="D24" s="6"/>
      <c r="E24" s="6"/>
      <c r="F24" s="6"/>
      <c r="G24" s="2" t="s">
        <v>6</v>
      </c>
      <c r="H24" s="2" t="s">
        <v>7</v>
      </c>
      <c r="I24" s="3" t="s">
        <v>14</v>
      </c>
      <c r="J24" s="2" t="s">
        <v>6</v>
      </c>
      <c r="K24" s="2" t="s">
        <v>7</v>
      </c>
      <c r="L24" s="3" t="s">
        <v>14</v>
      </c>
      <c r="M24" s="6"/>
    </row>
    <row r="25" spans="1:13" x14ac:dyDescent="0.3">
      <c r="B25" s="7">
        <f>C26-C25</f>
        <v>0.20000000000000018</v>
      </c>
      <c r="C25" s="4">
        <v>-2.7</v>
      </c>
      <c r="D25" s="4">
        <v>5.4796999999999998E-2</v>
      </c>
      <c r="E25" s="4">
        <f>-3*SIN(6*C25)-2*EXP(2*C25)</f>
        <v>-1.4262991210806331</v>
      </c>
      <c r="F25" s="4">
        <f>108*SIN(6*C25)-8*EXP(2*C25)</f>
        <v>50.985441883493777</v>
      </c>
      <c r="G25" s="4">
        <f>1/(2*B25)*(-3*D25+4*D26-D27)</f>
        <v>-0.91517749999999931</v>
      </c>
      <c r="H25" s="4"/>
      <c r="I25" s="4"/>
      <c r="J25" s="4">
        <f>ABS(E25-G25)</f>
        <v>0.51112162108063375</v>
      </c>
      <c r="K25" s="4"/>
      <c r="L25" s="4"/>
      <c r="M25" s="5">
        <f>(0.2^2)*ABS(F27)/3</f>
        <v>1.359993959812271</v>
      </c>
    </row>
    <row r="26" spans="1:13" x14ac:dyDescent="0.3">
      <c r="B26" s="8"/>
      <c r="C26" s="4">
        <v>-2.5</v>
      </c>
      <c r="D26" s="4">
        <v>0.11342000000000001</v>
      </c>
      <c r="E26" s="4">
        <f t="shared" ref="E26:E28" si="6">-3*SIN(6*C26)-2*EXP(2*C26)</f>
        <v>1.9373876264731795</v>
      </c>
      <c r="F26" s="4">
        <f t="shared" ref="F26:F28" si="7">108*SIN(6*C26)-8*EXP(2*C26)</f>
        <v>-70.284990312961298</v>
      </c>
      <c r="G26" s="4">
        <f>1/(2*B25)*(-3*D26+4*D27-D28)</f>
        <v>3.2411499999999971</v>
      </c>
      <c r="H26" s="4">
        <f>1/(2*B25)*(D27-D25)</f>
        <v>1.5014074999999989</v>
      </c>
      <c r="I26" s="4"/>
      <c r="J26" s="4">
        <f>ABS(E26-G26)</f>
        <v>1.3037623735268176</v>
      </c>
      <c r="K26" s="5">
        <f>ABS(E26-H26)</f>
        <v>0.43598012647318063</v>
      </c>
      <c r="L26" s="4"/>
      <c r="M26" s="5">
        <f>(0.2^2)/6*ABS(F27)</f>
        <v>0.67999697990613561</v>
      </c>
    </row>
    <row r="27" spans="1:13" x14ac:dyDescent="0.3">
      <c r="B27" s="8"/>
      <c r="C27" s="4">
        <v>-2.2999999999999998</v>
      </c>
      <c r="D27" s="4">
        <v>0.65536000000000005</v>
      </c>
      <c r="E27" s="4">
        <f t="shared" si="6"/>
        <v>2.8109833368430457</v>
      </c>
      <c r="F27" s="4">
        <f>108*SIN(6*C27)-8*EXP(2*C27)</f>
        <v>-101.99954698592032</v>
      </c>
      <c r="G27" s="4"/>
      <c r="H27" s="4">
        <f>1/(2*B25)*(D28-D26)</f>
        <v>2.1782499999999985</v>
      </c>
      <c r="I27" s="4">
        <f>1/(2*B25)*(D25-4*D26+3*D27)</f>
        <v>3.9179924999999969</v>
      </c>
      <c r="J27" s="4"/>
      <c r="K27" s="5">
        <f>ABS(E27-H27)</f>
        <v>0.63273333684304722</v>
      </c>
      <c r="L27" s="4">
        <f>ABS(E27-I27)</f>
        <v>1.1070091631569512</v>
      </c>
      <c r="M27" s="5">
        <f>(0.2^2)*ABS(F27)/6</f>
        <v>0.6799969799061355</v>
      </c>
    </row>
    <row r="28" spans="1:13" x14ac:dyDescent="0.3">
      <c r="B28" s="9"/>
      <c r="C28" s="4">
        <v>-2.1</v>
      </c>
      <c r="D28" s="4">
        <v>0.98472000000000004</v>
      </c>
      <c r="E28" s="4">
        <f t="shared" si="6"/>
        <v>7.0877988022460009E-2</v>
      </c>
      <c r="F28" s="4">
        <f t="shared" si="7"/>
        <v>-3.7512537144467766</v>
      </c>
      <c r="G28" s="4"/>
      <c r="H28" s="4"/>
      <c r="I28" s="4">
        <f>1/(2*B25)*(D26-4*D27+3*D28)</f>
        <v>1.1153499999999985</v>
      </c>
      <c r="J28" s="4"/>
      <c r="K28" s="4"/>
      <c r="L28" s="4">
        <f>ABS(E28-I28)</f>
        <v>1.0444720119775386</v>
      </c>
      <c r="M28" s="5">
        <f>(0.2^2)*ABS(F27)/3</f>
        <v>1.359993959812271</v>
      </c>
    </row>
  </sheetData>
  <mergeCells count="36">
    <mergeCell ref="J2:L2"/>
    <mergeCell ref="M2:M3"/>
    <mergeCell ref="B4:B7"/>
    <mergeCell ref="B9:B10"/>
    <mergeCell ref="C9:C10"/>
    <mergeCell ref="D9:D10"/>
    <mergeCell ref="E9:E10"/>
    <mergeCell ref="F9:F10"/>
    <mergeCell ref="G9:I9"/>
    <mergeCell ref="J9:L9"/>
    <mergeCell ref="B2:B3"/>
    <mergeCell ref="C2:C3"/>
    <mergeCell ref="D2:D3"/>
    <mergeCell ref="E2:E3"/>
    <mergeCell ref="F2:F3"/>
    <mergeCell ref="G2:I2"/>
    <mergeCell ref="M9:M10"/>
    <mergeCell ref="B11:B14"/>
    <mergeCell ref="B16:B17"/>
    <mergeCell ref="C16:C17"/>
    <mergeCell ref="D16:D17"/>
    <mergeCell ref="E16:E17"/>
    <mergeCell ref="F16:F17"/>
    <mergeCell ref="G16:I16"/>
    <mergeCell ref="J16:L16"/>
    <mergeCell ref="M16:M17"/>
    <mergeCell ref="G23:I23"/>
    <mergeCell ref="J23:L23"/>
    <mergeCell ref="M23:M24"/>
    <mergeCell ref="B25:B28"/>
    <mergeCell ref="B18:B21"/>
    <mergeCell ref="B23:B24"/>
    <mergeCell ref="C23:C24"/>
    <mergeCell ref="D23:D24"/>
    <mergeCell ref="E23:E24"/>
    <mergeCell ref="F23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Priyan Husna</dc:creator>
  <cp:lastModifiedBy>Zahira Priyan Husna</cp:lastModifiedBy>
  <dcterms:created xsi:type="dcterms:W3CDTF">2025-06-21T04:31:45Z</dcterms:created>
  <dcterms:modified xsi:type="dcterms:W3CDTF">2025-06-25T10:11:49Z</dcterms:modified>
</cp:coreProperties>
</file>