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ra\Documents\STIS smt 4\1 Metode Numerik\1 UAS\"/>
    </mc:Choice>
  </mc:AlternateContent>
  <xr:revisionPtr revIDLastSave="0" documentId="13_ncr:1_{C63CA2D9-4038-4FF1-99B1-2755194EB608}" xr6:coauthVersionLast="47" xr6:coauthVersionMax="47" xr10:uidLastSave="{00000000-0000-0000-0000-000000000000}"/>
  <bookViews>
    <workbookView xWindow="-96" yWindow="0" windowWidth="11712" windowHeight="12336" firstSheet="1" activeTab="3" xr2:uid="{268CA553-B076-4736-B670-71FB8F9D55B3}"/>
  </bookViews>
  <sheets>
    <sheet name="Sheet1" sheetId="1" r:id="rId1"/>
    <sheet name="burden 1a" sheetId="2" r:id="rId2"/>
    <sheet name="kuis" sheetId="3" r:id="rId3"/>
    <sheet name="penugas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" l="1"/>
  <c r="D9" i="4"/>
  <c r="E9" i="4"/>
  <c r="F9" i="4"/>
  <c r="G9" i="4"/>
  <c r="D20" i="4"/>
  <c r="E20" i="4"/>
  <c r="F20" i="4"/>
  <c r="H21" i="4"/>
  <c r="H20" i="4"/>
  <c r="H10" i="4"/>
  <c r="H11" i="4"/>
  <c r="H9" i="4"/>
  <c r="B20" i="4" l="1"/>
  <c r="C20" i="4"/>
  <c r="B21" i="4"/>
  <c r="C9" i="4"/>
  <c r="B10" i="4"/>
  <c r="B9" i="4"/>
  <c r="F12" i="3"/>
  <c r="E12" i="3"/>
  <c r="D13" i="3"/>
  <c r="D5" i="3"/>
  <c r="F5" i="3" s="1"/>
  <c r="D12" i="3"/>
  <c r="D14" i="3"/>
  <c r="D6" i="3"/>
  <c r="E5" i="3"/>
  <c r="B6" i="2"/>
  <c r="D6" i="2"/>
  <c r="B14" i="2"/>
  <c r="B13" i="2"/>
  <c r="B22" i="2"/>
  <c r="D22" i="2" s="1"/>
  <c r="B21" i="2"/>
  <c r="E20" i="2"/>
  <c r="C20" i="2"/>
  <c r="B20" i="2"/>
  <c r="D20" i="2" s="1"/>
  <c r="E13" i="2"/>
  <c r="C13" i="2"/>
  <c r="C6" i="2"/>
  <c r="E5" i="2"/>
  <c r="C5" i="2"/>
  <c r="E77" i="1"/>
  <c r="B78" i="1"/>
  <c r="B79" i="1"/>
  <c r="B77" i="1"/>
  <c r="E70" i="1"/>
  <c r="B71" i="1"/>
  <c r="B70" i="1"/>
  <c r="D70" i="1" s="1"/>
  <c r="B63" i="1"/>
  <c r="D63" i="1" s="1"/>
  <c r="D79" i="1"/>
  <c r="C77" i="1"/>
  <c r="D77" i="1"/>
  <c r="C70" i="1"/>
  <c r="E62" i="1"/>
  <c r="C62" i="1"/>
  <c r="D62" i="1" s="1"/>
  <c r="C63" i="1"/>
  <c r="E45" i="1"/>
  <c r="B46" i="1"/>
  <c r="D45" i="1" s="1"/>
  <c r="B47" i="1"/>
  <c r="D47" i="1" s="1"/>
  <c r="B45" i="1"/>
  <c r="C45" i="1"/>
  <c r="E27" i="1"/>
  <c r="E20" i="1"/>
  <c r="C28" i="1"/>
  <c r="C27" i="1"/>
  <c r="D27" i="1" s="1"/>
  <c r="B28" i="1"/>
  <c r="D28" i="1" s="1"/>
  <c r="C20" i="1"/>
  <c r="B21" i="1"/>
  <c r="B20" i="1"/>
  <c r="F14" i="3" l="1"/>
  <c r="D13" i="2"/>
  <c r="D5" i="2"/>
  <c r="F5" i="2"/>
  <c r="F13" i="2"/>
  <c r="F20" i="2"/>
  <c r="F45" i="1"/>
  <c r="D20" i="1"/>
  <c r="F20" i="1" s="1"/>
  <c r="F70" i="1"/>
  <c r="F77" i="1"/>
  <c r="F62" i="1"/>
  <c r="F27" i="1"/>
</calcChain>
</file>

<file path=xl/sharedStrings.xml><?xml version="1.0" encoding="utf-8"?>
<sst xmlns="http://schemas.openxmlformats.org/spreadsheetml/2006/main" count="126" uniqueCount="22">
  <si>
    <t>x</t>
  </si>
  <si>
    <t>f(x)</t>
  </si>
  <si>
    <t>h</t>
  </si>
  <si>
    <t>hasil</t>
  </si>
  <si>
    <t>numerik</t>
  </si>
  <si>
    <t>eksak</t>
  </si>
  <si>
    <t>galat</t>
  </si>
  <si>
    <t>galat maksimum</t>
  </si>
  <si>
    <t>TRAPESIUM</t>
  </si>
  <si>
    <t>MIDPOINT</t>
  </si>
  <si>
    <t>PPPT</t>
  </si>
  <si>
    <t>BURDEN</t>
  </si>
  <si>
    <t>2h*F</t>
  </si>
  <si>
    <t>SIMPSOM</t>
  </si>
  <si>
    <t>SIMPSON</t>
  </si>
  <si>
    <t>Kok bisa sama persis dia? Karena dia adalah suku banyakk</t>
  </si>
  <si>
    <t>Kok ga bisa sama persis dia? Karena dia adalah fungsi</t>
  </si>
  <si>
    <t>a</t>
  </si>
  <si>
    <t>c</t>
  </si>
  <si>
    <t>A</t>
  </si>
  <si>
    <t>C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</si>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</sst>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3</xdr:row>
      <xdr:rowOff>152401</xdr:rowOff>
    </xdr:from>
    <xdr:to>
      <xdr:col>11</xdr:col>
      <xdr:colOff>416719</xdr:colOff>
      <xdr:row>12</xdr:row>
      <xdr:rowOff>169334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ADB70-A776-A561-EA79-CD41E2A01D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27" t="28917" r="5402" b="53973"/>
        <a:stretch>
          <a:fillRect/>
        </a:stretch>
      </xdr:blipFill>
      <xdr:spPr>
        <a:xfrm>
          <a:off x="59532" y="688182"/>
          <a:ext cx="7822406" cy="1624277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</xdr:colOff>
      <xdr:row>30</xdr:row>
      <xdr:rowOff>89647</xdr:rowOff>
    </xdr:from>
    <xdr:to>
      <xdr:col>10</xdr:col>
      <xdr:colOff>391951</xdr:colOff>
      <xdr:row>39</xdr:row>
      <xdr:rowOff>13052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713505-0E94-DE90-950A-4102AA5C7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23" y="2779059"/>
          <a:ext cx="7235010" cy="1537051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171823</xdr:colOff>
      <xdr:row>47</xdr:row>
      <xdr:rowOff>141941</xdr:rowOff>
    </xdr:from>
    <xdr:to>
      <xdr:col>11</xdr:col>
      <xdr:colOff>274476</xdr:colOff>
      <xdr:row>55</xdr:row>
      <xdr:rowOff>141832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4B7AAC-0AC1-00FC-8AE0-E1A3B33C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823" y="5879353"/>
          <a:ext cx="7603124" cy="1434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121920</xdr:rowOff>
    </xdr:from>
    <xdr:to>
      <xdr:col>3</xdr:col>
      <xdr:colOff>217705</xdr:colOff>
      <xdr:row>3</xdr:row>
      <xdr:rowOff>86047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4138F-8A64-AC7E-BD4E-D676C9BC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121920"/>
          <a:ext cx="1596717" cy="512767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11</xdr:row>
      <xdr:rowOff>45721</xdr:rowOff>
    </xdr:from>
    <xdr:to>
      <xdr:col>5</xdr:col>
      <xdr:colOff>26799</xdr:colOff>
      <xdr:row>14</xdr:row>
      <xdr:rowOff>131847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6CC129-9FD4-9EA2-79A4-EE969A88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282" y="2033206"/>
          <a:ext cx="3219607" cy="628167"/>
        </a:xfrm>
        <a:prstGeom prst="rect">
          <a:avLst/>
        </a:prstGeom>
      </xdr:spPr>
    </xdr:pic>
    <xdr:clientData/>
  </xdr:twoCellAnchor>
  <xdr:twoCellAnchor editAs="oneCell">
    <xdr:from>
      <xdr:col>8</xdr:col>
      <xdr:colOff>274948</xdr:colOff>
      <xdr:row>4</xdr:row>
      <xdr:rowOff>172824</xdr:rowOff>
    </xdr:from>
    <xdr:to>
      <xdr:col>11</xdr:col>
      <xdr:colOff>492383</xdr:colOff>
      <xdr:row>8</xdr:row>
      <xdr:rowOff>76963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4B75D-F6AB-46FB-83C9-0FAB93F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010" y="895546"/>
          <a:ext cx="2055661" cy="6268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17</xdr:col>
      <xdr:colOff>243943</xdr:colOff>
      <xdr:row>8</xdr:row>
      <xdr:rowOff>126420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2AF992-AA83-47A3-8E87-C167187E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3890" y="908807"/>
          <a:ext cx="3284952" cy="67170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112059</xdr:colOff>
      <xdr:row>16</xdr:row>
      <xdr:rowOff>69703</xdr:rowOff>
    </xdr:from>
    <xdr:to>
      <xdr:col>14</xdr:col>
      <xdr:colOff>39201</xdr:colOff>
      <xdr:row>19</xdr:row>
      <xdr:rowOff>170877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DDBAE5-0E44-4B59-BA79-0F767174B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2706" y="2938409"/>
          <a:ext cx="2990084" cy="63905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181761</xdr:rowOff>
    </xdr:from>
    <xdr:to>
      <xdr:col>21</xdr:col>
      <xdr:colOff>22702</xdr:colOff>
      <xdr:row>19</xdr:row>
      <xdr:rowOff>51169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38CC27-5701-464C-B0CC-06E46CD6C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20294" y="2908183"/>
          <a:ext cx="4280114" cy="5964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85725</xdr:rowOff>
    </xdr:from>
    <xdr:to>
      <xdr:col>6</xdr:col>
      <xdr:colOff>101866</xdr:colOff>
      <xdr:row>28</xdr:row>
      <xdr:rowOff>87290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E877A6-2499-4106-AFA7-277B52B8B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67175"/>
          <a:ext cx="4940358" cy="1087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10886</xdr:rowOff>
    </xdr:from>
    <xdr:to>
      <xdr:col>8</xdr:col>
      <xdr:colOff>582173</xdr:colOff>
      <xdr:row>50</xdr:row>
      <xdr:rowOff>37079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9D76E4-B4BD-4981-AF02-F4B562DE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47657"/>
          <a:ext cx="7376422" cy="354227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22</xdr:col>
      <xdr:colOff>487832</xdr:colOff>
      <xdr:row>50</xdr:row>
      <xdr:rowOff>1402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C1EDD5-849C-4B78-A1E9-6E0C85C2A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33657" y="5736771"/>
          <a:ext cx="7193433" cy="3512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80E3-B365-4984-8555-CD356551CF23}">
  <dimension ref="A16:I79"/>
  <sheetViews>
    <sheetView topLeftCell="A57" zoomScale="91" workbookViewId="0">
      <selection activeCell="A79" sqref="A77:A79"/>
    </sheetView>
  </sheetViews>
  <sheetFormatPr defaultRowHeight="14.4" x14ac:dyDescent="0.3"/>
  <cols>
    <col min="1" max="1" width="10.77734375" style="1" bestFit="1" customWidth="1"/>
    <col min="2" max="5" width="8.88671875" style="1"/>
    <col min="6" max="6" width="12.77734375" style="1" bestFit="1" customWidth="1"/>
    <col min="7" max="7" width="14.33203125" style="1" bestFit="1" customWidth="1"/>
    <col min="8" max="16384" width="8.88671875" style="1"/>
  </cols>
  <sheetData>
    <row r="16" spans="1:9" x14ac:dyDescent="0.3">
      <c r="A16" s="9" t="s">
        <v>8</v>
      </c>
      <c r="B16" s="9"/>
      <c r="C16" s="9"/>
      <c r="D16" s="9"/>
      <c r="E16" s="9"/>
      <c r="F16" s="9"/>
      <c r="G16" s="9"/>
      <c r="I16" s="3" t="s">
        <v>15</v>
      </c>
    </row>
    <row r="18" spans="1:9" x14ac:dyDescent="0.3">
      <c r="A18" s="1" t="s">
        <v>0</v>
      </c>
      <c r="B18" s="1" t="s">
        <v>1</v>
      </c>
      <c r="C18" s="1" t="s">
        <v>2</v>
      </c>
      <c r="D18" s="1" t="s">
        <v>3</v>
      </c>
    </row>
    <row r="19" spans="1:9" x14ac:dyDescent="0.3">
      <c r="D19" s="1" t="s">
        <v>4</v>
      </c>
      <c r="E19" s="1" t="s">
        <v>5</v>
      </c>
      <c r="F19" s="1" t="s">
        <v>6</v>
      </c>
      <c r="G19" s="1" t="s">
        <v>7</v>
      </c>
    </row>
    <row r="20" spans="1:9" x14ac:dyDescent="0.3">
      <c r="A20" s="1">
        <v>0</v>
      </c>
      <c r="B20" s="1">
        <f>2*A20+1</f>
        <v>1</v>
      </c>
      <c r="C20" s="1">
        <f>A21-A20</f>
        <v>2</v>
      </c>
      <c r="D20" s="1">
        <f>C20*(B20+B21)/2</f>
        <v>6</v>
      </c>
      <c r="E20" s="1">
        <f>((A21^2)+A21)-((A20^2)+A20)</f>
        <v>6</v>
      </c>
      <c r="F20" s="1">
        <f>ABS(E20-D20)</f>
        <v>0</v>
      </c>
    </row>
    <row r="21" spans="1:9" x14ac:dyDescent="0.3">
      <c r="A21" s="1">
        <v>2</v>
      </c>
      <c r="B21" s="1">
        <f>2*A21+1</f>
        <v>5</v>
      </c>
    </row>
    <row r="23" spans="1:9" x14ac:dyDescent="0.3">
      <c r="A23" s="9" t="s">
        <v>9</v>
      </c>
      <c r="B23" s="9"/>
      <c r="C23" s="9"/>
      <c r="D23" s="9"/>
      <c r="E23" s="9"/>
      <c r="F23" s="9"/>
      <c r="G23" s="9"/>
    </row>
    <row r="25" spans="1:9" x14ac:dyDescent="0.3">
      <c r="A25" s="1" t="s">
        <v>0</v>
      </c>
      <c r="B25" s="1" t="s">
        <v>1</v>
      </c>
      <c r="C25" s="1" t="s">
        <v>2</v>
      </c>
      <c r="D25" s="1" t="s">
        <v>3</v>
      </c>
    </row>
    <row r="26" spans="1:9" x14ac:dyDescent="0.3">
      <c r="D26" s="1" t="s">
        <v>4</v>
      </c>
      <c r="E26" s="1" t="s">
        <v>5</v>
      </c>
      <c r="F26" s="1" t="s">
        <v>6</v>
      </c>
      <c r="G26" s="1" t="s">
        <v>7</v>
      </c>
    </row>
    <row r="27" spans="1:9" x14ac:dyDescent="0.3">
      <c r="A27" s="1">
        <v>0</v>
      </c>
      <c r="C27" s="1">
        <f>A28-A27</f>
        <v>1</v>
      </c>
      <c r="D27" s="2">
        <f>2*C27*B28</f>
        <v>6</v>
      </c>
      <c r="E27" s="1">
        <f>((A29^2)+A29)-((A27^2)+A27)</f>
        <v>6</v>
      </c>
      <c r="F27" s="1">
        <f>E27-D28</f>
        <v>0</v>
      </c>
      <c r="H27" s="1" t="s">
        <v>10</v>
      </c>
    </row>
    <row r="28" spans="1:9" x14ac:dyDescent="0.3">
      <c r="A28" s="1">
        <v>1</v>
      </c>
      <c r="B28" s="1">
        <f>2*A28+1</f>
        <v>3</v>
      </c>
      <c r="C28" s="1">
        <f>A29-A28</f>
        <v>1</v>
      </c>
      <c r="D28" s="1">
        <f>(A29-A27)*B28</f>
        <v>6</v>
      </c>
      <c r="H28" s="1" t="s">
        <v>11</v>
      </c>
      <c r="I28" s="1" t="s">
        <v>12</v>
      </c>
    </row>
    <row r="29" spans="1:9" x14ac:dyDescent="0.3">
      <c r="A29" s="1">
        <v>2</v>
      </c>
    </row>
    <row r="41" spans="1:7" x14ac:dyDescent="0.3">
      <c r="A41" s="9" t="s">
        <v>13</v>
      </c>
      <c r="B41" s="9"/>
      <c r="C41" s="9"/>
      <c r="D41" s="9"/>
      <c r="E41" s="9"/>
      <c r="F41" s="9"/>
      <c r="G41" s="9"/>
    </row>
    <row r="43" spans="1:7" x14ac:dyDescent="0.3">
      <c r="A43" s="1" t="s">
        <v>0</v>
      </c>
      <c r="B43" s="1" t="s">
        <v>1</v>
      </c>
      <c r="C43" s="1" t="s">
        <v>2</v>
      </c>
      <c r="D43" s="1" t="s">
        <v>3</v>
      </c>
    </row>
    <row r="44" spans="1:7" x14ac:dyDescent="0.3">
      <c r="D44" s="1" t="s">
        <v>4</v>
      </c>
      <c r="E44" s="1" t="s">
        <v>5</v>
      </c>
      <c r="F44" s="1" t="s">
        <v>6</v>
      </c>
      <c r="G44" s="1" t="s">
        <v>7</v>
      </c>
    </row>
    <row r="45" spans="1:7" x14ac:dyDescent="0.3">
      <c r="A45" s="1">
        <v>0</v>
      </c>
      <c r="B45" s="1">
        <f>(A45^3)+(2*A45^2)-3*A45+1</f>
        <v>1</v>
      </c>
      <c r="C45" s="1">
        <f>A46-A45</f>
        <v>1</v>
      </c>
      <c r="D45" s="2">
        <f>($C$45/3)*(B45+4*B46+B47)</f>
        <v>5.333333333333333</v>
      </c>
      <c r="E45" s="1">
        <f>((1/4)*(A47^4)+2/3*(A47^3)-3/2*(A47^2)+A47)-((1/4)*(A45^4)+2/3*(A45^3)-3/2*(A45^2)+A45)</f>
        <v>5.3333333333333321</v>
      </c>
      <c r="F45" s="1">
        <f>ABS(E45-D45)</f>
        <v>8.8817841970012523E-16</v>
      </c>
    </row>
    <row r="46" spans="1:7" x14ac:dyDescent="0.3">
      <c r="A46" s="1">
        <v>1</v>
      </c>
      <c r="B46" s="1">
        <f t="shared" ref="B46:B47" si="0">(A46^3)+(2*A46^2)-3*A46+1</f>
        <v>1</v>
      </c>
      <c r="D46" s="2" t="s">
        <v>14</v>
      </c>
    </row>
    <row r="47" spans="1:7" x14ac:dyDescent="0.3">
      <c r="A47" s="1">
        <v>2</v>
      </c>
      <c r="B47" s="1">
        <f t="shared" si="0"/>
        <v>11</v>
      </c>
      <c r="D47" s="2">
        <f t="shared" ref="D47" si="1">($C$45/3)*(B47+4*B48+B49)</f>
        <v>3.6666666666666665</v>
      </c>
    </row>
    <row r="58" spans="1:9" x14ac:dyDescent="0.3">
      <c r="A58" s="9" t="s">
        <v>9</v>
      </c>
      <c r="B58" s="9"/>
      <c r="C58" s="9"/>
      <c r="D58" s="9"/>
      <c r="E58" s="9"/>
      <c r="F58" s="9"/>
      <c r="G58" s="9"/>
      <c r="I58" s="3" t="s">
        <v>16</v>
      </c>
    </row>
    <row r="60" spans="1:9" x14ac:dyDescent="0.3">
      <c r="A60" s="1" t="s">
        <v>0</v>
      </c>
      <c r="B60" s="1" t="s">
        <v>1</v>
      </c>
      <c r="C60" s="1" t="s">
        <v>2</v>
      </c>
      <c r="D60" s="1" t="s">
        <v>3</v>
      </c>
    </row>
    <row r="61" spans="1:9" x14ac:dyDescent="0.3">
      <c r="D61" s="1" t="s">
        <v>4</v>
      </c>
      <c r="E61" s="1" t="s">
        <v>5</v>
      </c>
      <c r="F61" s="1" t="s">
        <v>6</v>
      </c>
      <c r="G61" s="1" t="s">
        <v>7</v>
      </c>
    </row>
    <row r="62" spans="1:9" x14ac:dyDescent="0.3">
      <c r="A62" s="1">
        <v>0</v>
      </c>
      <c r="C62" s="1">
        <f>A63-A62</f>
        <v>1</v>
      </c>
      <c r="D62" s="2">
        <f>2*C62*B63</f>
        <v>3.2974425414002564</v>
      </c>
      <c r="E62" s="1">
        <f>2*EXP(1)-2*EXP(0)</f>
        <v>3.4365636569180902</v>
      </c>
      <c r="F62" s="1">
        <f>E62-D63</f>
        <v>0.13912111551783379</v>
      </c>
    </row>
    <row r="63" spans="1:9" x14ac:dyDescent="0.3">
      <c r="A63" s="1">
        <v>1</v>
      </c>
      <c r="B63" s="1">
        <f>EXP(A63/2)</f>
        <v>1.6487212707001282</v>
      </c>
      <c r="C63" s="1">
        <f>A64-A63</f>
        <v>1</v>
      </c>
      <c r="D63" s="1">
        <f>(A64-A62)*B63</f>
        <v>3.2974425414002564</v>
      </c>
    </row>
    <row r="64" spans="1:9" x14ac:dyDescent="0.3">
      <c r="A64" s="1">
        <v>2</v>
      </c>
    </row>
    <row r="66" spans="1:7" x14ac:dyDescent="0.3">
      <c r="A66" s="9" t="s">
        <v>8</v>
      </c>
      <c r="B66" s="9"/>
      <c r="C66" s="9"/>
      <c r="D66" s="9"/>
      <c r="E66" s="9"/>
      <c r="F66" s="9"/>
      <c r="G66" s="9"/>
    </row>
    <row r="68" spans="1:7" x14ac:dyDescent="0.3">
      <c r="A68" s="1" t="s">
        <v>0</v>
      </c>
      <c r="B68" s="1" t="s">
        <v>1</v>
      </c>
      <c r="C68" s="1" t="s">
        <v>2</v>
      </c>
      <c r="D68" s="1" t="s">
        <v>3</v>
      </c>
    </row>
    <row r="69" spans="1:7" x14ac:dyDescent="0.3">
      <c r="D69" s="1" t="s">
        <v>4</v>
      </c>
      <c r="E69" s="1" t="s">
        <v>5</v>
      </c>
      <c r="F69" s="1" t="s">
        <v>6</v>
      </c>
      <c r="G69" s="1" t="s">
        <v>7</v>
      </c>
    </row>
    <row r="70" spans="1:7" x14ac:dyDescent="0.3">
      <c r="A70" s="1">
        <v>0</v>
      </c>
      <c r="B70" s="1">
        <f>EXP(A70/2)</f>
        <v>1</v>
      </c>
      <c r="C70" s="1">
        <f>A71-A70</f>
        <v>2</v>
      </c>
      <c r="D70" s="1">
        <f>C70*(B70+B71)/2</f>
        <v>3.7182818284590451</v>
      </c>
      <c r="E70" s="1">
        <f>2*EXP(1)-2*EXP(0)</f>
        <v>3.4365636569180902</v>
      </c>
      <c r="F70" s="1">
        <f>ABS(E70-D70)</f>
        <v>0.28171817154095491</v>
      </c>
    </row>
    <row r="71" spans="1:7" x14ac:dyDescent="0.3">
      <c r="A71" s="1">
        <v>2</v>
      </c>
      <c r="B71" s="1">
        <f>EXP(A71/2)</f>
        <v>2.7182818284590451</v>
      </c>
    </row>
    <row r="73" spans="1:7" x14ac:dyDescent="0.3">
      <c r="A73" s="9" t="s">
        <v>13</v>
      </c>
      <c r="B73" s="9"/>
      <c r="C73" s="9"/>
      <c r="D73" s="9"/>
      <c r="E73" s="9"/>
      <c r="F73" s="9"/>
      <c r="G73" s="9"/>
    </row>
    <row r="75" spans="1:7" x14ac:dyDescent="0.3">
      <c r="A75" s="1" t="s">
        <v>0</v>
      </c>
      <c r="B75" s="1" t="s">
        <v>1</v>
      </c>
      <c r="C75" s="1" t="s">
        <v>2</v>
      </c>
      <c r="D75" s="1" t="s">
        <v>3</v>
      </c>
    </row>
    <row r="76" spans="1:7" x14ac:dyDescent="0.3">
      <c r="D76" s="1" t="s">
        <v>4</v>
      </c>
      <c r="E76" s="1" t="s">
        <v>5</v>
      </c>
      <c r="F76" s="1" t="s">
        <v>6</v>
      </c>
      <c r="G76" s="1" t="s">
        <v>7</v>
      </c>
    </row>
    <row r="77" spans="1:7" x14ac:dyDescent="0.3">
      <c r="A77" s="1">
        <v>0</v>
      </c>
      <c r="B77" s="1">
        <f>EXP(A77/2)</f>
        <v>1</v>
      </c>
      <c r="C77" s="1">
        <f>A78-A77</f>
        <v>1</v>
      </c>
      <c r="D77" s="2">
        <f>($C$45/3)*(B77+4*B78+B79)</f>
        <v>3.4377223037531857</v>
      </c>
      <c r="E77" s="1">
        <f>2*EXP(1)-2*EXP(0)</f>
        <v>3.4365636569180902</v>
      </c>
      <c r="F77" s="1">
        <f>ABS(E77-D77)</f>
        <v>1.1586468350954782E-3</v>
      </c>
    </row>
    <row r="78" spans="1:7" x14ac:dyDescent="0.3">
      <c r="A78" s="1">
        <v>1</v>
      </c>
      <c r="B78" s="1">
        <f t="shared" ref="B78:B79" si="2">EXP(A78/2)</f>
        <v>1.6487212707001282</v>
      </c>
      <c r="D78" s="2" t="s">
        <v>14</v>
      </c>
    </row>
    <row r="79" spans="1:7" x14ac:dyDescent="0.3">
      <c r="A79" s="1">
        <v>2</v>
      </c>
      <c r="B79" s="1">
        <f t="shared" si="2"/>
        <v>2.7182818284590451</v>
      </c>
      <c r="D79" s="2">
        <f t="shared" ref="D79" si="3">($C$45/3)*(B79+4*B80+B81)</f>
        <v>0.9060939428196817</v>
      </c>
    </row>
  </sheetData>
  <mergeCells count="6">
    <mergeCell ref="A73:G73"/>
    <mergeCell ref="A16:G16"/>
    <mergeCell ref="A23:G23"/>
    <mergeCell ref="A41:G41"/>
    <mergeCell ref="A58:G58"/>
    <mergeCell ref="A66:G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D83E-35C2-4E8A-9564-5598E38E8DE6}">
  <dimension ref="A1:G23"/>
  <sheetViews>
    <sheetView topLeftCell="A4" zoomScale="79" workbookViewId="0">
      <selection activeCell="C14" sqref="C14"/>
    </sheetView>
  </sheetViews>
  <sheetFormatPr defaultRowHeight="14.4" x14ac:dyDescent="0.3"/>
  <cols>
    <col min="1" max="6" width="8.88671875" style="4"/>
    <col min="7" max="7" width="14.33203125" style="4" bestFit="1" customWidth="1"/>
    <col min="8" max="16384" width="8.88671875" style="4"/>
  </cols>
  <sheetData>
    <row r="1" spans="1:7" x14ac:dyDescent="0.3">
      <c r="A1" s="10" t="s">
        <v>9</v>
      </c>
      <c r="B1" s="10"/>
      <c r="C1" s="10"/>
      <c r="D1" s="10"/>
      <c r="E1" s="10"/>
      <c r="F1" s="10"/>
      <c r="G1" s="10"/>
    </row>
    <row r="2" spans="1:7" x14ac:dyDescent="0.3">
      <c r="A2" s="5"/>
      <c r="B2" s="5"/>
      <c r="C2" s="5"/>
      <c r="D2" s="5"/>
      <c r="E2" s="5"/>
      <c r="F2" s="5"/>
      <c r="G2" s="5"/>
    </row>
    <row r="3" spans="1:7" x14ac:dyDescent="0.3">
      <c r="A3" s="5" t="s">
        <v>0</v>
      </c>
      <c r="B3" s="5" t="s">
        <v>1</v>
      </c>
      <c r="C3" s="5" t="s">
        <v>2</v>
      </c>
      <c r="D3" s="5" t="s">
        <v>3</v>
      </c>
      <c r="E3" s="5"/>
      <c r="F3" s="5"/>
      <c r="G3" s="5"/>
    </row>
    <row r="4" spans="1:7" x14ac:dyDescent="0.3">
      <c r="A4" s="5"/>
      <c r="B4" s="5"/>
      <c r="C4" s="5"/>
      <c r="D4" s="5" t="s">
        <v>4</v>
      </c>
      <c r="E4" s="5" t="s">
        <v>5</v>
      </c>
      <c r="F4" s="5" t="s">
        <v>6</v>
      </c>
      <c r="G4" s="5" t="s">
        <v>7</v>
      </c>
    </row>
    <row r="5" spans="1:7" x14ac:dyDescent="0.3">
      <c r="A5" s="5">
        <v>0.5</v>
      </c>
      <c r="B5" s="5"/>
      <c r="C5" s="5">
        <f>A6-A5</f>
        <v>0.25</v>
      </c>
      <c r="D5" s="6">
        <f>2*C5*B6</f>
        <v>0.158203125</v>
      </c>
      <c r="E5" s="5">
        <f>2*EXP(1)-2*EXP(0)</f>
        <v>3.4365636569180902</v>
      </c>
      <c r="F5" s="5">
        <f>E5-D6</f>
        <v>3.2783605319180902</v>
      </c>
      <c r="G5" s="5"/>
    </row>
    <row r="6" spans="1:7" x14ac:dyDescent="0.3">
      <c r="A6" s="5">
        <v>0.75</v>
      </c>
      <c r="B6" s="5">
        <f>A6^4</f>
        <v>0.31640625</v>
      </c>
      <c r="C6" s="5">
        <f>A7-A6</f>
        <v>0.25</v>
      </c>
      <c r="D6" s="5">
        <f>(A7-A5)*B6</f>
        <v>0.158203125</v>
      </c>
      <c r="E6" s="5"/>
      <c r="F6" s="5"/>
      <c r="G6" s="5"/>
    </row>
    <row r="7" spans="1:7" x14ac:dyDescent="0.3">
      <c r="A7" s="5">
        <v>1</v>
      </c>
      <c r="B7" s="5"/>
      <c r="C7" s="5"/>
      <c r="D7" s="5"/>
      <c r="E7" s="5"/>
      <c r="F7" s="5"/>
      <c r="G7" s="5"/>
    </row>
    <row r="8" spans="1:7" x14ac:dyDescent="0.3">
      <c r="A8" s="5"/>
      <c r="B8" s="5"/>
      <c r="C8" s="5"/>
      <c r="D8" s="5"/>
      <c r="E8" s="5"/>
      <c r="F8" s="5"/>
      <c r="G8" s="5"/>
    </row>
    <row r="9" spans="1:7" x14ac:dyDescent="0.3">
      <c r="A9" s="10" t="s">
        <v>8</v>
      </c>
      <c r="B9" s="10"/>
      <c r="C9" s="10"/>
      <c r="D9" s="10"/>
      <c r="E9" s="10"/>
      <c r="F9" s="10"/>
      <c r="G9" s="10"/>
    </row>
    <row r="10" spans="1:7" x14ac:dyDescent="0.3">
      <c r="A10" s="5"/>
      <c r="B10" s="5"/>
      <c r="C10" s="5"/>
      <c r="D10" s="5"/>
      <c r="E10" s="5"/>
      <c r="F10" s="5"/>
      <c r="G10" s="5"/>
    </row>
    <row r="11" spans="1:7" x14ac:dyDescent="0.3">
      <c r="A11" s="5" t="s">
        <v>0</v>
      </c>
      <c r="B11" s="5" t="s">
        <v>1</v>
      </c>
      <c r="C11" s="5" t="s">
        <v>2</v>
      </c>
      <c r="D11" s="5" t="s">
        <v>3</v>
      </c>
      <c r="E11" s="5"/>
      <c r="F11" s="5"/>
      <c r="G11" s="5"/>
    </row>
    <row r="12" spans="1:7" x14ac:dyDescent="0.3">
      <c r="A12" s="5"/>
      <c r="B12" s="5"/>
      <c r="C12" s="5"/>
      <c r="D12" s="5" t="s">
        <v>4</v>
      </c>
      <c r="E12" s="5" t="s">
        <v>5</v>
      </c>
      <c r="F12" s="5" t="s">
        <v>6</v>
      </c>
      <c r="G12" s="5" t="s">
        <v>7</v>
      </c>
    </row>
    <row r="13" spans="1:7" x14ac:dyDescent="0.3">
      <c r="A13" s="5">
        <v>0.5</v>
      </c>
      <c r="B13" s="5">
        <f>A13^4</f>
        <v>6.25E-2</v>
      </c>
      <c r="C13" s="5">
        <f>A14-A13</f>
        <v>0.5</v>
      </c>
      <c r="D13" s="5">
        <f>C13*(B13+B14)/2</f>
        <v>0.265625</v>
      </c>
      <c r="E13" s="5">
        <f>2*EXP(1)-2*EXP(0)</f>
        <v>3.4365636569180902</v>
      </c>
      <c r="F13" s="5">
        <f>ABS(E13-D13)</f>
        <v>3.1709386569180902</v>
      </c>
      <c r="G13" s="5"/>
    </row>
    <row r="14" spans="1:7" x14ac:dyDescent="0.3">
      <c r="A14" s="5">
        <v>1</v>
      </c>
      <c r="B14" s="5">
        <f>A14^4</f>
        <v>1</v>
      </c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10" t="s">
        <v>13</v>
      </c>
      <c r="B16" s="10"/>
      <c r="C16" s="10"/>
      <c r="D16" s="10"/>
      <c r="E16" s="10"/>
      <c r="F16" s="10"/>
      <c r="G16" s="10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 t="s">
        <v>0</v>
      </c>
      <c r="B18" s="5" t="s">
        <v>1</v>
      </c>
      <c r="C18" s="5" t="s">
        <v>2</v>
      </c>
      <c r="D18" s="5" t="s">
        <v>3</v>
      </c>
      <c r="E18" s="5"/>
      <c r="F18" s="5"/>
      <c r="G18" s="5"/>
    </row>
    <row r="19" spans="1:7" x14ac:dyDescent="0.3">
      <c r="A19" s="5"/>
      <c r="B19" s="5"/>
      <c r="C19" s="5"/>
      <c r="D19" s="5" t="s">
        <v>4</v>
      </c>
      <c r="E19" s="5" t="s">
        <v>5</v>
      </c>
      <c r="F19" s="5" t="s">
        <v>6</v>
      </c>
      <c r="G19" s="5" t="s">
        <v>7</v>
      </c>
    </row>
    <row r="20" spans="1:7" x14ac:dyDescent="0.3">
      <c r="A20" s="5">
        <v>0</v>
      </c>
      <c r="B20" s="5">
        <f>EXP(A20/2)</f>
        <v>1</v>
      </c>
      <c r="C20" s="5">
        <f>A21-A20</f>
        <v>1</v>
      </c>
      <c r="D20" s="6">
        <f>($C$45/3)*(B20+4*B21+B22)</f>
        <v>0</v>
      </c>
      <c r="E20" s="5">
        <f>2*EXP(1)-2*EXP(0)</f>
        <v>3.4365636569180902</v>
      </c>
      <c r="F20" s="5">
        <f>ABS(E20-D20)</f>
        <v>3.4365636569180902</v>
      </c>
      <c r="G20" s="5"/>
    </row>
    <row r="21" spans="1:7" x14ac:dyDescent="0.3">
      <c r="A21" s="5">
        <v>1</v>
      </c>
      <c r="B21" s="5">
        <f t="shared" ref="B21:B22" si="0">EXP(A21/2)</f>
        <v>1.6487212707001282</v>
      </c>
      <c r="C21" s="5"/>
      <c r="D21" s="6" t="s">
        <v>14</v>
      </c>
      <c r="E21" s="5"/>
      <c r="F21" s="5"/>
      <c r="G21" s="5"/>
    </row>
    <row r="22" spans="1:7" x14ac:dyDescent="0.3">
      <c r="A22" s="5">
        <v>2</v>
      </c>
      <c r="B22" s="5">
        <f t="shared" si="0"/>
        <v>2.7182818284590451</v>
      </c>
      <c r="C22" s="5"/>
      <c r="D22" s="6">
        <f t="shared" ref="D22" si="1">($C$45/3)*(B22+4*B23+B24)</f>
        <v>0</v>
      </c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</sheetData>
  <mergeCells count="3">
    <mergeCell ref="A1:G1"/>
    <mergeCell ref="A9:G9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C5B3-734A-4D82-B83F-AE496D897E37}">
  <dimension ref="C1:I14"/>
  <sheetViews>
    <sheetView zoomScale="71" workbookViewId="0">
      <selection activeCell="A2" sqref="A1:G1048576"/>
    </sheetView>
  </sheetViews>
  <sheetFormatPr defaultRowHeight="14.4" x14ac:dyDescent="0.3"/>
  <cols>
    <col min="1" max="16384" width="8.88671875" style="4"/>
  </cols>
  <sheetData>
    <row r="1" spans="3:9" x14ac:dyDescent="0.3">
      <c r="C1" s="11" t="s">
        <v>8</v>
      </c>
      <c r="D1" s="11"/>
      <c r="E1" s="11"/>
      <c r="F1" s="11"/>
      <c r="G1" s="11"/>
      <c r="H1" s="11"/>
      <c r="I1" s="11"/>
    </row>
    <row r="2" spans="3:9" x14ac:dyDescent="0.3">
      <c r="C2" s="7"/>
      <c r="D2" s="7"/>
      <c r="E2" s="7"/>
      <c r="F2" s="7"/>
      <c r="G2" s="7"/>
      <c r="H2" s="7"/>
      <c r="I2" s="7"/>
    </row>
    <row r="3" spans="3:9" x14ac:dyDescent="0.3">
      <c r="C3" s="7" t="s">
        <v>0</v>
      </c>
      <c r="D3" s="7" t="s">
        <v>1</v>
      </c>
      <c r="E3" s="7" t="s">
        <v>2</v>
      </c>
      <c r="F3" s="7" t="s">
        <v>3</v>
      </c>
      <c r="G3" s="7"/>
      <c r="H3" s="7"/>
      <c r="I3" s="7"/>
    </row>
    <row r="4" spans="3:9" x14ac:dyDescent="0.3">
      <c r="C4" s="7"/>
      <c r="D4" s="7"/>
      <c r="E4" s="7"/>
      <c r="F4" s="7" t="s">
        <v>4</v>
      </c>
      <c r="G4" s="7"/>
      <c r="H4" s="7"/>
      <c r="I4" s="7"/>
    </row>
    <row r="5" spans="3:9" x14ac:dyDescent="0.3">
      <c r="C5" s="7">
        <v>-0.5</v>
      </c>
      <c r="D5" s="7">
        <f>C5*LN(C5+1)</f>
        <v>0.34657359027997264</v>
      </c>
      <c r="E5" s="7">
        <f>C6-C5</f>
        <v>0.5</v>
      </c>
      <c r="F5" s="7">
        <f>E5*(D5+D6)/2</f>
        <v>8.6643397569993161E-2</v>
      </c>
      <c r="G5" s="7"/>
      <c r="H5" s="7"/>
      <c r="I5" s="7"/>
    </row>
    <row r="6" spans="3:9" x14ac:dyDescent="0.3">
      <c r="C6" s="7">
        <v>0</v>
      </c>
      <c r="D6" s="7">
        <f>C6*LN(C6+1)</f>
        <v>0</v>
      </c>
      <c r="E6" s="7"/>
      <c r="F6" s="7"/>
      <c r="G6" s="7"/>
      <c r="H6" s="7"/>
      <c r="I6" s="7"/>
    </row>
    <row r="7" spans="3:9" x14ac:dyDescent="0.3">
      <c r="C7"/>
      <c r="D7"/>
      <c r="E7"/>
      <c r="F7"/>
      <c r="G7"/>
      <c r="H7"/>
      <c r="I7"/>
    </row>
    <row r="8" spans="3:9" x14ac:dyDescent="0.3">
      <c r="C8" s="11" t="s">
        <v>13</v>
      </c>
      <c r="D8" s="11"/>
      <c r="E8" s="11"/>
      <c r="F8" s="11"/>
      <c r="G8" s="11"/>
      <c r="H8" s="11"/>
      <c r="I8" s="11"/>
    </row>
    <row r="9" spans="3:9" x14ac:dyDescent="0.3">
      <c r="C9" s="7"/>
      <c r="D9" s="7"/>
      <c r="E9" s="7"/>
      <c r="F9" s="7"/>
      <c r="G9" s="7"/>
      <c r="H9" s="7"/>
      <c r="I9" s="7"/>
    </row>
    <row r="10" spans="3:9" x14ac:dyDescent="0.3">
      <c r="C10" s="7" t="s">
        <v>0</v>
      </c>
      <c r="D10" s="7" t="s">
        <v>1</v>
      </c>
      <c r="E10" s="7" t="s">
        <v>2</v>
      </c>
      <c r="F10" s="7" t="s">
        <v>3</v>
      </c>
      <c r="G10" s="7"/>
      <c r="H10" s="7"/>
      <c r="I10" s="7"/>
    </row>
    <row r="11" spans="3:9" x14ac:dyDescent="0.3">
      <c r="C11" s="7"/>
      <c r="D11" s="7"/>
      <c r="E11" s="7"/>
      <c r="F11" s="7" t="s">
        <v>4</v>
      </c>
      <c r="G11" s="7"/>
      <c r="H11" s="7"/>
      <c r="I11" s="7"/>
    </row>
    <row r="12" spans="3:9" x14ac:dyDescent="0.3">
      <c r="C12" s="7">
        <v>-0.5</v>
      </c>
      <c r="D12" s="7">
        <f>C12*LN(C12+1)</f>
        <v>0.34657359027997264</v>
      </c>
      <c r="E12" s="7">
        <f>C13-C12</f>
        <v>0.25</v>
      </c>
      <c r="F12" s="8">
        <f>($E$12/3)*(D12+4*D13+D14)</f>
        <v>5.2854638560979453E-2</v>
      </c>
      <c r="G12" s="7"/>
      <c r="H12" s="7"/>
      <c r="I12" s="7"/>
    </row>
    <row r="13" spans="3:9" x14ac:dyDescent="0.3">
      <c r="C13" s="7">
        <v>-0.25</v>
      </c>
      <c r="D13" s="7">
        <f>C13*LN(C13+1)</f>
        <v>7.1920518112945225E-2</v>
      </c>
      <c r="E13" s="7"/>
      <c r="F13" s="8" t="s">
        <v>14</v>
      </c>
      <c r="G13" s="7"/>
      <c r="H13" s="7"/>
      <c r="I13" s="7"/>
    </row>
    <row r="14" spans="3:9" x14ac:dyDescent="0.3">
      <c r="C14" s="7">
        <v>0</v>
      </c>
      <c r="D14" s="7">
        <f>C14*LN(C14+1)</f>
        <v>0</v>
      </c>
      <c r="E14" s="7"/>
      <c r="F14" s="8">
        <f>($E$12/3)*(D14+4*D22+D23)</f>
        <v>0</v>
      </c>
      <c r="G14" s="7"/>
      <c r="H14" s="7"/>
      <c r="I14" s="7"/>
    </row>
  </sheetData>
  <mergeCells count="2">
    <mergeCell ref="C1:I1"/>
    <mergeCell ref="C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8D41-129C-458B-A4F8-3093A89B0CC4}">
  <dimension ref="A1:L30"/>
  <sheetViews>
    <sheetView tabSelected="1" topLeftCell="A9" zoomScale="96" zoomScaleNormal="70" workbookViewId="0">
      <selection activeCell="G20" sqref="G20:G21"/>
    </sheetView>
  </sheetViews>
  <sheetFormatPr defaultRowHeight="14.4" x14ac:dyDescent="0.3"/>
  <cols>
    <col min="2" max="2" width="12.77734375" bestFit="1" customWidth="1"/>
    <col min="4" max="4" width="13.88671875" bestFit="1" customWidth="1"/>
    <col min="5" max="5" width="12.77734375" bestFit="1" customWidth="1"/>
    <col min="6" max="6" width="13.33203125" bestFit="1" customWidth="1"/>
    <col min="7" max="7" width="14.77734375" bestFit="1" customWidth="1"/>
    <col min="8" max="8" width="13.6640625" bestFit="1" customWidth="1"/>
  </cols>
  <sheetData>
    <row r="1" spans="1:8" x14ac:dyDescent="0.3">
      <c r="A1" t="s">
        <v>17</v>
      </c>
    </row>
    <row r="5" spans="1:8" x14ac:dyDescent="0.3">
      <c r="A5" s="17" t="s">
        <v>8</v>
      </c>
      <c r="B5" s="17"/>
      <c r="C5" s="17"/>
      <c r="D5" s="17"/>
      <c r="E5" s="17"/>
      <c r="F5" s="17"/>
      <c r="G5" s="17"/>
      <c r="H5" s="17"/>
    </row>
    <row r="6" spans="1:8" x14ac:dyDescent="0.3">
      <c r="A6" s="7"/>
      <c r="B6" s="7"/>
      <c r="C6" s="7"/>
      <c r="D6" s="7"/>
      <c r="E6" s="7"/>
      <c r="F6" s="7"/>
      <c r="G6" s="7"/>
    </row>
    <row r="7" spans="1:8" x14ac:dyDescent="0.3">
      <c r="A7" s="12" t="s">
        <v>0</v>
      </c>
      <c r="B7" s="12" t="s">
        <v>1</v>
      </c>
      <c r="C7" s="12" t="s">
        <v>2</v>
      </c>
      <c r="D7" s="12" t="s">
        <v>3</v>
      </c>
      <c r="E7" s="12"/>
      <c r="F7" s="12" t="s">
        <v>6</v>
      </c>
      <c r="G7" s="12" t="s">
        <v>7</v>
      </c>
      <c r="H7" s="12" t="s">
        <v>21</v>
      </c>
    </row>
    <row r="8" spans="1:8" x14ac:dyDescent="0.3">
      <c r="A8" s="12"/>
      <c r="B8" s="12"/>
      <c r="C8" s="12"/>
      <c r="D8" s="13" t="s">
        <v>4</v>
      </c>
      <c r="E8" s="13" t="s">
        <v>5</v>
      </c>
      <c r="F8" s="12"/>
      <c r="G8" s="12"/>
      <c r="H8" s="12"/>
    </row>
    <row r="9" spans="1:8" x14ac:dyDescent="0.3">
      <c r="A9" s="14">
        <v>-0.25</v>
      </c>
      <c r="B9" s="14">
        <f>(COS(A9))^2</f>
        <v>0.93879128094518627</v>
      </c>
      <c r="C9" s="15">
        <f>A10-A9</f>
        <v>0.5</v>
      </c>
      <c r="D9" s="15">
        <f>C9*(B9+B10)/2</f>
        <v>0.46939564047259313</v>
      </c>
      <c r="E9" s="15">
        <f>(1/2*A10+1/4*SIN(2*A10))-(1/2*A9+1/4*SIN(2*A9))</f>
        <v>0.4897127693021015</v>
      </c>
      <c r="F9" s="15">
        <f>ABS(E9-D9)</f>
        <v>2.0317128829508369E-2</v>
      </c>
      <c r="G9" s="15">
        <f>ABS((C9^3)/12*H11)</f>
        <v>2.0833333333333332E-2</v>
      </c>
      <c r="H9" s="16">
        <f>-2*COS(A9)^2+2*SIN(A9)^2</f>
        <v>-1.7551651237807453</v>
      </c>
    </row>
    <row r="10" spans="1:8" x14ac:dyDescent="0.3">
      <c r="A10" s="14">
        <v>0.25</v>
      </c>
      <c r="B10" s="14">
        <f>(COS(A10))^2</f>
        <v>0.93879128094518627</v>
      </c>
      <c r="C10" s="15"/>
      <c r="D10" s="15"/>
      <c r="E10" s="15"/>
      <c r="F10" s="15"/>
      <c r="G10" s="15"/>
      <c r="H10" s="16">
        <f t="shared" ref="H10:H11" si="0">-2*COS(A10)^2+2*SIN(A10)^2</f>
        <v>-1.7551651237807453</v>
      </c>
    </row>
    <row r="11" spans="1:8" x14ac:dyDescent="0.3">
      <c r="A11">
        <v>0</v>
      </c>
      <c r="H11">
        <f t="shared" si="0"/>
        <v>-2</v>
      </c>
    </row>
    <row r="12" spans="1:8" x14ac:dyDescent="0.3">
      <c r="A12" t="s">
        <v>18</v>
      </c>
    </row>
    <row r="16" spans="1:8" x14ac:dyDescent="0.3">
      <c r="A16" s="17" t="s">
        <v>8</v>
      </c>
      <c r="B16" s="17"/>
      <c r="C16" s="17"/>
      <c r="D16" s="17"/>
      <c r="E16" s="17"/>
      <c r="F16" s="17"/>
      <c r="G16" s="17"/>
      <c r="H16" s="17"/>
    </row>
    <row r="17" spans="1:12" x14ac:dyDescent="0.3">
      <c r="A17" s="7"/>
      <c r="B17" s="7"/>
      <c r="C17" s="7"/>
      <c r="D17" s="7"/>
      <c r="E17" s="7"/>
      <c r="F17" s="7"/>
      <c r="G17" s="7"/>
    </row>
    <row r="18" spans="1:12" x14ac:dyDescent="0.3">
      <c r="A18" s="12" t="s">
        <v>0</v>
      </c>
      <c r="B18" s="12" t="s">
        <v>1</v>
      </c>
      <c r="C18" s="12" t="s">
        <v>2</v>
      </c>
      <c r="D18" s="12" t="s">
        <v>3</v>
      </c>
      <c r="E18" s="12"/>
      <c r="F18" s="12" t="s">
        <v>6</v>
      </c>
      <c r="G18" s="12" t="s">
        <v>7</v>
      </c>
      <c r="H18" s="12" t="s">
        <v>21</v>
      </c>
    </row>
    <row r="19" spans="1:12" x14ac:dyDescent="0.3">
      <c r="A19" s="12"/>
      <c r="B19" s="12"/>
      <c r="C19" s="12"/>
      <c r="D19" s="13" t="s">
        <v>4</v>
      </c>
      <c r="E19" s="13" t="s">
        <v>5</v>
      </c>
      <c r="F19" s="12"/>
      <c r="G19" s="12"/>
      <c r="H19" s="12"/>
    </row>
    <row r="20" spans="1:12" x14ac:dyDescent="0.3">
      <c r="A20" s="14">
        <v>0.75</v>
      </c>
      <c r="B20" s="14">
        <f>(((SIN(A20))^2)-2*A20*SIN(A20)+1)</f>
        <v>0.44217325913114724</v>
      </c>
      <c r="C20" s="15">
        <f>A21-A20</f>
        <v>0.55000000000000004</v>
      </c>
      <c r="D20" s="15">
        <f>C20*(B20+B21)/2</f>
        <v>-3.7024252723997224E-2</v>
      </c>
      <c r="E20" s="15">
        <f>(3/2*A21-1/4*SIN(2*A21)+2*A21*COS(A21)-2*SIN(A21))-(3/2*A20-1/4*SIN(2*A20)+2*A20*COS(A20)-2*SIN(A20))</f>
        <v>-2.0376795978874096E-2</v>
      </c>
      <c r="F20" s="15">
        <f>ABS(E20-D20)</f>
        <v>1.6647456745123128E-2</v>
      </c>
      <c r="G20" s="15">
        <f>ABS((C20^3)/12*H20)</f>
        <v>2.4440805444356371E-2</v>
      </c>
      <c r="H20" s="16">
        <f>2*A20*SIN(A20)+2*COS(2*A20)-4*COS(A20)</f>
        <v>-1.7628229321248765</v>
      </c>
    </row>
    <row r="21" spans="1:12" x14ac:dyDescent="0.3">
      <c r="A21" s="14">
        <v>1.3</v>
      </c>
      <c r="B21" s="14">
        <f>(((SIN(A21))^2)-2*A21*SIN(A21)+1)</f>
        <v>-0.57680690540022805</v>
      </c>
      <c r="C21" s="15"/>
      <c r="D21" s="15"/>
      <c r="E21" s="15"/>
      <c r="F21" s="15"/>
      <c r="G21" s="15"/>
      <c r="H21" s="16">
        <f>2*A21*SIN(A21)+2*COS(2*A21)-4*COS(A21)</f>
        <v>-0.27852153915154232</v>
      </c>
    </row>
    <row r="30" spans="1:12" x14ac:dyDescent="0.3">
      <c r="A30" t="s">
        <v>19</v>
      </c>
      <c r="L30" t="s">
        <v>20</v>
      </c>
    </row>
  </sheetData>
  <mergeCells count="26">
    <mergeCell ref="H18:H19"/>
    <mergeCell ref="A16:H16"/>
    <mergeCell ref="A5:H5"/>
    <mergeCell ref="A7:A8"/>
    <mergeCell ref="B7:B8"/>
    <mergeCell ref="C7:C8"/>
    <mergeCell ref="F7:F8"/>
    <mergeCell ref="G7:G8"/>
    <mergeCell ref="H7:H8"/>
    <mergeCell ref="C9:C10"/>
    <mergeCell ref="D9:D10"/>
    <mergeCell ref="E9:E10"/>
    <mergeCell ref="F9:F10"/>
    <mergeCell ref="G9:G10"/>
    <mergeCell ref="C20:C21"/>
    <mergeCell ref="D20:D21"/>
    <mergeCell ref="E20:E21"/>
    <mergeCell ref="F20:F21"/>
    <mergeCell ref="G20:G21"/>
    <mergeCell ref="D7:E7"/>
    <mergeCell ref="D18:E18"/>
    <mergeCell ref="A18:A19"/>
    <mergeCell ref="B18:B19"/>
    <mergeCell ref="C18:C19"/>
    <mergeCell ref="F18:F19"/>
    <mergeCell ref="G18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burden 1a</vt:lpstr>
      <vt:lpstr>kuis</vt:lpstr>
      <vt:lpstr>penugasan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Priyan Husna</dc:creator>
  <cp:lastModifiedBy>Zahira Priyan Husna</cp:lastModifiedBy>
  <dcterms:created xsi:type="dcterms:W3CDTF">2025-07-02T04:20:29Z</dcterms:created>
  <dcterms:modified xsi:type="dcterms:W3CDTF">2025-07-03T08:08:00Z</dcterms:modified>
</cp:coreProperties>
</file>