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Default Extension="png" ContentType="image/png"/>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0" yWindow="0" windowWidth="17115" windowHeight="7530"/>
  </bookViews>
  <sheets>
    <sheet name="anchor_adjust Ex 3" sheetId="1" r:id="rId1"/>
    <sheet name="clean_and_moral Ex 4" sheetId="5" r:id="rId2"/>
    <sheet name="gender_math_IAT Ex 5" sheetId="4" r:id="rId3"/>
    <sheet name="superstition_golf Ex 6 7" sheetId="12" r:id="rId4"/>
    <sheet name="flag_priming" sheetId="13" r:id="rId5"/>
    <sheet name="Carpenter1" sheetId="14" r:id="rId6"/>
    <sheet name="Carpenter2" sheetId="15" r:id="rId7"/>
  </sheets>
  <definedNames>
    <definedName name="_xlnm._FilterDatabase" localSheetId="0" hidden="1">'anchor_adjust Ex 3'!$A$1:$H$91</definedName>
    <definedName name="_xlnm._FilterDatabase" localSheetId="1" hidden="1">'clean_and_moral Ex 4'!$E$2:$G$210</definedName>
    <definedName name="_xlnm._FilterDatabase" localSheetId="4" hidden="1">flag_priming!$A$1:$E$91</definedName>
    <definedName name="_xlnm._FilterDatabase" localSheetId="2" hidden="1">'gender_math_IAT Ex 5'!$F$1:$I$156</definedName>
    <definedName name="_xlnm._FilterDatabase" localSheetId="3" hidden="1">'superstition_golf Ex 6 7'!$A$1:$G$112</definedName>
  </definedNames>
  <calcPr calcId="114210"/>
</workbook>
</file>

<file path=xl/calcChain.xml><?xml version="1.0" encoding="utf-8"?>
<calcChain xmlns="http://schemas.openxmlformats.org/spreadsheetml/2006/main">
  <c r="E2" i="15"/>
  <c r="E3"/>
  <c r="F3"/>
  <c r="H3"/>
  <c r="I3"/>
  <c r="K3"/>
  <c r="M3"/>
  <c r="O3"/>
  <c r="I4"/>
  <c r="E6"/>
  <c r="F6"/>
  <c r="H6"/>
  <c r="J6"/>
  <c r="E9"/>
  <c r="E11"/>
  <c r="G11"/>
  <c r="E13"/>
  <c r="E2" i="14"/>
  <c r="E3"/>
  <c r="F3"/>
  <c r="H3"/>
  <c r="I3"/>
  <c r="K3"/>
  <c r="M3"/>
  <c r="O3"/>
  <c r="I4"/>
  <c r="E6"/>
  <c r="F6"/>
  <c r="H6"/>
  <c r="J6"/>
  <c r="E9"/>
  <c r="E11"/>
  <c r="G11"/>
  <c r="E13"/>
  <c r="I60" i="12"/>
  <c r="K60"/>
  <c r="L60"/>
  <c r="J60"/>
  <c r="N158" i="4"/>
  <c r="M158"/>
  <c r="L91"/>
  <c r="K91"/>
  <c r="G211" i="5"/>
  <c r="L211"/>
  <c r="K211"/>
  <c r="J43"/>
  <c r="I43"/>
  <c r="O93" i="1"/>
  <c r="N93"/>
  <c r="F92"/>
  <c r="M93"/>
  <c r="L93"/>
  <c r="K92"/>
  <c r="J92"/>
  <c r="AC1"/>
  <c r="F2" i="12"/>
  <c r="F3"/>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alcChain>
</file>

<file path=xl/sharedStrings.xml><?xml version="1.0" encoding="utf-8"?>
<sst xmlns="http://schemas.openxmlformats.org/spreadsheetml/2006/main" count="1771" uniqueCount="168">
  <si>
    <t>lowanchor</t>
  </si>
  <si>
    <t>highanchor</t>
  </si>
  <si>
    <t>ithaca</t>
  </si>
  <si>
    <t>sdsu</t>
  </si>
  <si>
    <t>SessionID</t>
  </si>
  <si>
    <t>Location</t>
  </si>
  <si>
    <t>babies_anchor</t>
  </si>
  <si>
    <t>chicago_anchor</t>
  </si>
  <si>
    <t>everest_anchor</t>
  </si>
  <si>
    <t>babies_est</t>
  </si>
  <si>
    <t>chicago_est</t>
  </si>
  <si>
    <t>everest_est</t>
  </si>
  <si>
    <t>male</t>
  </si>
  <si>
    <t>female</t>
  </si>
  <si>
    <t>Gender</t>
  </si>
  <si>
    <t>IAT_Score</t>
  </si>
  <si>
    <t>neutral priming</t>
  </si>
  <si>
    <t>clean priming</t>
  </si>
  <si>
    <t>Participant</t>
  </si>
  <si>
    <t>Condition</t>
  </si>
  <si>
    <t>Moral_Judgements</t>
  </si>
  <si>
    <t>Schnall, Benton &amp; Harvey (2014)</t>
  </si>
  <si>
    <t>Johnson, Cheung &amp; Donnellan (2014)</t>
  </si>
  <si>
    <t>ID</t>
  </si>
  <si>
    <t>A19</t>
  </si>
  <si>
    <t>J10</t>
  </si>
  <si>
    <t>J29</t>
  </si>
  <si>
    <t>J3</t>
  </si>
  <si>
    <t>M32</t>
  </si>
  <si>
    <t>M58</t>
  </si>
  <si>
    <t>M18</t>
  </si>
  <si>
    <t>M22</t>
  </si>
  <si>
    <t>M45</t>
  </si>
  <si>
    <t>A15</t>
  </si>
  <si>
    <t>A18</t>
  </si>
  <si>
    <t>J31</t>
  </si>
  <si>
    <t>J32</t>
  </si>
  <si>
    <t>J34</t>
  </si>
  <si>
    <t>M33</t>
  </si>
  <si>
    <t>M42</t>
  </si>
  <si>
    <t>A16</t>
  </si>
  <si>
    <t>M12</t>
  </si>
  <si>
    <t>M27</t>
  </si>
  <si>
    <t>M6</t>
  </si>
  <si>
    <t>A14</t>
  </si>
  <si>
    <t>J17</t>
  </si>
  <si>
    <t>J20</t>
  </si>
  <si>
    <t>J22</t>
  </si>
  <si>
    <t>J23</t>
  </si>
  <si>
    <t>J28</t>
  </si>
  <si>
    <t>M13</t>
  </si>
  <si>
    <t>M15</t>
  </si>
  <si>
    <t>M17</t>
  </si>
  <si>
    <t>M28</t>
  </si>
  <si>
    <t>M30</t>
  </si>
  <si>
    <t>M31</t>
  </si>
  <si>
    <t>M39</t>
  </si>
  <si>
    <t>M8</t>
  </si>
  <si>
    <t>J19</t>
  </si>
  <si>
    <t>J25</t>
  </si>
  <si>
    <t>J5</t>
  </si>
  <si>
    <t>M20</t>
  </si>
  <si>
    <t>M29</t>
  </si>
  <si>
    <t>M48</t>
  </si>
  <si>
    <t>M51</t>
  </si>
  <si>
    <t>A4</t>
  </si>
  <si>
    <t>J21</t>
  </si>
  <si>
    <t>J4</t>
  </si>
  <si>
    <t>M19</t>
  </si>
  <si>
    <t>M24</t>
  </si>
  <si>
    <t>M36</t>
  </si>
  <si>
    <t>M37</t>
  </si>
  <si>
    <t>M9</t>
  </si>
  <si>
    <t>A17</t>
  </si>
  <si>
    <t>J33</t>
  </si>
  <si>
    <t>M3</t>
  </si>
  <si>
    <t>J35</t>
  </si>
  <si>
    <t>M10</t>
  </si>
  <si>
    <t>A5</t>
  </si>
  <si>
    <t>A9</t>
  </si>
  <si>
    <t>M23</t>
  </si>
  <si>
    <t>M38</t>
  </si>
  <si>
    <t>M57</t>
  </si>
  <si>
    <t>M25</t>
  </si>
  <si>
    <t>A1</t>
  </si>
  <si>
    <t>J1</t>
  </si>
  <si>
    <t>J16</t>
  </si>
  <si>
    <t>M14</t>
  </si>
  <si>
    <t>M46</t>
  </si>
  <si>
    <t>A13</t>
  </si>
  <si>
    <t>A20</t>
  </si>
  <si>
    <t>A8</t>
  </si>
  <si>
    <t>J30</t>
  </si>
  <si>
    <t>J6</t>
  </si>
  <si>
    <t>M34</t>
  </si>
  <si>
    <t>M54</t>
  </si>
  <si>
    <t>A11</t>
  </si>
  <si>
    <t>A2</t>
  </si>
  <si>
    <t>A6</t>
  </si>
  <si>
    <t>A7</t>
  </si>
  <si>
    <t>J13</t>
  </si>
  <si>
    <t>J15</t>
  </si>
  <si>
    <t>J2</t>
  </si>
  <si>
    <t>M11</t>
  </si>
  <si>
    <t>M2</t>
  </si>
  <si>
    <t>M35</t>
  </si>
  <si>
    <t>M43</t>
  </si>
  <si>
    <t>M52</t>
  </si>
  <si>
    <t>M55</t>
  </si>
  <si>
    <t>M59</t>
  </si>
  <si>
    <t>M7</t>
  </si>
  <si>
    <t>A10</t>
  </si>
  <si>
    <t>M1</t>
  </si>
  <si>
    <t>M21</t>
  </si>
  <si>
    <t>M26</t>
  </si>
  <si>
    <t>M5</t>
  </si>
  <si>
    <t>J11</t>
  </si>
  <si>
    <t>J12</t>
  </si>
  <si>
    <t>J7</t>
  </si>
  <si>
    <t>M41</t>
  </si>
  <si>
    <t>M44</t>
  </si>
  <si>
    <t>M47</t>
  </si>
  <si>
    <t>M50</t>
  </si>
  <si>
    <t>M56</t>
  </si>
  <si>
    <t>A3</t>
  </si>
  <si>
    <t>J24</t>
  </si>
  <si>
    <t>J9</t>
  </si>
  <si>
    <t>M4</t>
  </si>
  <si>
    <t>M40</t>
  </si>
  <si>
    <t>M53</t>
  </si>
  <si>
    <t>J18</t>
  </si>
  <si>
    <t>J27</t>
  </si>
  <si>
    <t>J8</t>
  </si>
  <si>
    <t>A12</t>
  </si>
  <si>
    <t>J26</t>
  </si>
  <si>
    <t>Golf_Score</t>
  </si>
  <si>
    <t>Felt_Lucky_1</t>
  </si>
  <si>
    <t>Felt_Lucky_2</t>
  </si>
  <si>
    <t>Felt_Lucky_Avg</t>
  </si>
  <si>
    <t>Male</t>
  </si>
  <si>
    <t>Female</t>
  </si>
  <si>
    <t>Control</t>
  </si>
  <si>
    <t>Lucky</t>
  </si>
  <si>
    <t>Babies</t>
  </si>
  <si>
    <t>Low</t>
  </si>
  <si>
    <t>High</t>
  </si>
  <si>
    <t>Chicago</t>
  </si>
  <si>
    <t>Everest</t>
  </si>
  <si>
    <t>Neutral</t>
  </si>
  <si>
    <t>Clean</t>
  </si>
  <si>
    <t>Ithaca</t>
  </si>
  <si>
    <t>SDSU</t>
  </si>
  <si>
    <t>sessionID</t>
  </si>
  <si>
    <t>location</t>
  </si>
  <si>
    <t>filter</t>
  </si>
  <si>
    <t>flag_group</t>
  </si>
  <si>
    <t>flag_dv</t>
  </si>
  <si>
    <t>include</t>
  </si>
  <si>
    <t>flag prime</t>
  </si>
  <si>
    <t>no prime</t>
  </si>
  <si>
    <t>exclude</t>
  </si>
  <si>
    <t>Fluent</t>
  </si>
  <si>
    <t>Halting</t>
  </si>
  <si>
    <t>Mean</t>
  </si>
  <si>
    <t>sp</t>
  </si>
  <si>
    <t>SD</t>
  </si>
  <si>
    <t>N</t>
  </si>
  <si>
    <t>M</t>
  </si>
</sst>
</file>

<file path=xl/styles.xml><?xml version="1.0" encoding="utf-8"?>
<styleSheet xmlns="http://schemas.openxmlformats.org/spreadsheetml/2006/main">
  <fonts count="6">
    <font>
      <sz val="11"/>
      <color theme="1"/>
      <name val="Calibri"/>
      <family val="2"/>
      <scheme val="minor"/>
    </font>
    <font>
      <sz val="10"/>
      <color indexed="8"/>
      <name val="Arial"/>
      <family val="2"/>
    </font>
    <font>
      <b/>
      <sz val="11"/>
      <color indexed="8"/>
      <name val="Calibri"/>
      <family val="2"/>
    </font>
    <font>
      <sz val="8"/>
      <name val="Calibri"/>
      <family val="2"/>
    </font>
    <font>
      <sz val="12"/>
      <color indexed="8"/>
      <name val="Times New Roman"/>
      <family val="1"/>
    </font>
    <font>
      <i/>
      <sz val="12"/>
      <color indexed="8"/>
      <name val="Times New Roman"/>
      <family val="1"/>
    </font>
  </fonts>
  <fills count="5">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7"/>
        <bgColor indexed="64"/>
      </patternFill>
    </fill>
  </fills>
  <borders count="5">
    <border>
      <left/>
      <right/>
      <top/>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s>
  <cellStyleXfs count="1">
    <xf numFmtId="0" fontId="0" fillId="0" borderId="0"/>
  </cellStyleXfs>
  <cellXfs count="15">
    <xf numFmtId="0" fontId="0" fillId="0" borderId="0" xfId="0"/>
    <xf numFmtId="0" fontId="1" fillId="0" borderId="0" xfId="0" applyFont="1"/>
    <xf numFmtId="0" fontId="0" fillId="0" borderId="0" xfId="0" applyAlignment="1">
      <alignment wrapText="1"/>
    </xf>
    <xf numFmtId="0" fontId="2" fillId="0" borderId="0" xfId="0" applyFont="1"/>
    <xf numFmtId="0" fontId="0" fillId="2" borderId="0" xfId="0" applyFill="1"/>
    <xf numFmtId="0" fontId="0" fillId="3" borderId="0" xfId="0" applyFill="1"/>
    <xf numFmtId="0" fontId="2" fillId="4" borderId="0" xfId="0" applyFont="1" applyFill="1"/>
    <xf numFmtId="0" fontId="0" fillId="4" borderId="0" xfId="0" applyFill="1"/>
    <xf numFmtId="0" fontId="4" fillId="0" borderId="1"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9" fontId="4" fillId="0" borderId="4" xfId="0" applyNumberFormat="1" applyFont="1" applyBorder="1" applyAlignment="1">
      <alignment vertical="center" wrapText="1"/>
    </xf>
    <xf numFmtId="9" fontId="0" fillId="0" borderId="0" xfId="0" applyNumberFormat="1"/>
    <xf numFmtId="0" fontId="4" fillId="0" borderId="4" xfId="0" applyFont="1" applyBorder="1" applyAlignment="1">
      <alignment vertical="center" wrapText="1"/>
    </xf>
    <xf numFmtId="0" fontId="5" fillId="0" borderId="3" xfId="0" applyFont="1" applyBorder="1" applyAlignment="1">
      <alignment vertical="center" wrapText="1"/>
    </xf>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drawing4.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15</xdr:col>
      <xdr:colOff>190500</xdr:colOff>
      <xdr:row>0</xdr:row>
      <xdr:rowOff>85724</xdr:rowOff>
    </xdr:from>
    <xdr:to>
      <xdr:col>30</xdr:col>
      <xdr:colOff>293769</xdr:colOff>
      <xdr:row>42</xdr:row>
      <xdr:rowOff>133349</xdr:rowOff>
    </xdr:to>
    <xdr:sp macro="" textlink="">
      <xdr:nvSpPr>
        <xdr:cNvPr id="2" name="TextBox 1"/>
        <xdr:cNvSpPr txBox="1"/>
      </xdr:nvSpPr>
      <xdr:spPr>
        <a:xfrm>
          <a:off x="7800975" y="142874"/>
          <a:ext cx="6553200" cy="804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ManyLabs 1: Replication of classic anchor/adjust effect.</a:t>
          </a:r>
        </a:p>
        <a:p>
          <a:endParaRPr lang="en-US" sz="1100"/>
        </a:p>
        <a:p>
          <a:r>
            <a:rPr lang="en-US" sz="1100"/>
            <a:t>To what extent does the</a:t>
          </a:r>
          <a:r>
            <a:rPr lang="en-US" sz="1100" baseline="0"/>
            <a:t> wording of a question influence one's judgement?  This data investigates a specific type of wording influence: a numerical anchor.  Participants were asked to estimate three different quantities (number of babies born in the U.S. each day; population of Chicago; height of Mounter Everest).  For each question, though, participants were either given a low or high numerical anchor (see below).  For example, they were told either that the number of babies born in the U.S. was more than 200,000 (low anchor) or less than 5,000,000 (high anchor).  The question is: to what extent does having a low or high anchor in mind influence the estimate made?</a:t>
          </a:r>
          <a:endParaRPr lang="en-US" sz="1100"/>
        </a:p>
        <a:p>
          <a:endParaRPr lang="en-US" sz="1100"/>
        </a:p>
        <a:p>
          <a:r>
            <a:rPr lang="en-US" sz="1100"/>
            <a:t>* sessionID</a:t>
          </a:r>
          <a:r>
            <a:rPr lang="en-US" sz="1100" baseline="0"/>
            <a:t> - </a:t>
          </a:r>
        </a:p>
        <a:p>
          <a:r>
            <a:rPr lang="en-US" sz="1100" baseline="0"/>
            <a:t>* location - lab that ran the study</a:t>
          </a:r>
        </a:p>
        <a:p>
          <a:r>
            <a:rPr lang="en-US" sz="1100" baseline="0"/>
            <a:t>* babies_anchor -- "low anchor" (100) or "high anchor" (50,000)</a:t>
          </a:r>
        </a:p>
        <a:p>
          <a:r>
            <a:rPr lang="en-US" sz="1100" baseline="0"/>
            <a:t>* babies_est - participant's estimate of # babies born/day</a:t>
          </a:r>
        </a:p>
        <a:p>
          <a:r>
            <a:rPr lang="en-US" sz="1100" baseline="0"/>
            <a:t>* chicago_anchor - "low anchor" (200,00) or "high anchor" (5,000,000)</a:t>
          </a:r>
        </a:p>
        <a:p>
          <a:r>
            <a:rPr lang="en-US" sz="1100"/>
            <a:t>* chicago_est</a:t>
          </a:r>
          <a:r>
            <a:rPr lang="en-US" sz="1100" baseline="0"/>
            <a:t> - participant's estimate of population of Chicago</a:t>
          </a:r>
        </a:p>
        <a:p>
          <a:r>
            <a:rPr lang="en-US" sz="1100" baseline="0"/>
            <a:t>* everest_anchor - "low anchor" (2,000 feet) or "high anchor" (45,500 feet)</a:t>
          </a:r>
        </a:p>
        <a:p>
          <a:r>
            <a:rPr lang="en-US" sz="1100" baseline="0"/>
            <a:t>* everest_est - participant's estimate of height of Everest (in feet)</a:t>
          </a:r>
        </a:p>
        <a:p>
          <a:endParaRPr lang="en-US" sz="1100"/>
        </a:p>
        <a:p>
          <a:endParaRPr lang="en-US" sz="1100"/>
        </a:p>
        <a:p>
          <a:r>
            <a:rPr lang="en-US" sz="1100" b="1"/>
            <a:t>Anchors:</a:t>
          </a:r>
          <a:endParaRPr lang="en-US" sz="1100"/>
        </a:p>
        <a:p>
          <a:r>
            <a:rPr lang="en-US" sz="1100" u="sng"/>
            <a:t>Babies:</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Low: More than 100 babies are born per day in the United States. How many babies do you think are born in the U.S. each day?   </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High: Less than 50,000 babies are born per day in the United States. How many babies do you think are born in the U.S. each day? </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u="sng">
              <a:solidFill>
                <a:schemeClr val="dk1"/>
              </a:solidFill>
              <a:effectLst/>
              <a:latin typeface="+mn-lt"/>
              <a:ea typeface="+mn-ea"/>
              <a:cs typeface="+mn-cs"/>
            </a:rPr>
            <a:t>Population:</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Low:</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population of Chicago is more than 200,000. What do you think the population of Chicago is?  </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High: The population of Chicago is less than 5,000,000. What do you think the population of Chicago is?  </a:t>
          </a:r>
          <a:endParaRPr lang="en-US">
            <a:effectLst/>
          </a:endParaRPr>
        </a:p>
        <a:p>
          <a:endParaRPr lang="en-US" sz="1100"/>
        </a:p>
        <a:p>
          <a:r>
            <a:rPr lang="en-US" sz="1100" u="sng"/>
            <a:t>Everest:</a:t>
          </a:r>
        </a:p>
        <a:p>
          <a:r>
            <a:rPr lang="en-US" sz="1100"/>
            <a:t>High: </a:t>
          </a:r>
          <a:r>
            <a:rPr lang="en-US" sz="1100">
              <a:solidFill>
                <a:schemeClr val="dk1"/>
              </a:solidFill>
              <a:effectLst/>
              <a:latin typeface="+mn-lt"/>
              <a:ea typeface="+mn-ea"/>
              <a:cs typeface="+mn-cs"/>
            </a:rPr>
            <a:t>Mount Everest is shorter than 45,500 feet. How tall do you think Mount Everest is?  </a:t>
          </a:r>
        </a:p>
        <a:p>
          <a:pPr marL="0" marR="0" indent="0" defTabSz="914400" eaLnBrk="1" fontAlgn="auto" latinLnBrk="0" hangingPunct="1">
            <a:lnSpc>
              <a:spcPct val="100000"/>
            </a:lnSpc>
            <a:spcBef>
              <a:spcPts val="0"/>
            </a:spcBef>
            <a:spcAft>
              <a:spcPts val="0"/>
            </a:spcAft>
            <a:buClrTx/>
            <a:buSzTx/>
            <a:buFontTx/>
            <a:buNone/>
            <a:tabLst/>
            <a:defRPr/>
          </a:pPr>
          <a:r>
            <a:rPr lang="en-US" sz="1100"/>
            <a:t>Low: </a:t>
          </a:r>
          <a:r>
            <a:rPr lang="en-US" sz="1100">
              <a:solidFill>
                <a:schemeClr val="dk1"/>
              </a:solidFill>
              <a:effectLst/>
              <a:latin typeface="+mn-lt"/>
              <a:ea typeface="+mn-ea"/>
              <a:cs typeface="+mn-cs"/>
            </a:rPr>
            <a:t>Mount Everest is taller than 2,000 feet.  How tall do you think Mount Everest is?  </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This is data is</a:t>
          </a:r>
          <a:r>
            <a:rPr lang="en-US" sz="1100" baseline="0">
              <a:solidFill>
                <a:schemeClr val="dk1"/>
              </a:solidFill>
              <a:effectLst/>
              <a:latin typeface="+mn-lt"/>
              <a:ea typeface="+mn-ea"/>
              <a:cs typeface="+mn-cs"/>
            </a:rPr>
            <a:t> available online at https://osf.io/wx7ck/ and is </a:t>
          </a:r>
          <a:r>
            <a:rPr lang="en-US" sz="1100">
              <a:solidFill>
                <a:schemeClr val="dk1"/>
              </a:solidFill>
              <a:effectLst/>
              <a:latin typeface="+mn-lt"/>
              <a:ea typeface="+mn-ea"/>
              <a:cs typeface="+mn-cs"/>
            </a:rPr>
            <a:t>from one replication site</a:t>
          </a:r>
          <a:r>
            <a:rPr lang="en-US" sz="1100" baseline="0">
              <a:solidFill>
                <a:schemeClr val="dk1"/>
              </a:solidFill>
              <a:effectLst/>
              <a:latin typeface="+mn-lt"/>
              <a:ea typeface="+mn-ea"/>
              <a:cs typeface="+mn-cs"/>
            </a:rPr>
            <a:t> (Ithaca) of this study:</a:t>
          </a: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Klein, R. A., Ratliff, K. A., Vianello, M., Adams ., R. B., Bahník, Š., Bernstein, M. J., … Nosek, B. A. (2014). Investigating Variation in Replicability. </a:t>
          </a:r>
          <a:r>
            <a:rPr lang="en-US" sz="1100" i="1">
              <a:solidFill>
                <a:schemeClr val="dk1"/>
              </a:solidFill>
              <a:effectLst/>
              <a:latin typeface="+mn-lt"/>
              <a:ea typeface="+mn-ea"/>
              <a:cs typeface="+mn-cs"/>
            </a:rPr>
            <a:t>Social Psychology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45</a:t>
          </a:r>
          <a:r>
            <a:rPr lang="en-US" sz="1100">
              <a:solidFill>
                <a:schemeClr val="dk1"/>
              </a:solidFill>
              <a:effectLst/>
              <a:latin typeface="+mn-lt"/>
              <a:ea typeface="+mn-ea"/>
              <a:cs typeface="+mn-cs"/>
            </a:rPr>
            <a:t>(3), 142–152. http://doi.org/10.1027/1864-9335/a000178</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The original study exploring this effect</a:t>
          </a:r>
          <a:r>
            <a:rPr lang="en-US" baseline="0">
              <a:effectLst/>
            </a:rPr>
            <a:t> is:</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Jacowitz, K. E., &amp; Kahneman, D. (1995). Measures of Anchoring in Estimation Tasks. </a:t>
          </a:r>
          <a:r>
            <a:rPr lang="en-US" i="1">
              <a:effectLst/>
            </a:rPr>
            <a:t>Personality and Social Psychology Bulletin</a:t>
          </a:r>
          <a:r>
            <a:rPr lang="en-US">
              <a:effectLst/>
            </a:rPr>
            <a:t>, </a:t>
          </a:r>
          <a:r>
            <a:rPr lang="en-US" i="1">
              <a:effectLst/>
            </a:rPr>
            <a:t>21</a:t>
          </a:r>
          <a:r>
            <a:rPr lang="en-US">
              <a:effectLst/>
            </a:rPr>
            <a:t>(11), 1161–1166. http://doi.org/10.1177/01461672952111004</a:t>
          </a:r>
        </a:p>
      </xdr:txBody>
    </xdr:sp>
    <xdr:clientData/>
  </xdr:twoCellAnchor>
  <xdr:twoCellAnchor editAs="oneCell">
    <xdr:from>
      <xdr:col>25</xdr:col>
      <xdr:colOff>9525</xdr:colOff>
      <xdr:row>0</xdr:row>
      <xdr:rowOff>152400</xdr:rowOff>
    </xdr:from>
    <xdr:to>
      <xdr:col>48</xdr:col>
      <xdr:colOff>514350</xdr:colOff>
      <xdr:row>42</xdr:row>
      <xdr:rowOff>133350</xdr:rowOff>
    </xdr:to>
    <xdr:pic>
      <xdr:nvPicPr>
        <xdr:cNvPr id="1026" name="Picture 5"/>
        <xdr:cNvPicPr>
          <a:picLocks noChangeAspect="1" noChangeArrowheads="1"/>
        </xdr:cNvPicPr>
      </xdr:nvPicPr>
      <xdr:blipFill>
        <a:blip xmlns:r="http://schemas.openxmlformats.org/officeDocument/2006/relationships" r:embed="rId1" cstate="print"/>
        <a:srcRect/>
        <a:stretch>
          <a:fillRect/>
        </a:stretch>
      </xdr:blipFill>
      <xdr:spPr bwMode="auto">
        <a:xfrm>
          <a:off x="20631150" y="152400"/>
          <a:ext cx="14525625" cy="7981950"/>
        </a:xfrm>
        <a:prstGeom prst="rect">
          <a:avLst/>
        </a:prstGeom>
        <a:noFill/>
        <a:ln w="9525">
          <a:noFill/>
          <a:miter lim="800000"/>
          <a:headEnd/>
          <a:tailEnd/>
        </a:ln>
      </xdr:spPr>
    </xdr:pic>
    <xdr:clientData/>
  </xdr:twoCellAnchor>
  <xdr:twoCellAnchor editAs="oneCell">
    <xdr:from>
      <xdr:col>16</xdr:col>
      <xdr:colOff>571500</xdr:colOff>
      <xdr:row>43</xdr:row>
      <xdr:rowOff>57150</xdr:rowOff>
    </xdr:from>
    <xdr:to>
      <xdr:col>42</xdr:col>
      <xdr:colOff>409575</xdr:colOff>
      <xdr:row>86</xdr:row>
      <xdr:rowOff>152400</xdr:rowOff>
    </xdr:to>
    <xdr:pic>
      <xdr:nvPicPr>
        <xdr:cNvPr id="1027" name="Picture 6"/>
        <xdr:cNvPicPr>
          <a:picLocks noChangeAspect="1" noChangeArrowheads="1"/>
        </xdr:cNvPicPr>
      </xdr:nvPicPr>
      <xdr:blipFill>
        <a:blip xmlns:r="http://schemas.openxmlformats.org/officeDocument/2006/relationships" r:embed="rId2" cstate="print"/>
        <a:srcRect/>
        <a:stretch>
          <a:fillRect/>
        </a:stretch>
      </xdr:blipFill>
      <xdr:spPr bwMode="auto">
        <a:xfrm>
          <a:off x="15706725" y="8248650"/>
          <a:ext cx="15687675" cy="8286750"/>
        </a:xfrm>
        <a:prstGeom prst="rect">
          <a:avLst/>
        </a:prstGeom>
        <a:noFill/>
        <a:ln w="9525">
          <a:noFill/>
          <a:miter lim="800000"/>
          <a:headEnd/>
          <a:tailEnd/>
        </a:ln>
      </xdr:spPr>
    </xdr:pic>
    <xdr:clientData/>
  </xdr:twoCellAnchor>
  <xdr:twoCellAnchor editAs="oneCell">
    <xdr:from>
      <xdr:col>15</xdr:col>
      <xdr:colOff>161925</xdr:colOff>
      <xdr:row>87</xdr:row>
      <xdr:rowOff>85725</xdr:rowOff>
    </xdr:from>
    <xdr:to>
      <xdr:col>39</xdr:col>
      <xdr:colOff>485775</xdr:colOff>
      <xdr:row>129</xdr:row>
      <xdr:rowOff>161925</xdr:rowOff>
    </xdr:to>
    <xdr:pic>
      <xdr:nvPicPr>
        <xdr:cNvPr id="1028" name="Picture 7"/>
        <xdr:cNvPicPr>
          <a:picLocks noChangeAspect="1" noChangeArrowheads="1"/>
        </xdr:cNvPicPr>
      </xdr:nvPicPr>
      <xdr:blipFill>
        <a:blip xmlns:r="http://schemas.openxmlformats.org/officeDocument/2006/relationships" r:embed="rId3" cstate="print"/>
        <a:srcRect/>
        <a:stretch>
          <a:fillRect/>
        </a:stretch>
      </xdr:blipFill>
      <xdr:spPr bwMode="auto">
        <a:xfrm>
          <a:off x="14335125" y="16659225"/>
          <a:ext cx="15306675" cy="80772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552450</xdr:colOff>
      <xdr:row>0</xdr:row>
      <xdr:rowOff>38100</xdr:rowOff>
    </xdr:from>
    <xdr:to>
      <xdr:col>22</xdr:col>
      <xdr:colOff>238125</xdr:colOff>
      <xdr:row>29</xdr:row>
      <xdr:rowOff>76200</xdr:rowOff>
    </xdr:to>
    <xdr:sp macro="" textlink="">
      <xdr:nvSpPr>
        <xdr:cNvPr id="2" name="TextBox 1"/>
        <xdr:cNvSpPr txBox="1"/>
      </xdr:nvSpPr>
      <xdr:spPr>
        <a:xfrm>
          <a:off x="7210425" y="161925"/>
          <a:ext cx="6553200" cy="556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Two different studies of influences</a:t>
          </a:r>
          <a:r>
            <a:rPr lang="en-US" sz="1100" baseline="0"/>
            <a:t> on our </a:t>
          </a:r>
          <a:r>
            <a:rPr lang="en-US" sz="1100"/>
            <a:t>moral attitudes</a:t>
          </a:r>
        </a:p>
        <a:p>
          <a:endParaRPr lang="en-US" sz="1100"/>
        </a:p>
        <a:p>
          <a:r>
            <a:rPr lang="en-US" sz="1100"/>
            <a:t>Some</a:t>
          </a:r>
          <a:r>
            <a:rPr lang="en-US" sz="1100" baseline="0"/>
            <a:t> researchers believe that moral judgements are based not only on rational considerations but on one's current emotional state.  To what extent can recent emotional experiences influence moral judgements?  Schnall et al. (2008) examined this question by manipulating feelings of cleanliness and purity and then observing if this changes how harshly participants judged the morality of others.  In Study 1, Schnall et al. </a:t>
          </a:r>
          <a:r>
            <a:rPr lang="en-US" sz="1100"/>
            <a:t>(2008) asked participants</a:t>
          </a:r>
          <a:r>
            <a:rPr lang="en-US" sz="1100" baseline="0"/>
            <a:t> to complete a word scramble task with either neutral words (neutral priming) or words related to cleanliness (cleanliness prime).  All students then completed completed a set of moral judgements about controversial scenarios (Moral_judgement - average of all 6 items, each rated on a scale fom 0-9).  The data from this study is on the left.</a:t>
          </a:r>
        </a:p>
        <a:p>
          <a:endParaRPr lang="en-US" sz="1100" baseline="0"/>
        </a:p>
        <a:p>
          <a:r>
            <a:rPr lang="en-US" sz="1100" baseline="0"/>
            <a:t>After publication of this study, Cheung, Donnellan &amp; Johnson (20014) attempted a close replication, using the same manipulaiton and the same measure of moral judgement. </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 Participant - an ID number for  the participant</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 Condition - type of words unscrambled:</a:t>
          </a:r>
          <a:r>
            <a:rPr lang="en-US" sz="1100" baseline="0">
              <a:solidFill>
                <a:schemeClr val="dk1"/>
              </a:solidFill>
              <a:effectLst/>
              <a:latin typeface="+mn-lt"/>
              <a:ea typeface="+mn-ea"/>
              <a:cs typeface="+mn-cs"/>
            </a:rPr>
            <a:t> neutral priming or clean priming</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Moral_Judgements - average of moral judgement scale, 6 items, all ranked from 0-9</a:t>
          </a: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dataset on the left is available</a:t>
          </a:r>
          <a:r>
            <a:rPr lang="en-US" sz="1100" baseline="0">
              <a:solidFill>
                <a:schemeClr val="dk1"/>
              </a:solidFill>
              <a:effectLst/>
              <a:latin typeface="+mn-lt"/>
              <a:ea typeface="+mn-ea"/>
              <a:cs typeface="+mn-cs"/>
            </a:rPr>
            <a:t> online at:   https://osf.io/4cs3k/  </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and is Study 1 from:</a:t>
          </a:r>
        </a:p>
        <a:p>
          <a:r>
            <a:rPr lang="en-US">
              <a:effectLst/>
            </a:rPr>
            <a:t>Schnall, S., Benton, J., &amp; Harvey, S. (2008). With a Clean Conscience: Cleanliness Reduces the Severity of Moral Judgments. </a:t>
          </a:r>
          <a:r>
            <a:rPr lang="en-US" i="1">
              <a:effectLst/>
            </a:rPr>
            <a:t>Psychological Science</a:t>
          </a:r>
          <a:r>
            <a:rPr lang="en-US">
              <a:effectLst/>
            </a:rPr>
            <a:t>, </a:t>
          </a:r>
          <a:r>
            <a:rPr lang="en-US" i="1">
              <a:effectLst/>
            </a:rPr>
            <a:t>19</a:t>
          </a:r>
          <a:r>
            <a:rPr lang="en-US">
              <a:effectLst/>
            </a:rPr>
            <a:t>(12), 1219–1222. http://doi.org/10.1111/j.1467-9280.2008.02227.x</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dataset on the right is available online at:  https://osf.io/apidb/  and is Study 1</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from:</a:t>
          </a:r>
        </a:p>
        <a:p>
          <a:pPr marL="0" marR="0" indent="0" defTabSz="914400" eaLnBrk="1" fontAlgn="auto" latinLnBrk="0" hangingPunct="1">
            <a:lnSpc>
              <a:spcPct val="100000"/>
            </a:lnSpc>
            <a:spcBef>
              <a:spcPts val="0"/>
            </a:spcBef>
            <a:spcAft>
              <a:spcPts val="0"/>
            </a:spcAft>
            <a:buClrTx/>
            <a:buSzTx/>
            <a:buFontTx/>
            <a:buNone/>
            <a:tabLst/>
            <a:defRPr/>
          </a:pPr>
          <a:r>
            <a:rPr lang="en-US">
              <a:effectLst/>
            </a:rPr>
            <a:t>Johnson, D. J., Cheung, F., &amp; Donnellan, M. B. (2014). Does cleanliness influence moral judgments?: A direct replication of Schnall, Benton, and Harvey (2008). </a:t>
          </a:r>
          <a:r>
            <a:rPr lang="en-US" i="1">
              <a:effectLst/>
            </a:rPr>
            <a:t>Social Psychology</a:t>
          </a:r>
          <a:r>
            <a:rPr lang="en-US">
              <a:effectLst/>
            </a:rPr>
            <a:t>, </a:t>
          </a:r>
          <a:r>
            <a:rPr lang="en-US" i="1">
              <a:effectLst/>
            </a:rPr>
            <a:t>45</a:t>
          </a:r>
          <a:r>
            <a:rPr lang="en-US">
              <a:effectLst/>
            </a:rPr>
            <a:t>(3), 209–215. doi:10.1027/1864-9335/a000186</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[[Note that this a cleaned up version of the online dataset--all participants excluded for various reasons (e.g. experimenter error) have been deleted.]]</a:t>
          </a:r>
        </a:p>
      </xdr:txBody>
    </xdr:sp>
    <xdr:clientData/>
  </xdr:twoCellAnchor>
  <xdr:twoCellAnchor editAs="oneCell">
    <xdr:from>
      <xdr:col>12</xdr:col>
      <xdr:colOff>171450</xdr:colOff>
      <xdr:row>29</xdr:row>
      <xdr:rowOff>104775</xdr:rowOff>
    </xdr:from>
    <xdr:to>
      <xdr:col>32</xdr:col>
      <xdr:colOff>219075</xdr:colOff>
      <xdr:row>67</xdr:row>
      <xdr:rowOff>180975</xdr:rowOff>
    </xdr:to>
    <xdr:pic>
      <xdr:nvPicPr>
        <xdr:cNvPr id="2050" name="Picture 2"/>
        <xdr:cNvPicPr>
          <a:picLocks noChangeAspect="1"/>
        </xdr:cNvPicPr>
      </xdr:nvPicPr>
      <xdr:blipFill>
        <a:blip xmlns:r="http://schemas.openxmlformats.org/officeDocument/2006/relationships" r:embed="rId1" cstate="print"/>
        <a:srcRect/>
        <a:stretch>
          <a:fillRect/>
        </a:stretch>
      </xdr:blipFill>
      <xdr:spPr bwMode="auto">
        <a:xfrm>
          <a:off x="11106150" y="5629275"/>
          <a:ext cx="13011150" cy="7315200"/>
        </a:xfrm>
        <a:prstGeom prst="rect">
          <a:avLst/>
        </a:prstGeom>
        <a:noFill/>
        <a:ln w="9525">
          <a:noFill/>
          <a:miter lim="800000"/>
          <a:headEnd/>
          <a:tailEnd/>
        </a:ln>
      </xdr:spPr>
    </xdr:pic>
    <xdr:clientData/>
  </xdr:twoCellAnchor>
  <xdr:twoCellAnchor editAs="oneCell">
    <xdr:from>
      <xdr:col>12</xdr:col>
      <xdr:colOff>180975</xdr:colOff>
      <xdr:row>68</xdr:row>
      <xdr:rowOff>114300</xdr:rowOff>
    </xdr:from>
    <xdr:to>
      <xdr:col>32</xdr:col>
      <xdr:colOff>228600</xdr:colOff>
      <xdr:row>107</xdr:row>
      <xdr:rowOff>0</xdr:rowOff>
    </xdr:to>
    <xdr:pic>
      <xdr:nvPicPr>
        <xdr:cNvPr id="2051" name="Picture 3"/>
        <xdr:cNvPicPr>
          <a:picLocks noChangeAspect="1"/>
        </xdr:cNvPicPr>
      </xdr:nvPicPr>
      <xdr:blipFill>
        <a:blip xmlns:r="http://schemas.openxmlformats.org/officeDocument/2006/relationships" r:embed="rId2" cstate="print"/>
        <a:srcRect/>
        <a:stretch>
          <a:fillRect/>
        </a:stretch>
      </xdr:blipFill>
      <xdr:spPr bwMode="auto">
        <a:xfrm>
          <a:off x="11115675" y="13068300"/>
          <a:ext cx="13011150" cy="73152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0</xdr:colOff>
      <xdr:row>1</xdr:row>
      <xdr:rowOff>0</xdr:rowOff>
    </xdr:from>
    <xdr:to>
      <xdr:col>26</xdr:col>
      <xdr:colOff>457200</xdr:colOff>
      <xdr:row>36</xdr:row>
      <xdr:rowOff>114300</xdr:rowOff>
    </xdr:to>
    <xdr:sp macro="" textlink="">
      <xdr:nvSpPr>
        <xdr:cNvPr id="3" name="TextBox 2"/>
        <xdr:cNvSpPr txBox="1"/>
      </xdr:nvSpPr>
      <xdr:spPr>
        <a:xfrm>
          <a:off x="7962900" y="190500"/>
          <a:ext cx="6553200" cy="678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ManyLabs 1: Replication of gender</a:t>
          </a:r>
          <a:r>
            <a:rPr lang="en-US" sz="1100" baseline="0"/>
            <a:t> difference in impliciat attitudes about math.  </a:t>
          </a:r>
          <a:endParaRPr lang="en-US" sz="1100"/>
        </a:p>
        <a:p>
          <a:endParaRPr lang="en-US" sz="1100"/>
        </a:p>
        <a:p>
          <a:r>
            <a:rPr lang="en-US" sz="1100"/>
            <a:t>To what extent is</a:t>
          </a:r>
          <a:r>
            <a:rPr lang="en-US" sz="1100" baseline="0"/>
            <a:t> gender related to implicit attitudes about bias.  To find out, Nosek and colleagues as male and female students to complete an Implicit Association Test (IAT) that measured how easily negative ideas could be connected to art or to mathematics.  The data shown here records the participants gender and their IAT score.  In this case, positive scores indicate an easier time linking negative ideas with mathematics, negative scores indicate an easier time linking positive ideas with mathematics.  </a:t>
          </a:r>
          <a:endParaRPr lang="en-US" sz="1100"/>
        </a:p>
        <a:p>
          <a:endParaRPr lang="en-US" sz="1100"/>
        </a:p>
        <a:p>
          <a:endParaRPr lang="en-US" sz="1100"/>
        </a:p>
        <a:p>
          <a:r>
            <a:rPr lang="en-US" sz="1100"/>
            <a:t>The data here is from 2 different labs (ithaca</a:t>
          </a:r>
          <a:r>
            <a:rPr lang="en-US" sz="1100" baseline="0"/>
            <a:t> and sdsu), both part of a large-scale collaboration in which the same studies were run in multiple labs all over the world.</a:t>
          </a:r>
        </a:p>
        <a:p>
          <a:endParaRPr lang="en-US" sz="1100" baseline="0"/>
        </a:p>
        <a:p>
          <a:r>
            <a:rPr lang="en-US" sz="1100" baseline="0"/>
            <a:t>* SessionID - just an anonymous identifier for that participant</a:t>
          </a:r>
        </a:p>
        <a:p>
          <a:r>
            <a:rPr lang="en-US" sz="1100" baseline="0"/>
            <a:t>* Location - the lab that collected the data (Ithaca or SDSU)</a:t>
          </a:r>
        </a:p>
        <a:p>
          <a:r>
            <a:rPr lang="en-US" sz="1100" baseline="0"/>
            <a:t>* Gender - male or female</a:t>
          </a:r>
        </a:p>
        <a:p>
          <a:r>
            <a:rPr lang="en-US" sz="1100" baseline="0"/>
            <a:t>* IAT_Score - the score on the IAT test, where higher scores represent stronger negative bias towards math and negative scores represent stronger negative bias towards art.</a:t>
          </a:r>
        </a:p>
        <a:p>
          <a:endParaRPr lang="en-US" sz="1100" baseline="0"/>
        </a:p>
        <a:p>
          <a:r>
            <a:rPr lang="en-US" sz="1100" baseline="0"/>
            <a:t>[[Note: all participants collected who had to be excluded due to high error rates or slow responses have already been deleted from this file]]</a:t>
          </a:r>
          <a:endParaRPr lang="en-US" sz="1100"/>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This is data is</a:t>
          </a:r>
          <a:r>
            <a:rPr lang="en-US" sz="1100" baseline="0">
              <a:solidFill>
                <a:schemeClr val="dk1"/>
              </a:solidFill>
              <a:effectLst/>
              <a:latin typeface="+mn-lt"/>
              <a:ea typeface="+mn-ea"/>
              <a:cs typeface="+mn-cs"/>
            </a:rPr>
            <a:t> available online at https://osf.io/wx7ck/ and is </a:t>
          </a:r>
          <a:r>
            <a:rPr lang="en-US" sz="1100">
              <a:solidFill>
                <a:schemeClr val="dk1"/>
              </a:solidFill>
              <a:effectLst/>
              <a:latin typeface="+mn-lt"/>
              <a:ea typeface="+mn-ea"/>
              <a:cs typeface="+mn-cs"/>
            </a:rPr>
            <a:t>from one replication site</a:t>
          </a:r>
          <a:r>
            <a:rPr lang="en-US" sz="1100" baseline="0">
              <a:solidFill>
                <a:schemeClr val="dk1"/>
              </a:solidFill>
              <a:effectLst/>
              <a:latin typeface="+mn-lt"/>
              <a:ea typeface="+mn-ea"/>
              <a:cs typeface="+mn-cs"/>
            </a:rPr>
            <a:t> (Ithaca) of this study:</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Klein, R. A., Ratliff, K. A., Vianello, M., Adams ., R. B., Bahník, Š., Bernstein, M. J., … Nosek, B. A. (2014). Investigating Variation in Replicability. </a:t>
          </a:r>
          <a:r>
            <a:rPr lang="en-US" sz="1100" i="1">
              <a:solidFill>
                <a:schemeClr val="dk1"/>
              </a:solidFill>
              <a:effectLst/>
              <a:latin typeface="+mn-lt"/>
              <a:ea typeface="+mn-ea"/>
              <a:cs typeface="+mn-cs"/>
            </a:rPr>
            <a:t>Social Psychology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45</a:t>
          </a:r>
          <a:r>
            <a:rPr lang="en-US" sz="1100">
              <a:solidFill>
                <a:schemeClr val="dk1"/>
              </a:solidFill>
              <a:effectLst/>
              <a:latin typeface="+mn-lt"/>
              <a:ea typeface="+mn-ea"/>
              <a:cs typeface="+mn-cs"/>
            </a:rPr>
            <a:t>(3), 142–152. http://doi.org/10.1027/1864-9335/a000178</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original study to investigate this</a:t>
          </a:r>
          <a:r>
            <a:rPr lang="en-US" sz="1100" baseline="0">
              <a:solidFill>
                <a:schemeClr val="dk1"/>
              </a:solidFill>
              <a:effectLst/>
              <a:latin typeface="+mn-lt"/>
              <a:ea typeface="+mn-ea"/>
              <a:cs typeface="+mn-cs"/>
            </a:rPr>
            <a:t> effect is:</a:t>
          </a:r>
        </a:p>
        <a:p>
          <a:pPr marL="0" marR="0" indent="0" defTabSz="914400" eaLnBrk="1" fontAlgn="auto" latinLnBrk="0" hangingPunct="1">
            <a:lnSpc>
              <a:spcPct val="100000"/>
            </a:lnSpc>
            <a:spcBef>
              <a:spcPts val="0"/>
            </a:spcBef>
            <a:spcAft>
              <a:spcPts val="0"/>
            </a:spcAft>
            <a:buClrTx/>
            <a:buSzTx/>
            <a:buFontTx/>
            <a:buNone/>
            <a:tabLst/>
            <a:defRPr/>
          </a:pPr>
          <a:r>
            <a:rPr lang="en-US">
              <a:effectLst/>
            </a:rPr>
            <a:t>Nosek, B. a, Banaji, M. R., &amp; Greenwald, A. G. (2002). Math = male, me = female, therefore math not = me. </a:t>
          </a:r>
          <a:r>
            <a:rPr lang="en-US" i="1">
              <a:effectLst/>
            </a:rPr>
            <a:t>Journal of Personality and Social Psychology</a:t>
          </a:r>
          <a:r>
            <a:rPr lang="en-US">
              <a:effectLst/>
            </a:rPr>
            <a:t>, </a:t>
          </a:r>
          <a:r>
            <a:rPr lang="en-US" i="1">
              <a:effectLst/>
            </a:rPr>
            <a:t>83</a:t>
          </a:r>
          <a:r>
            <a:rPr lang="en-US">
              <a:effectLst/>
            </a:rPr>
            <a:t>(1), 44–59. http://doi.org/10.1037/0022-3514.83.1.44</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twoCellAnchor editAs="oneCell">
    <xdr:from>
      <xdr:col>26</xdr:col>
      <xdr:colOff>533400</xdr:colOff>
      <xdr:row>0</xdr:row>
      <xdr:rowOff>85725</xdr:rowOff>
    </xdr:from>
    <xdr:to>
      <xdr:col>44</xdr:col>
      <xdr:colOff>95250</xdr:colOff>
      <xdr:row>38</xdr:row>
      <xdr:rowOff>38100</xdr:rowOff>
    </xdr:to>
    <xdr:pic>
      <xdr:nvPicPr>
        <xdr:cNvPr id="3074"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6878300" y="85725"/>
          <a:ext cx="10534650" cy="7191375"/>
        </a:xfrm>
        <a:prstGeom prst="rect">
          <a:avLst/>
        </a:prstGeom>
        <a:noFill/>
        <a:ln w="9525">
          <a:noFill/>
          <a:miter lim="800000"/>
          <a:headEnd/>
          <a:tailEnd/>
        </a:ln>
      </xdr:spPr>
    </xdr:pic>
    <xdr:clientData/>
  </xdr:twoCellAnchor>
  <xdr:twoCellAnchor editAs="oneCell">
    <xdr:from>
      <xdr:col>26</xdr:col>
      <xdr:colOff>542925</xdr:colOff>
      <xdr:row>38</xdr:row>
      <xdr:rowOff>19050</xdr:rowOff>
    </xdr:from>
    <xdr:to>
      <xdr:col>45</xdr:col>
      <xdr:colOff>457200</xdr:colOff>
      <xdr:row>79</xdr:row>
      <xdr:rowOff>38100</xdr:rowOff>
    </xdr:to>
    <xdr:pic>
      <xdr:nvPicPr>
        <xdr:cNvPr id="3075"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16887825" y="7258050"/>
          <a:ext cx="11496675" cy="78295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295275</xdr:colOff>
      <xdr:row>0</xdr:row>
      <xdr:rowOff>76200</xdr:rowOff>
    </xdr:from>
    <xdr:to>
      <xdr:col>23</xdr:col>
      <xdr:colOff>390525</xdr:colOff>
      <xdr:row>32</xdr:row>
      <xdr:rowOff>152400</xdr:rowOff>
    </xdr:to>
    <xdr:sp macro="" textlink="">
      <xdr:nvSpPr>
        <xdr:cNvPr id="2" name="TextBox 1"/>
        <xdr:cNvSpPr txBox="1"/>
      </xdr:nvSpPr>
      <xdr:spPr>
        <a:xfrm>
          <a:off x="6600825" y="228600"/>
          <a:ext cx="5581650" cy="6172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what</a:t>
          </a:r>
          <a:r>
            <a:rPr lang="en-US" sz="1100" baseline="0"/>
            <a:t> extent can superstition influence performance?  To find out, participants were asked to complete a 10-shot golf task.  Before the game started, though, participants drew a ball from the bag.  Half the balls were plain old golf balls, and if the participant drew one of these the experimenter simply said "this is the ball you will use"--these participants were considered control.  The other half of the balls, though, were marked with lucky 4-leaf clovers, and if drawn the experimenter explaimed "Wow!  You get to use the lucky ball!".  These participants were considered 'lucky'. </a:t>
          </a:r>
          <a:r>
            <a:rPr lang="en-US" sz="1100" i="0">
              <a:solidFill>
                <a:schemeClr val="dk1"/>
              </a:solidFill>
              <a:effectLst/>
              <a:latin typeface="+mn-lt"/>
              <a:ea typeface="+mn-ea"/>
              <a:cs typeface="+mn-cs"/>
            </a:rPr>
            <a:t/>
          </a:r>
          <a:br>
            <a:rPr lang="en-US" sz="1100" i="0">
              <a:solidFill>
                <a:schemeClr val="dk1"/>
              </a:solidFill>
              <a:effectLst/>
              <a:latin typeface="+mn-lt"/>
              <a:ea typeface="+mn-ea"/>
              <a:cs typeface="+mn-cs"/>
            </a:rPr>
          </a:br>
          <a:endParaRPr lang="en-US" sz="1100" i="0">
            <a:solidFill>
              <a:schemeClr val="dk1"/>
            </a:solidFill>
            <a:effectLst/>
            <a:latin typeface="+mn-lt"/>
            <a:ea typeface="+mn-ea"/>
            <a:cs typeface="+mn-cs"/>
          </a:endParaRPr>
        </a:p>
        <a:p>
          <a:r>
            <a:rPr lang="en-US" sz="1100" i="0">
              <a:solidFill>
                <a:schemeClr val="dk1"/>
              </a:solidFill>
              <a:effectLst/>
              <a:latin typeface="+mn-lt"/>
              <a:ea typeface="+mn-ea"/>
              <a:cs typeface="+mn-cs"/>
            </a:rPr>
            <a:t>After</a:t>
          </a:r>
          <a:r>
            <a:rPr lang="en-US" sz="1100" i="0" baseline="0">
              <a:solidFill>
                <a:schemeClr val="dk1"/>
              </a:solidFill>
              <a:effectLst/>
              <a:latin typeface="+mn-lt"/>
              <a:ea typeface="+mn-ea"/>
              <a:cs typeface="+mn-cs"/>
            </a:rPr>
            <a:t> the golf-task, </a:t>
          </a:r>
          <a:r>
            <a:rPr lang="en-US" sz="1100" i="0">
              <a:solidFill>
                <a:schemeClr val="dk1"/>
              </a:solidFill>
              <a:effectLst/>
              <a:latin typeface="+mn-lt"/>
              <a:ea typeface="+mn-ea"/>
              <a:cs typeface="+mn-cs"/>
            </a:rPr>
            <a:t>participants completed a two-item manipulation</a:t>
          </a:r>
          <a:r>
            <a:rPr lang="en-US" sz="1100" i="0" baseline="0">
              <a:solidFill>
                <a:schemeClr val="dk1"/>
              </a:solidFill>
              <a:effectLst/>
              <a:latin typeface="+mn-lt"/>
              <a:ea typeface="+mn-ea"/>
              <a:cs typeface="+mn-cs"/>
            </a:rPr>
            <a:t> </a:t>
          </a:r>
          <a:r>
            <a:rPr lang="en-US" sz="1100" i="0">
              <a:solidFill>
                <a:schemeClr val="dk1"/>
              </a:solidFill>
              <a:effectLst/>
              <a:latin typeface="+mn-lt"/>
              <a:ea typeface="+mn-ea"/>
              <a:cs typeface="+mn-cs"/>
            </a:rPr>
            <a:t>check: ‘‘Before starting this task, I believed that the golf</a:t>
          </a:r>
          <a:r>
            <a:rPr lang="en-US" sz="1100" i="0" baseline="0">
              <a:solidFill>
                <a:schemeClr val="dk1"/>
              </a:solidFill>
              <a:effectLst/>
              <a:latin typeface="+mn-lt"/>
              <a:ea typeface="+mn-ea"/>
              <a:cs typeface="+mn-cs"/>
            </a:rPr>
            <a:t> </a:t>
          </a:r>
          <a:r>
            <a:rPr lang="en-US" sz="1100" i="0">
              <a:solidFill>
                <a:schemeClr val="dk1"/>
              </a:solidFill>
              <a:effectLst/>
              <a:latin typeface="+mn-lt"/>
              <a:ea typeface="+mn-ea"/>
              <a:cs typeface="+mn-cs"/>
            </a:rPr>
            <a:t>ball assigned to me was lucky’’ and ‘‘Now that I have</a:t>
          </a:r>
          <a:r>
            <a:rPr lang="en-US" sz="1100" i="0" baseline="0">
              <a:solidFill>
                <a:schemeClr val="dk1"/>
              </a:solidFill>
              <a:effectLst/>
              <a:latin typeface="+mn-lt"/>
              <a:ea typeface="+mn-ea"/>
              <a:cs typeface="+mn-cs"/>
            </a:rPr>
            <a:t> </a:t>
          </a:r>
          <a:r>
            <a:rPr lang="en-US" sz="1100" i="0">
              <a:solidFill>
                <a:schemeClr val="dk1"/>
              </a:solidFill>
              <a:effectLst/>
              <a:latin typeface="+mn-lt"/>
              <a:ea typeface="+mn-ea"/>
              <a:cs typeface="+mn-cs"/>
            </a:rPr>
            <a:t>completed this task, I believe that the golf ball assigned to me is</a:t>
          </a:r>
          <a:r>
            <a:rPr lang="en-US" sz="1100" i="0" baseline="0">
              <a:solidFill>
                <a:schemeClr val="dk1"/>
              </a:solidFill>
              <a:effectLst/>
              <a:latin typeface="+mn-lt"/>
              <a:ea typeface="+mn-ea"/>
              <a:cs typeface="+mn-cs"/>
            </a:rPr>
            <a:t> </a:t>
          </a:r>
          <a:r>
            <a:rPr lang="en-US" sz="1100" i="0">
              <a:solidFill>
                <a:schemeClr val="dk1"/>
              </a:solidFill>
              <a:effectLst/>
              <a:latin typeface="+mn-lt"/>
              <a:ea typeface="+mn-ea"/>
              <a:cs typeface="+mn-cs"/>
            </a:rPr>
            <a:t>lucky.’’ Responses were made on a Likert scale from</a:t>
          </a:r>
          <a:r>
            <a:rPr lang="en-US" sz="1100" i="0" baseline="0">
              <a:solidFill>
                <a:schemeClr val="dk1"/>
              </a:solidFill>
              <a:effectLst/>
              <a:latin typeface="+mn-lt"/>
              <a:ea typeface="+mn-ea"/>
              <a:cs typeface="+mn-cs"/>
            </a:rPr>
            <a:t> </a:t>
          </a:r>
          <a:r>
            <a:rPr lang="en-US" sz="1100" i="0">
              <a:solidFill>
                <a:schemeClr val="dk1"/>
              </a:solidFill>
              <a:effectLst/>
              <a:latin typeface="+mn-lt"/>
              <a:ea typeface="+mn-ea"/>
              <a:cs typeface="+mn-cs"/>
            </a:rPr>
            <a:t>1 (= strongly disagree) to 5 (= strongly agree). </a:t>
          </a:r>
        </a:p>
        <a:p>
          <a:endParaRPr lang="en-US" sz="1100" i="0">
            <a:solidFill>
              <a:schemeClr val="dk1"/>
            </a:solidFill>
            <a:effectLst/>
            <a:latin typeface="+mn-lt"/>
            <a:ea typeface="+mn-ea"/>
            <a:cs typeface="+mn-cs"/>
          </a:endParaRPr>
        </a:p>
        <a:p>
          <a:r>
            <a:rPr lang="en-US" sz="1100" i="0">
              <a:solidFill>
                <a:schemeClr val="dk1"/>
              </a:solidFill>
              <a:effectLst/>
              <a:latin typeface="+mn-lt"/>
              <a:ea typeface="+mn-ea"/>
              <a:cs typeface="+mn-cs"/>
            </a:rPr>
            <a:t>* ID</a:t>
          </a:r>
        </a:p>
        <a:p>
          <a:r>
            <a:rPr lang="en-US" sz="1100" i="0">
              <a:solidFill>
                <a:schemeClr val="dk1"/>
              </a:solidFill>
              <a:effectLst/>
              <a:latin typeface="+mn-lt"/>
              <a:ea typeface="+mn-ea"/>
              <a:cs typeface="+mn-cs"/>
            </a:rPr>
            <a:t>* Condition: Control for</a:t>
          </a:r>
          <a:r>
            <a:rPr lang="en-US" sz="1100" i="0" baseline="0">
              <a:solidFill>
                <a:schemeClr val="dk1"/>
              </a:solidFill>
              <a:effectLst/>
              <a:latin typeface="+mn-lt"/>
              <a:ea typeface="+mn-ea"/>
              <a:cs typeface="+mn-cs"/>
            </a:rPr>
            <a:t> normal ball, Lucky for lucky ball </a:t>
          </a:r>
        </a:p>
        <a:p>
          <a:r>
            <a:rPr lang="en-US" sz="1100" i="0" baseline="0">
              <a:solidFill>
                <a:schemeClr val="dk1"/>
              </a:solidFill>
              <a:effectLst/>
              <a:latin typeface="+mn-lt"/>
              <a:ea typeface="+mn-ea"/>
              <a:cs typeface="+mn-cs"/>
            </a:rPr>
            <a:t>* Gender: Male or Female</a:t>
          </a:r>
        </a:p>
        <a:p>
          <a:r>
            <a:rPr lang="en-US" sz="1100" i="0" baseline="0">
              <a:solidFill>
                <a:schemeClr val="dk1"/>
              </a:solidFill>
              <a:effectLst/>
              <a:latin typeface="+mn-lt"/>
              <a:ea typeface="+mn-ea"/>
              <a:cs typeface="+mn-cs"/>
            </a:rPr>
            <a:t>* Felt_Lucky_1: First item on manipulation check, rated agreement with statment "Before starting this task, I believed the golf ball assigned to me was lucky" on a scale from 1 to 5.</a:t>
          </a:r>
        </a:p>
        <a:p>
          <a:r>
            <a:rPr lang="en-US" sz="1100" i="0" baseline="0">
              <a:solidFill>
                <a:schemeClr val="dk1"/>
              </a:solidFill>
              <a:effectLst/>
              <a:latin typeface="+mn-lt"/>
              <a:ea typeface="+mn-ea"/>
              <a:cs typeface="+mn-cs"/>
            </a:rPr>
            <a:t>* Felt_Lucky_2: Second item on manipulation check, rated agreement with statment "Now that I have completed this task, I believe that the golf ball assigned to me is lucky" on a scale from 1 to 5.</a:t>
          </a:r>
        </a:p>
        <a:p>
          <a:r>
            <a:rPr lang="en-US" sz="1100" i="0" baseline="0">
              <a:solidFill>
                <a:schemeClr val="dk1"/>
              </a:solidFill>
              <a:effectLst/>
              <a:latin typeface="+mn-lt"/>
              <a:ea typeface="+mn-ea"/>
              <a:cs typeface="+mn-cs"/>
            </a:rPr>
            <a:t>* Golf_Score - number of shots made out of 10.</a:t>
          </a:r>
        </a:p>
        <a:p>
          <a:endParaRPr lang="en-US" sz="1100" i="0" baseline="0">
            <a:solidFill>
              <a:schemeClr val="dk1"/>
            </a:solidFill>
            <a:effectLst/>
            <a:latin typeface="+mn-lt"/>
            <a:ea typeface="+mn-ea"/>
            <a:cs typeface="+mn-cs"/>
          </a:endParaRPr>
        </a:p>
        <a:p>
          <a:r>
            <a:rPr lang="en-US" sz="1100" i="0" baseline="0">
              <a:solidFill>
                <a:schemeClr val="dk1"/>
              </a:solidFill>
              <a:effectLst/>
              <a:latin typeface="+mn-lt"/>
              <a:ea typeface="+mn-ea"/>
              <a:cs typeface="+mn-cs"/>
            </a:rPr>
            <a:t>[[Note: This dataset excludes a participant who asked for their data to be withdrawn and another participant who failed a memory manipulation check]]</a:t>
          </a:r>
        </a:p>
        <a:p>
          <a:endParaRPr lang="en-US" sz="1100" i="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This data is from: </a:t>
          </a:r>
        </a:p>
        <a:p>
          <a:pPr marL="0" marR="0" indent="0" defTabSz="914400" eaLnBrk="1" fontAlgn="auto" latinLnBrk="0" hangingPunct="1">
            <a:lnSpc>
              <a:spcPct val="100000"/>
            </a:lnSpc>
            <a:spcBef>
              <a:spcPts val="0"/>
            </a:spcBef>
            <a:spcAft>
              <a:spcPts val="0"/>
            </a:spcAft>
            <a:buClrTx/>
            <a:buSzTx/>
            <a:buFontTx/>
            <a:buNone/>
            <a:tabLst/>
            <a:defRPr/>
          </a:pPr>
          <a:endParaRPr lang="en-US" sz="1100" i="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Calin-Jageman, R. J., &amp; Caldwell, T. L. (2014). Replication of the Superstition and Performance Study by Damisch, Stoberock, and Mussweiler (2010). </a:t>
          </a:r>
          <a:r>
            <a:rPr lang="en-US" i="1">
              <a:effectLst/>
            </a:rPr>
            <a:t>Social Psychology</a:t>
          </a:r>
          <a:r>
            <a:rPr lang="en-US">
              <a:effectLst/>
            </a:rPr>
            <a:t>, </a:t>
          </a:r>
          <a:r>
            <a:rPr lang="en-US" i="1">
              <a:effectLst/>
            </a:rPr>
            <a:t>45</a:t>
          </a:r>
          <a:r>
            <a:rPr lang="en-US">
              <a:effectLst/>
            </a:rPr>
            <a:t>(3), 239–245. doi:10.1027/1864-9335/a000190</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The</a:t>
          </a:r>
          <a:r>
            <a:rPr lang="en-US" baseline="0">
              <a:effectLst/>
            </a:rPr>
            <a:t> complete dataset </a:t>
          </a:r>
          <a:r>
            <a:rPr lang="en-US">
              <a:effectLst/>
            </a:rPr>
            <a:t>for this study is available online at:</a:t>
          </a:r>
          <a:r>
            <a:rPr lang="en-US" baseline="0">
              <a:effectLst/>
            </a:rPr>
            <a:t> </a:t>
          </a:r>
          <a:r>
            <a:rPr lang="en-US" sz="1100" i="0">
              <a:solidFill>
                <a:schemeClr val="dk1"/>
              </a:solidFill>
              <a:effectLst/>
              <a:latin typeface="+mn-lt"/>
              <a:ea typeface="+mn-ea"/>
              <a:cs typeface="+mn-cs"/>
            </a:rPr>
            <a:t>http://osf.io/fsadm/</a:t>
          </a:r>
          <a:br>
            <a:rPr lang="en-US" sz="1100" i="0">
              <a:solidFill>
                <a:schemeClr val="dk1"/>
              </a:solidFill>
              <a:effectLst/>
              <a:latin typeface="+mn-lt"/>
              <a:ea typeface="+mn-ea"/>
              <a:cs typeface="+mn-cs"/>
            </a:rPr>
          </a:br>
          <a:r>
            <a:rPr lang="en-US" sz="1100" i="0">
              <a:solidFill>
                <a:schemeClr val="dk1"/>
              </a:solidFill>
              <a:effectLst/>
              <a:latin typeface="+mn-lt"/>
              <a:ea typeface="+mn-ea"/>
              <a:cs typeface="+mn-cs"/>
            </a:rPr>
            <a:t/>
          </a:r>
          <a:br>
            <a:rPr lang="en-US" sz="1100" i="0">
              <a:solidFill>
                <a:schemeClr val="dk1"/>
              </a:solidFill>
              <a:effectLst/>
              <a:latin typeface="+mn-lt"/>
              <a:ea typeface="+mn-ea"/>
              <a:cs typeface="+mn-cs"/>
            </a:rPr>
          </a:br>
          <a:endParaRPr lang="en-US">
            <a:effectLst/>
          </a:endParaRPr>
        </a:p>
        <a:p>
          <a:r>
            <a:rPr lang="en-US" sz="1100" i="0">
              <a:solidFill>
                <a:schemeClr val="dk1"/>
              </a:solidFill>
              <a:effectLst/>
              <a:latin typeface="+mn-lt"/>
              <a:ea typeface="+mn-ea"/>
              <a:cs typeface="+mn-cs"/>
            </a:rPr>
            <a:t/>
          </a:r>
          <a:br>
            <a:rPr lang="en-US" sz="1100" i="0">
              <a:solidFill>
                <a:schemeClr val="dk1"/>
              </a:solidFill>
              <a:effectLst/>
              <a:latin typeface="+mn-lt"/>
              <a:ea typeface="+mn-ea"/>
              <a:cs typeface="+mn-cs"/>
            </a:rPr>
          </a:br>
          <a:r>
            <a:rPr lang="en-US" sz="1100" i="0">
              <a:solidFill>
                <a:schemeClr val="dk1"/>
              </a:solidFill>
              <a:effectLst/>
              <a:latin typeface="+mn-lt"/>
              <a:ea typeface="+mn-ea"/>
              <a:cs typeface="+mn-cs"/>
            </a:rPr>
            <a:t/>
          </a:r>
          <a:br>
            <a:rPr lang="en-US" sz="1100" i="0">
              <a:solidFill>
                <a:schemeClr val="dk1"/>
              </a:solidFill>
              <a:effectLst/>
              <a:latin typeface="+mn-lt"/>
              <a:ea typeface="+mn-ea"/>
              <a:cs typeface="+mn-cs"/>
            </a:rPr>
          </a:br>
          <a:endParaRPr lang="en-US" sz="1100" baseline="0"/>
        </a:p>
      </xdr:txBody>
    </xdr:sp>
    <xdr:clientData/>
  </xdr:twoCellAnchor>
  <xdr:twoCellAnchor editAs="oneCell">
    <xdr:from>
      <xdr:col>12</xdr:col>
      <xdr:colOff>0</xdr:colOff>
      <xdr:row>32</xdr:row>
      <xdr:rowOff>0</xdr:rowOff>
    </xdr:from>
    <xdr:to>
      <xdr:col>32</xdr:col>
      <xdr:colOff>180975</xdr:colOff>
      <xdr:row>67</xdr:row>
      <xdr:rowOff>9525</xdr:rowOff>
    </xdr:to>
    <xdr:pic>
      <xdr:nvPicPr>
        <xdr:cNvPr id="4098"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058400" y="6096000"/>
          <a:ext cx="12372975" cy="6677025"/>
        </a:xfrm>
        <a:prstGeom prst="rect">
          <a:avLst/>
        </a:prstGeom>
        <a:noFill/>
        <a:ln w="9525">
          <a:noFill/>
          <a:miter lim="800000"/>
          <a:headEnd/>
          <a:tailEnd/>
        </a:ln>
      </xdr:spPr>
    </xdr:pic>
    <xdr:clientData/>
  </xdr:twoCellAnchor>
  <xdr:twoCellAnchor editAs="oneCell">
    <xdr:from>
      <xdr:col>12</xdr:col>
      <xdr:colOff>0</xdr:colOff>
      <xdr:row>69</xdr:row>
      <xdr:rowOff>0</xdr:rowOff>
    </xdr:from>
    <xdr:to>
      <xdr:col>32</xdr:col>
      <xdr:colOff>171450</xdr:colOff>
      <xdr:row>104</xdr:row>
      <xdr:rowOff>66675</xdr:rowOff>
    </xdr:to>
    <xdr:pic>
      <xdr:nvPicPr>
        <xdr:cNvPr id="4099"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10058400" y="13144500"/>
          <a:ext cx="12363450" cy="673417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571500</xdr:colOff>
      <xdr:row>0</xdr:row>
      <xdr:rowOff>123825</xdr:rowOff>
    </xdr:from>
    <xdr:to>
      <xdr:col>16</xdr:col>
      <xdr:colOff>419100</xdr:colOff>
      <xdr:row>36</xdr:row>
      <xdr:rowOff>47625</xdr:rowOff>
    </xdr:to>
    <xdr:sp macro="" textlink="">
      <xdr:nvSpPr>
        <xdr:cNvPr id="2" name="TextBox 1"/>
        <xdr:cNvSpPr txBox="1"/>
      </xdr:nvSpPr>
      <xdr:spPr>
        <a:xfrm>
          <a:off x="4114800" y="123825"/>
          <a:ext cx="6553200" cy="678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ManyLabs 1: Replication of flag priming and conservatism</a:t>
          </a:r>
        </a:p>
        <a:p>
          <a:endParaRPr lang="en-US" sz="1100"/>
        </a:p>
        <a:p>
          <a:r>
            <a:rPr lang="en-US" sz="1100"/>
            <a:t>To</a:t>
          </a:r>
          <a:r>
            <a:rPr lang="en-US" sz="1100" baseline="0"/>
            <a:t> what extent can subtle cues influence political attitudes?  In this study, participants were asked to look at photos to estimate the time of day they were taken.  For some participants, 2 of the 4 photos were of the U.S.A. flag ("flag prime").  For the rest, all 4 photos were of neutral objects ("no prime").  </a:t>
          </a:r>
        </a:p>
        <a:p>
          <a:endParaRPr lang="en-US" sz="1100" baseline="0"/>
        </a:p>
        <a:p>
          <a:r>
            <a:rPr lang="en-US" sz="1100" baseline="0"/>
            <a:t>Next, for what seemed like an unrelated study, participants completed a short 8-item questionairre about political beliefs (each rated on a scale from 1-7, where higher numbers represent more conservative attitudes). </a:t>
          </a:r>
        </a:p>
        <a:p>
          <a:endParaRPr lang="en-US" sz="1100" baseline="0"/>
        </a:p>
        <a:p>
          <a:r>
            <a:rPr lang="en-US" sz="1100" baseline="0"/>
            <a:t>The research question is: to what extent does flag exposure alter political attitudes?</a:t>
          </a:r>
        </a:p>
        <a:p>
          <a:endParaRPr lang="en-US" sz="1100" baseline="0"/>
        </a:p>
        <a:p>
          <a:r>
            <a:rPr lang="en-US" sz="1100" baseline="0"/>
            <a:t>* SessionID - </a:t>
          </a:r>
        </a:p>
        <a:p>
          <a:r>
            <a:rPr lang="en-US" sz="1100" baseline="0"/>
            <a:t>* location - lab that ran the study</a:t>
          </a:r>
        </a:p>
        <a:p>
          <a:r>
            <a:rPr lang="en-US" sz="1100" baseline="0"/>
            <a:t>* filter - "exclude" for participants who didn't pay attention or who failed some other qualification to be in the study, "include" for participants who passed all checks and shoud be analyzed.</a:t>
          </a:r>
        </a:p>
        <a:p>
          <a:r>
            <a:rPr lang="en-US" sz="1100" baseline="0"/>
            <a:t>* flag_group - "flag prime" for those exposed to the U.S.A. flag, "no prime" for those exposed to control images</a:t>
          </a:r>
        </a:p>
        <a:p>
          <a:r>
            <a:rPr lang="en-US" sz="1100" baseline="0"/>
            <a:t>* flag_dv - average of 8-item scale of political conservatism (1-7): low scores indicate liberal attitudes, high scores indicate conservative attitudes. </a:t>
          </a:r>
          <a:endParaRPr lang="en-US" sz="1100"/>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This is data is</a:t>
          </a:r>
          <a:r>
            <a:rPr lang="en-US" sz="1100" baseline="0">
              <a:solidFill>
                <a:schemeClr val="dk1"/>
              </a:solidFill>
              <a:effectLst/>
              <a:latin typeface="+mn-lt"/>
              <a:ea typeface="+mn-ea"/>
              <a:cs typeface="+mn-cs"/>
            </a:rPr>
            <a:t> available online at https://osf.io/wx7ck/ and is </a:t>
          </a:r>
          <a:r>
            <a:rPr lang="en-US" sz="1100">
              <a:solidFill>
                <a:schemeClr val="dk1"/>
              </a:solidFill>
              <a:effectLst/>
              <a:latin typeface="+mn-lt"/>
              <a:ea typeface="+mn-ea"/>
              <a:cs typeface="+mn-cs"/>
            </a:rPr>
            <a:t>from one replication site</a:t>
          </a:r>
          <a:r>
            <a:rPr lang="en-US" sz="1100" baseline="0">
              <a:solidFill>
                <a:schemeClr val="dk1"/>
              </a:solidFill>
              <a:effectLst/>
              <a:latin typeface="+mn-lt"/>
              <a:ea typeface="+mn-ea"/>
              <a:cs typeface="+mn-cs"/>
            </a:rPr>
            <a:t> (Ithaca) of this study:</a:t>
          </a: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Klein, R. A., Ratliff, K. A., Vianello, M., Adams ., R. B., Bahník, Š., Bernstein, M. J., … Nosek, B. A. (2014). Investigating Variation in Replicability. </a:t>
          </a:r>
          <a:r>
            <a:rPr lang="en-US" sz="1100" i="1">
              <a:solidFill>
                <a:schemeClr val="dk1"/>
              </a:solidFill>
              <a:effectLst/>
              <a:latin typeface="+mn-lt"/>
              <a:ea typeface="+mn-ea"/>
              <a:cs typeface="+mn-cs"/>
            </a:rPr>
            <a:t>Social Psychology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45</a:t>
          </a:r>
          <a:r>
            <a:rPr lang="en-US" sz="1100">
              <a:solidFill>
                <a:schemeClr val="dk1"/>
              </a:solidFill>
              <a:effectLst/>
              <a:latin typeface="+mn-lt"/>
              <a:ea typeface="+mn-ea"/>
              <a:cs typeface="+mn-cs"/>
            </a:rPr>
            <a:t>(3), 142–152. http://doi.org/10.1027/1864-9335/a000178</a:t>
          </a:r>
          <a:br>
            <a:rPr lang="en-US" sz="1100">
              <a:solidFill>
                <a:schemeClr val="dk1"/>
              </a:solidFill>
              <a:effectLst/>
              <a:latin typeface="+mn-lt"/>
              <a:ea typeface="+mn-ea"/>
              <a:cs typeface="+mn-cs"/>
            </a:rPr>
          </a:b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original study to investigate this</a:t>
          </a:r>
          <a:r>
            <a:rPr lang="en-US" sz="1100" baseline="0">
              <a:solidFill>
                <a:schemeClr val="dk1"/>
              </a:solidFill>
              <a:effectLst/>
              <a:latin typeface="+mn-lt"/>
              <a:ea typeface="+mn-ea"/>
              <a:cs typeface="+mn-cs"/>
            </a:rPr>
            <a:t> effect is:</a:t>
          </a:r>
        </a:p>
        <a:p>
          <a:r>
            <a:rPr lang="en-US">
              <a:effectLst/>
            </a:rPr>
            <a:t>Carter, T. J., Ferguson, M. J., &amp; Hassin, R. R. (2011). A Single Exposure to the American Flag Shifts Support Toward Republicanism up to 8 Months Later. </a:t>
          </a:r>
          <a:r>
            <a:rPr lang="en-US" i="1">
              <a:effectLst/>
            </a:rPr>
            <a:t>Psychological Science : A Journal of the American Psychological Society / APS</a:t>
          </a:r>
          <a:r>
            <a:rPr lang="en-US">
              <a:effectLst/>
            </a:rPr>
            <a:t>, </a:t>
          </a:r>
          <a:r>
            <a:rPr lang="en-US" i="1">
              <a:effectLst/>
            </a:rPr>
            <a:t>22</a:t>
          </a:r>
          <a:r>
            <a:rPr lang="en-US">
              <a:effectLst/>
            </a:rPr>
            <a:t>(8), 1011–1018. http://doi.org/10.1177/0956797611414726</a:t>
          </a:r>
        </a:p>
        <a:p>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wsDr>
</file>

<file path=xl/tables/table1.xml><?xml version="1.0" encoding="utf-8"?>
<table xmlns="http://schemas.openxmlformats.org/spreadsheetml/2006/main" id="2" name="Table2" displayName="Table2" ref="A1:H91" insertRowShift="1" totalsRowShown="0">
  <autoFilter ref="A1:H91"/>
  <sortState ref="A2:H91">
    <sortCondition ref="A1:A91"/>
  </sortState>
  <tableColumns count="8">
    <tableColumn id="1" name="SessionID"/>
    <tableColumn id="2" name="Location"/>
    <tableColumn id="3" name="babies_anchor"/>
    <tableColumn id="4" name="babies_est"/>
    <tableColumn id="5" name="chicago_anchor"/>
    <tableColumn id="6" name="chicago_est"/>
    <tableColumn id="7" name="everest_anchor"/>
    <tableColumn id="8" name="everest_est"/>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2:C42" totalsRowShown="0">
  <autoFilter ref="A2:C42"/>
  <sortState ref="A3:C42">
    <sortCondition ref="A2:A42"/>
  </sortState>
  <tableColumns count="3">
    <tableColumn id="1" name="Participant"/>
    <tableColumn id="2" name="Condition"/>
    <tableColumn id="3" name="Moral_Judgements"/>
  </tableColumns>
  <tableStyleInfo name="TableStyleMedium2" showFirstColumn="0" showLastColumn="0" showRowStripes="1" showColumnStripes="0"/>
</table>
</file>

<file path=xl/tables/table3.xml><?xml version="1.0" encoding="utf-8"?>
<table xmlns="http://schemas.openxmlformats.org/spreadsheetml/2006/main" id="7" name="Table7" displayName="Table7" ref="E2:G210" insertRowShift="1" totalsRowShown="0">
  <autoFilter ref="E2:G210"/>
  <sortState ref="E3:G210">
    <sortCondition ref="E2:E210"/>
  </sortState>
  <tableColumns count="3">
    <tableColumn id="1" name="Participant"/>
    <tableColumn id="8" name="Condition" dataDxfId="2"/>
    <tableColumn id="6" name="Moral_Judgements"/>
  </tableColumns>
  <tableStyleInfo name="TableStyleMedium2" showFirstColumn="0" showLastColumn="0" showRowStripes="1" showColumnStripes="0"/>
</table>
</file>

<file path=xl/tables/table4.xml><?xml version="1.0" encoding="utf-8"?>
<table xmlns="http://schemas.openxmlformats.org/spreadsheetml/2006/main" id="1" name="Table42" displayName="Table42" ref="A1:D89" totalsRowShown="0">
  <autoFilter ref="A1:D89"/>
  <sortState ref="A2:D89">
    <sortCondition ref="A1:A89"/>
  </sortState>
  <tableColumns count="4">
    <tableColumn id="1" name="SessionID"/>
    <tableColumn id="5" name="Location"/>
    <tableColumn id="2" name="Gender"/>
    <tableColumn id="3" name="IAT_Score"/>
  </tableColumns>
  <tableStyleInfo name="TableStyleMedium2" showFirstColumn="0" showLastColumn="0" showRowStripes="1" showColumnStripes="0"/>
</table>
</file>

<file path=xl/tables/table5.xml><?xml version="1.0" encoding="utf-8"?>
<table xmlns="http://schemas.openxmlformats.org/spreadsheetml/2006/main" id="5" name="Table426" displayName="Table426" ref="F1:I156" totalsRowShown="0">
  <autoFilter ref="F1:I156"/>
  <sortState ref="F2:I156">
    <sortCondition ref="F1:F156"/>
  </sortState>
  <tableColumns count="4">
    <tableColumn id="1" name="SessionID"/>
    <tableColumn id="5" name="Location"/>
    <tableColumn id="2" name="Gender"/>
    <tableColumn id="3" name="IAT_Score"/>
  </tableColumns>
  <tableStyleInfo name="TableStyleMedium2" showFirstColumn="0" showLastColumn="0" showRowStripes="1" showColumnStripes="0"/>
</table>
</file>

<file path=xl/tables/table6.xml><?xml version="1.0" encoding="utf-8"?>
<table xmlns="http://schemas.openxmlformats.org/spreadsheetml/2006/main" id="3" name="Table3" displayName="Table3" ref="A1:G112" totalsRowShown="0">
  <autoFilter ref="A1:G112"/>
  <sortState ref="A2:G112">
    <sortCondition ref="B1:B112"/>
  </sortState>
  <tableColumns count="7">
    <tableColumn id="1" name="ID"/>
    <tableColumn id="9" name="Condition"/>
    <tableColumn id="2" name="Gender" dataDxfId="1"/>
    <tableColumn id="4" name="Felt_Lucky_1"/>
    <tableColumn id="5" name="Felt_Lucky_2"/>
    <tableColumn id="6" name="Felt_Lucky_Avg" dataDxfId="0">
      <calculatedColumnFormula>AVERAGE('superstition_golf Ex 6 7'!$D2,'superstition_golf Ex 6 7'!$E2)</calculatedColumnFormula>
    </tableColumn>
    <tableColumn id="7" name="Golf_Score"/>
  </tableColumns>
  <tableStyleInfo name="TableStyleMedium9" showFirstColumn="0" showLastColumn="0" showRowStripes="1" showColumnStripes="0"/>
</table>
</file>

<file path=xl/tables/table7.xml><?xml version="1.0" encoding="utf-8"?>
<table xmlns="http://schemas.openxmlformats.org/spreadsheetml/2006/main" id="12" name="Table12" displayName="Table12" ref="A1:E91" insertRowShift="1" totalsRowShown="0">
  <autoFilter ref="A1:E91"/>
  <tableColumns count="5">
    <tableColumn id="1" name="sessionID"/>
    <tableColumn id="2" name="location"/>
    <tableColumn id="3" name="filter"/>
    <tableColumn id="4" name="flag_group"/>
    <tableColumn id="5" name="flag_dv"/>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AC93"/>
  <sheetViews>
    <sheetView tabSelected="1" topLeftCell="F1" zoomScale="70" zoomScaleNormal="70" workbookViewId="0">
      <selection activeCell="O58" sqref="O58"/>
    </sheetView>
  </sheetViews>
  <sheetFormatPr defaultRowHeight="15"/>
  <cols>
    <col min="1" max="1" width="11.7109375" customWidth="1"/>
    <col min="2" max="2" width="10.5703125" customWidth="1"/>
    <col min="3" max="3" width="16" customWidth="1"/>
    <col min="4" max="4" width="12.7109375" customWidth="1"/>
    <col min="5" max="5" width="16.7109375" customWidth="1"/>
    <col min="6" max="6" width="13.42578125" customWidth="1"/>
    <col min="7" max="7" width="16.85546875" customWidth="1"/>
    <col min="8" max="8" width="13.5703125" customWidth="1"/>
    <col min="9" max="16" width="14.42578125" customWidth="1"/>
  </cols>
  <sheetData>
    <row r="1" spans="1:29">
      <c r="A1" t="s">
        <v>4</v>
      </c>
      <c r="B1" t="s">
        <v>5</v>
      </c>
      <c r="C1" t="s">
        <v>6</v>
      </c>
      <c r="D1" t="s">
        <v>9</v>
      </c>
      <c r="E1" t="s">
        <v>7</v>
      </c>
      <c r="F1" t="s">
        <v>10</v>
      </c>
      <c r="G1" t="s">
        <v>8</v>
      </c>
      <c r="H1" t="s">
        <v>11</v>
      </c>
      <c r="J1" s="6" t="s">
        <v>143</v>
      </c>
      <c r="K1" s="6"/>
      <c r="L1" s="6" t="s">
        <v>146</v>
      </c>
      <c r="M1" s="7"/>
      <c r="N1" s="6" t="s">
        <v>147</v>
      </c>
      <c r="O1" s="7"/>
      <c r="AC1" t="e">
        <f ca="1">_xlfn.T.INV.2T(0.05,40)</f>
        <v>#NAME?</v>
      </c>
    </row>
    <row r="2" spans="1:29">
      <c r="A2">
        <v>2409609</v>
      </c>
      <c r="B2" t="s">
        <v>2</v>
      </c>
      <c r="C2" t="s">
        <v>0</v>
      </c>
      <c r="E2" t="s">
        <v>0</v>
      </c>
      <c r="F2">
        <v>600000</v>
      </c>
      <c r="G2" t="s">
        <v>0</v>
      </c>
      <c r="J2" s="3" t="s">
        <v>144</v>
      </c>
      <c r="K2" s="3" t="s">
        <v>145</v>
      </c>
      <c r="L2" s="3" t="s">
        <v>144</v>
      </c>
      <c r="M2" s="3" t="s">
        <v>145</v>
      </c>
      <c r="N2" s="3" t="s">
        <v>144</v>
      </c>
      <c r="O2" s="3" t="s">
        <v>145</v>
      </c>
    </row>
    <row r="3" spans="1:29">
      <c r="A3">
        <v>2442646</v>
      </c>
      <c r="B3" t="s">
        <v>2</v>
      </c>
      <c r="C3" t="s">
        <v>0</v>
      </c>
      <c r="D3">
        <v>2000</v>
      </c>
      <c r="E3" t="s">
        <v>0</v>
      </c>
      <c r="G3" t="s">
        <v>1</v>
      </c>
      <c r="H3">
        <v>30000</v>
      </c>
      <c r="J3" s="4">
        <v>2000</v>
      </c>
      <c r="K3" s="5">
        <v>4000</v>
      </c>
      <c r="L3" s="4">
        <v>600000</v>
      </c>
      <c r="M3" s="5">
        <v>3500000</v>
      </c>
      <c r="N3" s="4">
        <v>3800</v>
      </c>
      <c r="O3" s="5">
        <v>30000</v>
      </c>
    </row>
    <row r="4" spans="1:29">
      <c r="A4">
        <v>2442662</v>
      </c>
      <c r="B4" t="s">
        <v>2</v>
      </c>
      <c r="C4" t="s">
        <v>0</v>
      </c>
      <c r="D4">
        <v>5000</v>
      </c>
      <c r="E4" t="s">
        <v>1</v>
      </c>
      <c r="F4">
        <v>3500000</v>
      </c>
      <c r="G4" t="s">
        <v>1</v>
      </c>
      <c r="H4">
        <v>40000</v>
      </c>
      <c r="J4" s="4">
        <v>5000</v>
      </c>
      <c r="K4" s="5">
        <v>3000</v>
      </c>
      <c r="L4" s="4">
        <v>240000</v>
      </c>
      <c r="M4" s="5">
        <v>800000</v>
      </c>
      <c r="N4" s="4">
        <v>26000</v>
      </c>
      <c r="O4" s="5">
        <v>40000</v>
      </c>
    </row>
    <row r="5" spans="1:29">
      <c r="A5">
        <v>2442673</v>
      </c>
      <c r="B5" t="s">
        <v>2</v>
      </c>
      <c r="C5" t="s">
        <v>1</v>
      </c>
      <c r="D5">
        <v>4000</v>
      </c>
      <c r="E5" t="s">
        <v>0</v>
      </c>
      <c r="F5">
        <v>240000</v>
      </c>
      <c r="G5" t="s">
        <v>1</v>
      </c>
      <c r="H5">
        <v>39000</v>
      </c>
      <c r="J5" s="4">
        <v>3200</v>
      </c>
      <c r="K5" s="5">
        <v>3000</v>
      </c>
      <c r="L5" s="4">
        <v>350000</v>
      </c>
      <c r="M5" s="5">
        <v>2000000</v>
      </c>
      <c r="N5" s="4">
        <v>5000</v>
      </c>
      <c r="O5" s="5">
        <v>39000</v>
      </c>
    </row>
    <row r="6" spans="1:29">
      <c r="A6">
        <v>2442680</v>
      </c>
      <c r="B6" t="s">
        <v>2</v>
      </c>
      <c r="C6" t="s">
        <v>1</v>
      </c>
      <c r="D6">
        <v>3000</v>
      </c>
      <c r="E6" t="s">
        <v>0</v>
      </c>
      <c r="F6">
        <v>350000</v>
      </c>
      <c r="G6" t="s">
        <v>0</v>
      </c>
      <c r="H6">
        <v>3800</v>
      </c>
      <c r="J6" s="4">
        <v>3500</v>
      </c>
      <c r="K6" s="5">
        <v>4000</v>
      </c>
      <c r="L6" s="4">
        <v>250000</v>
      </c>
      <c r="M6" s="5">
        <v>1500000</v>
      </c>
      <c r="N6" s="4">
        <v>3000</v>
      </c>
      <c r="O6" s="5">
        <v>38000</v>
      </c>
    </row>
    <row r="7" spans="1:29">
      <c r="A7">
        <v>2442692</v>
      </c>
      <c r="B7" t="s">
        <v>2</v>
      </c>
      <c r="C7" t="s">
        <v>1</v>
      </c>
      <c r="D7">
        <v>3000</v>
      </c>
      <c r="E7" t="s">
        <v>1</v>
      </c>
      <c r="F7">
        <v>800000</v>
      </c>
      <c r="G7" t="s">
        <v>1</v>
      </c>
      <c r="H7">
        <v>38000</v>
      </c>
      <c r="J7" s="4">
        <v>3000</v>
      </c>
      <c r="K7" s="5">
        <v>5000</v>
      </c>
      <c r="L7" s="4">
        <v>700000</v>
      </c>
      <c r="M7" s="5">
        <v>3500000</v>
      </c>
      <c r="N7" s="4">
        <v>3000</v>
      </c>
      <c r="O7" s="5">
        <v>40000</v>
      </c>
    </row>
    <row r="8" spans="1:29">
      <c r="A8">
        <v>2442700</v>
      </c>
      <c r="B8" t="s">
        <v>2</v>
      </c>
      <c r="C8" t="s">
        <v>0</v>
      </c>
      <c r="D8">
        <v>3200</v>
      </c>
      <c r="E8" t="s">
        <v>1</v>
      </c>
      <c r="F8">
        <v>2000000</v>
      </c>
      <c r="G8" t="s">
        <v>0</v>
      </c>
      <c r="H8">
        <v>26000</v>
      </c>
      <c r="J8" s="4">
        <v>3000</v>
      </c>
      <c r="K8" s="5">
        <v>4500</v>
      </c>
      <c r="L8" s="4">
        <v>350000</v>
      </c>
      <c r="M8" s="5">
        <v>3000000</v>
      </c>
      <c r="N8" s="4">
        <v>3500</v>
      </c>
      <c r="O8" s="5">
        <v>43000</v>
      </c>
    </row>
    <row r="9" spans="1:29">
      <c r="A9">
        <v>2442711</v>
      </c>
      <c r="B9" t="s">
        <v>2</v>
      </c>
      <c r="C9" t="s">
        <v>0</v>
      </c>
      <c r="D9">
        <v>3500</v>
      </c>
      <c r="E9" t="s">
        <v>1</v>
      </c>
      <c r="F9">
        <v>1500000</v>
      </c>
      <c r="G9" t="s">
        <v>0</v>
      </c>
      <c r="H9">
        <v>5000</v>
      </c>
      <c r="J9" s="4">
        <v>2000</v>
      </c>
      <c r="K9" s="5">
        <v>4000</v>
      </c>
      <c r="L9" s="4">
        <v>1000000</v>
      </c>
      <c r="M9" s="5">
        <v>3000000</v>
      </c>
      <c r="N9" s="4">
        <v>10000</v>
      </c>
      <c r="O9" s="5">
        <v>38485</v>
      </c>
    </row>
    <row r="10" spans="1:29">
      <c r="A10">
        <v>2442718</v>
      </c>
      <c r="B10" t="s">
        <v>2</v>
      </c>
      <c r="C10" t="s">
        <v>1</v>
      </c>
      <c r="D10">
        <v>4000</v>
      </c>
      <c r="E10" t="s">
        <v>0</v>
      </c>
      <c r="F10">
        <v>250000</v>
      </c>
      <c r="G10" t="s">
        <v>0</v>
      </c>
      <c r="H10">
        <v>3000</v>
      </c>
      <c r="J10" s="4">
        <v>3000</v>
      </c>
      <c r="K10" s="5">
        <v>4000</v>
      </c>
      <c r="L10" s="4">
        <v>300000</v>
      </c>
      <c r="M10" s="5">
        <v>3500000</v>
      </c>
      <c r="N10" s="4">
        <v>3500</v>
      </c>
      <c r="O10" s="5">
        <v>35000</v>
      </c>
    </row>
    <row r="11" spans="1:29">
      <c r="A11">
        <v>2442903</v>
      </c>
      <c r="B11" t="s">
        <v>2</v>
      </c>
      <c r="C11" t="s">
        <v>0</v>
      </c>
      <c r="E11" t="s">
        <v>0</v>
      </c>
      <c r="F11">
        <v>700000</v>
      </c>
      <c r="G11" t="s">
        <v>0</v>
      </c>
      <c r="H11">
        <v>3000</v>
      </c>
      <c r="J11" s="4">
        <v>2500</v>
      </c>
      <c r="K11" s="5">
        <v>4000</v>
      </c>
      <c r="L11" s="4">
        <v>2000000</v>
      </c>
      <c r="M11" s="5">
        <v>3700000</v>
      </c>
      <c r="N11" s="4">
        <v>3000</v>
      </c>
      <c r="O11" s="5">
        <v>33000</v>
      </c>
    </row>
    <row r="12" spans="1:29">
      <c r="A12">
        <v>2442906</v>
      </c>
      <c r="B12" t="s">
        <v>2</v>
      </c>
      <c r="C12" t="s">
        <v>1</v>
      </c>
      <c r="D12">
        <v>5000</v>
      </c>
      <c r="E12" t="s">
        <v>1</v>
      </c>
      <c r="F12">
        <v>3500000</v>
      </c>
      <c r="G12" t="s">
        <v>0</v>
      </c>
      <c r="H12">
        <v>3500</v>
      </c>
      <c r="J12" s="4">
        <v>2500</v>
      </c>
      <c r="K12" s="5">
        <v>4500</v>
      </c>
      <c r="L12" s="4">
        <v>350000</v>
      </c>
      <c r="M12" s="5">
        <v>4000000</v>
      </c>
      <c r="N12" s="4">
        <v>20000</v>
      </c>
      <c r="O12" s="5">
        <v>45000</v>
      </c>
    </row>
    <row r="13" spans="1:29">
      <c r="A13">
        <v>2442910</v>
      </c>
      <c r="B13" t="s">
        <v>2</v>
      </c>
      <c r="C13" t="s">
        <v>0</v>
      </c>
      <c r="D13">
        <v>3000</v>
      </c>
      <c r="E13" t="s">
        <v>0</v>
      </c>
      <c r="F13">
        <v>350000</v>
      </c>
      <c r="G13" t="s">
        <v>1</v>
      </c>
      <c r="H13">
        <v>40000</v>
      </c>
      <c r="J13" s="4">
        <v>3000</v>
      </c>
      <c r="K13" s="5">
        <v>3300</v>
      </c>
      <c r="L13" s="4">
        <v>300000</v>
      </c>
      <c r="M13" s="5">
        <v>3000000</v>
      </c>
      <c r="N13" s="4">
        <v>2200</v>
      </c>
      <c r="O13" s="5">
        <v>40000</v>
      </c>
    </row>
    <row r="14" spans="1:29">
      <c r="A14">
        <v>2443194</v>
      </c>
      <c r="B14" t="s">
        <v>2</v>
      </c>
      <c r="C14" t="s">
        <v>1</v>
      </c>
      <c r="D14">
        <v>4500</v>
      </c>
      <c r="E14" t="s">
        <v>1</v>
      </c>
      <c r="F14">
        <v>3000000</v>
      </c>
      <c r="G14" t="s">
        <v>1</v>
      </c>
      <c r="H14">
        <v>43000</v>
      </c>
      <c r="J14" s="4">
        <v>3000</v>
      </c>
      <c r="K14" s="5">
        <v>4500</v>
      </c>
      <c r="L14" s="4">
        <v>500000</v>
      </c>
      <c r="M14" s="5">
        <v>4687982</v>
      </c>
      <c r="N14" s="4">
        <v>5000</v>
      </c>
      <c r="O14" s="5">
        <v>45000</v>
      </c>
    </row>
    <row r="15" spans="1:29">
      <c r="A15">
        <v>2443210</v>
      </c>
      <c r="B15" t="s">
        <v>2</v>
      </c>
      <c r="C15" t="s">
        <v>0</v>
      </c>
      <c r="D15">
        <v>3000</v>
      </c>
      <c r="E15" t="s">
        <v>0</v>
      </c>
      <c r="F15">
        <v>1000000</v>
      </c>
      <c r="G15" t="s">
        <v>0</v>
      </c>
      <c r="H15">
        <v>10000</v>
      </c>
      <c r="J15" s="4">
        <v>3400</v>
      </c>
      <c r="K15" s="5">
        <v>4000</v>
      </c>
      <c r="L15" s="4">
        <v>500000</v>
      </c>
      <c r="M15" s="5">
        <v>2500000</v>
      </c>
      <c r="N15" s="4">
        <v>3250</v>
      </c>
      <c r="O15" s="5">
        <v>43786</v>
      </c>
    </row>
    <row r="16" spans="1:29">
      <c r="A16">
        <v>2443211</v>
      </c>
      <c r="B16" t="s">
        <v>2</v>
      </c>
      <c r="C16" t="s">
        <v>1</v>
      </c>
      <c r="D16">
        <v>4000</v>
      </c>
      <c r="E16" t="s">
        <v>0</v>
      </c>
      <c r="G16" t="s">
        <v>0</v>
      </c>
      <c r="J16" s="4">
        <v>2400</v>
      </c>
      <c r="K16" s="5">
        <v>5430</v>
      </c>
      <c r="L16" s="4">
        <v>345000</v>
      </c>
      <c r="M16" s="5">
        <v>4987875</v>
      </c>
      <c r="N16" s="4">
        <v>2435</v>
      </c>
      <c r="O16" s="5">
        <v>42000</v>
      </c>
    </row>
    <row r="17" spans="1:15">
      <c r="A17">
        <v>2443215</v>
      </c>
      <c r="B17" t="s">
        <v>2</v>
      </c>
      <c r="C17" t="s">
        <v>1</v>
      </c>
      <c r="D17">
        <v>4000</v>
      </c>
      <c r="E17" t="s">
        <v>0</v>
      </c>
      <c r="G17" t="s">
        <v>1</v>
      </c>
      <c r="H17">
        <v>38485</v>
      </c>
      <c r="J17" s="4">
        <v>2050</v>
      </c>
      <c r="K17" s="5">
        <v>2000</v>
      </c>
      <c r="L17" s="4">
        <v>400000</v>
      </c>
      <c r="M17" s="5">
        <v>4999999</v>
      </c>
      <c r="N17" s="4">
        <v>8000</v>
      </c>
      <c r="O17" s="5">
        <v>30000</v>
      </c>
    </row>
    <row r="18" spans="1:15">
      <c r="A18">
        <v>2443407</v>
      </c>
      <c r="B18" t="s">
        <v>2</v>
      </c>
      <c r="C18" t="s">
        <v>1</v>
      </c>
      <c r="D18">
        <v>4000</v>
      </c>
      <c r="E18" t="s">
        <v>0</v>
      </c>
      <c r="F18">
        <v>300000</v>
      </c>
      <c r="G18" t="s">
        <v>1</v>
      </c>
      <c r="H18">
        <v>35000</v>
      </c>
      <c r="J18" s="4">
        <v>1600</v>
      </c>
      <c r="K18" s="5">
        <v>4500</v>
      </c>
      <c r="L18" s="4">
        <v>3000000</v>
      </c>
      <c r="M18" s="5">
        <v>3000000</v>
      </c>
      <c r="N18" s="4">
        <v>3500</v>
      </c>
      <c r="O18" s="5">
        <v>40000</v>
      </c>
    </row>
    <row r="19" spans="1:15">
      <c r="A19">
        <v>2443413</v>
      </c>
      <c r="B19" t="s">
        <v>2</v>
      </c>
      <c r="C19" t="s">
        <v>1</v>
      </c>
      <c r="D19">
        <v>4500</v>
      </c>
      <c r="E19" t="s">
        <v>1</v>
      </c>
      <c r="F19">
        <v>3000000</v>
      </c>
      <c r="G19" t="s">
        <v>0</v>
      </c>
      <c r="J19" s="4">
        <v>2500</v>
      </c>
      <c r="K19" s="5">
        <v>2000</v>
      </c>
      <c r="L19" s="4">
        <v>450000</v>
      </c>
      <c r="M19" s="5">
        <v>3500000</v>
      </c>
      <c r="N19" s="4">
        <v>2500</v>
      </c>
      <c r="O19" s="5">
        <v>30000</v>
      </c>
    </row>
    <row r="20" spans="1:15">
      <c r="A20">
        <v>2443419</v>
      </c>
      <c r="B20" t="s">
        <v>2</v>
      </c>
      <c r="C20" t="s">
        <v>0</v>
      </c>
      <c r="D20">
        <v>2000</v>
      </c>
      <c r="E20" t="s">
        <v>1</v>
      </c>
      <c r="F20">
        <v>3500000</v>
      </c>
      <c r="G20" t="s">
        <v>0</v>
      </c>
      <c r="H20">
        <v>3500</v>
      </c>
      <c r="J20" s="4">
        <v>2000</v>
      </c>
      <c r="K20" s="5">
        <v>3000</v>
      </c>
      <c r="L20" s="4">
        <v>1000000</v>
      </c>
      <c r="M20" s="5">
        <v>3400000</v>
      </c>
      <c r="N20" s="4">
        <v>3300</v>
      </c>
      <c r="O20" s="5">
        <v>40000</v>
      </c>
    </row>
    <row r="21" spans="1:15">
      <c r="A21">
        <v>2451795</v>
      </c>
      <c r="B21" t="s">
        <v>2</v>
      </c>
      <c r="C21" t="s">
        <v>1</v>
      </c>
      <c r="D21">
        <v>3300</v>
      </c>
      <c r="E21" t="s">
        <v>0</v>
      </c>
      <c r="F21">
        <v>2000000</v>
      </c>
      <c r="G21" t="s">
        <v>0</v>
      </c>
      <c r="H21">
        <v>3000</v>
      </c>
      <c r="J21" s="4">
        <v>2500</v>
      </c>
      <c r="K21" s="5">
        <v>4000</v>
      </c>
      <c r="L21" s="4">
        <v>800000</v>
      </c>
      <c r="M21" s="5">
        <v>3800000</v>
      </c>
      <c r="N21" s="4">
        <v>2500</v>
      </c>
      <c r="O21" s="5">
        <v>39000</v>
      </c>
    </row>
    <row r="22" spans="1:15">
      <c r="A22">
        <v>2451900</v>
      </c>
      <c r="B22" t="s">
        <v>2</v>
      </c>
      <c r="C22" t="s">
        <v>0</v>
      </c>
      <c r="D22">
        <v>3000</v>
      </c>
      <c r="E22" t="s">
        <v>0</v>
      </c>
      <c r="F22">
        <v>350000</v>
      </c>
      <c r="G22" t="s">
        <v>0</v>
      </c>
      <c r="H22">
        <v>20000</v>
      </c>
      <c r="J22" s="4">
        <v>2300</v>
      </c>
      <c r="K22" s="5">
        <v>5000</v>
      </c>
      <c r="L22" s="4">
        <v>450000</v>
      </c>
      <c r="M22" s="5">
        <v>4000000</v>
      </c>
      <c r="N22" s="4">
        <v>7000</v>
      </c>
      <c r="O22" s="5">
        <v>25000</v>
      </c>
    </row>
    <row r="23" spans="1:15">
      <c r="A23">
        <v>2451905</v>
      </c>
      <c r="B23" t="s">
        <v>2</v>
      </c>
      <c r="C23" t="s">
        <v>0</v>
      </c>
      <c r="D23">
        <v>2500</v>
      </c>
      <c r="E23" t="s">
        <v>0</v>
      </c>
      <c r="F23">
        <v>300000</v>
      </c>
      <c r="G23" t="s">
        <v>0</v>
      </c>
      <c r="H23">
        <v>2200</v>
      </c>
      <c r="J23" s="4">
        <v>2000</v>
      </c>
      <c r="K23" s="5">
        <v>5500</v>
      </c>
      <c r="L23" s="4">
        <v>450000</v>
      </c>
      <c r="M23" s="5">
        <v>3500000</v>
      </c>
      <c r="N23" s="4">
        <v>3000</v>
      </c>
      <c r="O23" s="5">
        <v>45000</v>
      </c>
    </row>
    <row r="24" spans="1:15">
      <c r="A24">
        <v>2451911</v>
      </c>
      <c r="B24" t="s">
        <v>2</v>
      </c>
      <c r="C24" t="s">
        <v>0</v>
      </c>
      <c r="D24">
        <v>2500</v>
      </c>
      <c r="E24" t="s">
        <v>0</v>
      </c>
      <c r="F24">
        <v>500000</v>
      </c>
      <c r="G24" t="s">
        <v>1</v>
      </c>
      <c r="H24">
        <v>33000</v>
      </c>
      <c r="J24" s="4">
        <v>3000</v>
      </c>
      <c r="K24" s="5">
        <v>1800</v>
      </c>
      <c r="L24" s="4">
        <v>400000</v>
      </c>
      <c r="M24" s="5">
        <v>1000000</v>
      </c>
      <c r="N24" s="4">
        <v>5000</v>
      </c>
      <c r="O24" s="5">
        <v>35000</v>
      </c>
    </row>
    <row r="25" spans="1:15">
      <c r="A25">
        <v>2451919</v>
      </c>
      <c r="B25" t="s">
        <v>2</v>
      </c>
      <c r="C25" t="s">
        <v>0</v>
      </c>
      <c r="D25">
        <v>3000</v>
      </c>
      <c r="E25" t="s">
        <v>0</v>
      </c>
      <c r="F25">
        <v>500000</v>
      </c>
      <c r="G25" t="s">
        <v>0</v>
      </c>
      <c r="H25">
        <v>5000</v>
      </c>
      <c r="J25" s="4">
        <v>1753</v>
      </c>
      <c r="K25" s="5">
        <v>4500</v>
      </c>
      <c r="L25" s="4">
        <v>250000</v>
      </c>
      <c r="M25" s="5">
        <v>3500000</v>
      </c>
      <c r="N25" s="4">
        <v>5500</v>
      </c>
      <c r="O25" s="5">
        <v>35500</v>
      </c>
    </row>
    <row r="26" spans="1:15">
      <c r="A26">
        <v>2451922</v>
      </c>
      <c r="B26" t="s">
        <v>2</v>
      </c>
      <c r="C26" t="s">
        <v>1</v>
      </c>
      <c r="D26">
        <v>4500</v>
      </c>
      <c r="E26" t="s">
        <v>1</v>
      </c>
      <c r="F26">
        <v>3700000</v>
      </c>
      <c r="G26" t="s">
        <v>0</v>
      </c>
      <c r="J26" s="4">
        <v>3500</v>
      </c>
      <c r="K26" s="5">
        <v>2000</v>
      </c>
      <c r="L26" s="4">
        <v>1000000</v>
      </c>
      <c r="M26" s="5">
        <v>800000</v>
      </c>
      <c r="N26" s="4">
        <v>6000</v>
      </c>
      <c r="O26" s="5">
        <v>42000</v>
      </c>
    </row>
    <row r="27" spans="1:15">
      <c r="A27">
        <v>2451925</v>
      </c>
      <c r="B27" t="s">
        <v>2</v>
      </c>
      <c r="C27" t="s">
        <v>0</v>
      </c>
      <c r="D27">
        <v>3000</v>
      </c>
      <c r="E27" t="s">
        <v>1</v>
      </c>
      <c r="F27">
        <v>4000000</v>
      </c>
      <c r="G27" t="s">
        <v>1</v>
      </c>
      <c r="H27">
        <v>45000</v>
      </c>
      <c r="J27" s="4">
        <v>2750</v>
      </c>
      <c r="K27" s="5">
        <v>5600</v>
      </c>
      <c r="L27" s="4">
        <v>800000</v>
      </c>
      <c r="M27" s="5">
        <v>4500000</v>
      </c>
      <c r="N27" s="4">
        <v>6000</v>
      </c>
      <c r="O27" s="5">
        <v>40000</v>
      </c>
    </row>
    <row r="28" spans="1:15">
      <c r="A28">
        <v>2451932</v>
      </c>
      <c r="B28" t="s">
        <v>2</v>
      </c>
      <c r="C28" t="s">
        <v>0</v>
      </c>
      <c r="D28">
        <v>3400</v>
      </c>
      <c r="E28" t="s">
        <v>0</v>
      </c>
      <c r="F28">
        <v>345000</v>
      </c>
      <c r="G28" t="s">
        <v>0</v>
      </c>
      <c r="H28">
        <v>3250</v>
      </c>
      <c r="J28" s="4">
        <v>3300</v>
      </c>
      <c r="K28" s="5">
        <v>3000</v>
      </c>
      <c r="L28" s="4">
        <v>600000</v>
      </c>
      <c r="M28" s="5">
        <v>1500000</v>
      </c>
      <c r="N28" s="4">
        <v>40000</v>
      </c>
      <c r="O28" s="5">
        <v>40000</v>
      </c>
    </row>
    <row r="29" spans="1:15">
      <c r="A29">
        <v>2453957</v>
      </c>
      <c r="B29" t="s">
        <v>2</v>
      </c>
      <c r="C29" t="s">
        <v>1</v>
      </c>
      <c r="D29">
        <v>4000</v>
      </c>
      <c r="E29" t="s">
        <v>1</v>
      </c>
      <c r="F29">
        <v>3000000</v>
      </c>
      <c r="G29" t="s">
        <v>1</v>
      </c>
      <c r="H29">
        <v>40000</v>
      </c>
      <c r="J29" s="4">
        <v>5000</v>
      </c>
      <c r="K29" s="5">
        <v>4000</v>
      </c>
      <c r="L29" s="4">
        <v>450000</v>
      </c>
      <c r="M29" s="5">
        <v>3500000</v>
      </c>
      <c r="N29" s="4">
        <v>3000</v>
      </c>
      <c r="O29" s="5">
        <v>35000</v>
      </c>
    </row>
    <row r="30" spans="1:15">
      <c r="A30">
        <v>2453961</v>
      </c>
      <c r="B30" t="s">
        <v>2</v>
      </c>
      <c r="C30" t="s">
        <v>1</v>
      </c>
      <c r="D30">
        <v>5430</v>
      </c>
      <c r="E30" t="s">
        <v>1</v>
      </c>
      <c r="F30">
        <v>4687982</v>
      </c>
      <c r="G30" t="s">
        <v>0</v>
      </c>
      <c r="H30">
        <v>2435</v>
      </c>
      <c r="J30" s="4">
        <v>2100</v>
      </c>
      <c r="K30" s="5">
        <v>4200</v>
      </c>
      <c r="L30" s="4">
        <v>400000</v>
      </c>
      <c r="M30" s="5">
        <v>600000</v>
      </c>
      <c r="N30" s="4">
        <v>3000</v>
      </c>
      <c r="O30" s="5">
        <v>43000</v>
      </c>
    </row>
    <row r="31" spans="1:15">
      <c r="A31">
        <v>2454068</v>
      </c>
      <c r="B31" t="s">
        <v>2</v>
      </c>
      <c r="C31" t="s">
        <v>1</v>
      </c>
      <c r="D31">
        <v>2000</v>
      </c>
      <c r="E31" t="s">
        <v>0</v>
      </c>
      <c r="F31">
        <v>400000</v>
      </c>
      <c r="G31" t="s">
        <v>0</v>
      </c>
      <c r="H31">
        <v>8000</v>
      </c>
      <c r="J31" s="4">
        <v>3000</v>
      </c>
      <c r="K31" s="5">
        <v>3500</v>
      </c>
      <c r="L31" s="4">
        <v>500000</v>
      </c>
      <c r="M31" s="5">
        <v>1500000</v>
      </c>
      <c r="N31" s="4">
        <v>3500</v>
      </c>
      <c r="O31" s="5">
        <v>39000</v>
      </c>
    </row>
    <row r="32" spans="1:15">
      <c r="A32">
        <v>2454073</v>
      </c>
      <c r="B32" t="s">
        <v>2</v>
      </c>
      <c r="C32" t="s">
        <v>1</v>
      </c>
      <c r="D32">
        <v>4500</v>
      </c>
      <c r="E32" t="s">
        <v>0</v>
      </c>
      <c r="G32" t="s">
        <v>0</v>
      </c>
      <c r="H32">
        <v>3500</v>
      </c>
      <c r="J32" s="4">
        <v>3000</v>
      </c>
      <c r="K32" s="5">
        <v>3500</v>
      </c>
      <c r="L32" s="4">
        <v>250000</v>
      </c>
      <c r="M32" s="5">
        <v>4000000</v>
      </c>
      <c r="N32" s="4">
        <v>5000</v>
      </c>
      <c r="O32" s="5">
        <v>30000</v>
      </c>
    </row>
    <row r="33" spans="1:15">
      <c r="A33">
        <v>2454074</v>
      </c>
      <c r="B33" t="s">
        <v>2</v>
      </c>
      <c r="C33" t="s">
        <v>1</v>
      </c>
      <c r="D33">
        <v>2000</v>
      </c>
      <c r="E33" t="s">
        <v>0</v>
      </c>
      <c r="G33" t="s">
        <v>0</v>
      </c>
      <c r="H33">
        <v>2500</v>
      </c>
      <c r="J33" s="4">
        <v>3000</v>
      </c>
      <c r="K33" s="5">
        <v>4000</v>
      </c>
      <c r="L33" s="4">
        <v>700000</v>
      </c>
      <c r="M33" s="5">
        <v>2000000</v>
      </c>
      <c r="N33" s="4">
        <v>2224</v>
      </c>
      <c r="O33" s="5">
        <v>26580</v>
      </c>
    </row>
    <row r="34" spans="1:15">
      <c r="A34">
        <v>2454076</v>
      </c>
      <c r="B34" t="s">
        <v>2</v>
      </c>
      <c r="C34" t="s">
        <v>0</v>
      </c>
      <c r="E34" t="s">
        <v>1</v>
      </c>
      <c r="F34">
        <v>2500000</v>
      </c>
      <c r="G34" t="s">
        <v>1</v>
      </c>
      <c r="H34">
        <v>45000</v>
      </c>
      <c r="J34" s="4">
        <v>3000</v>
      </c>
      <c r="K34" s="5">
        <v>3000</v>
      </c>
      <c r="L34" s="4">
        <v>260000</v>
      </c>
      <c r="M34" s="5">
        <v>2000000</v>
      </c>
      <c r="N34" s="4">
        <v>9000</v>
      </c>
      <c r="O34" s="5">
        <v>43000</v>
      </c>
    </row>
    <row r="35" spans="1:15">
      <c r="A35">
        <v>2454080</v>
      </c>
      <c r="B35" t="s">
        <v>2</v>
      </c>
      <c r="C35" t="s">
        <v>0</v>
      </c>
      <c r="D35">
        <v>2400</v>
      </c>
      <c r="E35" t="s">
        <v>0</v>
      </c>
      <c r="F35">
        <v>3000000</v>
      </c>
      <c r="G35" t="s">
        <v>0</v>
      </c>
      <c r="H35">
        <v>3300</v>
      </c>
      <c r="J35" s="4">
        <v>3500</v>
      </c>
      <c r="K35" s="5">
        <v>4000</v>
      </c>
      <c r="L35" s="4">
        <v>300000</v>
      </c>
      <c r="M35" s="5">
        <v>3300000</v>
      </c>
      <c r="N35" s="4">
        <v>4500</v>
      </c>
      <c r="O35" s="5">
        <v>39000</v>
      </c>
    </row>
    <row r="36" spans="1:15">
      <c r="A36">
        <v>2454084</v>
      </c>
      <c r="B36" t="s">
        <v>2</v>
      </c>
      <c r="C36" t="s">
        <v>0</v>
      </c>
      <c r="E36" t="s">
        <v>1</v>
      </c>
      <c r="F36">
        <v>4987875</v>
      </c>
      <c r="G36" t="s">
        <v>1</v>
      </c>
      <c r="H36">
        <v>43786</v>
      </c>
      <c r="J36" s="4">
        <v>3000</v>
      </c>
      <c r="K36" s="5">
        <v>3000</v>
      </c>
      <c r="L36" s="4">
        <v>450000</v>
      </c>
      <c r="M36" s="5">
        <v>4000000</v>
      </c>
      <c r="N36" s="4">
        <v>10000</v>
      </c>
      <c r="O36" s="5">
        <v>45000</v>
      </c>
    </row>
    <row r="37" spans="1:15">
      <c r="A37">
        <v>2454086</v>
      </c>
      <c r="B37" t="s">
        <v>2</v>
      </c>
      <c r="C37" t="s">
        <v>1</v>
      </c>
      <c r="D37">
        <v>3000</v>
      </c>
      <c r="E37" t="s">
        <v>0</v>
      </c>
      <c r="F37">
        <v>450000</v>
      </c>
      <c r="G37" t="s">
        <v>0</v>
      </c>
      <c r="H37">
        <v>2500</v>
      </c>
      <c r="J37" s="4">
        <v>2500</v>
      </c>
      <c r="L37" s="4">
        <v>900000</v>
      </c>
      <c r="M37" s="5">
        <v>2500000</v>
      </c>
      <c r="N37" s="4">
        <v>5867</v>
      </c>
      <c r="O37" s="5">
        <v>30000</v>
      </c>
    </row>
    <row r="38" spans="1:15">
      <c r="A38">
        <v>2454088</v>
      </c>
      <c r="B38" t="s">
        <v>2</v>
      </c>
      <c r="C38" t="s">
        <v>0</v>
      </c>
      <c r="D38">
        <v>2050</v>
      </c>
      <c r="E38" t="s">
        <v>0</v>
      </c>
      <c r="F38">
        <v>1000000</v>
      </c>
      <c r="G38" t="s">
        <v>0</v>
      </c>
      <c r="H38">
        <v>7000</v>
      </c>
      <c r="J38" s="4">
        <v>1700</v>
      </c>
      <c r="L38" s="4">
        <v>500000</v>
      </c>
      <c r="N38" s="4">
        <v>15000</v>
      </c>
      <c r="O38" s="5">
        <v>10000</v>
      </c>
    </row>
    <row r="39" spans="1:15">
      <c r="A39">
        <v>2454089</v>
      </c>
      <c r="B39" t="s">
        <v>2</v>
      </c>
      <c r="C39" t="s">
        <v>0</v>
      </c>
      <c r="E39" t="s">
        <v>0</v>
      </c>
      <c r="F39">
        <v>800000</v>
      </c>
      <c r="G39" t="s">
        <v>0</v>
      </c>
      <c r="J39" s="4">
        <v>3000</v>
      </c>
      <c r="L39" s="4">
        <v>400000</v>
      </c>
      <c r="N39" s="4">
        <v>5000</v>
      </c>
      <c r="O39" s="5">
        <v>27000</v>
      </c>
    </row>
    <row r="40" spans="1:15">
      <c r="A40">
        <v>2454090</v>
      </c>
      <c r="B40" t="s">
        <v>2</v>
      </c>
      <c r="C40" t="s">
        <v>1</v>
      </c>
      <c r="D40">
        <v>4000</v>
      </c>
      <c r="E40" t="s">
        <v>0</v>
      </c>
      <c r="F40">
        <v>450000</v>
      </c>
      <c r="G40" t="s">
        <v>1</v>
      </c>
      <c r="H40">
        <v>42000</v>
      </c>
      <c r="L40" s="4">
        <v>1000000</v>
      </c>
      <c r="N40" s="4">
        <v>7000</v>
      </c>
      <c r="O40" s="5">
        <v>30000</v>
      </c>
    </row>
    <row r="41" spans="1:15">
      <c r="A41">
        <v>2454460</v>
      </c>
      <c r="B41" t="s">
        <v>2</v>
      </c>
      <c r="C41" t="s">
        <v>0</v>
      </c>
      <c r="E41" t="s">
        <v>0</v>
      </c>
      <c r="G41" t="s">
        <v>1</v>
      </c>
      <c r="H41">
        <v>30000</v>
      </c>
      <c r="L41" s="4">
        <v>800000</v>
      </c>
      <c r="N41" s="4">
        <v>5000</v>
      </c>
      <c r="O41" s="5">
        <v>23000</v>
      </c>
    </row>
    <row r="42" spans="1:15">
      <c r="A42">
        <v>2454461</v>
      </c>
      <c r="B42" t="s">
        <v>2</v>
      </c>
      <c r="C42" t="s">
        <v>0</v>
      </c>
      <c r="D42">
        <v>1600</v>
      </c>
      <c r="E42" t="s">
        <v>1</v>
      </c>
      <c r="F42">
        <v>4999999</v>
      </c>
      <c r="G42" t="s">
        <v>0</v>
      </c>
      <c r="H42">
        <v>3000</v>
      </c>
      <c r="L42" s="4">
        <v>250000</v>
      </c>
      <c r="N42" s="4">
        <v>7000</v>
      </c>
      <c r="O42" s="5">
        <v>30000</v>
      </c>
    </row>
    <row r="43" spans="1:15">
      <c r="A43">
        <v>2454494</v>
      </c>
      <c r="B43" t="s">
        <v>2</v>
      </c>
      <c r="C43" t="s">
        <v>0</v>
      </c>
      <c r="D43">
        <v>2500</v>
      </c>
      <c r="E43" t="s">
        <v>0</v>
      </c>
      <c r="F43">
        <v>450000</v>
      </c>
      <c r="G43" t="s">
        <v>0</v>
      </c>
      <c r="H43">
        <v>5000</v>
      </c>
      <c r="L43" s="4">
        <v>325000</v>
      </c>
      <c r="O43" s="5">
        <v>45000</v>
      </c>
    </row>
    <row r="44" spans="1:15">
      <c r="A44">
        <v>2454600</v>
      </c>
      <c r="B44" t="s">
        <v>2</v>
      </c>
      <c r="C44" t="s">
        <v>0</v>
      </c>
      <c r="D44">
        <v>2000</v>
      </c>
      <c r="E44" t="s">
        <v>1</v>
      </c>
      <c r="F44">
        <v>3000000</v>
      </c>
      <c r="G44" t="s">
        <v>0</v>
      </c>
      <c r="H44">
        <v>5500</v>
      </c>
      <c r="L44" s="4">
        <v>300000</v>
      </c>
      <c r="O44" s="5">
        <v>32000</v>
      </c>
    </row>
    <row r="45" spans="1:15">
      <c r="A45">
        <v>2456447</v>
      </c>
      <c r="B45" t="s">
        <v>2</v>
      </c>
      <c r="C45" t="s">
        <v>0</v>
      </c>
      <c r="E45" t="s">
        <v>0</v>
      </c>
      <c r="F45">
        <v>400000</v>
      </c>
      <c r="G45" t="s">
        <v>0</v>
      </c>
      <c r="H45">
        <v>6000</v>
      </c>
      <c r="L45" s="4">
        <v>300000</v>
      </c>
      <c r="O45" s="5">
        <v>45000</v>
      </c>
    </row>
    <row r="46" spans="1:15">
      <c r="A46">
        <v>2456450</v>
      </c>
      <c r="B46" t="s">
        <v>2</v>
      </c>
      <c r="C46" t="s">
        <v>1</v>
      </c>
      <c r="D46">
        <v>5000</v>
      </c>
      <c r="E46" t="s">
        <v>1</v>
      </c>
      <c r="F46">
        <v>3500000</v>
      </c>
      <c r="G46" t="s">
        <v>1</v>
      </c>
      <c r="H46">
        <v>40000</v>
      </c>
      <c r="L46" s="4">
        <v>250000</v>
      </c>
    </row>
    <row r="47" spans="1:15">
      <c r="A47">
        <v>2456456</v>
      </c>
      <c r="B47" t="s">
        <v>2</v>
      </c>
      <c r="C47" t="s">
        <v>0</v>
      </c>
      <c r="E47" t="s">
        <v>0</v>
      </c>
      <c r="G47" t="s">
        <v>1</v>
      </c>
      <c r="H47">
        <v>30000</v>
      </c>
      <c r="L47" s="4">
        <v>250000</v>
      </c>
    </row>
    <row r="48" spans="1:15">
      <c r="A48">
        <v>2456459</v>
      </c>
      <c r="B48" t="s">
        <v>2</v>
      </c>
      <c r="C48" t="s">
        <v>0</v>
      </c>
      <c r="E48" t="s">
        <v>0</v>
      </c>
      <c r="F48">
        <v>250000</v>
      </c>
      <c r="G48" t="s">
        <v>1</v>
      </c>
      <c r="H48">
        <v>40000</v>
      </c>
    </row>
    <row r="49" spans="1:8">
      <c r="A49">
        <v>2456460</v>
      </c>
      <c r="B49" t="s">
        <v>2</v>
      </c>
      <c r="C49" t="s">
        <v>1</v>
      </c>
      <c r="D49">
        <v>5500</v>
      </c>
      <c r="E49" t="s">
        <v>1</v>
      </c>
      <c r="F49">
        <v>3400000</v>
      </c>
      <c r="G49" t="s">
        <v>1</v>
      </c>
      <c r="H49">
        <v>39000</v>
      </c>
    </row>
    <row r="50" spans="1:8">
      <c r="A50">
        <v>2456463</v>
      </c>
      <c r="B50" t="s">
        <v>2</v>
      </c>
      <c r="C50" t="s">
        <v>0</v>
      </c>
      <c r="D50">
        <v>2500</v>
      </c>
      <c r="E50" t="s">
        <v>0</v>
      </c>
      <c r="F50">
        <v>1000000</v>
      </c>
      <c r="G50" t="s">
        <v>0</v>
      </c>
      <c r="H50">
        <v>6000</v>
      </c>
    </row>
    <row r="51" spans="1:8">
      <c r="A51">
        <v>2456625</v>
      </c>
      <c r="B51" t="s">
        <v>2</v>
      </c>
      <c r="C51" t="s">
        <v>0</v>
      </c>
      <c r="E51" t="s">
        <v>0</v>
      </c>
      <c r="G51" t="s">
        <v>0</v>
      </c>
      <c r="H51">
        <v>40000</v>
      </c>
    </row>
    <row r="52" spans="1:8">
      <c r="A52">
        <v>2456811</v>
      </c>
      <c r="B52" t="s">
        <v>2</v>
      </c>
      <c r="C52" t="s">
        <v>1</v>
      </c>
      <c r="D52">
        <v>1800</v>
      </c>
      <c r="E52" t="s">
        <v>1</v>
      </c>
      <c r="F52">
        <v>3800000</v>
      </c>
      <c r="G52" t="s">
        <v>0</v>
      </c>
    </row>
    <row r="53" spans="1:8">
      <c r="A53">
        <v>2456933</v>
      </c>
      <c r="B53" t="s">
        <v>2</v>
      </c>
      <c r="C53" t="s">
        <v>0</v>
      </c>
      <c r="D53">
        <v>2300</v>
      </c>
      <c r="E53" t="s">
        <v>1</v>
      </c>
      <c r="F53">
        <v>4000000</v>
      </c>
      <c r="G53" t="s">
        <v>0</v>
      </c>
      <c r="H53">
        <v>3000</v>
      </c>
    </row>
    <row r="54" spans="1:8">
      <c r="A54">
        <v>2456936</v>
      </c>
      <c r="B54" t="s">
        <v>2</v>
      </c>
      <c r="C54" t="s">
        <v>1</v>
      </c>
      <c r="D54">
        <v>4500</v>
      </c>
      <c r="E54" t="s">
        <v>1</v>
      </c>
      <c r="F54">
        <v>3500000</v>
      </c>
      <c r="G54" t="s">
        <v>0</v>
      </c>
      <c r="H54">
        <v>3000</v>
      </c>
    </row>
    <row r="55" spans="1:8">
      <c r="A55">
        <v>2465685</v>
      </c>
      <c r="B55" t="s">
        <v>2</v>
      </c>
      <c r="C55" t="s">
        <v>0</v>
      </c>
      <c r="E55" t="s">
        <v>0</v>
      </c>
      <c r="F55">
        <v>800000</v>
      </c>
      <c r="G55" t="s">
        <v>1</v>
      </c>
      <c r="H55">
        <v>25000</v>
      </c>
    </row>
    <row r="56" spans="1:8">
      <c r="A56">
        <v>2465686</v>
      </c>
      <c r="B56" t="s">
        <v>2</v>
      </c>
      <c r="C56" t="s">
        <v>1</v>
      </c>
      <c r="D56">
        <v>2000</v>
      </c>
      <c r="E56" t="s">
        <v>0</v>
      </c>
      <c r="F56">
        <v>600000</v>
      </c>
      <c r="G56" t="s">
        <v>1</v>
      </c>
      <c r="H56">
        <v>45000</v>
      </c>
    </row>
    <row r="57" spans="1:8">
      <c r="A57">
        <v>2465689</v>
      </c>
      <c r="B57" t="s">
        <v>2</v>
      </c>
      <c r="C57" t="s">
        <v>1</v>
      </c>
      <c r="D57">
        <v>5600</v>
      </c>
      <c r="E57" t="s">
        <v>0</v>
      </c>
      <c r="F57">
        <v>450000</v>
      </c>
      <c r="G57" t="s">
        <v>0</v>
      </c>
      <c r="H57">
        <v>3500</v>
      </c>
    </row>
    <row r="58" spans="1:8">
      <c r="A58">
        <v>2465799</v>
      </c>
      <c r="B58" t="s">
        <v>2</v>
      </c>
      <c r="C58" t="s">
        <v>0</v>
      </c>
      <c r="D58">
        <v>2000</v>
      </c>
      <c r="E58" t="s">
        <v>1</v>
      </c>
      <c r="F58">
        <v>1000000</v>
      </c>
      <c r="G58" t="s">
        <v>1</v>
      </c>
      <c r="H58">
        <v>35000</v>
      </c>
    </row>
    <row r="59" spans="1:8">
      <c r="A59">
        <v>2465800</v>
      </c>
      <c r="B59" t="s">
        <v>2</v>
      </c>
      <c r="C59" t="s">
        <v>1</v>
      </c>
      <c r="D59">
        <v>3000</v>
      </c>
      <c r="E59" t="s">
        <v>0</v>
      </c>
      <c r="F59">
        <v>400000</v>
      </c>
      <c r="G59" t="s">
        <v>1</v>
      </c>
      <c r="H59">
        <v>35500</v>
      </c>
    </row>
    <row r="60" spans="1:8">
      <c r="A60">
        <v>2465802</v>
      </c>
      <c r="B60" t="s">
        <v>2</v>
      </c>
      <c r="C60" t="s">
        <v>0</v>
      </c>
      <c r="D60">
        <v>3000</v>
      </c>
      <c r="E60" t="s">
        <v>0</v>
      </c>
      <c r="F60">
        <v>500000</v>
      </c>
      <c r="G60" t="s">
        <v>0</v>
      </c>
      <c r="H60">
        <v>5000</v>
      </c>
    </row>
    <row r="61" spans="1:8">
      <c r="A61">
        <v>2465803</v>
      </c>
      <c r="B61" t="s">
        <v>2</v>
      </c>
      <c r="C61" t="s">
        <v>0</v>
      </c>
      <c r="D61">
        <v>1753</v>
      </c>
      <c r="E61" t="s">
        <v>0</v>
      </c>
      <c r="G61" t="s">
        <v>0</v>
      </c>
      <c r="H61">
        <v>2224</v>
      </c>
    </row>
    <row r="62" spans="1:8">
      <c r="A62">
        <v>2465808</v>
      </c>
      <c r="B62" t="s">
        <v>2</v>
      </c>
      <c r="C62" t="s">
        <v>0</v>
      </c>
      <c r="D62">
        <v>3500</v>
      </c>
      <c r="E62" t="s">
        <v>0</v>
      </c>
      <c r="F62">
        <v>250000</v>
      </c>
      <c r="G62" t="s">
        <v>1</v>
      </c>
      <c r="H62">
        <v>42000</v>
      </c>
    </row>
    <row r="63" spans="1:8">
      <c r="A63">
        <v>2467455</v>
      </c>
      <c r="B63" t="s">
        <v>2</v>
      </c>
      <c r="C63" t="s">
        <v>0</v>
      </c>
      <c r="E63" t="s">
        <v>0</v>
      </c>
      <c r="F63">
        <v>700000</v>
      </c>
      <c r="G63" t="s">
        <v>1</v>
      </c>
      <c r="H63">
        <v>40000</v>
      </c>
    </row>
    <row r="64" spans="1:8">
      <c r="A64">
        <v>2467466</v>
      </c>
      <c r="B64" t="s">
        <v>2</v>
      </c>
      <c r="C64" t="s">
        <v>0</v>
      </c>
      <c r="D64">
        <v>2750</v>
      </c>
      <c r="E64" t="s">
        <v>1</v>
      </c>
      <c r="F64">
        <v>3500000</v>
      </c>
      <c r="G64" t="s">
        <v>1</v>
      </c>
      <c r="H64">
        <v>40000</v>
      </c>
    </row>
    <row r="65" spans="1:8">
      <c r="A65">
        <v>2467471</v>
      </c>
      <c r="B65" t="s">
        <v>2</v>
      </c>
      <c r="C65" t="s">
        <v>0</v>
      </c>
      <c r="D65">
        <v>3300</v>
      </c>
      <c r="E65" t="s">
        <v>0</v>
      </c>
      <c r="F65">
        <v>260000</v>
      </c>
      <c r="G65" t="s">
        <v>1</v>
      </c>
      <c r="H65">
        <v>35000</v>
      </c>
    </row>
    <row r="66" spans="1:8">
      <c r="A66">
        <v>2467477</v>
      </c>
      <c r="B66" t="s">
        <v>2</v>
      </c>
      <c r="C66" t="s">
        <v>0</v>
      </c>
      <c r="E66" t="s">
        <v>1</v>
      </c>
      <c r="F66">
        <v>800000</v>
      </c>
      <c r="G66" t="s">
        <v>0</v>
      </c>
      <c r="H66">
        <v>9000</v>
      </c>
    </row>
    <row r="67" spans="1:8">
      <c r="A67">
        <v>2467622</v>
      </c>
      <c r="B67" t="s">
        <v>2</v>
      </c>
      <c r="C67" t="s">
        <v>1</v>
      </c>
      <c r="D67">
        <v>4000</v>
      </c>
      <c r="E67" t="s">
        <v>1</v>
      </c>
      <c r="F67">
        <v>4500000</v>
      </c>
      <c r="G67" t="s">
        <v>1</v>
      </c>
      <c r="H67">
        <v>43000</v>
      </c>
    </row>
    <row r="68" spans="1:8">
      <c r="A68">
        <v>2467625</v>
      </c>
      <c r="B68" t="s">
        <v>2</v>
      </c>
      <c r="C68" t="s">
        <v>0</v>
      </c>
      <c r="D68">
        <v>5000</v>
      </c>
      <c r="E68" t="s">
        <v>0</v>
      </c>
      <c r="F68">
        <v>300000</v>
      </c>
      <c r="G68" t="s">
        <v>0</v>
      </c>
      <c r="H68">
        <v>4500</v>
      </c>
    </row>
    <row r="69" spans="1:8">
      <c r="A69">
        <v>2467630</v>
      </c>
      <c r="B69" t="s">
        <v>2</v>
      </c>
      <c r="C69" t="s">
        <v>0</v>
      </c>
      <c r="E69" t="s">
        <v>1</v>
      </c>
      <c r="F69">
        <v>1500000</v>
      </c>
      <c r="G69" t="s">
        <v>1</v>
      </c>
      <c r="H69">
        <v>39000</v>
      </c>
    </row>
    <row r="70" spans="1:8">
      <c r="A70">
        <v>2467632</v>
      </c>
      <c r="B70" t="s">
        <v>2</v>
      </c>
      <c r="C70" t="s">
        <v>0</v>
      </c>
      <c r="D70">
        <v>2100</v>
      </c>
      <c r="E70" t="s">
        <v>0</v>
      </c>
      <c r="F70">
        <v>450000</v>
      </c>
      <c r="G70" t="s">
        <v>1</v>
      </c>
      <c r="H70">
        <v>30000</v>
      </c>
    </row>
    <row r="71" spans="1:8">
      <c r="A71">
        <v>2467930</v>
      </c>
      <c r="B71" t="s">
        <v>2</v>
      </c>
      <c r="C71" t="s">
        <v>1</v>
      </c>
      <c r="D71">
        <v>4200</v>
      </c>
      <c r="E71" t="s">
        <v>0</v>
      </c>
      <c r="F71">
        <v>900000</v>
      </c>
      <c r="G71" t="s">
        <v>1</v>
      </c>
      <c r="H71">
        <v>26580</v>
      </c>
    </row>
    <row r="72" spans="1:8">
      <c r="A72">
        <v>2467935</v>
      </c>
      <c r="B72" t="s">
        <v>2</v>
      </c>
      <c r="C72" t="s">
        <v>1</v>
      </c>
      <c r="D72">
        <v>3500</v>
      </c>
      <c r="E72" t="s">
        <v>0</v>
      </c>
      <c r="F72">
        <v>500000</v>
      </c>
      <c r="G72" t="s">
        <v>1</v>
      </c>
      <c r="H72">
        <v>43000</v>
      </c>
    </row>
    <row r="73" spans="1:8">
      <c r="A73">
        <v>2467937</v>
      </c>
      <c r="B73" t="s">
        <v>2</v>
      </c>
      <c r="C73" t="s">
        <v>1</v>
      </c>
      <c r="D73">
        <v>3500</v>
      </c>
      <c r="E73" t="s">
        <v>1</v>
      </c>
      <c r="F73">
        <v>3500000</v>
      </c>
      <c r="G73" t="s">
        <v>1</v>
      </c>
      <c r="H73">
        <v>39000</v>
      </c>
    </row>
    <row r="74" spans="1:8">
      <c r="A74">
        <v>2468023</v>
      </c>
      <c r="B74" t="s">
        <v>2</v>
      </c>
      <c r="C74" t="s">
        <v>1</v>
      </c>
      <c r="D74">
        <v>4000</v>
      </c>
      <c r="E74" t="s">
        <v>0</v>
      </c>
      <c r="F74">
        <v>400000</v>
      </c>
      <c r="G74" t="s">
        <v>1</v>
      </c>
      <c r="H74">
        <v>45000</v>
      </c>
    </row>
    <row r="75" spans="1:8">
      <c r="A75">
        <v>2468025</v>
      </c>
      <c r="B75" t="s">
        <v>2</v>
      </c>
      <c r="C75" t="s">
        <v>0</v>
      </c>
      <c r="E75" t="s">
        <v>1</v>
      </c>
      <c r="F75">
        <v>600000</v>
      </c>
      <c r="G75" t="s">
        <v>1</v>
      </c>
      <c r="H75">
        <v>30000</v>
      </c>
    </row>
    <row r="76" spans="1:8">
      <c r="A76">
        <v>2469961</v>
      </c>
      <c r="B76" t="s">
        <v>2</v>
      </c>
      <c r="C76" t="s">
        <v>0</v>
      </c>
      <c r="D76">
        <v>3000</v>
      </c>
      <c r="E76" t="s">
        <v>0</v>
      </c>
      <c r="F76">
        <v>1000000</v>
      </c>
      <c r="G76" t="s">
        <v>0</v>
      </c>
      <c r="H76">
        <v>10000</v>
      </c>
    </row>
    <row r="77" spans="1:8">
      <c r="A77">
        <v>2470134</v>
      </c>
      <c r="B77" t="s">
        <v>2</v>
      </c>
      <c r="C77" t="s">
        <v>0</v>
      </c>
      <c r="D77">
        <v>3000</v>
      </c>
      <c r="E77" t="s">
        <v>0</v>
      </c>
      <c r="F77">
        <v>800000</v>
      </c>
      <c r="G77" t="s">
        <v>1</v>
      </c>
      <c r="H77">
        <v>10000</v>
      </c>
    </row>
    <row r="78" spans="1:8">
      <c r="A78">
        <v>2470138</v>
      </c>
      <c r="B78" t="s">
        <v>2</v>
      </c>
      <c r="C78" t="s">
        <v>0</v>
      </c>
      <c r="D78">
        <v>3000</v>
      </c>
      <c r="E78" t="s">
        <v>1</v>
      </c>
      <c r="F78">
        <v>1500000</v>
      </c>
      <c r="G78" t="s">
        <v>0</v>
      </c>
      <c r="H78">
        <v>5867</v>
      </c>
    </row>
    <row r="79" spans="1:8">
      <c r="A79">
        <v>2470304</v>
      </c>
      <c r="B79" t="s">
        <v>2</v>
      </c>
      <c r="C79" t="s">
        <v>0</v>
      </c>
      <c r="D79">
        <v>3000</v>
      </c>
      <c r="E79" t="s">
        <v>1</v>
      </c>
      <c r="F79">
        <v>4000000</v>
      </c>
      <c r="G79" t="s">
        <v>0</v>
      </c>
      <c r="H79">
        <v>15000</v>
      </c>
    </row>
    <row r="80" spans="1:8">
      <c r="A80">
        <v>2470307</v>
      </c>
      <c r="B80" t="s">
        <v>2</v>
      </c>
      <c r="C80" t="s">
        <v>0</v>
      </c>
      <c r="D80">
        <v>3500</v>
      </c>
      <c r="E80" t="s">
        <v>0</v>
      </c>
      <c r="G80" t="s">
        <v>1</v>
      </c>
      <c r="H80">
        <v>27000</v>
      </c>
    </row>
    <row r="81" spans="1:15">
      <c r="A81">
        <v>2470311</v>
      </c>
      <c r="B81" t="s">
        <v>2</v>
      </c>
      <c r="C81" t="s">
        <v>1</v>
      </c>
      <c r="D81">
        <v>3000</v>
      </c>
      <c r="E81" t="s">
        <v>1</v>
      </c>
      <c r="F81">
        <v>2000000</v>
      </c>
      <c r="G81" t="s">
        <v>1</v>
      </c>
      <c r="H81">
        <v>30000</v>
      </c>
    </row>
    <row r="82" spans="1:15">
      <c r="A82">
        <v>2477383</v>
      </c>
      <c r="B82" t="s">
        <v>2</v>
      </c>
      <c r="C82" t="s">
        <v>0</v>
      </c>
      <c r="D82">
        <v>3000</v>
      </c>
      <c r="E82" t="s">
        <v>1</v>
      </c>
      <c r="F82">
        <v>2000000</v>
      </c>
      <c r="G82" t="s">
        <v>1</v>
      </c>
      <c r="H82">
        <v>23000</v>
      </c>
    </row>
    <row r="83" spans="1:15">
      <c r="A83">
        <v>2477497</v>
      </c>
      <c r="B83" t="s">
        <v>2</v>
      </c>
      <c r="C83" t="s">
        <v>1</v>
      </c>
      <c r="D83">
        <v>4000</v>
      </c>
      <c r="E83" t="s">
        <v>0</v>
      </c>
      <c r="F83">
        <v>250000</v>
      </c>
      <c r="G83" t="s">
        <v>0</v>
      </c>
      <c r="H83">
        <v>5000</v>
      </c>
    </row>
    <row r="84" spans="1:15">
      <c r="A84">
        <v>2477498</v>
      </c>
      <c r="B84" t="s">
        <v>2</v>
      </c>
      <c r="C84" t="s">
        <v>0</v>
      </c>
      <c r="E84" t="s">
        <v>1</v>
      </c>
      <c r="F84">
        <v>3300000</v>
      </c>
      <c r="G84" t="s">
        <v>0</v>
      </c>
    </row>
    <row r="85" spans="1:15">
      <c r="A85">
        <v>2477501</v>
      </c>
      <c r="B85" t="s">
        <v>2</v>
      </c>
      <c r="C85" t="s">
        <v>0</v>
      </c>
      <c r="E85" t="s">
        <v>1</v>
      </c>
      <c r="F85">
        <v>4000000</v>
      </c>
      <c r="G85" t="s">
        <v>0</v>
      </c>
      <c r="H85">
        <v>7000</v>
      </c>
    </row>
    <row r="86" spans="1:15">
      <c r="A86">
        <v>2477502</v>
      </c>
      <c r="B86" t="s">
        <v>2</v>
      </c>
      <c r="C86" t="s">
        <v>1</v>
      </c>
      <c r="D86">
        <v>3000</v>
      </c>
      <c r="E86" t="s">
        <v>1</v>
      </c>
      <c r="F86">
        <v>2500000</v>
      </c>
      <c r="G86" t="s">
        <v>0</v>
      </c>
      <c r="H86">
        <v>5000</v>
      </c>
    </row>
    <row r="87" spans="1:15">
      <c r="A87">
        <v>2477504</v>
      </c>
      <c r="B87" t="s">
        <v>2</v>
      </c>
      <c r="C87" t="s">
        <v>0</v>
      </c>
      <c r="E87" t="s">
        <v>0</v>
      </c>
      <c r="F87">
        <v>325000</v>
      </c>
      <c r="G87" t="s">
        <v>0</v>
      </c>
      <c r="H87">
        <v>7000</v>
      </c>
    </row>
    <row r="88" spans="1:15">
      <c r="A88">
        <v>2477506</v>
      </c>
      <c r="B88" t="s">
        <v>2</v>
      </c>
      <c r="C88" t="s">
        <v>0</v>
      </c>
      <c r="D88">
        <v>2500</v>
      </c>
      <c r="E88" t="s">
        <v>0</v>
      </c>
      <c r="F88">
        <v>300000</v>
      </c>
      <c r="G88" t="s">
        <v>1</v>
      </c>
      <c r="H88">
        <v>30000</v>
      </c>
    </row>
    <row r="89" spans="1:15">
      <c r="A89">
        <v>2477509</v>
      </c>
      <c r="B89" t="s">
        <v>2</v>
      </c>
      <c r="C89" t="s">
        <v>0</v>
      </c>
      <c r="D89">
        <v>1700</v>
      </c>
      <c r="E89" t="s">
        <v>0</v>
      </c>
      <c r="F89">
        <v>300000</v>
      </c>
      <c r="G89" t="s">
        <v>1</v>
      </c>
      <c r="H89">
        <v>45000</v>
      </c>
    </row>
    <row r="90" spans="1:15">
      <c r="A90">
        <v>2477515</v>
      </c>
      <c r="B90" t="s">
        <v>2</v>
      </c>
      <c r="C90" t="s">
        <v>0</v>
      </c>
      <c r="E90" t="s">
        <v>0</v>
      </c>
      <c r="F90">
        <v>250000</v>
      </c>
      <c r="G90" t="s">
        <v>1</v>
      </c>
      <c r="H90">
        <v>32000</v>
      </c>
    </row>
    <row r="91" spans="1:15">
      <c r="A91">
        <v>2477516</v>
      </c>
      <c r="B91" t="s">
        <v>2</v>
      </c>
      <c r="C91" t="s">
        <v>0</v>
      </c>
      <c r="D91">
        <v>3000</v>
      </c>
      <c r="E91" t="s">
        <v>0</v>
      </c>
      <c r="F91">
        <v>250000</v>
      </c>
      <c r="G91" t="s">
        <v>1</v>
      </c>
      <c r="H91">
        <v>45000</v>
      </c>
    </row>
    <row r="92" spans="1:15">
      <c r="F92">
        <f>COUNT(F2:F91)</f>
        <v>80</v>
      </c>
      <c r="J92">
        <f>COUNT(J3:J87)</f>
        <v>37</v>
      </c>
      <c r="K92">
        <f>COUNT(K3:K91)</f>
        <v>34</v>
      </c>
    </row>
    <row r="93" spans="1:15">
      <c r="L93">
        <f>COUNT(L3:L87)</f>
        <v>45</v>
      </c>
      <c r="M93">
        <f>COUNT(M3:M92)</f>
        <v>35</v>
      </c>
      <c r="N93">
        <f>COUNT(N3:N92)</f>
        <v>40</v>
      </c>
      <c r="O93">
        <f>COUNT(O3:O88)</f>
        <v>43</v>
      </c>
    </row>
  </sheetData>
  <phoneticPr fontId="3" type="noConversion"/>
  <pageMargins left="0.7" right="0.7" top="0.75" bottom="0.75" header="0.3" footer="0.3"/>
  <pageSetup paperSize="9" orientation="portrait" horizontalDpi="4294967293" verticalDpi="4294967293" r:id="rId1"/>
  <drawing r:id="rId2"/>
  <tableParts count="1">
    <tablePart r:id="rId3"/>
  </tableParts>
</worksheet>
</file>

<file path=xl/worksheets/sheet2.xml><?xml version="1.0" encoding="utf-8"?>
<worksheet xmlns="http://schemas.openxmlformats.org/spreadsheetml/2006/main" xmlns:r="http://schemas.openxmlformats.org/officeDocument/2006/relationships">
  <sheetPr codeName="Sheet2"/>
  <dimension ref="A1:L211"/>
  <sheetViews>
    <sheetView topLeftCell="F46" workbookViewId="0">
      <selection activeCell="O25" sqref="O25"/>
    </sheetView>
  </sheetViews>
  <sheetFormatPr defaultRowHeight="15"/>
  <cols>
    <col min="1" max="1" width="12.5703125" customWidth="1"/>
    <col min="2" max="2" width="11.7109375" customWidth="1"/>
    <col min="3" max="3" width="20.5703125" customWidth="1"/>
    <col min="5" max="6" width="12.5703125" customWidth="1"/>
    <col min="7" max="7" width="19.85546875" customWidth="1"/>
    <col min="8" max="15" width="13" customWidth="1"/>
  </cols>
  <sheetData>
    <row r="1" spans="1:12">
      <c r="A1" t="s">
        <v>21</v>
      </c>
      <c r="E1" t="s">
        <v>22</v>
      </c>
      <c r="I1" s="6" t="s">
        <v>21</v>
      </c>
      <c r="J1" s="6"/>
      <c r="K1" s="6" t="s">
        <v>22</v>
      </c>
      <c r="L1" s="6"/>
    </row>
    <row r="2" spans="1:12">
      <c r="A2" t="s">
        <v>18</v>
      </c>
      <c r="B2" t="s">
        <v>19</v>
      </c>
      <c r="C2" t="s">
        <v>20</v>
      </c>
      <c r="E2" t="s">
        <v>18</v>
      </c>
      <c r="F2" t="s">
        <v>19</v>
      </c>
      <c r="G2" t="s">
        <v>20</v>
      </c>
      <c r="I2" s="3" t="s">
        <v>148</v>
      </c>
      <c r="J2" s="3" t="s">
        <v>149</v>
      </c>
      <c r="K2" s="3" t="s">
        <v>148</v>
      </c>
      <c r="L2" s="3" t="s">
        <v>149</v>
      </c>
    </row>
    <row r="3" spans="1:12">
      <c r="A3">
        <v>1</v>
      </c>
      <c r="B3" t="s">
        <v>16</v>
      </c>
      <c r="C3">
        <v>7.83</v>
      </c>
      <c r="E3">
        <v>1</v>
      </c>
      <c r="F3" t="s">
        <v>17</v>
      </c>
      <c r="G3">
        <v>7.5</v>
      </c>
      <c r="I3" s="4">
        <v>7.83</v>
      </c>
      <c r="J3" s="5">
        <v>6.17</v>
      </c>
      <c r="K3" s="4">
        <v>6.83</v>
      </c>
      <c r="L3" s="5">
        <v>7.5</v>
      </c>
    </row>
    <row r="4" spans="1:12">
      <c r="A4">
        <v>2</v>
      </c>
      <c r="B4" t="s">
        <v>17</v>
      </c>
      <c r="C4">
        <v>6.17</v>
      </c>
      <c r="E4">
        <v>3</v>
      </c>
      <c r="F4" t="s">
        <v>17</v>
      </c>
      <c r="G4">
        <v>7.5</v>
      </c>
      <c r="I4" s="4">
        <v>4.67</v>
      </c>
      <c r="J4" s="5">
        <v>4.5</v>
      </c>
      <c r="K4" s="4">
        <v>8.33</v>
      </c>
      <c r="L4" s="5">
        <v>7.5</v>
      </c>
    </row>
    <row r="5" spans="1:12">
      <c r="A5">
        <v>3</v>
      </c>
      <c r="B5" t="s">
        <v>16</v>
      </c>
      <c r="C5">
        <v>4.67</v>
      </c>
      <c r="E5">
        <v>4</v>
      </c>
      <c r="F5" t="s">
        <v>17</v>
      </c>
      <c r="G5">
        <v>8.17</v>
      </c>
      <c r="I5" s="4">
        <v>7.67</v>
      </c>
      <c r="J5" s="5">
        <v>5.17</v>
      </c>
      <c r="K5" s="4">
        <v>7.67</v>
      </c>
      <c r="L5" s="5">
        <v>8.17</v>
      </c>
    </row>
    <row r="6" spans="1:12">
      <c r="A6">
        <v>4</v>
      </c>
      <c r="B6" t="s">
        <v>17</v>
      </c>
      <c r="C6">
        <v>4.5</v>
      </c>
      <c r="E6">
        <v>5</v>
      </c>
      <c r="F6" t="s">
        <v>17</v>
      </c>
      <c r="G6">
        <v>6.33</v>
      </c>
      <c r="I6" s="4">
        <v>7.67</v>
      </c>
      <c r="J6" s="5">
        <v>3.83</v>
      </c>
      <c r="K6" s="4">
        <v>7.83</v>
      </c>
      <c r="L6" s="5">
        <v>6.33</v>
      </c>
    </row>
    <row r="7" spans="1:12">
      <c r="A7">
        <v>5</v>
      </c>
      <c r="B7" t="s">
        <v>16</v>
      </c>
      <c r="C7">
        <v>7.67</v>
      </c>
      <c r="E7">
        <v>6</v>
      </c>
      <c r="F7" t="s">
        <v>17</v>
      </c>
      <c r="G7">
        <v>7.83</v>
      </c>
      <c r="I7" s="4">
        <v>7.67</v>
      </c>
      <c r="J7" s="5">
        <v>4.5</v>
      </c>
      <c r="K7" s="4">
        <v>6.83</v>
      </c>
      <c r="L7" s="5">
        <v>7.83</v>
      </c>
    </row>
    <row r="8" spans="1:12">
      <c r="A8">
        <v>6</v>
      </c>
      <c r="B8" t="s">
        <v>17</v>
      </c>
      <c r="C8">
        <v>5.17</v>
      </c>
      <c r="E8">
        <v>7</v>
      </c>
      <c r="F8" t="s">
        <v>16</v>
      </c>
      <c r="G8">
        <v>6.83</v>
      </c>
      <c r="I8" s="4">
        <v>6</v>
      </c>
      <c r="J8" s="5">
        <v>5.17</v>
      </c>
      <c r="K8" s="4">
        <v>4.17</v>
      </c>
      <c r="L8" s="5">
        <v>6.5</v>
      </c>
    </row>
    <row r="9" spans="1:12">
      <c r="A9">
        <v>7</v>
      </c>
      <c r="B9" t="s">
        <v>17</v>
      </c>
      <c r="C9">
        <v>3.83</v>
      </c>
      <c r="E9">
        <v>8</v>
      </c>
      <c r="F9" t="s">
        <v>17</v>
      </c>
      <c r="G9">
        <v>6.5</v>
      </c>
      <c r="I9" s="4">
        <v>7</v>
      </c>
      <c r="J9" s="5">
        <v>6.17</v>
      </c>
      <c r="K9" s="4">
        <v>6.17</v>
      </c>
      <c r="L9" s="5">
        <v>7.83</v>
      </c>
    </row>
    <row r="10" spans="1:12">
      <c r="A10">
        <v>8</v>
      </c>
      <c r="B10" t="s">
        <v>16</v>
      </c>
      <c r="C10">
        <v>7.67</v>
      </c>
      <c r="E10">
        <v>9</v>
      </c>
      <c r="F10" t="s">
        <v>17</v>
      </c>
      <c r="G10">
        <v>7.83</v>
      </c>
      <c r="I10" s="4">
        <v>4.33</v>
      </c>
      <c r="J10" s="5">
        <v>3.17</v>
      </c>
      <c r="K10" s="4">
        <v>7.17</v>
      </c>
      <c r="L10" s="5">
        <v>6.5</v>
      </c>
    </row>
    <row r="11" spans="1:12">
      <c r="A11">
        <v>9</v>
      </c>
      <c r="B11" t="s">
        <v>16</v>
      </c>
      <c r="C11">
        <v>7.67</v>
      </c>
      <c r="E11">
        <v>11</v>
      </c>
      <c r="F11" t="s">
        <v>16</v>
      </c>
      <c r="G11">
        <v>8.33</v>
      </c>
      <c r="I11" s="4">
        <v>4</v>
      </c>
      <c r="J11" s="5">
        <v>7.17</v>
      </c>
      <c r="K11" s="4">
        <v>6.5</v>
      </c>
      <c r="L11" s="5">
        <v>6.67</v>
      </c>
    </row>
    <row r="12" spans="1:12">
      <c r="A12">
        <v>10</v>
      </c>
      <c r="B12" t="s">
        <v>17</v>
      </c>
      <c r="C12">
        <v>4.5</v>
      </c>
      <c r="E12">
        <v>12</v>
      </c>
      <c r="F12" t="s">
        <v>17</v>
      </c>
      <c r="G12">
        <v>6.5</v>
      </c>
      <c r="I12" s="4">
        <v>6.67</v>
      </c>
      <c r="J12" s="5">
        <v>4.5</v>
      </c>
      <c r="K12" s="4">
        <v>5.83</v>
      </c>
      <c r="L12" s="5">
        <v>6.83</v>
      </c>
    </row>
    <row r="13" spans="1:12">
      <c r="A13">
        <v>11</v>
      </c>
      <c r="B13" t="s">
        <v>16</v>
      </c>
      <c r="C13">
        <v>6</v>
      </c>
      <c r="E13">
        <v>13</v>
      </c>
      <c r="F13" t="s">
        <v>16</v>
      </c>
      <c r="G13">
        <v>7.67</v>
      </c>
      <c r="I13" s="4">
        <v>6.83</v>
      </c>
      <c r="J13" s="5">
        <v>5.67</v>
      </c>
      <c r="K13" s="4">
        <v>6.17</v>
      </c>
      <c r="L13" s="5">
        <v>5.17</v>
      </c>
    </row>
    <row r="14" spans="1:12">
      <c r="A14">
        <v>12</v>
      </c>
      <c r="B14" t="s">
        <v>17</v>
      </c>
      <c r="C14">
        <v>5.17</v>
      </c>
      <c r="E14">
        <v>14</v>
      </c>
      <c r="F14" t="s">
        <v>17</v>
      </c>
      <c r="G14">
        <v>6.67</v>
      </c>
      <c r="I14" s="4">
        <v>5.17</v>
      </c>
      <c r="J14" s="5">
        <v>4.17</v>
      </c>
      <c r="K14" s="4">
        <v>5.5</v>
      </c>
      <c r="L14" s="5">
        <v>7</v>
      </c>
    </row>
    <row r="15" spans="1:12">
      <c r="A15">
        <v>13</v>
      </c>
      <c r="B15" t="s">
        <v>16</v>
      </c>
      <c r="C15">
        <v>7</v>
      </c>
      <c r="E15">
        <v>15</v>
      </c>
      <c r="F15" t="s">
        <v>17</v>
      </c>
      <c r="G15">
        <v>6.83</v>
      </c>
      <c r="I15" s="4">
        <v>5.33</v>
      </c>
      <c r="J15" s="5">
        <v>4.83</v>
      </c>
      <c r="K15" s="4">
        <v>5.83</v>
      </c>
      <c r="L15" s="5">
        <v>4</v>
      </c>
    </row>
    <row r="16" spans="1:12">
      <c r="A16">
        <v>14</v>
      </c>
      <c r="B16" t="s">
        <v>17</v>
      </c>
      <c r="C16">
        <v>6.17</v>
      </c>
      <c r="E16">
        <v>17</v>
      </c>
      <c r="F16" t="s">
        <v>17</v>
      </c>
      <c r="G16">
        <v>5.17</v>
      </c>
      <c r="I16" s="4">
        <v>4.83</v>
      </c>
      <c r="J16" s="5">
        <v>4.67</v>
      </c>
      <c r="K16" s="4">
        <v>7</v>
      </c>
      <c r="L16" s="5">
        <v>6.17</v>
      </c>
    </row>
    <row r="17" spans="1:12">
      <c r="A17">
        <v>15</v>
      </c>
      <c r="B17" t="s">
        <v>16</v>
      </c>
      <c r="C17">
        <v>4.33</v>
      </c>
      <c r="E17">
        <v>21</v>
      </c>
      <c r="F17" t="s">
        <v>16</v>
      </c>
      <c r="G17">
        <v>7.83</v>
      </c>
      <c r="I17" s="4">
        <v>6.17</v>
      </c>
      <c r="J17" s="5">
        <v>5.83</v>
      </c>
      <c r="K17" s="4">
        <v>5.5</v>
      </c>
      <c r="L17" s="5">
        <v>7.5</v>
      </c>
    </row>
    <row r="18" spans="1:12">
      <c r="A18">
        <v>16</v>
      </c>
      <c r="B18" t="s">
        <v>17</v>
      </c>
      <c r="C18">
        <v>3.17</v>
      </c>
      <c r="E18">
        <v>22</v>
      </c>
      <c r="F18" t="s">
        <v>16</v>
      </c>
      <c r="G18">
        <v>6.83</v>
      </c>
      <c r="I18" s="4">
        <v>7</v>
      </c>
      <c r="J18" s="5">
        <v>5.83</v>
      </c>
      <c r="K18" s="4">
        <v>7.5</v>
      </c>
      <c r="L18" s="5">
        <v>6.33</v>
      </c>
    </row>
    <row r="19" spans="1:12">
      <c r="A19">
        <v>17</v>
      </c>
      <c r="B19" t="s">
        <v>16</v>
      </c>
      <c r="C19">
        <v>4</v>
      </c>
      <c r="E19">
        <v>23</v>
      </c>
      <c r="F19" t="s">
        <v>17</v>
      </c>
      <c r="G19">
        <v>7</v>
      </c>
      <c r="I19" s="4">
        <v>4.67</v>
      </c>
      <c r="J19" s="5">
        <v>5.5</v>
      </c>
      <c r="K19" s="4">
        <v>5.33</v>
      </c>
      <c r="L19" s="5">
        <v>5.83</v>
      </c>
    </row>
    <row r="20" spans="1:12">
      <c r="A20">
        <v>18</v>
      </c>
      <c r="B20" t="s">
        <v>16</v>
      </c>
      <c r="C20">
        <v>6.67</v>
      </c>
      <c r="E20">
        <v>24</v>
      </c>
      <c r="F20" t="s">
        <v>16</v>
      </c>
      <c r="G20">
        <v>4.17</v>
      </c>
      <c r="I20" s="4">
        <v>5.17</v>
      </c>
      <c r="J20" s="5">
        <v>6.5</v>
      </c>
      <c r="K20" s="4">
        <v>5.33</v>
      </c>
      <c r="L20" s="5">
        <v>8.67</v>
      </c>
    </row>
    <row r="21" spans="1:12">
      <c r="A21">
        <v>19</v>
      </c>
      <c r="B21" t="s">
        <v>17</v>
      </c>
      <c r="C21">
        <v>7.17</v>
      </c>
      <c r="E21">
        <v>25</v>
      </c>
      <c r="F21" t="s">
        <v>16</v>
      </c>
      <c r="G21">
        <v>6.17</v>
      </c>
      <c r="I21" s="4">
        <v>5</v>
      </c>
      <c r="J21" s="5">
        <v>4.83</v>
      </c>
      <c r="K21" s="4">
        <v>4.17</v>
      </c>
      <c r="L21" s="5">
        <v>6.5</v>
      </c>
    </row>
    <row r="22" spans="1:12">
      <c r="A22">
        <v>20</v>
      </c>
      <c r="B22" t="s">
        <v>16</v>
      </c>
      <c r="C22">
        <v>6.83</v>
      </c>
      <c r="E22">
        <v>26</v>
      </c>
      <c r="F22" t="s">
        <v>17</v>
      </c>
      <c r="G22">
        <v>4</v>
      </c>
      <c r="I22" s="4">
        <v>2.5</v>
      </c>
      <c r="J22" s="5">
        <v>1.5</v>
      </c>
      <c r="K22" s="4">
        <v>6.5</v>
      </c>
      <c r="L22" s="5">
        <v>6.17</v>
      </c>
    </row>
    <row r="23" spans="1:12">
      <c r="A23">
        <v>21</v>
      </c>
      <c r="B23" t="s">
        <v>17</v>
      </c>
      <c r="C23">
        <v>4.5</v>
      </c>
      <c r="E23">
        <v>27</v>
      </c>
      <c r="F23" t="s">
        <v>17</v>
      </c>
      <c r="G23">
        <v>6.17</v>
      </c>
      <c r="K23" s="4">
        <v>5.67</v>
      </c>
      <c r="L23" s="5">
        <v>2.5</v>
      </c>
    </row>
    <row r="24" spans="1:12">
      <c r="A24">
        <v>22</v>
      </c>
      <c r="B24" t="s">
        <v>17</v>
      </c>
      <c r="C24">
        <v>5.67</v>
      </c>
      <c r="E24">
        <v>28</v>
      </c>
      <c r="F24" t="s">
        <v>16</v>
      </c>
      <c r="G24">
        <v>7.17</v>
      </c>
      <c r="K24" s="4">
        <v>5</v>
      </c>
      <c r="L24" s="5">
        <v>6.33</v>
      </c>
    </row>
    <row r="25" spans="1:12">
      <c r="A25">
        <v>23</v>
      </c>
      <c r="B25" t="s">
        <v>16</v>
      </c>
      <c r="C25">
        <v>5.17</v>
      </c>
      <c r="E25">
        <v>29</v>
      </c>
      <c r="F25" t="s">
        <v>17</v>
      </c>
      <c r="G25">
        <v>7.5</v>
      </c>
      <c r="K25" s="4">
        <v>6.5</v>
      </c>
      <c r="L25" s="5">
        <v>3.5</v>
      </c>
    </row>
    <row r="26" spans="1:12">
      <c r="A26">
        <v>24</v>
      </c>
      <c r="B26" t="s">
        <v>17</v>
      </c>
      <c r="C26">
        <v>4.17</v>
      </c>
      <c r="E26">
        <v>30</v>
      </c>
      <c r="F26" t="s">
        <v>16</v>
      </c>
      <c r="G26">
        <v>6.5</v>
      </c>
      <c r="K26" s="4">
        <v>7.83</v>
      </c>
      <c r="L26" s="5">
        <v>8</v>
      </c>
    </row>
    <row r="27" spans="1:12">
      <c r="A27">
        <v>25</v>
      </c>
      <c r="B27" t="s">
        <v>16</v>
      </c>
      <c r="C27">
        <v>5.33</v>
      </c>
      <c r="E27">
        <v>32</v>
      </c>
      <c r="F27" t="s">
        <v>17</v>
      </c>
      <c r="G27">
        <v>6.33</v>
      </c>
      <c r="K27" s="4">
        <v>7.83</v>
      </c>
      <c r="L27" s="5">
        <v>7.17</v>
      </c>
    </row>
    <row r="28" spans="1:12">
      <c r="A28">
        <v>26</v>
      </c>
      <c r="B28" t="s">
        <v>16</v>
      </c>
      <c r="C28">
        <v>4.83</v>
      </c>
      <c r="E28">
        <v>33</v>
      </c>
      <c r="F28" t="s">
        <v>16</v>
      </c>
      <c r="G28">
        <v>5.83</v>
      </c>
      <c r="K28" s="4">
        <v>5.67</v>
      </c>
      <c r="L28" s="5">
        <v>6.33</v>
      </c>
    </row>
    <row r="29" spans="1:12">
      <c r="A29">
        <v>27</v>
      </c>
      <c r="B29" t="s">
        <v>17</v>
      </c>
      <c r="C29">
        <v>4.83</v>
      </c>
      <c r="E29">
        <v>34</v>
      </c>
      <c r="F29" t="s">
        <v>17</v>
      </c>
      <c r="G29">
        <v>5.83</v>
      </c>
      <c r="K29" s="4">
        <v>7.33</v>
      </c>
      <c r="L29" s="5">
        <v>7</v>
      </c>
    </row>
    <row r="30" spans="1:12">
      <c r="A30">
        <v>28</v>
      </c>
      <c r="B30" t="s">
        <v>17</v>
      </c>
      <c r="C30">
        <v>4.67</v>
      </c>
      <c r="E30">
        <v>35</v>
      </c>
      <c r="F30" t="s">
        <v>17</v>
      </c>
      <c r="G30">
        <v>8.67</v>
      </c>
      <c r="K30" s="4">
        <v>7.83</v>
      </c>
      <c r="L30" s="5">
        <v>6</v>
      </c>
    </row>
    <row r="31" spans="1:12">
      <c r="A31">
        <v>29</v>
      </c>
      <c r="B31" t="s">
        <v>17</v>
      </c>
      <c r="C31">
        <v>5.83</v>
      </c>
      <c r="E31">
        <v>36</v>
      </c>
      <c r="F31" t="s">
        <v>16</v>
      </c>
      <c r="G31">
        <v>6.17</v>
      </c>
      <c r="K31" s="4">
        <v>6.5</v>
      </c>
      <c r="L31" s="5">
        <v>4.83</v>
      </c>
    </row>
    <row r="32" spans="1:12">
      <c r="A32">
        <v>30</v>
      </c>
      <c r="B32" t="s">
        <v>16</v>
      </c>
      <c r="C32">
        <v>6.17</v>
      </c>
      <c r="E32">
        <v>38</v>
      </c>
      <c r="F32" t="s">
        <v>17</v>
      </c>
      <c r="G32">
        <v>6.5</v>
      </c>
      <c r="K32" s="4">
        <v>6.17</v>
      </c>
      <c r="L32" s="5">
        <v>6.5</v>
      </c>
    </row>
    <row r="33" spans="1:12">
      <c r="A33">
        <v>31</v>
      </c>
      <c r="B33" t="s">
        <v>16</v>
      </c>
      <c r="C33">
        <v>7</v>
      </c>
      <c r="E33">
        <v>39</v>
      </c>
      <c r="F33" t="s">
        <v>17</v>
      </c>
      <c r="G33">
        <v>6.17</v>
      </c>
      <c r="K33" s="4">
        <v>7.5</v>
      </c>
      <c r="L33" s="5">
        <v>8.67</v>
      </c>
    </row>
    <row r="34" spans="1:12">
      <c r="A34">
        <v>32</v>
      </c>
      <c r="B34" t="s">
        <v>17</v>
      </c>
      <c r="C34">
        <v>5.83</v>
      </c>
      <c r="E34">
        <v>40</v>
      </c>
      <c r="F34" t="s">
        <v>17</v>
      </c>
      <c r="G34">
        <v>2.5</v>
      </c>
      <c r="K34" s="4">
        <v>8.17</v>
      </c>
      <c r="L34" s="5">
        <v>4.33</v>
      </c>
    </row>
    <row r="35" spans="1:12">
      <c r="A35">
        <v>33</v>
      </c>
      <c r="B35" t="s">
        <v>16</v>
      </c>
      <c r="C35">
        <v>4.67</v>
      </c>
      <c r="E35">
        <v>41</v>
      </c>
      <c r="F35" t="s">
        <v>16</v>
      </c>
      <c r="G35">
        <v>5.5</v>
      </c>
      <c r="K35" s="4">
        <v>6.67</v>
      </c>
      <c r="L35" s="5">
        <v>5.5</v>
      </c>
    </row>
    <row r="36" spans="1:12">
      <c r="A36">
        <v>34</v>
      </c>
      <c r="B36" t="s">
        <v>17</v>
      </c>
      <c r="C36">
        <v>5.5</v>
      </c>
      <c r="E36">
        <v>42</v>
      </c>
      <c r="F36" t="s">
        <v>16</v>
      </c>
      <c r="G36">
        <v>5.83</v>
      </c>
      <c r="K36" s="4">
        <v>6.83</v>
      </c>
      <c r="L36" s="5">
        <v>7.5</v>
      </c>
    </row>
    <row r="37" spans="1:12">
      <c r="A37">
        <v>35</v>
      </c>
      <c r="B37" t="s">
        <v>16</v>
      </c>
      <c r="C37">
        <v>5.17</v>
      </c>
      <c r="E37">
        <v>43</v>
      </c>
      <c r="F37" t="s">
        <v>17</v>
      </c>
      <c r="G37">
        <v>6.33</v>
      </c>
      <c r="K37" s="4">
        <v>5.33</v>
      </c>
      <c r="L37" s="5">
        <v>7.33</v>
      </c>
    </row>
    <row r="38" spans="1:12">
      <c r="A38">
        <v>36</v>
      </c>
      <c r="B38" t="s">
        <v>17</v>
      </c>
      <c r="C38">
        <v>6.5</v>
      </c>
      <c r="E38">
        <v>44</v>
      </c>
      <c r="F38" t="s">
        <v>16</v>
      </c>
      <c r="G38">
        <v>7</v>
      </c>
      <c r="K38" s="4">
        <v>5.33</v>
      </c>
      <c r="L38" s="5">
        <v>7</v>
      </c>
    </row>
    <row r="39" spans="1:12">
      <c r="A39">
        <v>37</v>
      </c>
      <c r="B39" t="s">
        <v>16</v>
      </c>
      <c r="C39">
        <v>5</v>
      </c>
      <c r="E39">
        <v>46</v>
      </c>
      <c r="F39" t="s">
        <v>17</v>
      </c>
      <c r="G39">
        <v>3.5</v>
      </c>
      <c r="K39" s="4">
        <v>4.67</v>
      </c>
      <c r="L39" s="5">
        <v>7.67</v>
      </c>
    </row>
    <row r="40" spans="1:12">
      <c r="A40">
        <v>38</v>
      </c>
      <c r="B40" t="s">
        <v>16</v>
      </c>
      <c r="C40">
        <v>2.5</v>
      </c>
      <c r="E40">
        <v>47</v>
      </c>
      <c r="F40" t="s">
        <v>17</v>
      </c>
      <c r="G40">
        <v>8</v>
      </c>
      <c r="K40" s="4">
        <v>6.83</v>
      </c>
      <c r="L40" s="5">
        <v>6.33</v>
      </c>
    </row>
    <row r="41" spans="1:12">
      <c r="A41">
        <v>39</v>
      </c>
      <c r="B41" t="s">
        <v>17</v>
      </c>
      <c r="C41">
        <v>4.83</v>
      </c>
      <c r="E41">
        <v>48</v>
      </c>
      <c r="F41" t="s">
        <v>16</v>
      </c>
      <c r="G41">
        <v>5.5</v>
      </c>
      <c r="K41" s="4">
        <v>7</v>
      </c>
      <c r="L41" s="5">
        <v>4.83</v>
      </c>
    </row>
    <row r="42" spans="1:12">
      <c r="A42">
        <v>40</v>
      </c>
      <c r="B42" t="s">
        <v>17</v>
      </c>
      <c r="C42">
        <v>1.5</v>
      </c>
      <c r="E42">
        <v>49</v>
      </c>
      <c r="F42" t="s">
        <v>16</v>
      </c>
      <c r="G42">
        <v>7.5</v>
      </c>
      <c r="K42" s="4">
        <v>7</v>
      </c>
      <c r="L42" s="5">
        <v>7.17</v>
      </c>
    </row>
    <row r="43" spans="1:12">
      <c r="E43">
        <v>50</v>
      </c>
      <c r="F43" t="s">
        <v>17</v>
      </c>
      <c r="G43">
        <v>7.17</v>
      </c>
      <c r="I43">
        <f>COUNT(I3:I42)</f>
        <v>20</v>
      </c>
      <c r="J43">
        <f>COUNT(J3:J22)</f>
        <v>20</v>
      </c>
      <c r="K43" s="4">
        <v>4.33</v>
      </c>
      <c r="L43" s="5">
        <v>6.5</v>
      </c>
    </row>
    <row r="44" spans="1:12">
      <c r="E44">
        <v>51</v>
      </c>
      <c r="F44" t="s">
        <v>17</v>
      </c>
      <c r="G44">
        <v>6.33</v>
      </c>
      <c r="K44" s="4">
        <v>6.33</v>
      </c>
      <c r="L44" s="5">
        <v>7.17</v>
      </c>
    </row>
    <row r="45" spans="1:12">
      <c r="E45">
        <v>52</v>
      </c>
      <c r="F45" t="s">
        <v>17</v>
      </c>
      <c r="G45">
        <v>7</v>
      </c>
      <c r="K45" s="4">
        <v>7.17</v>
      </c>
      <c r="L45" s="5">
        <v>6</v>
      </c>
    </row>
    <row r="46" spans="1:12">
      <c r="E46">
        <v>53</v>
      </c>
      <c r="F46" t="s">
        <v>16</v>
      </c>
      <c r="G46">
        <v>5.33</v>
      </c>
      <c r="K46" s="4">
        <v>6.5</v>
      </c>
      <c r="L46" s="5">
        <v>5.33</v>
      </c>
    </row>
    <row r="47" spans="1:12">
      <c r="E47">
        <v>54</v>
      </c>
      <c r="F47" t="s">
        <v>17</v>
      </c>
      <c r="G47">
        <v>6</v>
      </c>
      <c r="K47" s="4">
        <v>8.83</v>
      </c>
      <c r="L47" s="5">
        <v>6</v>
      </c>
    </row>
    <row r="48" spans="1:12">
      <c r="E48">
        <v>54</v>
      </c>
      <c r="F48" t="s">
        <v>17</v>
      </c>
      <c r="G48">
        <v>4.83</v>
      </c>
      <c r="K48" s="4">
        <v>6.5</v>
      </c>
      <c r="L48" s="5">
        <v>8</v>
      </c>
    </row>
    <row r="49" spans="5:12">
      <c r="E49">
        <v>55</v>
      </c>
      <c r="F49" t="s">
        <v>17</v>
      </c>
      <c r="G49">
        <v>6.5</v>
      </c>
      <c r="K49" s="4">
        <v>6.83</v>
      </c>
      <c r="L49" s="5">
        <v>5</v>
      </c>
    </row>
    <row r="50" spans="5:12">
      <c r="E50">
        <v>57</v>
      </c>
      <c r="F50" t="s">
        <v>16</v>
      </c>
      <c r="G50">
        <v>5.33</v>
      </c>
      <c r="K50" s="4">
        <v>7.33</v>
      </c>
      <c r="L50" s="5">
        <v>4.33</v>
      </c>
    </row>
    <row r="51" spans="5:12">
      <c r="E51">
        <v>58</v>
      </c>
      <c r="F51" t="s">
        <v>17</v>
      </c>
      <c r="G51">
        <v>8.67</v>
      </c>
      <c r="K51" s="4">
        <v>6.17</v>
      </c>
      <c r="L51" s="5">
        <v>6.67</v>
      </c>
    </row>
    <row r="52" spans="5:12">
      <c r="E52">
        <v>60</v>
      </c>
      <c r="F52" t="s">
        <v>16</v>
      </c>
      <c r="G52">
        <v>4.17</v>
      </c>
      <c r="K52" s="4">
        <v>5.5</v>
      </c>
      <c r="L52" s="5">
        <v>7</v>
      </c>
    </row>
    <row r="53" spans="5:12">
      <c r="E53">
        <v>61</v>
      </c>
      <c r="F53" t="s">
        <v>16</v>
      </c>
      <c r="G53">
        <v>6.5</v>
      </c>
      <c r="K53" s="4">
        <v>6.83</v>
      </c>
      <c r="L53" s="5">
        <v>6.5</v>
      </c>
    </row>
    <row r="54" spans="5:12">
      <c r="E54">
        <v>62</v>
      </c>
      <c r="F54" t="s">
        <v>16</v>
      </c>
      <c r="G54">
        <v>5.67</v>
      </c>
      <c r="K54" s="4">
        <v>4.5</v>
      </c>
      <c r="L54" s="5">
        <v>6.17</v>
      </c>
    </row>
    <row r="55" spans="5:12">
      <c r="E55">
        <v>63</v>
      </c>
      <c r="F55" t="s">
        <v>16</v>
      </c>
      <c r="G55">
        <v>5</v>
      </c>
      <c r="K55" s="4">
        <v>6.33</v>
      </c>
      <c r="L55" s="5">
        <v>7.33</v>
      </c>
    </row>
    <row r="56" spans="5:12">
      <c r="E56">
        <v>65</v>
      </c>
      <c r="F56" t="s">
        <v>17</v>
      </c>
      <c r="G56">
        <v>4.33</v>
      </c>
      <c r="K56" s="4">
        <v>7.67</v>
      </c>
      <c r="L56" s="5">
        <v>4.67</v>
      </c>
    </row>
    <row r="57" spans="5:12">
      <c r="E57">
        <v>66</v>
      </c>
      <c r="F57" t="s">
        <v>17</v>
      </c>
      <c r="G57">
        <v>5.5</v>
      </c>
      <c r="K57" s="4">
        <v>7</v>
      </c>
      <c r="L57" s="5">
        <v>5.67</v>
      </c>
    </row>
    <row r="58" spans="5:12">
      <c r="E58">
        <v>67</v>
      </c>
      <c r="F58" t="s">
        <v>16</v>
      </c>
      <c r="G58">
        <v>6.5</v>
      </c>
      <c r="K58" s="4">
        <v>7.5</v>
      </c>
      <c r="L58" s="5">
        <v>7</v>
      </c>
    </row>
    <row r="59" spans="5:12">
      <c r="E59">
        <v>68</v>
      </c>
      <c r="F59" t="s">
        <v>17</v>
      </c>
      <c r="G59">
        <v>7.5</v>
      </c>
      <c r="K59" s="4">
        <v>6.5</v>
      </c>
      <c r="L59" s="5">
        <v>8.17</v>
      </c>
    </row>
    <row r="60" spans="5:12">
      <c r="E60">
        <v>69</v>
      </c>
      <c r="F60" t="s">
        <v>17</v>
      </c>
      <c r="G60">
        <v>7.33</v>
      </c>
      <c r="K60" s="4">
        <v>5.67</v>
      </c>
      <c r="L60" s="5">
        <v>6.83</v>
      </c>
    </row>
    <row r="61" spans="5:12">
      <c r="E61">
        <v>70</v>
      </c>
      <c r="F61" t="s">
        <v>17</v>
      </c>
      <c r="G61">
        <v>7</v>
      </c>
      <c r="K61" s="4">
        <v>8</v>
      </c>
      <c r="L61" s="5">
        <v>6.83</v>
      </c>
    </row>
    <row r="62" spans="5:12">
      <c r="E62">
        <v>71</v>
      </c>
      <c r="F62" t="s">
        <v>16</v>
      </c>
      <c r="G62">
        <v>7.83</v>
      </c>
      <c r="K62" s="4">
        <v>7.67</v>
      </c>
      <c r="L62" s="5">
        <v>6.67</v>
      </c>
    </row>
    <row r="63" spans="5:12">
      <c r="E63">
        <v>72</v>
      </c>
      <c r="F63" t="s">
        <v>16</v>
      </c>
      <c r="G63">
        <v>7.83</v>
      </c>
      <c r="K63" s="4">
        <v>5.5</v>
      </c>
      <c r="L63" s="5">
        <v>4.83</v>
      </c>
    </row>
    <row r="64" spans="5:12">
      <c r="E64">
        <v>73</v>
      </c>
      <c r="F64" t="s">
        <v>17</v>
      </c>
      <c r="G64">
        <v>7.67</v>
      </c>
      <c r="K64" s="4">
        <v>3.67</v>
      </c>
      <c r="L64" s="5">
        <v>7</v>
      </c>
    </row>
    <row r="65" spans="5:12">
      <c r="E65">
        <v>74</v>
      </c>
      <c r="F65" t="s">
        <v>17</v>
      </c>
      <c r="G65">
        <v>6.33</v>
      </c>
      <c r="K65" s="4">
        <v>6.83</v>
      </c>
      <c r="L65" s="5">
        <v>9</v>
      </c>
    </row>
    <row r="66" spans="5:12">
      <c r="E66">
        <v>75</v>
      </c>
      <c r="F66" t="s">
        <v>17</v>
      </c>
      <c r="G66">
        <v>4.83</v>
      </c>
      <c r="K66" s="4">
        <v>6</v>
      </c>
      <c r="L66" s="5">
        <v>5.67</v>
      </c>
    </row>
    <row r="67" spans="5:12">
      <c r="E67">
        <v>76</v>
      </c>
      <c r="F67" t="s">
        <v>16</v>
      </c>
      <c r="G67">
        <v>5.67</v>
      </c>
      <c r="K67" s="4">
        <v>7.33</v>
      </c>
      <c r="L67" s="5">
        <v>4.67</v>
      </c>
    </row>
    <row r="68" spans="5:12">
      <c r="E68">
        <v>77</v>
      </c>
      <c r="F68" t="s">
        <v>16</v>
      </c>
      <c r="G68">
        <v>7.33</v>
      </c>
      <c r="K68" s="4">
        <v>6.67</v>
      </c>
      <c r="L68" s="5">
        <v>7</v>
      </c>
    </row>
    <row r="69" spans="5:12">
      <c r="E69">
        <v>78</v>
      </c>
      <c r="F69" t="s">
        <v>17</v>
      </c>
      <c r="G69">
        <v>7.17</v>
      </c>
      <c r="K69" s="4">
        <v>6</v>
      </c>
      <c r="L69" s="5">
        <v>6.67</v>
      </c>
    </row>
    <row r="70" spans="5:12">
      <c r="E70">
        <v>79</v>
      </c>
      <c r="F70" t="s">
        <v>16</v>
      </c>
      <c r="G70">
        <v>7.83</v>
      </c>
      <c r="K70" s="4">
        <v>5</v>
      </c>
      <c r="L70" s="5">
        <v>6.17</v>
      </c>
    </row>
    <row r="71" spans="5:12">
      <c r="E71">
        <v>80</v>
      </c>
      <c r="F71" t="s">
        <v>16</v>
      </c>
      <c r="G71">
        <v>6.5</v>
      </c>
      <c r="K71" s="4">
        <v>7.83</v>
      </c>
      <c r="L71" s="5">
        <v>5</v>
      </c>
    </row>
    <row r="72" spans="5:12">
      <c r="E72">
        <v>81</v>
      </c>
      <c r="F72" t="s">
        <v>16</v>
      </c>
      <c r="G72">
        <v>6.17</v>
      </c>
      <c r="K72" s="4">
        <v>7.83</v>
      </c>
      <c r="L72" s="5">
        <v>6.5</v>
      </c>
    </row>
    <row r="73" spans="5:12">
      <c r="E73">
        <v>82</v>
      </c>
      <c r="F73" t="s">
        <v>17</v>
      </c>
      <c r="G73">
        <v>6.5</v>
      </c>
      <c r="K73" s="4">
        <v>4.83</v>
      </c>
      <c r="L73" s="5">
        <v>6</v>
      </c>
    </row>
    <row r="74" spans="5:12">
      <c r="E74">
        <v>84</v>
      </c>
      <c r="F74" t="s">
        <v>17</v>
      </c>
      <c r="G74">
        <v>7.17</v>
      </c>
      <c r="K74" s="4">
        <v>6</v>
      </c>
      <c r="L74" s="5">
        <v>6</v>
      </c>
    </row>
    <row r="75" spans="5:12">
      <c r="E75">
        <v>86</v>
      </c>
      <c r="F75" t="s">
        <v>17</v>
      </c>
      <c r="G75">
        <v>6</v>
      </c>
      <c r="K75" s="4">
        <v>8</v>
      </c>
      <c r="L75" s="5">
        <v>6.5</v>
      </c>
    </row>
    <row r="76" spans="5:12">
      <c r="E76">
        <v>87</v>
      </c>
      <c r="F76" t="s">
        <v>16</v>
      </c>
      <c r="G76">
        <v>7.5</v>
      </c>
      <c r="K76" s="4">
        <v>7</v>
      </c>
      <c r="L76" s="5">
        <v>6.67</v>
      </c>
    </row>
    <row r="77" spans="5:12">
      <c r="E77">
        <v>88</v>
      </c>
      <c r="F77" t="s">
        <v>17</v>
      </c>
      <c r="G77">
        <v>5.33</v>
      </c>
      <c r="K77" s="4">
        <v>5.33</v>
      </c>
      <c r="L77" s="5">
        <v>8</v>
      </c>
    </row>
    <row r="78" spans="5:12">
      <c r="E78">
        <v>89</v>
      </c>
      <c r="F78" t="s">
        <v>17</v>
      </c>
      <c r="G78">
        <v>6</v>
      </c>
      <c r="K78" s="4">
        <v>7.67</v>
      </c>
      <c r="L78" s="5">
        <v>6.33</v>
      </c>
    </row>
    <row r="79" spans="5:12">
      <c r="E79">
        <v>90</v>
      </c>
      <c r="F79" t="s">
        <v>16</v>
      </c>
      <c r="G79">
        <v>8.17</v>
      </c>
      <c r="K79" s="4">
        <v>4</v>
      </c>
      <c r="L79" s="5">
        <v>7.33</v>
      </c>
    </row>
    <row r="80" spans="5:12">
      <c r="E80">
        <v>91</v>
      </c>
      <c r="F80" t="s">
        <v>16</v>
      </c>
      <c r="G80">
        <v>6.67</v>
      </c>
      <c r="K80" s="4">
        <v>7</v>
      </c>
      <c r="L80" s="5">
        <v>5.5</v>
      </c>
    </row>
    <row r="81" spans="5:12">
      <c r="E81">
        <v>92</v>
      </c>
      <c r="F81" t="s">
        <v>16</v>
      </c>
      <c r="G81">
        <v>6.83</v>
      </c>
      <c r="K81" s="4">
        <v>7.83</v>
      </c>
      <c r="L81" s="5">
        <v>7</v>
      </c>
    </row>
    <row r="82" spans="5:12">
      <c r="E82">
        <v>94</v>
      </c>
      <c r="F82" t="s">
        <v>16</v>
      </c>
      <c r="G82">
        <v>5.33</v>
      </c>
      <c r="K82" s="4">
        <v>7</v>
      </c>
      <c r="L82" s="5">
        <v>6.5</v>
      </c>
    </row>
    <row r="83" spans="5:12">
      <c r="E83">
        <v>95</v>
      </c>
      <c r="F83" t="s">
        <v>16</v>
      </c>
      <c r="G83">
        <v>5.33</v>
      </c>
      <c r="K83" s="4">
        <v>7</v>
      </c>
      <c r="L83" s="5">
        <v>7.5</v>
      </c>
    </row>
    <row r="84" spans="5:12">
      <c r="E84">
        <v>96</v>
      </c>
      <c r="F84" t="s">
        <v>17</v>
      </c>
      <c r="G84">
        <v>8</v>
      </c>
      <c r="K84" s="4">
        <v>6.33</v>
      </c>
      <c r="L84" s="5">
        <v>5</v>
      </c>
    </row>
    <row r="85" spans="5:12">
      <c r="E85">
        <v>97</v>
      </c>
      <c r="F85" t="s">
        <v>16</v>
      </c>
      <c r="G85">
        <v>4.67</v>
      </c>
      <c r="K85" s="4">
        <v>4.67</v>
      </c>
      <c r="L85" s="5">
        <v>7</v>
      </c>
    </row>
    <row r="86" spans="5:12">
      <c r="E86">
        <v>98</v>
      </c>
      <c r="F86" t="s">
        <v>17</v>
      </c>
      <c r="G86">
        <v>5</v>
      </c>
      <c r="K86" s="4">
        <v>6.5</v>
      </c>
      <c r="L86" s="5">
        <v>6.83</v>
      </c>
    </row>
    <row r="87" spans="5:12">
      <c r="E87">
        <v>99</v>
      </c>
      <c r="F87" t="s">
        <v>17</v>
      </c>
      <c r="G87">
        <v>4.33</v>
      </c>
      <c r="K87" s="4">
        <v>7</v>
      </c>
      <c r="L87" s="5">
        <v>7.33</v>
      </c>
    </row>
    <row r="88" spans="5:12">
      <c r="E88">
        <v>100</v>
      </c>
      <c r="F88" t="s">
        <v>17</v>
      </c>
      <c r="G88">
        <v>6.67</v>
      </c>
      <c r="K88" s="4">
        <v>7.67</v>
      </c>
      <c r="L88" s="5">
        <v>6.67</v>
      </c>
    </row>
    <row r="89" spans="5:12">
      <c r="E89">
        <v>101</v>
      </c>
      <c r="F89" t="s">
        <v>17</v>
      </c>
      <c r="G89">
        <v>7</v>
      </c>
      <c r="K89" s="4">
        <v>6.67</v>
      </c>
      <c r="L89" s="5">
        <v>6.33</v>
      </c>
    </row>
    <row r="90" spans="5:12">
      <c r="E90">
        <v>102</v>
      </c>
      <c r="F90" t="s">
        <v>17</v>
      </c>
      <c r="G90">
        <v>6.5</v>
      </c>
      <c r="K90" s="4">
        <v>8</v>
      </c>
      <c r="L90" s="5">
        <v>7</v>
      </c>
    </row>
    <row r="91" spans="5:12">
      <c r="E91">
        <v>104</v>
      </c>
      <c r="F91" t="s">
        <v>17</v>
      </c>
      <c r="G91">
        <v>6.17</v>
      </c>
      <c r="K91" s="4">
        <v>6.67</v>
      </c>
      <c r="L91" s="5">
        <v>6.17</v>
      </c>
    </row>
    <row r="92" spans="5:12">
      <c r="E92">
        <v>105</v>
      </c>
      <c r="F92" t="s">
        <v>16</v>
      </c>
      <c r="G92">
        <v>6.83</v>
      </c>
      <c r="K92" s="4">
        <v>4.5</v>
      </c>
      <c r="L92" s="5">
        <v>7.33</v>
      </c>
    </row>
    <row r="93" spans="5:12">
      <c r="E93">
        <v>106</v>
      </c>
      <c r="F93" t="s">
        <v>16</v>
      </c>
      <c r="G93">
        <v>7</v>
      </c>
      <c r="K93" s="4">
        <v>8</v>
      </c>
      <c r="L93" s="5">
        <v>7</v>
      </c>
    </row>
    <row r="94" spans="5:12">
      <c r="E94">
        <v>107</v>
      </c>
      <c r="F94" t="s">
        <v>17</v>
      </c>
      <c r="G94">
        <v>7.33</v>
      </c>
      <c r="K94" s="4">
        <v>6</v>
      </c>
      <c r="L94" s="5">
        <v>7</v>
      </c>
    </row>
    <row r="95" spans="5:12">
      <c r="E95">
        <v>108</v>
      </c>
      <c r="F95" t="s">
        <v>16</v>
      </c>
      <c r="G95">
        <v>7</v>
      </c>
      <c r="K95" s="4">
        <v>4.67</v>
      </c>
      <c r="L95" s="5">
        <v>7.17</v>
      </c>
    </row>
    <row r="96" spans="5:12">
      <c r="E96">
        <v>109</v>
      </c>
      <c r="F96" t="s">
        <v>16</v>
      </c>
      <c r="G96">
        <v>4.33</v>
      </c>
      <c r="K96" s="4">
        <v>7.17</v>
      </c>
      <c r="L96" s="5">
        <v>5.5</v>
      </c>
    </row>
    <row r="97" spans="5:12">
      <c r="E97">
        <v>110</v>
      </c>
      <c r="F97" t="s">
        <v>16</v>
      </c>
      <c r="G97">
        <v>6.33</v>
      </c>
      <c r="K97" s="4">
        <v>7.17</v>
      </c>
      <c r="L97" s="5">
        <v>6.67</v>
      </c>
    </row>
    <row r="98" spans="5:12">
      <c r="E98">
        <v>111</v>
      </c>
      <c r="F98" t="s">
        <v>16</v>
      </c>
      <c r="G98">
        <v>7.17</v>
      </c>
      <c r="K98" s="4">
        <v>6.67</v>
      </c>
      <c r="L98" s="5">
        <v>7.33</v>
      </c>
    </row>
    <row r="99" spans="5:12">
      <c r="E99">
        <v>112</v>
      </c>
      <c r="F99" t="s">
        <v>17</v>
      </c>
      <c r="G99">
        <v>4.67</v>
      </c>
      <c r="K99" s="4">
        <v>7</v>
      </c>
      <c r="L99" s="5">
        <v>7.5</v>
      </c>
    </row>
    <row r="100" spans="5:12">
      <c r="E100">
        <v>113</v>
      </c>
      <c r="F100" t="s">
        <v>17</v>
      </c>
      <c r="G100">
        <v>5.67</v>
      </c>
      <c r="K100" s="4">
        <v>6.83</v>
      </c>
      <c r="L100" s="5">
        <v>4.5</v>
      </c>
    </row>
    <row r="101" spans="5:12">
      <c r="E101">
        <v>114</v>
      </c>
      <c r="F101" t="s">
        <v>16</v>
      </c>
      <c r="G101">
        <v>6.5</v>
      </c>
      <c r="K101" s="4">
        <v>3.67</v>
      </c>
      <c r="L101" s="5">
        <v>7.17</v>
      </c>
    </row>
    <row r="102" spans="5:12">
      <c r="E102">
        <v>115</v>
      </c>
      <c r="F102" t="s">
        <v>17</v>
      </c>
      <c r="G102">
        <v>7</v>
      </c>
      <c r="K102" s="4">
        <v>7.67</v>
      </c>
      <c r="L102" s="5">
        <v>6.67</v>
      </c>
    </row>
    <row r="103" spans="5:12">
      <c r="E103">
        <v>116</v>
      </c>
      <c r="F103" t="s">
        <v>16</v>
      </c>
      <c r="G103">
        <v>8.83</v>
      </c>
      <c r="K103" s="4">
        <v>6.67</v>
      </c>
      <c r="L103" s="5">
        <v>7</v>
      </c>
    </row>
    <row r="104" spans="5:12">
      <c r="E104">
        <v>118</v>
      </c>
      <c r="F104" t="s">
        <v>17</v>
      </c>
      <c r="G104">
        <v>8.17</v>
      </c>
      <c r="K104" s="4">
        <v>6.33</v>
      </c>
      <c r="L104" s="5">
        <v>5.5</v>
      </c>
    </row>
    <row r="105" spans="5:12">
      <c r="E105">
        <v>119</v>
      </c>
      <c r="F105" t="s">
        <v>17</v>
      </c>
      <c r="G105">
        <v>6.83</v>
      </c>
      <c r="L105" s="5">
        <v>6.17</v>
      </c>
    </row>
    <row r="106" spans="5:12">
      <c r="E106">
        <v>120</v>
      </c>
      <c r="F106" t="s">
        <v>17</v>
      </c>
      <c r="G106">
        <v>6.83</v>
      </c>
      <c r="L106" s="5">
        <v>7.67</v>
      </c>
    </row>
    <row r="107" spans="5:12">
      <c r="E107">
        <v>121</v>
      </c>
      <c r="F107" t="s">
        <v>16</v>
      </c>
      <c r="G107">
        <v>6.5</v>
      </c>
      <c r="L107" s="5">
        <v>5.33</v>
      </c>
    </row>
    <row r="108" spans="5:12">
      <c r="E108">
        <v>122</v>
      </c>
      <c r="F108" t="s">
        <v>17</v>
      </c>
      <c r="G108">
        <v>6.67</v>
      </c>
      <c r="L108" s="5">
        <v>5</v>
      </c>
    </row>
    <row r="109" spans="5:12">
      <c r="E109">
        <v>123</v>
      </c>
      <c r="F109" t="s">
        <v>16</v>
      </c>
      <c r="G109">
        <v>6.83</v>
      </c>
    </row>
    <row r="110" spans="5:12">
      <c r="E110">
        <v>124</v>
      </c>
      <c r="F110" t="s">
        <v>17</v>
      </c>
      <c r="G110">
        <v>4.83</v>
      </c>
    </row>
    <row r="111" spans="5:12">
      <c r="E111">
        <v>125</v>
      </c>
      <c r="F111" t="s">
        <v>16</v>
      </c>
      <c r="G111">
        <v>7.33</v>
      </c>
    </row>
    <row r="112" spans="5:12">
      <c r="E112">
        <v>126</v>
      </c>
      <c r="F112" t="s">
        <v>16</v>
      </c>
      <c r="G112">
        <v>6.17</v>
      </c>
    </row>
    <row r="113" spans="5:7">
      <c r="E113">
        <v>127</v>
      </c>
      <c r="F113" t="s">
        <v>16</v>
      </c>
      <c r="G113">
        <v>5.5</v>
      </c>
    </row>
    <row r="114" spans="5:7">
      <c r="E114">
        <v>128</v>
      </c>
      <c r="F114" t="s">
        <v>17</v>
      </c>
      <c r="G114">
        <v>7</v>
      </c>
    </row>
    <row r="115" spans="5:7">
      <c r="E115">
        <v>129</v>
      </c>
      <c r="F115" t="s">
        <v>16</v>
      </c>
      <c r="G115">
        <v>6.83</v>
      </c>
    </row>
    <row r="116" spans="5:7">
      <c r="E116">
        <v>130</v>
      </c>
      <c r="F116" t="s">
        <v>17</v>
      </c>
      <c r="G116">
        <v>9</v>
      </c>
    </row>
    <row r="117" spans="5:7">
      <c r="E117">
        <v>131</v>
      </c>
      <c r="F117" t="s">
        <v>17</v>
      </c>
      <c r="G117">
        <v>5.67</v>
      </c>
    </row>
    <row r="118" spans="5:7">
      <c r="E118">
        <v>132</v>
      </c>
      <c r="F118" t="s">
        <v>16</v>
      </c>
      <c r="G118">
        <v>4.5</v>
      </c>
    </row>
    <row r="119" spans="5:7">
      <c r="E119">
        <v>133</v>
      </c>
      <c r="F119" t="s">
        <v>16</v>
      </c>
      <c r="G119">
        <v>6.33</v>
      </c>
    </row>
    <row r="120" spans="5:7">
      <c r="E120">
        <v>134</v>
      </c>
      <c r="F120" t="s">
        <v>17</v>
      </c>
      <c r="G120">
        <v>4.67</v>
      </c>
    </row>
    <row r="121" spans="5:7">
      <c r="E121">
        <v>135</v>
      </c>
      <c r="F121" t="s">
        <v>16</v>
      </c>
      <c r="G121">
        <v>7.67</v>
      </c>
    </row>
    <row r="122" spans="5:7">
      <c r="E122">
        <v>136</v>
      </c>
      <c r="F122" t="s">
        <v>17</v>
      </c>
      <c r="G122">
        <v>7</v>
      </c>
    </row>
    <row r="123" spans="5:7">
      <c r="E123">
        <v>138</v>
      </c>
      <c r="F123" t="s">
        <v>17</v>
      </c>
      <c r="G123">
        <v>6.67</v>
      </c>
    </row>
    <row r="124" spans="5:7">
      <c r="E124">
        <v>139</v>
      </c>
      <c r="F124" t="s">
        <v>16</v>
      </c>
      <c r="G124">
        <v>7</v>
      </c>
    </row>
    <row r="125" spans="5:7">
      <c r="E125">
        <v>140</v>
      </c>
      <c r="F125" t="s">
        <v>17</v>
      </c>
      <c r="G125">
        <v>6.17</v>
      </c>
    </row>
    <row r="126" spans="5:7">
      <c r="E126">
        <v>141</v>
      </c>
      <c r="F126" t="s">
        <v>17</v>
      </c>
      <c r="G126">
        <v>5</v>
      </c>
    </row>
    <row r="127" spans="5:7">
      <c r="E127">
        <v>144</v>
      </c>
      <c r="F127" t="s">
        <v>17</v>
      </c>
      <c r="G127">
        <v>6.5</v>
      </c>
    </row>
    <row r="128" spans="5:7">
      <c r="E128">
        <v>145</v>
      </c>
      <c r="F128" t="s">
        <v>17</v>
      </c>
      <c r="G128">
        <v>6</v>
      </c>
    </row>
    <row r="129" spans="5:7">
      <c r="E129">
        <v>146</v>
      </c>
      <c r="F129" t="s">
        <v>16</v>
      </c>
      <c r="G129">
        <v>7.5</v>
      </c>
    </row>
    <row r="130" spans="5:7">
      <c r="E130">
        <v>147</v>
      </c>
      <c r="F130" t="s">
        <v>16</v>
      </c>
      <c r="G130">
        <v>6.5</v>
      </c>
    </row>
    <row r="131" spans="5:7">
      <c r="E131">
        <v>148</v>
      </c>
      <c r="F131" t="s">
        <v>16</v>
      </c>
      <c r="G131">
        <v>5.67</v>
      </c>
    </row>
    <row r="132" spans="5:7">
      <c r="E132">
        <v>149</v>
      </c>
      <c r="F132" t="s">
        <v>17</v>
      </c>
      <c r="G132">
        <v>6</v>
      </c>
    </row>
    <row r="133" spans="5:7">
      <c r="E133">
        <v>150</v>
      </c>
      <c r="F133" t="s">
        <v>16</v>
      </c>
      <c r="G133">
        <v>8</v>
      </c>
    </row>
    <row r="134" spans="5:7">
      <c r="E134">
        <v>151</v>
      </c>
      <c r="F134" t="s">
        <v>16</v>
      </c>
      <c r="G134">
        <v>7.67</v>
      </c>
    </row>
    <row r="135" spans="5:7">
      <c r="E135">
        <v>153</v>
      </c>
      <c r="F135" t="s">
        <v>16</v>
      </c>
      <c r="G135">
        <v>5.5</v>
      </c>
    </row>
    <row r="136" spans="5:7">
      <c r="E136">
        <v>156</v>
      </c>
      <c r="F136" t="s">
        <v>17</v>
      </c>
      <c r="G136">
        <v>6.5</v>
      </c>
    </row>
    <row r="137" spans="5:7">
      <c r="E137">
        <v>157</v>
      </c>
      <c r="F137" t="s">
        <v>17</v>
      </c>
      <c r="G137">
        <v>6.67</v>
      </c>
    </row>
    <row r="138" spans="5:7">
      <c r="E138">
        <v>158</v>
      </c>
      <c r="F138" t="s">
        <v>17</v>
      </c>
      <c r="G138">
        <v>8</v>
      </c>
    </row>
    <row r="139" spans="5:7">
      <c r="E139">
        <v>159</v>
      </c>
      <c r="F139" t="s">
        <v>17</v>
      </c>
      <c r="G139">
        <v>6.33</v>
      </c>
    </row>
    <row r="140" spans="5:7">
      <c r="E140">
        <v>160</v>
      </c>
      <c r="F140" t="s">
        <v>17</v>
      </c>
      <c r="G140">
        <v>7.33</v>
      </c>
    </row>
    <row r="141" spans="5:7">
      <c r="E141">
        <v>161</v>
      </c>
      <c r="F141" t="s">
        <v>16</v>
      </c>
      <c r="G141">
        <v>3.67</v>
      </c>
    </row>
    <row r="142" spans="5:7">
      <c r="E142">
        <v>163</v>
      </c>
      <c r="F142" t="s">
        <v>16</v>
      </c>
      <c r="G142">
        <v>6.83</v>
      </c>
    </row>
    <row r="143" spans="5:7">
      <c r="E143">
        <v>164</v>
      </c>
      <c r="F143" t="s">
        <v>16</v>
      </c>
      <c r="G143">
        <v>6</v>
      </c>
    </row>
    <row r="144" spans="5:7">
      <c r="E144">
        <v>165</v>
      </c>
      <c r="F144" t="s">
        <v>16</v>
      </c>
      <c r="G144">
        <v>7.33</v>
      </c>
    </row>
    <row r="145" spans="5:7">
      <c r="E145">
        <v>166</v>
      </c>
      <c r="F145" t="s">
        <v>17</v>
      </c>
      <c r="G145">
        <v>5.5</v>
      </c>
    </row>
    <row r="146" spans="5:7">
      <c r="E146">
        <v>167</v>
      </c>
      <c r="F146" t="s">
        <v>16</v>
      </c>
      <c r="G146">
        <v>6.67</v>
      </c>
    </row>
    <row r="147" spans="5:7">
      <c r="E147">
        <v>168</v>
      </c>
      <c r="F147" t="s">
        <v>17</v>
      </c>
      <c r="G147">
        <v>7</v>
      </c>
    </row>
    <row r="148" spans="5:7">
      <c r="E148">
        <v>170</v>
      </c>
      <c r="F148" t="s">
        <v>16</v>
      </c>
      <c r="G148">
        <v>6</v>
      </c>
    </row>
    <row r="149" spans="5:7">
      <c r="E149">
        <v>171</v>
      </c>
      <c r="F149" t="s">
        <v>17</v>
      </c>
      <c r="G149">
        <v>6.5</v>
      </c>
    </row>
    <row r="150" spans="5:7">
      <c r="E150">
        <v>172</v>
      </c>
      <c r="F150" t="s">
        <v>16</v>
      </c>
      <c r="G150">
        <v>5</v>
      </c>
    </row>
    <row r="151" spans="5:7">
      <c r="E151">
        <v>173</v>
      </c>
      <c r="F151" t="s">
        <v>16</v>
      </c>
      <c r="G151">
        <v>7.83</v>
      </c>
    </row>
    <row r="152" spans="5:7">
      <c r="E152">
        <v>174</v>
      </c>
      <c r="F152" t="s">
        <v>16</v>
      </c>
      <c r="G152">
        <v>7.83</v>
      </c>
    </row>
    <row r="153" spans="5:7">
      <c r="E153">
        <v>175</v>
      </c>
      <c r="F153" t="s">
        <v>17</v>
      </c>
      <c r="G153">
        <v>7.5</v>
      </c>
    </row>
    <row r="154" spans="5:7">
      <c r="E154">
        <v>176</v>
      </c>
      <c r="F154" t="s">
        <v>17</v>
      </c>
      <c r="G154">
        <v>5</v>
      </c>
    </row>
    <row r="155" spans="5:7">
      <c r="E155">
        <v>177</v>
      </c>
      <c r="F155" t="s">
        <v>17</v>
      </c>
      <c r="G155">
        <v>7</v>
      </c>
    </row>
    <row r="156" spans="5:7">
      <c r="E156">
        <v>178</v>
      </c>
      <c r="F156" t="s">
        <v>16</v>
      </c>
      <c r="G156">
        <v>4.83</v>
      </c>
    </row>
    <row r="157" spans="5:7">
      <c r="E157">
        <v>179</v>
      </c>
      <c r="F157" t="s">
        <v>16</v>
      </c>
      <c r="G157">
        <v>6</v>
      </c>
    </row>
    <row r="158" spans="5:7">
      <c r="E158">
        <v>181</v>
      </c>
      <c r="F158" t="s">
        <v>16</v>
      </c>
      <c r="G158">
        <v>8</v>
      </c>
    </row>
    <row r="159" spans="5:7">
      <c r="E159">
        <v>183</v>
      </c>
      <c r="F159" t="s">
        <v>17</v>
      </c>
      <c r="G159">
        <v>6.83</v>
      </c>
    </row>
    <row r="160" spans="5:7">
      <c r="E160">
        <v>184</v>
      </c>
      <c r="F160" t="s">
        <v>16</v>
      </c>
      <c r="G160">
        <v>7</v>
      </c>
    </row>
    <row r="161" spans="5:7">
      <c r="E161">
        <v>185</v>
      </c>
      <c r="F161" t="s">
        <v>16</v>
      </c>
      <c r="G161">
        <v>5.33</v>
      </c>
    </row>
    <row r="162" spans="5:7">
      <c r="E162">
        <v>186</v>
      </c>
      <c r="F162" t="s">
        <v>17</v>
      </c>
      <c r="G162">
        <v>7.33</v>
      </c>
    </row>
    <row r="163" spans="5:7">
      <c r="E163">
        <v>188</v>
      </c>
      <c r="F163" t="s">
        <v>16</v>
      </c>
      <c r="G163">
        <v>7.67</v>
      </c>
    </row>
    <row r="164" spans="5:7">
      <c r="E164">
        <v>190</v>
      </c>
      <c r="F164" t="s">
        <v>16</v>
      </c>
      <c r="G164">
        <v>4</v>
      </c>
    </row>
    <row r="165" spans="5:7">
      <c r="E165">
        <v>192</v>
      </c>
      <c r="F165" t="s">
        <v>17</v>
      </c>
      <c r="G165">
        <v>6.67</v>
      </c>
    </row>
    <row r="166" spans="5:7">
      <c r="E166">
        <v>193</v>
      </c>
      <c r="F166" t="s">
        <v>16</v>
      </c>
      <c r="G166">
        <v>7</v>
      </c>
    </row>
    <row r="167" spans="5:7">
      <c r="E167">
        <v>194</v>
      </c>
      <c r="F167" t="s">
        <v>16</v>
      </c>
      <c r="G167">
        <v>7.83</v>
      </c>
    </row>
    <row r="168" spans="5:7">
      <c r="E168">
        <v>195</v>
      </c>
      <c r="F168" t="s">
        <v>16</v>
      </c>
      <c r="G168">
        <v>7</v>
      </c>
    </row>
    <row r="169" spans="5:7">
      <c r="E169">
        <v>196</v>
      </c>
      <c r="F169" t="s">
        <v>16</v>
      </c>
      <c r="G169">
        <v>7</v>
      </c>
    </row>
    <row r="170" spans="5:7">
      <c r="E170">
        <v>198</v>
      </c>
      <c r="F170" t="s">
        <v>17</v>
      </c>
      <c r="G170">
        <v>6.33</v>
      </c>
    </row>
    <row r="171" spans="5:7">
      <c r="E171">
        <v>199</v>
      </c>
      <c r="F171" t="s">
        <v>16</v>
      </c>
      <c r="G171">
        <v>6.33</v>
      </c>
    </row>
    <row r="172" spans="5:7">
      <c r="E172">
        <v>201</v>
      </c>
      <c r="F172" t="s">
        <v>16</v>
      </c>
      <c r="G172">
        <v>4.67</v>
      </c>
    </row>
    <row r="173" spans="5:7">
      <c r="E173">
        <v>202</v>
      </c>
      <c r="F173" t="s">
        <v>17</v>
      </c>
      <c r="G173">
        <v>7</v>
      </c>
    </row>
    <row r="174" spans="5:7">
      <c r="E174">
        <v>204</v>
      </c>
      <c r="F174" t="s">
        <v>16</v>
      </c>
      <c r="G174">
        <v>6.5</v>
      </c>
    </row>
    <row r="175" spans="5:7">
      <c r="E175">
        <v>205</v>
      </c>
      <c r="F175" t="s">
        <v>17</v>
      </c>
      <c r="G175">
        <v>6.17</v>
      </c>
    </row>
    <row r="176" spans="5:7">
      <c r="E176">
        <v>206</v>
      </c>
      <c r="F176" t="s">
        <v>17</v>
      </c>
      <c r="G176">
        <v>7.33</v>
      </c>
    </row>
    <row r="177" spans="5:7">
      <c r="E177">
        <v>207</v>
      </c>
      <c r="F177" t="s">
        <v>16</v>
      </c>
      <c r="G177">
        <v>7</v>
      </c>
    </row>
    <row r="178" spans="5:7">
      <c r="E178">
        <v>208</v>
      </c>
      <c r="F178" t="s">
        <v>16</v>
      </c>
      <c r="G178">
        <v>7.67</v>
      </c>
    </row>
    <row r="179" spans="5:7">
      <c r="E179">
        <v>209</v>
      </c>
      <c r="F179" t="s">
        <v>16</v>
      </c>
      <c r="G179">
        <v>6.67</v>
      </c>
    </row>
    <row r="180" spans="5:7">
      <c r="E180">
        <v>210</v>
      </c>
      <c r="F180" t="s">
        <v>16</v>
      </c>
      <c r="G180">
        <v>8</v>
      </c>
    </row>
    <row r="181" spans="5:7">
      <c r="E181">
        <v>211</v>
      </c>
      <c r="F181" t="s">
        <v>17</v>
      </c>
      <c r="G181">
        <v>7</v>
      </c>
    </row>
    <row r="182" spans="5:7">
      <c r="E182">
        <v>213</v>
      </c>
      <c r="F182" t="s">
        <v>16</v>
      </c>
      <c r="G182">
        <v>6.67</v>
      </c>
    </row>
    <row r="183" spans="5:7">
      <c r="E183">
        <v>214</v>
      </c>
      <c r="F183" t="s">
        <v>16</v>
      </c>
      <c r="G183">
        <v>4.5</v>
      </c>
    </row>
    <row r="184" spans="5:7">
      <c r="E184">
        <v>215</v>
      </c>
      <c r="F184" t="s">
        <v>17</v>
      </c>
      <c r="G184">
        <v>7</v>
      </c>
    </row>
    <row r="185" spans="5:7">
      <c r="E185">
        <v>216</v>
      </c>
      <c r="F185" t="s">
        <v>16</v>
      </c>
      <c r="G185">
        <v>8</v>
      </c>
    </row>
    <row r="186" spans="5:7">
      <c r="E186">
        <v>218</v>
      </c>
      <c r="F186" t="s">
        <v>16</v>
      </c>
      <c r="G186">
        <v>6</v>
      </c>
    </row>
    <row r="187" spans="5:7">
      <c r="E187">
        <v>219</v>
      </c>
      <c r="F187" t="s">
        <v>17</v>
      </c>
      <c r="G187">
        <v>7.17</v>
      </c>
    </row>
    <row r="188" spans="5:7">
      <c r="E188">
        <v>220</v>
      </c>
      <c r="F188" t="s">
        <v>16</v>
      </c>
      <c r="G188">
        <v>4.67</v>
      </c>
    </row>
    <row r="189" spans="5:7">
      <c r="E189">
        <v>221</v>
      </c>
      <c r="F189" t="s">
        <v>17</v>
      </c>
      <c r="G189">
        <v>5.5</v>
      </c>
    </row>
    <row r="190" spans="5:7">
      <c r="E190">
        <v>222</v>
      </c>
      <c r="F190" t="s">
        <v>17</v>
      </c>
      <c r="G190">
        <v>6.67</v>
      </c>
    </row>
    <row r="191" spans="5:7">
      <c r="E191">
        <v>224</v>
      </c>
      <c r="F191" t="s">
        <v>16</v>
      </c>
      <c r="G191">
        <v>7.17</v>
      </c>
    </row>
    <row r="192" spans="5:7">
      <c r="E192">
        <v>225</v>
      </c>
      <c r="F192" t="s">
        <v>17</v>
      </c>
      <c r="G192">
        <v>7.33</v>
      </c>
    </row>
    <row r="193" spans="5:7">
      <c r="E193">
        <v>226</v>
      </c>
      <c r="F193" t="s">
        <v>17</v>
      </c>
      <c r="G193">
        <v>7.5</v>
      </c>
    </row>
    <row r="194" spans="5:7">
      <c r="E194">
        <v>227</v>
      </c>
      <c r="F194" t="s">
        <v>16</v>
      </c>
      <c r="G194">
        <v>7.17</v>
      </c>
    </row>
    <row r="195" spans="5:7">
      <c r="E195">
        <v>228</v>
      </c>
      <c r="F195" t="s">
        <v>17</v>
      </c>
      <c r="G195">
        <v>4.5</v>
      </c>
    </row>
    <row r="196" spans="5:7">
      <c r="E196">
        <v>230</v>
      </c>
      <c r="F196" t="s">
        <v>17</v>
      </c>
      <c r="G196">
        <v>7.17</v>
      </c>
    </row>
    <row r="197" spans="5:7">
      <c r="E197">
        <v>232</v>
      </c>
      <c r="F197" t="s">
        <v>17</v>
      </c>
      <c r="G197">
        <v>6.67</v>
      </c>
    </row>
    <row r="198" spans="5:7">
      <c r="E198">
        <v>234</v>
      </c>
      <c r="F198" t="s">
        <v>16</v>
      </c>
      <c r="G198">
        <v>6.67</v>
      </c>
    </row>
    <row r="199" spans="5:7">
      <c r="E199">
        <v>237</v>
      </c>
      <c r="F199" t="s">
        <v>17</v>
      </c>
      <c r="G199">
        <v>7</v>
      </c>
    </row>
    <row r="200" spans="5:7">
      <c r="E200">
        <v>238</v>
      </c>
      <c r="F200" t="s">
        <v>17</v>
      </c>
      <c r="G200">
        <v>5.5</v>
      </c>
    </row>
    <row r="201" spans="5:7">
      <c r="E201">
        <v>239</v>
      </c>
      <c r="F201" t="s">
        <v>16</v>
      </c>
      <c r="G201">
        <v>7</v>
      </c>
    </row>
    <row r="202" spans="5:7">
      <c r="E202">
        <v>240</v>
      </c>
      <c r="F202" t="s">
        <v>16</v>
      </c>
      <c r="G202">
        <v>6.83</v>
      </c>
    </row>
    <row r="203" spans="5:7">
      <c r="E203">
        <v>241</v>
      </c>
      <c r="F203" t="s">
        <v>17</v>
      </c>
      <c r="G203">
        <v>6.17</v>
      </c>
    </row>
    <row r="204" spans="5:7">
      <c r="E204">
        <v>242</v>
      </c>
      <c r="F204" t="s">
        <v>17</v>
      </c>
      <c r="G204">
        <v>7.67</v>
      </c>
    </row>
    <row r="205" spans="5:7">
      <c r="E205">
        <v>243</v>
      </c>
      <c r="F205" t="s">
        <v>17</v>
      </c>
      <c r="G205">
        <v>5.33</v>
      </c>
    </row>
    <row r="206" spans="5:7">
      <c r="E206">
        <v>246</v>
      </c>
      <c r="F206" t="s">
        <v>17</v>
      </c>
      <c r="G206">
        <v>5</v>
      </c>
    </row>
    <row r="207" spans="5:7">
      <c r="E207">
        <v>247</v>
      </c>
      <c r="F207" t="s">
        <v>16</v>
      </c>
      <c r="G207">
        <v>3.67</v>
      </c>
    </row>
    <row r="208" spans="5:7">
      <c r="E208">
        <v>248</v>
      </c>
      <c r="F208" t="s">
        <v>16</v>
      </c>
      <c r="G208">
        <v>7.67</v>
      </c>
    </row>
    <row r="209" spans="5:12">
      <c r="E209">
        <v>249</v>
      </c>
      <c r="F209" t="s">
        <v>16</v>
      </c>
      <c r="G209">
        <v>6.67</v>
      </c>
    </row>
    <row r="210" spans="5:12">
      <c r="E210">
        <v>250</v>
      </c>
      <c r="F210" t="s">
        <v>16</v>
      </c>
      <c r="G210">
        <v>6.33</v>
      </c>
    </row>
    <row r="211" spans="5:12">
      <c r="G211">
        <f>COUNT(G3:G210)</f>
        <v>208</v>
      </c>
      <c r="K211">
        <f>COUNT(K3:K104)</f>
        <v>102</v>
      </c>
      <c r="L211">
        <f>COUNT(L3:L210)</f>
        <v>106</v>
      </c>
    </row>
  </sheetData>
  <phoneticPr fontId="3" type="noConversion"/>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sheetPr codeName="Sheet3"/>
  <dimension ref="A1:N158"/>
  <sheetViews>
    <sheetView topLeftCell="K1" workbookViewId="0">
      <selection activeCell="X43" sqref="X43"/>
    </sheetView>
  </sheetViews>
  <sheetFormatPr defaultRowHeight="15"/>
  <cols>
    <col min="1" max="2" width="11.42578125" customWidth="1"/>
    <col min="3" max="3" width="9.42578125" customWidth="1"/>
    <col min="4" max="4" width="11.7109375" customWidth="1"/>
  </cols>
  <sheetData>
    <row r="1" spans="1:14">
      <c r="A1" t="s">
        <v>4</v>
      </c>
      <c r="B1" t="s">
        <v>5</v>
      </c>
      <c r="C1" t="s">
        <v>14</v>
      </c>
      <c r="D1" t="s">
        <v>15</v>
      </c>
      <c r="F1" t="s">
        <v>4</v>
      </c>
      <c r="G1" t="s">
        <v>5</v>
      </c>
      <c r="H1" t="s">
        <v>14</v>
      </c>
      <c r="I1" t="s">
        <v>15</v>
      </c>
      <c r="K1" s="6" t="s">
        <v>150</v>
      </c>
      <c r="L1" s="6"/>
      <c r="M1" s="6" t="s">
        <v>151</v>
      </c>
      <c r="N1" s="6"/>
    </row>
    <row r="2" spans="1:14">
      <c r="A2">
        <v>2409609</v>
      </c>
      <c r="B2" t="s">
        <v>2</v>
      </c>
      <c r="C2" t="s">
        <v>13</v>
      </c>
      <c r="D2">
        <v>1.1000000000000001</v>
      </c>
      <c r="F2">
        <v>2436706</v>
      </c>
      <c r="G2" t="s">
        <v>3</v>
      </c>
      <c r="H2" t="s">
        <v>13</v>
      </c>
      <c r="I2">
        <v>0.9</v>
      </c>
      <c r="K2" t="s">
        <v>139</v>
      </c>
      <c r="L2" t="s">
        <v>140</v>
      </c>
      <c r="M2" t="s">
        <v>139</v>
      </c>
      <c r="N2" t="s">
        <v>140</v>
      </c>
    </row>
    <row r="3" spans="1:14">
      <c r="A3">
        <v>2442646</v>
      </c>
      <c r="B3" t="s">
        <v>2</v>
      </c>
      <c r="C3" t="s">
        <v>13</v>
      </c>
      <c r="D3">
        <v>0.53</v>
      </c>
      <c r="F3">
        <v>2436967</v>
      </c>
      <c r="G3" t="s">
        <v>3</v>
      </c>
      <c r="H3" t="s">
        <v>13</v>
      </c>
      <c r="I3">
        <v>-0.47</v>
      </c>
      <c r="K3" s="4">
        <v>-0.05</v>
      </c>
      <c r="L3" s="5">
        <v>1.1000000000000001</v>
      </c>
      <c r="M3" s="4">
        <v>0.14000000000000001</v>
      </c>
      <c r="N3" s="5">
        <v>0.9</v>
      </c>
    </row>
    <row r="4" spans="1:14">
      <c r="A4">
        <v>2442662</v>
      </c>
      <c r="B4" t="s">
        <v>2</v>
      </c>
      <c r="C4" t="s">
        <v>13</v>
      </c>
      <c r="D4">
        <v>0.28000000000000003</v>
      </c>
      <c r="F4">
        <v>2440429</v>
      </c>
      <c r="G4" t="s">
        <v>3</v>
      </c>
      <c r="H4" t="s">
        <v>13</v>
      </c>
      <c r="I4">
        <v>0.47</v>
      </c>
      <c r="K4" s="4">
        <v>1.18</v>
      </c>
      <c r="L4" s="5">
        <v>0.53</v>
      </c>
      <c r="M4" s="4">
        <v>7.0000000000000007E-2</v>
      </c>
      <c r="N4" s="5">
        <v>-0.47</v>
      </c>
    </row>
    <row r="5" spans="1:14">
      <c r="A5">
        <v>2442673</v>
      </c>
      <c r="B5" t="s">
        <v>2</v>
      </c>
      <c r="C5" t="s">
        <v>13</v>
      </c>
      <c r="D5">
        <v>0.32</v>
      </c>
      <c r="F5">
        <v>2440430</v>
      </c>
      <c r="G5" t="s">
        <v>3</v>
      </c>
      <c r="H5" t="s">
        <v>13</v>
      </c>
      <c r="I5">
        <v>-0.03</v>
      </c>
      <c r="K5" s="4">
        <v>0.3</v>
      </c>
      <c r="L5" s="5">
        <v>0.28000000000000003</v>
      </c>
      <c r="M5" s="4">
        <v>0.31</v>
      </c>
      <c r="N5" s="5">
        <v>0.47</v>
      </c>
    </row>
    <row r="6" spans="1:14">
      <c r="A6">
        <v>2442680</v>
      </c>
      <c r="B6" t="s">
        <v>2</v>
      </c>
      <c r="C6" t="s">
        <v>13</v>
      </c>
      <c r="D6">
        <v>1.21</v>
      </c>
      <c r="F6">
        <v>2440431</v>
      </c>
      <c r="G6" t="s">
        <v>3</v>
      </c>
      <c r="H6" t="s">
        <v>12</v>
      </c>
      <c r="I6">
        <v>0.14000000000000001</v>
      </c>
      <c r="K6" s="4">
        <v>-0.73</v>
      </c>
      <c r="L6" s="5">
        <v>0.32</v>
      </c>
      <c r="M6" s="4">
        <v>1.21</v>
      </c>
      <c r="N6" s="5">
        <v>-0.03</v>
      </c>
    </row>
    <row r="7" spans="1:14">
      <c r="A7">
        <v>2442692</v>
      </c>
      <c r="B7" t="s">
        <v>2</v>
      </c>
      <c r="C7" t="s">
        <v>13</v>
      </c>
      <c r="D7">
        <v>0.92</v>
      </c>
      <c r="F7">
        <v>2440596</v>
      </c>
      <c r="G7" t="s">
        <v>3</v>
      </c>
      <c r="H7" t="s">
        <v>13</v>
      </c>
      <c r="I7">
        <v>0.62</v>
      </c>
      <c r="K7" s="4">
        <v>0.72</v>
      </c>
      <c r="L7" s="5">
        <v>1.21</v>
      </c>
      <c r="M7" s="4">
        <v>0.38</v>
      </c>
      <c r="N7" s="5">
        <v>0.62</v>
      </c>
    </row>
    <row r="8" spans="1:14">
      <c r="A8">
        <v>2442700</v>
      </c>
      <c r="B8" t="s">
        <v>2</v>
      </c>
      <c r="C8" t="s">
        <v>12</v>
      </c>
      <c r="D8">
        <v>-0.05</v>
      </c>
      <c r="F8">
        <v>2440598</v>
      </c>
      <c r="G8" t="s">
        <v>3</v>
      </c>
      <c r="H8" t="s">
        <v>13</v>
      </c>
      <c r="I8">
        <v>0.89</v>
      </c>
      <c r="K8" s="4">
        <v>0.33</v>
      </c>
      <c r="L8" s="5">
        <v>0.92</v>
      </c>
      <c r="M8" s="4">
        <v>0.06</v>
      </c>
      <c r="N8" s="5">
        <v>0.89</v>
      </c>
    </row>
    <row r="9" spans="1:14">
      <c r="A9">
        <v>2442711</v>
      </c>
      <c r="B9" t="s">
        <v>2</v>
      </c>
      <c r="C9" t="s">
        <v>13</v>
      </c>
      <c r="D9">
        <v>0.74</v>
      </c>
      <c r="F9">
        <v>2440621</v>
      </c>
      <c r="G9" t="s">
        <v>3</v>
      </c>
      <c r="H9" t="s">
        <v>12</v>
      </c>
      <c r="I9">
        <v>7.0000000000000007E-2</v>
      </c>
      <c r="K9" s="4">
        <v>-0.48</v>
      </c>
      <c r="L9" s="5">
        <v>0.74</v>
      </c>
      <c r="M9" s="4">
        <v>0.32</v>
      </c>
      <c r="N9" s="5">
        <v>0.22</v>
      </c>
    </row>
    <row r="10" spans="1:14">
      <c r="A10">
        <v>2442718</v>
      </c>
      <c r="B10" t="s">
        <v>2</v>
      </c>
      <c r="C10" t="s">
        <v>12</v>
      </c>
      <c r="D10">
        <v>1.18</v>
      </c>
      <c r="F10">
        <v>2440623</v>
      </c>
      <c r="G10" t="s">
        <v>3</v>
      </c>
      <c r="H10" t="s">
        <v>13</v>
      </c>
      <c r="I10">
        <v>0.22</v>
      </c>
      <c r="K10" s="4">
        <v>-0.32</v>
      </c>
      <c r="L10" s="5">
        <v>0.15</v>
      </c>
      <c r="M10" s="4">
        <v>0.75</v>
      </c>
      <c r="N10" s="5">
        <v>1.23</v>
      </c>
    </row>
    <row r="11" spans="1:14">
      <c r="A11">
        <v>2442903</v>
      </c>
      <c r="B11" t="s">
        <v>2</v>
      </c>
      <c r="C11" t="s">
        <v>13</v>
      </c>
      <c r="D11">
        <v>0.15</v>
      </c>
      <c r="F11">
        <v>2440734</v>
      </c>
      <c r="G11" t="s">
        <v>3</v>
      </c>
      <c r="H11" t="s">
        <v>12</v>
      </c>
      <c r="I11">
        <v>0.31</v>
      </c>
      <c r="K11" s="4">
        <v>0.32</v>
      </c>
      <c r="L11" s="5">
        <v>0.56000000000000005</v>
      </c>
      <c r="M11" s="4">
        <v>-0.06</v>
      </c>
      <c r="N11" s="5">
        <v>0.09</v>
      </c>
    </row>
    <row r="12" spans="1:14">
      <c r="A12">
        <v>2442906</v>
      </c>
      <c r="B12" t="s">
        <v>2</v>
      </c>
      <c r="C12" t="s">
        <v>13</v>
      </c>
      <c r="D12">
        <v>0.56000000000000005</v>
      </c>
      <c r="F12">
        <v>2440737</v>
      </c>
      <c r="G12" t="s">
        <v>3</v>
      </c>
      <c r="H12" t="s">
        <v>13</v>
      </c>
      <c r="I12">
        <v>1.23</v>
      </c>
      <c r="K12" s="4">
        <v>0.74</v>
      </c>
      <c r="L12" s="5">
        <v>-0.56000000000000005</v>
      </c>
      <c r="M12" s="4">
        <v>0.48</v>
      </c>
      <c r="N12" s="5">
        <v>-0.01</v>
      </c>
    </row>
    <row r="13" spans="1:14">
      <c r="A13">
        <v>2442910</v>
      </c>
      <c r="B13" t="s">
        <v>2</v>
      </c>
      <c r="C13" t="s">
        <v>13</v>
      </c>
      <c r="D13">
        <v>-0.56000000000000005</v>
      </c>
      <c r="F13">
        <v>2440740</v>
      </c>
      <c r="G13" t="s">
        <v>3</v>
      </c>
      <c r="H13" t="s">
        <v>13</v>
      </c>
      <c r="I13">
        <v>0.09</v>
      </c>
      <c r="K13" s="4">
        <v>0.35</v>
      </c>
      <c r="L13" s="5">
        <v>-0.6</v>
      </c>
      <c r="M13" s="4">
        <v>0.13</v>
      </c>
      <c r="N13" s="5">
        <v>1.03</v>
      </c>
    </row>
    <row r="14" spans="1:14">
      <c r="A14">
        <v>2443194</v>
      </c>
      <c r="B14" t="s">
        <v>2</v>
      </c>
      <c r="C14" t="s">
        <v>13</v>
      </c>
      <c r="D14">
        <v>-0.6</v>
      </c>
      <c r="F14">
        <v>2440881</v>
      </c>
      <c r="G14" t="s">
        <v>3</v>
      </c>
      <c r="H14" t="s">
        <v>13</v>
      </c>
      <c r="I14">
        <v>-0.01</v>
      </c>
      <c r="K14" s="4">
        <v>1</v>
      </c>
      <c r="L14" s="5">
        <v>0.21</v>
      </c>
      <c r="M14" s="4">
        <v>-0.74</v>
      </c>
      <c r="N14" s="5">
        <v>0.37</v>
      </c>
    </row>
    <row r="15" spans="1:14">
      <c r="A15">
        <v>2443210</v>
      </c>
      <c r="B15" t="s">
        <v>2</v>
      </c>
      <c r="C15" t="s">
        <v>13</v>
      </c>
      <c r="D15">
        <v>0.21</v>
      </c>
      <c r="F15">
        <v>2440883</v>
      </c>
      <c r="G15" t="s">
        <v>3</v>
      </c>
      <c r="H15" t="s">
        <v>13</v>
      </c>
      <c r="I15">
        <v>1.03</v>
      </c>
      <c r="K15" s="4">
        <v>0.88</v>
      </c>
      <c r="L15" s="5">
        <v>0.51</v>
      </c>
      <c r="M15" s="4">
        <v>0.85</v>
      </c>
      <c r="N15" s="5">
        <v>0.6</v>
      </c>
    </row>
    <row r="16" spans="1:14">
      <c r="A16">
        <v>2443211</v>
      </c>
      <c r="B16" t="s">
        <v>2</v>
      </c>
      <c r="C16" t="s">
        <v>13</v>
      </c>
      <c r="D16">
        <v>0.51</v>
      </c>
      <c r="F16">
        <v>2440885</v>
      </c>
      <c r="G16" t="s">
        <v>3</v>
      </c>
      <c r="H16" t="s">
        <v>13</v>
      </c>
      <c r="I16">
        <v>0.37</v>
      </c>
      <c r="K16" s="4">
        <v>-0.21</v>
      </c>
      <c r="L16" s="5">
        <v>1.04</v>
      </c>
      <c r="M16" s="4">
        <v>-0.38</v>
      </c>
      <c r="N16" s="5">
        <v>0.62</v>
      </c>
    </row>
    <row r="17" spans="1:14">
      <c r="A17">
        <v>2443215</v>
      </c>
      <c r="B17" t="s">
        <v>2</v>
      </c>
      <c r="C17" t="s">
        <v>13</v>
      </c>
      <c r="D17">
        <v>1.04</v>
      </c>
      <c r="F17">
        <v>2443108</v>
      </c>
      <c r="G17" t="s">
        <v>3</v>
      </c>
      <c r="H17" t="s">
        <v>13</v>
      </c>
      <c r="I17">
        <v>0.6</v>
      </c>
      <c r="K17" s="4">
        <v>-0.36</v>
      </c>
      <c r="L17" s="5">
        <v>1.26</v>
      </c>
      <c r="M17" s="4">
        <v>-0.59</v>
      </c>
      <c r="N17" s="5">
        <v>-0.28000000000000003</v>
      </c>
    </row>
    <row r="18" spans="1:14">
      <c r="A18">
        <v>2443407</v>
      </c>
      <c r="B18" t="s">
        <v>2</v>
      </c>
      <c r="C18" t="s">
        <v>13</v>
      </c>
      <c r="D18">
        <v>1.26</v>
      </c>
      <c r="F18">
        <v>2443109</v>
      </c>
      <c r="G18" t="s">
        <v>3</v>
      </c>
      <c r="H18" t="s">
        <v>12</v>
      </c>
      <c r="I18">
        <v>1.21</v>
      </c>
      <c r="K18" s="4">
        <v>0.69</v>
      </c>
      <c r="L18" s="5">
        <v>0.83</v>
      </c>
      <c r="M18" s="4">
        <v>0.83</v>
      </c>
      <c r="N18" s="5">
        <v>0.03</v>
      </c>
    </row>
    <row r="19" spans="1:14">
      <c r="A19">
        <v>2443413</v>
      </c>
      <c r="B19" t="s">
        <v>2</v>
      </c>
      <c r="C19" t="s">
        <v>13</v>
      </c>
      <c r="D19">
        <v>0.83</v>
      </c>
      <c r="F19">
        <v>2443110</v>
      </c>
      <c r="G19" t="s">
        <v>3</v>
      </c>
      <c r="H19" t="s">
        <v>12</v>
      </c>
      <c r="I19">
        <v>0.38</v>
      </c>
      <c r="K19" s="4">
        <v>0.32</v>
      </c>
      <c r="L19" s="5">
        <v>-0.37</v>
      </c>
      <c r="M19" s="4">
        <v>0.6</v>
      </c>
      <c r="N19" s="5">
        <v>1.01</v>
      </c>
    </row>
    <row r="20" spans="1:14">
      <c r="A20">
        <v>2443419</v>
      </c>
      <c r="B20" t="s">
        <v>2</v>
      </c>
      <c r="C20" t="s">
        <v>13</v>
      </c>
      <c r="D20">
        <v>-0.37</v>
      </c>
      <c r="F20">
        <v>2443367</v>
      </c>
      <c r="G20" t="s">
        <v>3</v>
      </c>
      <c r="H20" t="s">
        <v>13</v>
      </c>
      <c r="I20">
        <v>0.62</v>
      </c>
      <c r="L20" s="5">
        <v>-0.06</v>
      </c>
      <c r="M20" s="4">
        <v>0.35</v>
      </c>
      <c r="N20" s="5">
        <v>0.89</v>
      </c>
    </row>
    <row r="21" spans="1:14">
      <c r="A21">
        <v>2451795</v>
      </c>
      <c r="B21" t="s">
        <v>2</v>
      </c>
      <c r="C21" t="s">
        <v>13</v>
      </c>
      <c r="D21">
        <v>-0.06</v>
      </c>
      <c r="F21">
        <v>2443371</v>
      </c>
      <c r="G21" t="s">
        <v>3</v>
      </c>
      <c r="H21" t="s">
        <v>12</v>
      </c>
      <c r="I21">
        <v>0.06</v>
      </c>
      <c r="L21" s="5">
        <v>0.34</v>
      </c>
      <c r="M21" s="4">
        <v>0.57999999999999996</v>
      </c>
      <c r="N21" s="5">
        <v>0.41</v>
      </c>
    </row>
    <row r="22" spans="1:14">
      <c r="A22">
        <v>2451900</v>
      </c>
      <c r="B22" t="s">
        <v>2</v>
      </c>
      <c r="C22" t="s">
        <v>13</v>
      </c>
      <c r="D22">
        <v>0.34</v>
      </c>
      <c r="F22">
        <v>2443373</v>
      </c>
      <c r="G22" t="s">
        <v>3</v>
      </c>
      <c r="H22" t="s">
        <v>13</v>
      </c>
      <c r="I22">
        <v>-0.28000000000000003</v>
      </c>
      <c r="L22" s="5">
        <v>0.24</v>
      </c>
      <c r="M22" s="4">
        <v>-7.0000000000000007E-2</v>
      </c>
      <c r="N22" s="5">
        <v>-0.11</v>
      </c>
    </row>
    <row r="23" spans="1:14">
      <c r="A23">
        <v>2451905</v>
      </c>
      <c r="B23" t="s">
        <v>2</v>
      </c>
      <c r="C23" t="s">
        <v>13</v>
      </c>
      <c r="D23">
        <v>0.24</v>
      </c>
      <c r="F23">
        <v>2443376</v>
      </c>
      <c r="G23" t="s">
        <v>3</v>
      </c>
      <c r="H23" t="s">
        <v>13</v>
      </c>
      <c r="I23">
        <v>0.03</v>
      </c>
      <c r="L23" s="5">
        <v>0.91</v>
      </c>
      <c r="M23" s="4">
        <v>0.16</v>
      </c>
      <c r="N23" s="5">
        <v>0.1</v>
      </c>
    </row>
    <row r="24" spans="1:14">
      <c r="A24">
        <v>2451911</v>
      </c>
      <c r="B24" t="s">
        <v>2</v>
      </c>
      <c r="C24" t="s">
        <v>13</v>
      </c>
      <c r="D24">
        <v>0.91</v>
      </c>
      <c r="F24">
        <v>2443761</v>
      </c>
      <c r="G24" t="s">
        <v>3</v>
      </c>
      <c r="H24" t="s">
        <v>13</v>
      </c>
      <c r="I24">
        <v>1.01</v>
      </c>
      <c r="L24" s="5">
        <v>0.78</v>
      </c>
      <c r="M24" s="4">
        <v>-0.27</v>
      </c>
      <c r="N24" s="5">
        <v>0.89</v>
      </c>
    </row>
    <row r="25" spans="1:14">
      <c r="A25">
        <v>2451919</v>
      </c>
      <c r="B25" t="s">
        <v>2</v>
      </c>
      <c r="C25" t="s">
        <v>13</v>
      </c>
      <c r="D25">
        <v>0.78</v>
      </c>
      <c r="F25">
        <v>2443763</v>
      </c>
      <c r="G25" t="s">
        <v>3</v>
      </c>
      <c r="H25" t="s">
        <v>13</v>
      </c>
      <c r="I25">
        <v>0.89</v>
      </c>
      <c r="L25" s="5">
        <v>0.77</v>
      </c>
      <c r="M25" s="4">
        <v>0.4</v>
      </c>
      <c r="N25" s="5">
        <v>1.28</v>
      </c>
    </row>
    <row r="26" spans="1:14">
      <c r="A26">
        <v>2451922</v>
      </c>
      <c r="B26" t="s">
        <v>2</v>
      </c>
      <c r="C26" t="s">
        <v>13</v>
      </c>
      <c r="D26">
        <v>0.77</v>
      </c>
      <c r="F26">
        <v>2443765</v>
      </c>
      <c r="G26" t="s">
        <v>3</v>
      </c>
      <c r="H26" t="s">
        <v>13</v>
      </c>
      <c r="I26">
        <v>0.41</v>
      </c>
      <c r="L26" s="5">
        <v>0.63</v>
      </c>
      <c r="M26" s="4">
        <v>-0.91</v>
      </c>
      <c r="N26" s="5">
        <v>0.57999999999999996</v>
      </c>
    </row>
    <row r="27" spans="1:14">
      <c r="A27">
        <v>2451932</v>
      </c>
      <c r="B27" t="s">
        <v>2</v>
      </c>
      <c r="C27" t="s">
        <v>13</v>
      </c>
      <c r="D27">
        <v>0.63</v>
      </c>
      <c r="F27">
        <v>2443767</v>
      </c>
      <c r="G27" t="s">
        <v>3</v>
      </c>
      <c r="H27" t="s">
        <v>12</v>
      </c>
      <c r="I27">
        <v>0.32</v>
      </c>
      <c r="L27" s="5">
        <v>-0.54</v>
      </c>
      <c r="M27" s="4">
        <v>0.44</v>
      </c>
      <c r="N27" s="5">
        <v>0.05</v>
      </c>
    </row>
    <row r="28" spans="1:14">
      <c r="A28">
        <v>2453957</v>
      </c>
      <c r="B28" t="s">
        <v>2</v>
      </c>
      <c r="C28" t="s">
        <v>12</v>
      </c>
      <c r="D28">
        <v>0.3</v>
      </c>
      <c r="F28">
        <v>2443879</v>
      </c>
      <c r="G28" t="s">
        <v>3</v>
      </c>
      <c r="H28" t="s">
        <v>13</v>
      </c>
      <c r="I28">
        <v>-0.11</v>
      </c>
      <c r="L28" s="5">
        <v>0.39</v>
      </c>
      <c r="M28" s="4">
        <v>0.23</v>
      </c>
      <c r="N28" s="5">
        <v>1.22</v>
      </c>
    </row>
    <row r="29" spans="1:14">
      <c r="A29">
        <v>2453961</v>
      </c>
      <c r="B29" t="s">
        <v>2</v>
      </c>
      <c r="C29" t="s">
        <v>13</v>
      </c>
      <c r="D29">
        <v>-0.54</v>
      </c>
      <c r="F29">
        <v>2443882</v>
      </c>
      <c r="G29" t="s">
        <v>3</v>
      </c>
      <c r="H29" t="s">
        <v>13</v>
      </c>
      <c r="I29">
        <v>0.1</v>
      </c>
      <c r="L29" s="5">
        <v>0.97</v>
      </c>
      <c r="M29" s="4">
        <v>0.08</v>
      </c>
      <c r="N29" s="5">
        <v>-0.64</v>
      </c>
    </row>
    <row r="30" spans="1:14">
      <c r="A30">
        <v>2454068</v>
      </c>
      <c r="B30" t="s">
        <v>2</v>
      </c>
      <c r="C30" t="s">
        <v>13</v>
      </c>
      <c r="D30">
        <v>0.39</v>
      </c>
      <c r="F30">
        <v>2443887</v>
      </c>
      <c r="G30" t="s">
        <v>3</v>
      </c>
      <c r="H30" t="s">
        <v>13</v>
      </c>
      <c r="I30">
        <v>0.89</v>
      </c>
      <c r="L30" s="5">
        <v>-0.57999999999999996</v>
      </c>
      <c r="M30" s="4">
        <v>-0.14000000000000001</v>
      </c>
      <c r="N30" s="5">
        <v>1.08</v>
      </c>
    </row>
    <row r="31" spans="1:14">
      <c r="A31">
        <v>2454073</v>
      </c>
      <c r="B31" t="s">
        <v>2</v>
      </c>
      <c r="C31" t="s">
        <v>13</v>
      </c>
      <c r="D31">
        <v>0.97</v>
      </c>
      <c r="F31">
        <v>2445906</v>
      </c>
      <c r="G31" t="s">
        <v>3</v>
      </c>
      <c r="H31" t="s">
        <v>12</v>
      </c>
      <c r="I31">
        <v>0.75</v>
      </c>
      <c r="L31" s="5">
        <v>0.85</v>
      </c>
      <c r="M31" s="4">
        <v>0.89</v>
      </c>
      <c r="N31" s="5">
        <v>0.31</v>
      </c>
    </row>
    <row r="32" spans="1:14">
      <c r="A32">
        <v>2454074</v>
      </c>
      <c r="B32" t="s">
        <v>2</v>
      </c>
      <c r="C32" t="s">
        <v>12</v>
      </c>
      <c r="D32">
        <v>-0.73</v>
      </c>
      <c r="F32">
        <v>2445908</v>
      </c>
      <c r="G32" t="s">
        <v>3</v>
      </c>
      <c r="H32" t="s">
        <v>13</v>
      </c>
      <c r="I32">
        <v>1.28</v>
      </c>
      <c r="L32" s="5">
        <v>0.27</v>
      </c>
      <c r="M32" s="4">
        <v>-0.54</v>
      </c>
      <c r="N32" s="5">
        <v>0.08</v>
      </c>
    </row>
    <row r="33" spans="1:14">
      <c r="A33">
        <v>2454076</v>
      </c>
      <c r="B33" t="s">
        <v>2</v>
      </c>
      <c r="C33" t="s">
        <v>13</v>
      </c>
      <c r="D33">
        <v>-0.57999999999999996</v>
      </c>
      <c r="F33">
        <v>2445912</v>
      </c>
      <c r="G33" t="s">
        <v>3</v>
      </c>
      <c r="H33" t="s">
        <v>13</v>
      </c>
      <c r="I33">
        <v>0.57999999999999996</v>
      </c>
      <c r="L33" s="5">
        <v>0.35</v>
      </c>
      <c r="M33" s="4">
        <v>-0.02</v>
      </c>
      <c r="N33" s="5">
        <v>0.79</v>
      </c>
    </row>
    <row r="34" spans="1:14">
      <c r="A34">
        <v>2454080</v>
      </c>
      <c r="B34" t="s">
        <v>2</v>
      </c>
      <c r="C34" t="s">
        <v>12</v>
      </c>
      <c r="D34">
        <v>0.72</v>
      </c>
      <c r="F34">
        <v>2445951</v>
      </c>
      <c r="G34" t="s">
        <v>3</v>
      </c>
      <c r="H34" t="s">
        <v>13</v>
      </c>
      <c r="I34">
        <v>0.05</v>
      </c>
      <c r="L34" s="5">
        <v>0.33</v>
      </c>
      <c r="M34" s="4">
        <v>0.62</v>
      </c>
      <c r="N34" s="5">
        <v>0.5</v>
      </c>
    </row>
    <row r="35" spans="1:14">
      <c r="A35">
        <v>2454084</v>
      </c>
      <c r="B35" t="s">
        <v>2</v>
      </c>
      <c r="C35" t="s">
        <v>13</v>
      </c>
      <c r="D35">
        <v>0.85</v>
      </c>
      <c r="F35">
        <v>2446069</v>
      </c>
      <c r="G35" t="s">
        <v>3</v>
      </c>
      <c r="H35" t="s">
        <v>12</v>
      </c>
      <c r="I35">
        <v>-0.06</v>
      </c>
      <c r="L35" s="5">
        <v>0.66</v>
      </c>
      <c r="M35" s="4">
        <v>-0.24</v>
      </c>
      <c r="N35" s="5">
        <v>-0.08</v>
      </c>
    </row>
    <row r="36" spans="1:14">
      <c r="A36">
        <v>2454088</v>
      </c>
      <c r="B36" t="s">
        <v>2</v>
      </c>
      <c r="C36" t="s">
        <v>12</v>
      </c>
      <c r="D36">
        <v>0.33</v>
      </c>
      <c r="F36">
        <v>2446072</v>
      </c>
      <c r="G36" t="s">
        <v>3</v>
      </c>
      <c r="H36" t="s">
        <v>13</v>
      </c>
      <c r="I36">
        <v>1.22</v>
      </c>
      <c r="L36" s="5">
        <v>0.49</v>
      </c>
      <c r="M36" s="4">
        <v>0.5</v>
      </c>
      <c r="N36" s="5">
        <v>0.09</v>
      </c>
    </row>
    <row r="37" spans="1:14">
      <c r="A37">
        <v>2454089</v>
      </c>
      <c r="B37" t="s">
        <v>2</v>
      </c>
      <c r="C37" t="s">
        <v>13</v>
      </c>
      <c r="D37">
        <v>0.27</v>
      </c>
      <c r="F37">
        <v>2446074</v>
      </c>
      <c r="G37" t="s">
        <v>3</v>
      </c>
      <c r="H37" t="s">
        <v>12</v>
      </c>
      <c r="I37">
        <v>0.48</v>
      </c>
      <c r="L37" s="5">
        <v>-0.04</v>
      </c>
      <c r="M37" s="4">
        <v>0.02</v>
      </c>
      <c r="N37" s="5">
        <v>0.65</v>
      </c>
    </row>
    <row r="38" spans="1:14">
      <c r="A38">
        <v>2454090</v>
      </c>
      <c r="B38" t="s">
        <v>2</v>
      </c>
      <c r="C38" t="s">
        <v>13</v>
      </c>
      <c r="D38">
        <v>0.35</v>
      </c>
      <c r="F38">
        <v>2446076</v>
      </c>
      <c r="G38" t="s">
        <v>3</v>
      </c>
      <c r="H38" t="s">
        <v>13</v>
      </c>
      <c r="I38">
        <v>-0.64</v>
      </c>
      <c r="L38" s="5">
        <v>-0.35</v>
      </c>
      <c r="M38" s="4">
        <v>0.46</v>
      </c>
      <c r="N38" s="5">
        <v>0.79</v>
      </c>
    </row>
    <row r="39" spans="1:14">
      <c r="A39">
        <v>2454460</v>
      </c>
      <c r="B39" t="s">
        <v>2</v>
      </c>
      <c r="C39" t="s">
        <v>13</v>
      </c>
      <c r="D39">
        <v>0.33</v>
      </c>
      <c r="F39">
        <v>2447580</v>
      </c>
      <c r="G39" t="s">
        <v>3</v>
      </c>
      <c r="H39" t="s">
        <v>13</v>
      </c>
      <c r="I39">
        <v>1.08</v>
      </c>
      <c r="L39" s="5">
        <v>0.21</v>
      </c>
      <c r="M39" s="4">
        <v>0.63</v>
      </c>
      <c r="N39" s="5">
        <v>0.98</v>
      </c>
    </row>
    <row r="40" spans="1:14">
      <c r="A40">
        <v>2454461</v>
      </c>
      <c r="B40" t="s">
        <v>2</v>
      </c>
      <c r="C40" t="s">
        <v>13</v>
      </c>
      <c r="D40">
        <v>0.66</v>
      </c>
      <c r="F40">
        <v>2447581</v>
      </c>
      <c r="G40" t="s">
        <v>3</v>
      </c>
      <c r="H40" t="s">
        <v>13</v>
      </c>
      <c r="I40">
        <v>0.31</v>
      </c>
      <c r="L40" s="5">
        <v>0.09</v>
      </c>
      <c r="M40" s="4">
        <v>0.97</v>
      </c>
      <c r="N40" s="5">
        <v>-0.3</v>
      </c>
    </row>
    <row r="41" spans="1:14">
      <c r="A41">
        <v>2454494</v>
      </c>
      <c r="B41" t="s">
        <v>2</v>
      </c>
      <c r="C41" t="s">
        <v>12</v>
      </c>
      <c r="D41">
        <v>-0.48</v>
      </c>
      <c r="F41">
        <v>2447582</v>
      </c>
      <c r="G41" t="s">
        <v>3</v>
      </c>
      <c r="H41" t="s">
        <v>12</v>
      </c>
      <c r="I41">
        <v>0.13</v>
      </c>
      <c r="L41" s="5">
        <v>0.26</v>
      </c>
      <c r="N41" s="5">
        <v>0.81</v>
      </c>
    </row>
    <row r="42" spans="1:14">
      <c r="A42">
        <v>2454600</v>
      </c>
      <c r="B42" t="s">
        <v>2</v>
      </c>
      <c r="C42" t="s">
        <v>13</v>
      </c>
      <c r="D42">
        <v>0.49</v>
      </c>
      <c r="F42">
        <v>2447591</v>
      </c>
      <c r="G42" t="s">
        <v>3</v>
      </c>
      <c r="H42" t="s">
        <v>13</v>
      </c>
      <c r="I42">
        <v>0.08</v>
      </c>
      <c r="L42" s="5">
        <v>1.08</v>
      </c>
      <c r="N42" s="5">
        <v>1.2</v>
      </c>
    </row>
    <row r="43" spans="1:14">
      <c r="A43">
        <v>2456447</v>
      </c>
      <c r="B43" t="s">
        <v>2</v>
      </c>
      <c r="C43" t="s">
        <v>13</v>
      </c>
      <c r="D43">
        <v>-0.04</v>
      </c>
      <c r="F43">
        <v>2447692</v>
      </c>
      <c r="G43" t="s">
        <v>3</v>
      </c>
      <c r="H43" t="s">
        <v>13</v>
      </c>
      <c r="I43">
        <v>0.79</v>
      </c>
      <c r="L43" s="5">
        <v>0.88</v>
      </c>
      <c r="N43" s="5">
        <v>0.99</v>
      </c>
    </row>
    <row r="44" spans="1:14">
      <c r="A44">
        <v>2456450</v>
      </c>
      <c r="B44" t="s">
        <v>2</v>
      </c>
      <c r="C44" t="s">
        <v>13</v>
      </c>
      <c r="D44">
        <v>-0.35</v>
      </c>
      <c r="F44">
        <v>2447693</v>
      </c>
      <c r="G44" t="s">
        <v>3</v>
      </c>
      <c r="H44" t="s">
        <v>13</v>
      </c>
      <c r="I44">
        <v>0.5</v>
      </c>
      <c r="L44" s="5">
        <v>0.62</v>
      </c>
      <c r="N44" s="5">
        <v>0.67</v>
      </c>
    </row>
    <row r="45" spans="1:14">
      <c r="A45">
        <v>2456456</v>
      </c>
      <c r="B45" t="s">
        <v>2</v>
      </c>
      <c r="C45" t="s">
        <v>13</v>
      </c>
      <c r="D45">
        <v>0.21</v>
      </c>
      <c r="F45">
        <v>2447744</v>
      </c>
      <c r="G45" t="s">
        <v>3</v>
      </c>
      <c r="H45" t="s">
        <v>13</v>
      </c>
      <c r="I45">
        <v>-0.08</v>
      </c>
      <c r="L45" s="5">
        <v>0.52</v>
      </c>
      <c r="N45" s="5">
        <v>0.75</v>
      </c>
    </row>
    <row r="46" spans="1:14">
      <c r="A46">
        <v>2456459</v>
      </c>
      <c r="B46" t="s">
        <v>2</v>
      </c>
      <c r="C46" t="s">
        <v>13</v>
      </c>
      <c r="D46">
        <v>0.09</v>
      </c>
      <c r="F46">
        <v>2447904</v>
      </c>
      <c r="G46" t="s">
        <v>3</v>
      </c>
      <c r="H46" t="s">
        <v>12</v>
      </c>
      <c r="I46">
        <v>-0.74</v>
      </c>
      <c r="L46" s="5">
        <v>0.88</v>
      </c>
      <c r="N46" s="5">
        <v>1.1499999999999999</v>
      </c>
    </row>
    <row r="47" spans="1:14">
      <c r="A47">
        <v>2456460</v>
      </c>
      <c r="B47" t="s">
        <v>2</v>
      </c>
      <c r="C47" t="s">
        <v>13</v>
      </c>
      <c r="D47">
        <v>0.26</v>
      </c>
      <c r="F47">
        <v>2447907</v>
      </c>
      <c r="G47" t="s">
        <v>3</v>
      </c>
      <c r="H47" t="s">
        <v>13</v>
      </c>
      <c r="I47">
        <v>0.09</v>
      </c>
      <c r="L47" s="5">
        <v>0.66</v>
      </c>
      <c r="N47" s="5">
        <v>1</v>
      </c>
    </row>
    <row r="48" spans="1:14">
      <c r="A48">
        <v>2456463</v>
      </c>
      <c r="B48" t="s">
        <v>2</v>
      </c>
      <c r="C48" t="s">
        <v>13</v>
      </c>
      <c r="D48">
        <v>1.08</v>
      </c>
      <c r="F48">
        <v>2448199</v>
      </c>
      <c r="G48" t="s">
        <v>3</v>
      </c>
      <c r="H48" t="s">
        <v>12</v>
      </c>
      <c r="I48">
        <v>0.85</v>
      </c>
      <c r="L48" s="5">
        <v>0.67</v>
      </c>
      <c r="N48" s="5">
        <v>0.81</v>
      </c>
    </row>
    <row r="49" spans="1:14">
      <c r="A49">
        <v>2456625</v>
      </c>
      <c r="B49" t="s">
        <v>2</v>
      </c>
      <c r="C49" t="s">
        <v>13</v>
      </c>
      <c r="D49">
        <v>0.88</v>
      </c>
      <c r="F49">
        <v>2448202</v>
      </c>
      <c r="G49" t="s">
        <v>3</v>
      </c>
      <c r="H49" t="s">
        <v>13</v>
      </c>
      <c r="I49">
        <v>0.65</v>
      </c>
      <c r="L49" s="5">
        <v>0.5</v>
      </c>
      <c r="N49" s="5">
        <v>0.18</v>
      </c>
    </row>
    <row r="50" spans="1:14">
      <c r="A50">
        <v>2456811</v>
      </c>
      <c r="B50" t="s">
        <v>2</v>
      </c>
      <c r="C50" t="s">
        <v>13</v>
      </c>
      <c r="D50">
        <v>0.62</v>
      </c>
      <c r="F50">
        <v>2448203</v>
      </c>
      <c r="G50" t="s">
        <v>3</v>
      </c>
      <c r="H50" t="s">
        <v>13</v>
      </c>
      <c r="I50">
        <v>0.79</v>
      </c>
      <c r="L50" s="5">
        <v>1.1599999999999999</v>
      </c>
      <c r="N50" s="5">
        <v>0.27</v>
      </c>
    </row>
    <row r="51" spans="1:14">
      <c r="A51">
        <v>2456933</v>
      </c>
      <c r="B51" t="s">
        <v>2</v>
      </c>
      <c r="C51" t="s">
        <v>13</v>
      </c>
      <c r="D51">
        <v>0.52</v>
      </c>
      <c r="F51">
        <v>2448352</v>
      </c>
      <c r="G51" t="s">
        <v>3</v>
      </c>
      <c r="H51" t="s">
        <v>12</v>
      </c>
      <c r="I51">
        <v>-0.38</v>
      </c>
      <c r="L51" s="5">
        <v>1.26</v>
      </c>
      <c r="N51" s="5">
        <v>-0.11</v>
      </c>
    </row>
    <row r="52" spans="1:14">
      <c r="A52">
        <v>2456936</v>
      </c>
      <c r="B52" t="s">
        <v>2</v>
      </c>
      <c r="C52" t="s">
        <v>13</v>
      </c>
      <c r="D52">
        <v>0.88</v>
      </c>
      <c r="F52">
        <v>2448354</v>
      </c>
      <c r="G52" t="s">
        <v>3</v>
      </c>
      <c r="H52" t="s">
        <v>12</v>
      </c>
      <c r="I52">
        <v>-0.59</v>
      </c>
      <c r="L52" s="5">
        <v>0.36</v>
      </c>
      <c r="N52" s="5">
        <v>-1</v>
      </c>
    </row>
    <row r="53" spans="1:14">
      <c r="A53">
        <v>2465685</v>
      </c>
      <c r="B53" t="s">
        <v>2</v>
      </c>
      <c r="C53" t="s">
        <v>13</v>
      </c>
      <c r="D53">
        <v>0.66</v>
      </c>
      <c r="F53">
        <v>2448355</v>
      </c>
      <c r="G53" t="s">
        <v>3</v>
      </c>
      <c r="H53" t="s">
        <v>13</v>
      </c>
      <c r="I53">
        <v>0.98</v>
      </c>
      <c r="L53" s="5">
        <v>0.94</v>
      </c>
      <c r="N53" s="5">
        <v>0.87</v>
      </c>
    </row>
    <row r="54" spans="1:14">
      <c r="A54">
        <v>2465686</v>
      </c>
      <c r="B54" t="s">
        <v>2</v>
      </c>
      <c r="C54" t="s">
        <v>13</v>
      </c>
      <c r="D54">
        <v>0.67</v>
      </c>
      <c r="F54">
        <v>2448359</v>
      </c>
      <c r="G54" t="s">
        <v>3</v>
      </c>
      <c r="H54" t="s">
        <v>13</v>
      </c>
      <c r="I54">
        <v>-0.3</v>
      </c>
      <c r="L54" s="5">
        <v>0.33</v>
      </c>
      <c r="N54" s="5">
        <v>1.06</v>
      </c>
    </row>
    <row r="55" spans="1:14">
      <c r="A55">
        <v>2465689</v>
      </c>
      <c r="B55" t="s">
        <v>2</v>
      </c>
      <c r="C55" t="s">
        <v>13</v>
      </c>
      <c r="D55">
        <v>0.5</v>
      </c>
      <c r="F55">
        <v>2448429</v>
      </c>
      <c r="G55" t="s">
        <v>3</v>
      </c>
      <c r="H55" t="s">
        <v>13</v>
      </c>
      <c r="I55">
        <v>0.81</v>
      </c>
      <c r="L55" s="5">
        <v>0.48</v>
      </c>
      <c r="N55" s="5">
        <v>-0.64</v>
      </c>
    </row>
    <row r="56" spans="1:14">
      <c r="A56">
        <v>2465799</v>
      </c>
      <c r="B56" t="s">
        <v>2</v>
      </c>
      <c r="C56" t="s">
        <v>13</v>
      </c>
      <c r="D56">
        <v>1.1599999999999999</v>
      </c>
      <c r="F56">
        <v>2448433</v>
      </c>
      <c r="G56" t="s">
        <v>3</v>
      </c>
      <c r="H56" t="s">
        <v>13</v>
      </c>
      <c r="I56">
        <v>1.2</v>
      </c>
      <c r="L56" s="5">
        <v>0.6</v>
      </c>
      <c r="N56" s="5">
        <v>0.62</v>
      </c>
    </row>
    <row r="57" spans="1:14">
      <c r="A57">
        <v>2465800</v>
      </c>
      <c r="B57" t="s">
        <v>2</v>
      </c>
      <c r="C57" t="s">
        <v>13</v>
      </c>
      <c r="D57">
        <v>1.26</v>
      </c>
      <c r="F57">
        <v>2452411</v>
      </c>
      <c r="G57" t="s">
        <v>3</v>
      </c>
      <c r="H57" t="s">
        <v>13</v>
      </c>
      <c r="I57">
        <v>0.99</v>
      </c>
      <c r="L57" s="5">
        <v>1.03</v>
      </c>
      <c r="N57" s="5">
        <v>-0.2</v>
      </c>
    </row>
    <row r="58" spans="1:14">
      <c r="A58">
        <v>2465802</v>
      </c>
      <c r="B58" t="s">
        <v>2</v>
      </c>
      <c r="C58" t="s">
        <v>13</v>
      </c>
      <c r="D58">
        <v>0.36</v>
      </c>
      <c r="F58">
        <v>2452413</v>
      </c>
      <c r="G58" t="s">
        <v>3</v>
      </c>
      <c r="H58" t="s">
        <v>12</v>
      </c>
      <c r="I58">
        <v>0.83</v>
      </c>
      <c r="L58" s="5">
        <v>0.89</v>
      </c>
      <c r="N58" s="5">
        <v>0.08</v>
      </c>
    </row>
    <row r="59" spans="1:14">
      <c r="A59">
        <v>2465803</v>
      </c>
      <c r="B59" t="s">
        <v>2</v>
      </c>
      <c r="C59" t="s">
        <v>13</v>
      </c>
      <c r="D59">
        <v>0.94</v>
      </c>
      <c r="F59">
        <v>2452422</v>
      </c>
      <c r="G59" t="s">
        <v>3</v>
      </c>
      <c r="H59" t="s">
        <v>13</v>
      </c>
      <c r="I59">
        <v>0.67</v>
      </c>
      <c r="L59" s="5">
        <v>0.28000000000000003</v>
      </c>
      <c r="N59" s="5">
        <v>-0.43</v>
      </c>
    </row>
    <row r="60" spans="1:14">
      <c r="A60">
        <v>2465808</v>
      </c>
      <c r="B60" t="s">
        <v>2</v>
      </c>
      <c r="C60" t="s">
        <v>12</v>
      </c>
      <c r="D60">
        <v>-0.32</v>
      </c>
      <c r="F60">
        <v>2452479</v>
      </c>
      <c r="G60" t="s">
        <v>3</v>
      </c>
      <c r="H60" t="s">
        <v>13</v>
      </c>
      <c r="I60">
        <v>0.75</v>
      </c>
      <c r="L60" s="5">
        <v>0.46</v>
      </c>
      <c r="N60" s="5">
        <v>0.54</v>
      </c>
    </row>
    <row r="61" spans="1:14">
      <c r="A61">
        <v>2467455</v>
      </c>
      <c r="B61" t="s">
        <v>2</v>
      </c>
      <c r="C61" t="s">
        <v>13</v>
      </c>
      <c r="D61">
        <v>0.33</v>
      </c>
      <c r="F61">
        <v>2452480</v>
      </c>
      <c r="G61" t="s">
        <v>3</v>
      </c>
      <c r="H61" t="s">
        <v>13</v>
      </c>
      <c r="I61">
        <v>1.1499999999999999</v>
      </c>
      <c r="L61" s="5">
        <v>1.19</v>
      </c>
      <c r="N61" s="5">
        <v>1.01</v>
      </c>
    </row>
    <row r="62" spans="1:14">
      <c r="A62">
        <v>2467466</v>
      </c>
      <c r="B62" t="s">
        <v>2</v>
      </c>
      <c r="C62" t="s">
        <v>13</v>
      </c>
      <c r="D62">
        <v>0.48</v>
      </c>
      <c r="F62">
        <v>2452481</v>
      </c>
      <c r="G62" t="s">
        <v>3</v>
      </c>
      <c r="H62" t="s">
        <v>13</v>
      </c>
      <c r="I62">
        <v>1</v>
      </c>
      <c r="L62" s="5">
        <v>0.61</v>
      </c>
      <c r="N62" s="5">
        <v>0.34</v>
      </c>
    </row>
    <row r="63" spans="1:14">
      <c r="A63">
        <v>2467471</v>
      </c>
      <c r="B63" t="s">
        <v>2</v>
      </c>
      <c r="C63" t="s">
        <v>13</v>
      </c>
      <c r="D63">
        <v>0.6</v>
      </c>
      <c r="F63">
        <v>2452747</v>
      </c>
      <c r="G63" t="s">
        <v>3</v>
      </c>
      <c r="H63" t="s">
        <v>12</v>
      </c>
      <c r="I63">
        <v>0.6</v>
      </c>
      <c r="L63" s="5">
        <v>1</v>
      </c>
      <c r="N63" s="5">
        <v>0.53</v>
      </c>
    </row>
    <row r="64" spans="1:14">
      <c r="A64">
        <v>2467477</v>
      </c>
      <c r="B64" t="s">
        <v>2</v>
      </c>
      <c r="C64" t="s">
        <v>13</v>
      </c>
      <c r="D64">
        <v>1.03</v>
      </c>
      <c r="F64">
        <v>2452749</v>
      </c>
      <c r="G64" t="s">
        <v>3</v>
      </c>
      <c r="H64" t="s">
        <v>12</v>
      </c>
      <c r="I64">
        <v>0.35</v>
      </c>
      <c r="L64" s="5">
        <v>0.68</v>
      </c>
      <c r="N64" s="5">
        <v>0.86</v>
      </c>
    </row>
    <row r="65" spans="1:14">
      <c r="A65">
        <v>2467622</v>
      </c>
      <c r="B65" t="s">
        <v>2</v>
      </c>
      <c r="C65" t="s">
        <v>12</v>
      </c>
      <c r="D65">
        <v>0.32</v>
      </c>
      <c r="F65">
        <v>2452750</v>
      </c>
      <c r="G65" t="s">
        <v>3</v>
      </c>
      <c r="H65" t="s">
        <v>13</v>
      </c>
      <c r="I65">
        <v>0.81</v>
      </c>
      <c r="L65" s="5">
        <v>0.87</v>
      </c>
      <c r="N65" s="5">
        <v>0.08</v>
      </c>
    </row>
    <row r="66" spans="1:14">
      <c r="A66">
        <v>2467625</v>
      </c>
      <c r="B66" t="s">
        <v>2</v>
      </c>
      <c r="C66" t="s">
        <v>13</v>
      </c>
      <c r="D66">
        <v>0.89</v>
      </c>
      <c r="F66">
        <v>2452842</v>
      </c>
      <c r="G66" t="s">
        <v>3</v>
      </c>
      <c r="H66" t="s">
        <v>13</v>
      </c>
      <c r="I66">
        <v>0.18</v>
      </c>
      <c r="L66" s="5">
        <v>1.03</v>
      </c>
      <c r="N66" s="5">
        <v>0.69</v>
      </c>
    </row>
    <row r="67" spans="1:14">
      <c r="A67">
        <v>2467630</v>
      </c>
      <c r="B67" t="s">
        <v>2</v>
      </c>
      <c r="C67" t="s">
        <v>13</v>
      </c>
      <c r="D67">
        <v>0.28000000000000003</v>
      </c>
      <c r="F67">
        <v>2452844</v>
      </c>
      <c r="G67" t="s">
        <v>3</v>
      </c>
      <c r="H67" t="s">
        <v>13</v>
      </c>
      <c r="I67">
        <v>0.27</v>
      </c>
      <c r="L67" s="5">
        <v>1.05</v>
      </c>
      <c r="N67" s="5">
        <v>0.55000000000000004</v>
      </c>
    </row>
    <row r="68" spans="1:14">
      <c r="A68">
        <v>2467632</v>
      </c>
      <c r="B68" t="s">
        <v>2</v>
      </c>
      <c r="C68" t="s">
        <v>12</v>
      </c>
      <c r="D68">
        <v>0.74</v>
      </c>
      <c r="F68">
        <v>2452845</v>
      </c>
      <c r="G68" t="s">
        <v>3</v>
      </c>
      <c r="H68" t="s">
        <v>13</v>
      </c>
      <c r="I68">
        <v>-0.11</v>
      </c>
      <c r="L68" s="5">
        <v>0.62</v>
      </c>
      <c r="N68" s="5">
        <v>0.18</v>
      </c>
    </row>
    <row r="69" spans="1:14">
      <c r="A69">
        <v>2467930</v>
      </c>
      <c r="B69" t="s">
        <v>2</v>
      </c>
      <c r="C69" t="s">
        <v>12</v>
      </c>
      <c r="D69">
        <v>0.35</v>
      </c>
      <c r="F69">
        <v>2452849</v>
      </c>
      <c r="G69" t="s">
        <v>3</v>
      </c>
      <c r="H69" t="s">
        <v>13</v>
      </c>
      <c r="I69">
        <v>-1</v>
      </c>
      <c r="L69" s="5">
        <v>0.68</v>
      </c>
      <c r="N69" s="5">
        <v>0.8</v>
      </c>
    </row>
    <row r="70" spans="1:14">
      <c r="A70">
        <v>2467935</v>
      </c>
      <c r="B70" t="s">
        <v>2</v>
      </c>
      <c r="C70" t="s">
        <v>13</v>
      </c>
      <c r="D70">
        <v>0.46</v>
      </c>
      <c r="F70">
        <v>2452928</v>
      </c>
      <c r="G70" t="s">
        <v>3</v>
      </c>
      <c r="H70" t="s">
        <v>13</v>
      </c>
      <c r="I70">
        <v>0.87</v>
      </c>
      <c r="L70" s="5">
        <v>0.54</v>
      </c>
      <c r="N70" s="5">
        <v>0.56000000000000005</v>
      </c>
    </row>
    <row r="71" spans="1:14">
      <c r="A71">
        <v>2467937</v>
      </c>
      <c r="B71" t="s">
        <v>2</v>
      </c>
      <c r="C71" t="s">
        <v>12</v>
      </c>
      <c r="D71">
        <v>1</v>
      </c>
      <c r="F71">
        <v>2452930</v>
      </c>
      <c r="G71" t="s">
        <v>3</v>
      </c>
      <c r="H71" t="s">
        <v>12</v>
      </c>
      <c r="I71">
        <v>0.57999999999999996</v>
      </c>
      <c r="L71" s="5">
        <v>1.1200000000000001</v>
      </c>
      <c r="N71" s="5">
        <v>1.1599999999999999</v>
      </c>
    </row>
    <row r="72" spans="1:14">
      <c r="A72">
        <v>2468023</v>
      </c>
      <c r="B72" t="s">
        <v>2</v>
      </c>
      <c r="C72" t="s">
        <v>13</v>
      </c>
      <c r="D72">
        <v>1.19</v>
      </c>
      <c r="F72">
        <v>2452932</v>
      </c>
      <c r="G72" t="s">
        <v>3</v>
      </c>
      <c r="H72" t="s">
        <v>13</v>
      </c>
      <c r="I72">
        <v>1.06</v>
      </c>
      <c r="L72" s="5">
        <v>0.95</v>
      </c>
      <c r="N72" s="5">
        <v>1.1000000000000001</v>
      </c>
    </row>
    <row r="73" spans="1:14">
      <c r="A73">
        <v>2468025</v>
      </c>
      <c r="B73" t="s">
        <v>2</v>
      </c>
      <c r="C73" t="s">
        <v>12</v>
      </c>
      <c r="D73">
        <v>0.88</v>
      </c>
      <c r="F73">
        <v>2454751</v>
      </c>
      <c r="G73" t="s">
        <v>3</v>
      </c>
      <c r="H73" t="s">
        <v>13</v>
      </c>
      <c r="I73">
        <v>-0.64</v>
      </c>
      <c r="L73" s="5">
        <v>0.71</v>
      </c>
      <c r="N73" s="5">
        <v>0.97</v>
      </c>
    </row>
    <row r="74" spans="1:14">
      <c r="A74">
        <v>2469961</v>
      </c>
      <c r="B74" t="s">
        <v>2</v>
      </c>
      <c r="C74" t="s">
        <v>12</v>
      </c>
      <c r="D74">
        <v>-0.21</v>
      </c>
      <c r="F74">
        <v>2454752</v>
      </c>
      <c r="G74" t="s">
        <v>3</v>
      </c>
      <c r="H74" t="s">
        <v>12</v>
      </c>
      <c r="I74">
        <v>-7.0000000000000007E-2</v>
      </c>
      <c r="N74" s="5">
        <v>-0.45</v>
      </c>
    </row>
    <row r="75" spans="1:14">
      <c r="A75">
        <v>2470134</v>
      </c>
      <c r="B75" t="s">
        <v>2</v>
      </c>
      <c r="C75" t="s">
        <v>12</v>
      </c>
      <c r="D75">
        <v>-0.36</v>
      </c>
      <c r="F75">
        <v>2454753</v>
      </c>
      <c r="G75" t="s">
        <v>3</v>
      </c>
      <c r="H75" t="s">
        <v>13</v>
      </c>
      <c r="I75">
        <v>0.62</v>
      </c>
      <c r="N75" s="5">
        <v>0.89</v>
      </c>
    </row>
    <row r="76" spans="1:14">
      <c r="A76">
        <v>2470138</v>
      </c>
      <c r="B76" t="s">
        <v>2</v>
      </c>
      <c r="C76" t="s">
        <v>13</v>
      </c>
      <c r="D76">
        <v>0.61</v>
      </c>
      <c r="F76">
        <v>2455017</v>
      </c>
      <c r="G76" t="s">
        <v>3</v>
      </c>
      <c r="H76" t="s">
        <v>13</v>
      </c>
      <c r="I76">
        <v>-0.2</v>
      </c>
      <c r="N76" s="5">
        <v>0.36</v>
      </c>
    </row>
    <row r="77" spans="1:14">
      <c r="A77">
        <v>2470304</v>
      </c>
      <c r="B77" t="s">
        <v>2</v>
      </c>
      <c r="C77" t="s">
        <v>13</v>
      </c>
      <c r="D77">
        <v>1</v>
      </c>
      <c r="F77">
        <v>2455019</v>
      </c>
      <c r="G77" t="s">
        <v>3</v>
      </c>
      <c r="H77" t="s">
        <v>13</v>
      </c>
      <c r="I77">
        <v>0.08</v>
      </c>
      <c r="N77" s="5">
        <v>-0.03</v>
      </c>
    </row>
    <row r="78" spans="1:14">
      <c r="A78">
        <v>2470307</v>
      </c>
      <c r="B78" t="s">
        <v>2</v>
      </c>
      <c r="C78" t="s">
        <v>12</v>
      </c>
      <c r="D78">
        <v>0.69</v>
      </c>
      <c r="F78">
        <v>2455106</v>
      </c>
      <c r="G78" t="s">
        <v>3</v>
      </c>
      <c r="H78" t="s">
        <v>13</v>
      </c>
      <c r="I78">
        <v>-0.43</v>
      </c>
      <c r="N78" s="5">
        <v>0.16</v>
      </c>
    </row>
    <row r="79" spans="1:14">
      <c r="A79">
        <v>2470311</v>
      </c>
      <c r="B79" t="s">
        <v>2</v>
      </c>
      <c r="C79" t="s">
        <v>13</v>
      </c>
      <c r="D79">
        <v>0.68</v>
      </c>
      <c r="F79">
        <v>2455109</v>
      </c>
      <c r="G79" t="s">
        <v>3</v>
      </c>
      <c r="H79" t="s">
        <v>13</v>
      </c>
      <c r="I79">
        <v>0.54</v>
      </c>
      <c r="N79" s="5">
        <v>0.83</v>
      </c>
    </row>
    <row r="80" spans="1:14">
      <c r="A80">
        <v>2477383</v>
      </c>
      <c r="B80" t="s">
        <v>2</v>
      </c>
      <c r="C80" t="s">
        <v>13</v>
      </c>
      <c r="D80">
        <v>0.87</v>
      </c>
      <c r="F80">
        <v>2455110</v>
      </c>
      <c r="G80" t="s">
        <v>3</v>
      </c>
      <c r="H80" t="s">
        <v>13</v>
      </c>
      <c r="I80">
        <v>1.01</v>
      </c>
      <c r="N80" s="5">
        <v>0.35</v>
      </c>
    </row>
    <row r="81" spans="1:14">
      <c r="A81">
        <v>2477497</v>
      </c>
      <c r="B81" t="s">
        <v>2</v>
      </c>
      <c r="C81" t="s">
        <v>13</v>
      </c>
      <c r="D81">
        <v>1.03</v>
      </c>
      <c r="F81">
        <v>2455111</v>
      </c>
      <c r="G81" t="s">
        <v>3</v>
      </c>
      <c r="H81" t="s">
        <v>13</v>
      </c>
      <c r="I81">
        <v>0.34</v>
      </c>
      <c r="N81" s="5">
        <v>1.41</v>
      </c>
    </row>
    <row r="82" spans="1:14">
      <c r="A82">
        <v>2477498</v>
      </c>
      <c r="B82" t="s">
        <v>2</v>
      </c>
      <c r="C82" t="s">
        <v>13</v>
      </c>
      <c r="D82">
        <v>1.05</v>
      </c>
      <c r="F82">
        <v>2456774</v>
      </c>
      <c r="G82" t="s">
        <v>3</v>
      </c>
      <c r="H82" t="s">
        <v>13</v>
      </c>
      <c r="I82">
        <v>0.53</v>
      </c>
      <c r="N82" s="5">
        <v>0.04</v>
      </c>
    </row>
    <row r="83" spans="1:14">
      <c r="A83">
        <v>2477501</v>
      </c>
      <c r="B83" t="s">
        <v>2</v>
      </c>
      <c r="C83" t="s">
        <v>13</v>
      </c>
      <c r="D83">
        <v>0.62</v>
      </c>
      <c r="F83">
        <v>2456780</v>
      </c>
      <c r="G83" t="s">
        <v>3</v>
      </c>
      <c r="H83" t="s">
        <v>13</v>
      </c>
      <c r="I83">
        <v>0.86</v>
      </c>
      <c r="N83" s="5">
        <v>-0.66</v>
      </c>
    </row>
    <row r="84" spans="1:14">
      <c r="A84">
        <v>2477502</v>
      </c>
      <c r="B84" t="s">
        <v>2</v>
      </c>
      <c r="C84" t="s">
        <v>13</v>
      </c>
      <c r="D84">
        <v>0.68</v>
      </c>
      <c r="F84">
        <v>2456782</v>
      </c>
      <c r="G84" t="s">
        <v>3</v>
      </c>
      <c r="H84" t="s">
        <v>13</v>
      </c>
      <c r="I84">
        <v>0.08</v>
      </c>
      <c r="N84" s="5">
        <v>0.89</v>
      </c>
    </row>
    <row r="85" spans="1:14">
      <c r="A85">
        <v>2477504</v>
      </c>
      <c r="B85" t="s">
        <v>2</v>
      </c>
      <c r="C85" t="s">
        <v>12</v>
      </c>
      <c r="D85">
        <v>0.32</v>
      </c>
      <c r="F85">
        <v>2456795</v>
      </c>
      <c r="G85" t="s">
        <v>3</v>
      </c>
      <c r="H85" t="s">
        <v>13</v>
      </c>
      <c r="I85">
        <v>0.69</v>
      </c>
      <c r="N85" s="5">
        <v>0.8</v>
      </c>
    </row>
    <row r="86" spans="1:14">
      <c r="A86">
        <v>2477506</v>
      </c>
      <c r="B86" t="s">
        <v>2</v>
      </c>
      <c r="C86" t="s">
        <v>13</v>
      </c>
      <c r="D86">
        <v>0.54</v>
      </c>
      <c r="F86">
        <v>2456913</v>
      </c>
      <c r="G86" t="s">
        <v>3</v>
      </c>
      <c r="H86" t="s">
        <v>13</v>
      </c>
      <c r="I86">
        <v>0.55000000000000004</v>
      </c>
      <c r="N86" s="5">
        <v>0.8</v>
      </c>
    </row>
    <row r="87" spans="1:14">
      <c r="A87">
        <v>2477509</v>
      </c>
      <c r="B87" t="s">
        <v>2</v>
      </c>
      <c r="C87" t="s">
        <v>13</v>
      </c>
      <c r="D87">
        <v>1.1200000000000001</v>
      </c>
      <c r="F87">
        <v>2456914</v>
      </c>
      <c r="G87" t="s">
        <v>3</v>
      </c>
      <c r="H87" t="s">
        <v>13</v>
      </c>
      <c r="I87">
        <v>0.18</v>
      </c>
      <c r="N87" s="5">
        <v>1.05</v>
      </c>
    </row>
    <row r="88" spans="1:14">
      <c r="A88">
        <v>2477515</v>
      </c>
      <c r="B88" t="s">
        <v>2</v>
      </c>
      <c r="C88" t="s">
        <v>13</v>
      </c>
      <c r="D88">
        <v>0.95</v>
      </c>
      <c r="F88">
        <v>2456915</v>
      </c>
      <c r="G88" t="s">
        <v>3</v>
      </c>
      <c r="H88" t="s">
        <v>13</v>
      </c>
      <c r="I88">
        <v>0.8</v>
      </c>
      <c r="N88" s="5">
        <v>-0.93</v>
      </c>
    </row>
    <row r="89" spans="1:14">
      <c r="A89">
        <v>2477516</v>
      </c>
      <c r="B89" t="s">
        <v>2</v>
      </c>
      <c r="C89" t="s">
        <v>13</v>
      </c>
      <c r="D89">
        <v>0.71</v>
      </c>
      <c r="F89">
        <v>2456917</v>
      </c>
      <c r="G89" t="s">
        <v>3</v>
      </c>
      <c r="H89" t="s">
        <v>13</v>
      </c>
      <c r="I89">
        <v>0.56000000000000005</v>
      </c>
      <c r="N89" s="5">
        <v>0.77</v>
      </c>
    </row>
    <row r="90" spans="1:14">
      <c r="F90">
        <v>2457081</v>
      </c>
      <c r="G90" t="s">
        <v>3</v>
      </c>
      <c r="H90" t="s">
        <v>13</v>
      </c>
      <c r="I90">
        <v>1.1599999999999999</v>
      </c>
      <c r="N90" s="5">
        <v>0.88</v>
      </c>
    </row>
    <row r="91" spans="1:14">
      <c r="F91">
        <v>2457083</v>
      </c>
      <c r="G91" t="s">
        <v>3</v>
      </c>
      <c r="H91" t="s">
        <v>12</v>
      </c>
      <c r="I91">
        <v>0.16</v>
      </c>
      <c r="K91">
        <f>COUNT(K3:K90)</f>
        <v>17</v>
      </c>
      <c r="L91">
        <f>COUNT(L3:L73)</f>
        <v>71</v>
      </c>
      <c r="N91" s="5">
        <v>7.0000000000000007E-2</v>
      </c>
    </row>
    <row r="92" spans="1:14">
      <c r="F92">
        <v>2457192</v>
      </c>
      <c r="G92" t="s">
        <v>3</v>
      </c>
      <c r="H92" t="s">
        <v>13</v>
      </c>
      <c r="I92">
        <v>1.1000000000000001</v>
      </c>
      <c r="N92" s="5">
        <v>1.04</v>
      </c>
    </row>
    <row r="93" spans="1:14">
      <c r="F93">
        <v>2457193</v>
      </c>
      <c r="G93" t="s">
        <v>3</v>
      </c>
      <c r="H93" t="s">
        <v>12</v>
      </c>
      <c r="I93">
        <v>-0.27</v>
      </c>
      <c r="N93" s="5">
        <v>-0.11</v>
      </c>
    </row>
    <row r="94" spans="1:14">
      <c r="F94">
        <v>2457195</v>
      </c>
      <c r="G94" t="s">
        <v>3</v>
      </c>
      <c r="H94" t="s">
        <v>13</v>
      </c>
      <c r="I94">
        <v>0.97</v>
      </c>
      <c r="N94" s="5">
        <v>-0.98</v>
      </c>
    </row>
    <row r="95" spans="1:14">
      <c r="F95">
        <v>2457197</v>
      </c>
      <c r="G95" t="s">
        <v>3</v>
      </c>
      <c r="H95" t="s">
        <v>13</v>
      </c>
      <c r="I95">
        <v>-0.45</v>
      </c>
      <c r="N95" s="5">
        <v>0.3</v>
      </c>
    </row>
    <row r="96" spans="1:14">
      <c r="F96">
        <v>2457342</v>
      </c>
      <c r="G96" t="s">
        <v>3</v>
      </c>
      <c r="H96" t="s">
        <v>13</v>
      </c>
      <c r="I96">
        <v>0.89</v>
      </c>
      <c r="N96" s="5">
        <v>0.92</v>
      </c>
    </row>
    <row r="97" spans="6:14">
      <c r="F97">
        <v>2457345</v>
      </c>
      <c r="G97" t="s">
        <v>3</v>
      </c>
      <c r="H97" t="s">
        <v>13</v>
      </c>
      <c r="I97">
        <v>0.36</v>
      </c>
      <c r="N97" s="5">
        <v>0.47</v>
      </c>
    </row>
    <row r="98" spans="6:14">
      <c r="F98">
        <v>2457348</v>
      </c>
      <c r="G98" t="s">
        <v>3</v>
      </c>
      <c r="H98" t="s">
        <v>12</v>
      </c>
      <c r="I98">
        <v>0.4</v>
      </c>
      <c r="N98" s="5">
        <v>0.79</v>
      </c>
    </row>
    <row r="99" spans="6:14">
      <c r="F99">
        <v>2457350</v>
      </c>
      <c r="G99" t="s">
        <v>3</v>
      </c>
      <c r="H99" t="s">
        <v>13</v>
      </c>
      <c r="I99">
        <v>-0.03</v>
      </c>
      <c r="N99" s="5">
        <v>0.3</v>
      </c>
    </row>
    <row r="100" spans="6:14">
      <c r="F100">
        <v>2458806</v>
      </c>
      <c r="G100" t="s">
        <v>3</v>
      </c>
      <c r="H100" t="s">
        <v>13</v>
      </c>
      <c r="I100">
        <v>0.16</v>
      </c>
      <c r="N100" s="5">
        <v>0.76</v>
      </c>
    </row>
    <row r="101" spans="6:14">
      <c r="F101">
        <v>2458808</v>
      </c>
      <c r="G101" t="s">
        <v>3</v>
      </c>
      <c r="H101" t="s">
        <v>13</v>
      </c>
      <c r="I101">
        <v>0.83</v>
      </c>
      <c r="N101" s="5">
        <v>-0.28000000000000003</v>
      </c>
    </row>
    <row r="102" spans="6:14">
      <c r="F102">
        <v>2458811</v>
      </c>
      <c r="G102" t="s">
        <v>3</v>
      </c>
      <c r="H102" t="s">
        <v>13</v>
      </c>
      <c r="I102">
        <v>0.35</v>
      </c>
      <c r="N102" s="5">
        <v>0.28999999999999998</v>
      </c>
    </row>
    <row r="103" spans="6:14">
      <c r="F103">
        <v>2458812</v>
      </c>
      <c r="G103" t="s">
        <v>3</v>
      </c>
      <c r="H103" t="s">
        <v>12</v>
      </c>
      <c r="I103">
        <v>-0.91</v>
      </c>
      <c r="N103" s="5">
        <v>0.84</v>
      </c>
    </row>
    <row r="104" spans="6:14">
      <c r="F104">
        <v>2458913</v>
      </c>
      <c r="G104" t="s">
        <v>3</v>
      </c>
      <c r="H104" t="s">
        <v>13</v>
      </c>
      <c r="I104">
        <v>1.41</v>
      </c>
      <c r="N104" s="5">
        <v>0.76</v>
      </c>
    </row>
    <row r="105" spans="6:14">
      <c r="F105">
        <v>2458914</v>
      </c>
      <c r="G105" t="s">
        <v>3</v>
      </c>
      <c r="H105" t="s">
        <v>13</v>
      </c>
      <c r="I105">
        <v>0.04</v>
      </c>
      <c r="N105" s="5">
        <v>0.76</v>
      </c>
    </row>
    <row r="106" spans="6:14">
      <c r="F106">
        <v>2458915</v>
      </c>
      <c r="G106" t="s">
        <v>3</v>
      </c>
      <c r="H106" t="s">
        <v>12</v>
      </c>
      <c r="I106">
        <v>0.44</v>
      </c>
      <c r="N106" s="5">
        <v>-0.86</v>
      </c>
    </row>
    <row r="107" spans="6:14">
      <c r="F107">
        <v>2458916</v>
      </c>
      <c r="G107" t="s">
        <v>3</v>
      </c>
      <c r="H107" t="s">
        <v>13</v>
      </c>
      <c r="I107">
        <v>-0.66</v>
      </c>
      <c r="N107" s="5">
        <v>1.36</v>
      </c>
    </row>
    <row r="108" spans="6:14">
      <c r="F108">
        <v>2461397</v>
      </c>
      <c r="G108" t="s">
        <v>3</v>
      </c>
      <c r="H108" t="s">
        <v>12</v>
      </c>
      <c r="I108">
        <v>0.23</v>
      </c>
      <c r="N108" s="5">
        <v>0.18</v>
      </c>
    </row>
    <row r="109" spans="6:14">
      <c r="F109">
        <v>2461398</v>
      </c>
      <c r="G109" t="s">
        <v>3</v>
      </c>
      <c r="H109" t="s">
        <v>13</v>
      </c>
      <c r="I109">
        <v>0.89</v>
      </c>
      <c r="N109" s="5">
        <v>0.46</v>
      </c>
    </row>
    <row r="110" spans="6:14">
      <c r="F110">
        <v>2461402</v>
      </c>
      <c r="G110" t="s">
        <v>3</v>
      </c>
      <c r="H110" t="s">
        <v>13</v>
      </c>
      <c r="I110">
        <v>0.8</v>
      </c>
      <c r="N110" s="5">
        <v>0.57999999999999996</v>
      </c>
    </row>
    <row r="111" spans="6:14">
      <c r="F111">
        <v>2461621</v>
      </c>
      <c r="G111" t="s">
        <v>3</v>
      </c>
      <c r="H111" t="s">
        <v>13</v>
      </c>
      <c r="I111">
        <v>0.8</v>
      </c>
      <c r="N111" s="5">
        <v>1.02</v>
      </c>
    </row>
    <row r="112" spans="6:14">
      <c r="F112">
        <v>2461625</v>
      </c>
      <c r="G112" t="s">
        <v>3</v>
      </c>
      <c r="H112" t="s">
        <v>13</v>
      </c>
      <c r="I112">
        <v>1.05</v>
      </c>
      <c r="N112" s="5">
        <v>0.67</v>
      </c>
    </row>
    <row r="113" spans="6:14">
      <c r="F113">
        <v>2461629</v>
      </c>
      <c r="G113" t="s">
        <v>3</v>
      </c>
      <c r="H113" t="s">
        <v>12</v>
      </c>
      <c r="I113">
        <v>0.08</v>
      </c>
      <c r="N113" s="5">
        <v>0.65</v>
      </c>
    </row>
    <row r="114" spans="6:14">
      <c r="F114">
        <v>2461892</v>
      </c>
      <c r="G114" t="s">
        <v>3</v>
      </c>
      <c r="H114" t="s">
        <v>13</v>
      </c>
      <c r="I114">
        <v>-0.93</v>
      </c>
      <c r="N114" s="5">
        <v>-0.1</v>
      </c>
    </row>
    <row r="115" spans="6:14">
      <c r="F115">
        <v>2461893</v>
      </c>
      <c r="G115" t="s">
        <v>3</v>
      </c>
      <c r="H115" t="s">
        <v>13</v>
      </c>
      <c r="I115">
        <v>0.77</v>
      </c>
      <c r="N115" s="5">
        <v>1.1100000000000001</v>
      </c>
    </row>
    <row r="116" spans="6:14">
      <c r="F116">
        <v>2461894</v>
      </c>
      <c r="G116" t="s">
        <v>3</v>
      </c>
      <c r="H116" t="s">
        <v>13</v>
      </c>
      <c r="I116">
        <v>0.88</v>
      </c>
      <c r="N116" s="5">
        <v>0.52</v>
      </c>
    </row>
    <row r="117" spans="6:14">
      <c r="F117">
        <v>2461895</v>
      </c>
      <c r="G117" t="s">
        <v>3</v>
      </c>
      <c r="H117" t="s">
        <v>13</v>
      </c>
      <c r="I117">
        <v>7.0000000000000007E-2</v>
      </c>
      <c r="N117" s="5">
        <v>-0.11</v>
      </c>
    </row>
    <row r="118" spans="6:14">
      <c r="F118">
        <v>2462430</v>
      </c>
      <c r="G118" t="s">
        <v>3</v>
      </c>
      <c r="H118" t="s">
        <v>13</v>
      </c>
      <c r="I118">
        <v>1.04</v>
      </c>
      <c r="N118" s="5">
        <v>0.64</v>
      </c>
    </row>
    <row r="119" spans="6:14">
      <c r="F119">
        <v>2462431</v>
      </c>
      <c r="G119" t="s">
        <v>3</v>
      </c>
      <c r="H119" t="s">
        <v>12</v>
      </c>
      <c r="I119">
        <v>-0.14000000000000001</v>
      </c>
      <c r="N119" s="5">
        <v>1.04</v>
      </c>
    </row>
    <row r="120" spans="6:14">
      <c r="F120">
        <v>2462432</v>
      </c>
      <c r="G120" t="s">
        <v>3</v>
      </c>
      <c r="H120" t="s">
        <v>13</v>
      </c>
      <c r="I120">
        <v>-0.11</v>
      </c>
    </row>
    <row r="121" spans="6:14">
      <c r="F121">
        <v>2462434</v>
      </c>
      <c r="G121" t="s">
        <v>3</v>
      </c>
      <c r="H121" t="s">
        <v>12</v>
      </c>
      <c r="I121">
        <v>0.89</v>
      </c>
    </row>
    <row r="122" spans="6:14">
      <c r="F122">
        <v>2462501</v>
      </c>
      <c r="G122" t="s">
        <v>3</v>
      </c>
      <c r="H122" t="s">
        <v>13</v>
      </c>
      <c r="I122">
        <v>-0.98</v>
      </c>
    </row>
    <row r="123" spans="6:14">
      <c r="F123">
        <v>2462503</v>
      </c>
      <c r="G123" t="s">
        <v>3</v>
      </c>
      <c r="H123" t="s">
        <v>13</v>
      </c>
      <c r="I123">
        <v>0.3</v>
      </c>
    </row>
    <row r="124" spans="6:14">
      <c r="F124">
        <v>2462505</v>
      </c>
      <c r="G124" t="s">
        <v>3</v>
      </c>
      <c r="H124" t="s">
        <v>13</v>
      </c>
      <c r="I124">
        <v>0.92</v>
      </c>
    </row>
    <row r="125" spans="6:14">
      <c r="F125">
        <v>2462572</v>
      </c>
      <c r="G125" t="s">
        <v>3</v>
      </c>
      <c r="H125" t="s">
        <v>13</v>
      </c>
      <c r="I125">
        <v>0.47</v>
      </c>
    </row>
    <row r="126" spans="6:14">
      <c r="F126">
        <v>2462573</v>
      </c>
      <c r="G126" t="s">
        <v>3</v>
      </c>
      <c r="H126" t="s">
        <v>13</v>
      </c>
      <c r="I126">
        <v>0.79</v>
      </c>
    </row>
    <row r="127" spans="6:14">
      <c r="F127">
        <v>2462574</v>
      </c>
      <c r="G127" t="s">
        <v>3</v>
      </c>
      <c r="H127" t="s">
        <v>13</v>
      </c>
      <c r="I127">
        <v>0.3</v>
      </c>
    </row>
    <row r="128" spans="6:14">
      <c r="F128">
        <v>2462575</v>
      </c>
      <c r="G128" t="s">
        <v>3</v>
      </c>
      <c r="H128" t="s">
        <v>12</v>
      </c>
      <c r="I128">
        <v>-0.54</v>
      </c>
    </row>
    <row r="129" spans="6:9">
      <c r="F129">
        <v>2466137</v>
      </c>
      <c r="G129" t="s">
        <v>3</v>
      </c>
      <c r="H129" t="s">
        <v>13</v>
      </c>
      <c r="I129">
        <v>0.76</v>
      </c>
    </row>
    <row r="130" spans="6:9">
      <c r="F130">
        <v>2466138</v>
      </c>
      <c r="G130" t="s">
        <v>3</v>
      </c>
      <c r="H130" t="s">
        <v>13</v>
      </c>
      <c r="I130">
        <v>-0.28000000000000003</v>
      </c>
    </row>
    <row r="131" spans="6:9">
      <c r="F131">
        <v>2466142</v>
      </c>
      <c r="G131" t="s">
        <v>3</v>
      </c>
      <c r="H131" t="s">
        <v>12</v>
      </c>
      <c r="I131">
        <v>-0.02</v>
      </c>
    </row>
    <row r="132" spans="6:9">
      <c r="F132">
        <v>2466152</v>
      </c>
      <c r="G132" t="s">
        <v>3</v>
      </c>
      <c r="H132" t="s">
        <v>13</v>
      </c>
      <c r="I132">
        <v>0.28999999999999998</v>
      </c>
    </row>
    <row r="133" spans="6:9">
      <c r="F133">
        <v>2466236</v>
      </c>
      <c r="G133" t="s">
        <v>3</v>
      </c>
      <c r="H133" t="s">
        <v>13</v>
      </c>
      <c r="I133">
        <v>0.84</v>
      </c>
    </row>
    <row r="134" spans="6:9">
      <c r="F134">
        <v>2466240</v>
      </c>
      <c r="G134" t="s">
        <v>3</v>
      </c>
      <c r="H134" t="s">
        <v>12</v>
      </c>
      <c r="I134">
        <v>0.62</v>
      </c>
    </row>
    <row r="135" spans="6:9">
      <c r="F135">
        <v>2466241</v>
      </c>
      <c r="G135" t="s">
        <v>3</v>
      </c>
      <c r="H135" t="s">
        <v>12</v>
      </c>
      <c r="I135">
        <v>-0.24</v>
      </c>
    </row>
    <row r="136" spans="6:9">
      <c r="F136">
        <v>2466441</v>
      </c>
      <c r="G136" t="s">
        <v>3</v>
      </c>
      <c r="H136" t="s">
        <v>13</v>
      </c>
      <c r="I136">
        <v>0.76</v>
      </c>
    </row>
    <row r="137" spans="6:9">
      <c r="F137">
        <v>2466442</v>
      </c>
      <c r="G137" t="s">
        <v>3</v>
      </c>
      <c r="H137" t="s">
        <v>13</v>
      </c>
      <c r="I137">
        <v>0.76</v>
      </c>
    </row>
    <row r="138" spans="6:9">
      <c r="F138">
        <v>2466547</v>
      </c>
      <c r="G138" t="s">
        <v>3</v>
      </c>
      <c r="H138" t="s">
        <v>13</v>
      </c>
      <c r="I138">
        <v>-0.86</v>
      </c>
    </row>
    <row r="139" spans="6:9">
      <c r="F139">
        <v>2466548</v>
      </c>
      <c r="G139" t="s">
        <v>3</v>
      </c>
      <c r="H139" t="s">
        <v>12</v>
      </c>
      <c r="I139">
        <v>0.5</v>
      </c>
    </row>
    <row r="140" spans="6:9">
      <c r="F140">
        <v>2466549</v>
      </c>
      <c r="G140" t="s">
        <v>3</v>
      </c>
      <c r="H140" t="s">
        <v>12</v>
      </c>
      <c r="I140">
        <v>0.02</v>
      </c>
    </row>
    <row r="141" spans="6:9">
      <c r="F141">
        <v>2466635</v>
      </c>
      <c r="G141" t="s">
        <v>3</v>
      </c>
      <c r="H141" t="s">
        <v>13</v>
      </c>
      <c r="I141">
        <v>1.36</v>
      </c>
    </row>
    <row r="142" spans="6:9">
      <c r="F142">
        <v>2466638</v>
      </c>
      <c r="G142" t="s">
        <v>3</v>
      </c>
      <c r="H142" t="s">
        <v>12</v>
      </c>
      <c r="I142">
        <v>0.46</v>
      </c>
    </row>
    <row r="143" spans="6:9">
      <c r="F143">
        <v>2468204</v>
      </c>
      <c r="G143" t="s">
        <v>3</v>
      </c>
      <c r="H143" t="s">
        <v>13</v>
      </c>
      <c r="I143">
        <v>0.18</v>
      </c>
    </row>
    <row r="144" spans="6:9">
      <c r="F144">
        <v>2468205</v>
      </c>
      <c r="G144" t="s">
        <v>3</v>
      </c>
      <c r="H144" t="s">
        <v>12</v>
      </c>
      <c r="I144">
        <v>0.63</v>
      </c>
    </row>
    <row r="145" spans="6:14">
      <c r="F145">
        <v>2468206</v>
      </c>
      <c r="G145" t="s">
        <v>3</v>
      </c>
      <c r="H145" t="s">
        <v>13</v>
      </c>
      <c r="I145">
        <v>0.46</v>
      </c>
    </row>
    <row r="146" spans="6:14">
      <c r="F146">
        <v>2468345</v>
      </c>
      <c r="G146" t="s">
        <v>3</v>
      </c>
      <c r="H146" t="s">
        <v>13</v>
      </c>
      <c r="I146">
        <v>0.57999999999999996</v>
      </c>
    </row>
    <row r="147" spans="6:14">
      <c r="F147">
        <v>2468347</v>
      </c>
      <c r="G147" t="s">
        <v>3</v>
      </c>
      <c r="H147" t="s">
        <v>13</v>
      </c>
      <c r="I147">
        <v>1.02</v>
      </c>
    </row>
    <row r="148" spans="6:14">
      <c r="F148">
        <v>2468348</v>
      </c>
      <c r="G148" t="s">
        <v>3</v>
      </c>
      <c r="H148" t="s">
        <v>13</v>
      </c>
      <c r="I148">
        <v>0.67</v>
      </c>
    </row>
    <row r="149" spans="6:14">
      <c r="F149">
        <v>2468350</v>
      </c>
      <c r="G149" t="s">
        <v>3</v>
      </c>
      <c r="H149" t="s">
        <v>13</v>
      </c>
      <c r="I149">
        <v>0.65</v>
      </c>
    </row>
    <row r="150" spans="6:14">
      <c r="F150">
        <v>2468450</v>
      </c>
      <c r="G150" t="s">
        <v>3</v>
      </c>
      <c r="H150" t="s">
        <v>13</v>
      </c>
      <c r="I150">
        <v>-0.1</v>
      </c>
    </row>
    <row r="151" spans="6:14">
      <c r="F151">
        <v>2468451</v>
      </c>
      <c r="G151" t="s">
        <v>3</v>
      </c>
      <c r="H151" t="s">
        <v>13</v>
      </c>
      <c r="I151">
        <v>1.1100000000000001</v>
      </c>
    </row>
    <row r="152" spans="6:14">
      <c r="F152">
        <v>2468454</v>
      </c>
      <c r="G152" t="s">
        <v>3</v>
      </c>
      <c r="H152" t="s">
        <v>12</v>
      </c>
      <c r="I152">
        <v>0.97</v>
      </c>
    </row>
    <row r="153" spans="6:14">
      <c r="F153">
        <v>2468534</v>
      </c>
      <c r="G153" t="s">
        <v>3</v>
      </c>
      <c r="H153" t="s">
        <v>13</v>
      </c>
      <c r="I153">
        <v>0.52</v>
      </c>
    </row>
    <row r="154" spans="6:14">
      <c r="F154">
        <v>2468536</v>
      </c>
      <c r="G154" t="s">
        <v>3</v>
      </c>
      <c r="H154" t="s">
        <v>13</v>
      </c>
      <c r="I154">
        <v>-0.11</v>
      </c>
    </row>
    <row r="155" spans="6:14">
      <c r="F155">
        <v>2468538</v>
      </c>
      <c r="G155" t="s">
        <v>3</v>
      </c>
      <c r="H155" t="s">
        <v>13</v>
      </c>
      <c r="I155">
        <v>0.64</v>
      </c>
    </row>
    <row r="156" spans="6:14">
      <c r="F156">
        <v>2468539</v>
      </c>
      <c r="G156" t="s">
        <v>3</v>
      </c>
      <c r="H156" t="s">
        <v>13</v>
      </c>
      <c r="I156">
        <v>1.04</v>
      </c>
    </row>
    <row r="158" spans="6:14">
      <c r="M158">
        <f>COUNT(M3:M157)</f>
        <v>38</v>
      </c>
      <c r="N158">
        <f>COUNT(N3:N119)</f>
        <v>117</v>
      </c>
    </row>
  </sheetData>
  <phoneticPr fontId="3" type="noConversion"/>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sheetPr codeName="Sheet4"/>
  <dimension ref="A1:L113"/>
  <sheetViews>
    <sheetView topLeftCell="G1" zoomScaleNormal="100" workbookViewId="0">
      <selection activeCell="AH103" sqref="AH103"/>
    </sheetView>
  </sheetViews>
  <sheetFormatPr defaultRowHeight="15"/>
  <cols>
    <col min="1" max="2" width="9.140625" style="2"/>
    <col min="3" max="3" width="14" style="2" customWidth="1"/>
    <col min="4" max="4" width="14.85546875" style="2" customWidth="1"/>
    <col min="5" max="5" width="14.28515625" style="2" customWidth="1"/>
    <col min="6" max="6" width="16.5703125" style="2" customWidth="1"/>
    <col min="7" max="12" width="12.140625" style="2" customWidth="1"/>
  </cols>
  <sheetData>
    <row r="1" spans="1:12">
      <c r="A1" t="s">
        <v>23</v>
      </c>
      <c r="B1" t="s">
        <v>19</v>
      </c>
      <c r="C1" t="s">
        <v>14</v>
      </c>
      <c r="D1" t="s">
        <v>136</v>
      </c>
      <c r="E1" t="s">
        <v>137</v>
      </c>
      <c r="F1" t="s">
        <v>138</v>
      </c>
      <c r="G1" t="s">
        <v>135</v>
      </c>
      <c r="H1"/>
      <c r="I1" s="6" t="s">
        <v>135</v>
      </c>
      <c r="J1" s="6"/>
      <c r="K1" s="6" t="s">
        <v>138</v>
      </c>
      <c r="L1" s="6"/>
    </row>
    <row r="2" spans="1:12">
      <c r="A2" t="s">
        <v>24</v>
      </c>
      <c r="B2" t="s">
        <v>141</v>
      </c>
      <c r="C2" t="s">
        <v>139</v>
      </c>
      <c r="D2">
        <v>1</v>
      </c>
      <c r="E2">
        <v>1</v>
      </c>
      <c r="F2">
        <f ca="1">AVERAGE('superstition_golf Ex 6 7'!$D2,'superstition_golf Ex 6 7'!$E2)</f>
        <v>1</v>
      </c>
      <c r="G2">
        <v>7</v>
      </c>
      <c r="H2"/>
      <c r="I2" s="3" t="s">
        <v>141</v>
      </c>
      <c r="J2" s="3" t="s">
        <v>142</v>
      </c>
      <c r="K2" s="3" t="s">
        <v>141</v>
      </c>
      <c r="L2" s="3" t="s">
        <v>142</v>
      </c>
    </row>
    <row r="3" spans="1:12">
      <c r="A3" t="s">
        <v>25</v>
      </c>
      <c r="B3" t="s">
        <v>141</v>
      </c>
      <c r="C3" t="s">
        <v>140</v>
      </c>
      <c r="D3">
        <v>2</v>
      </c>
      <c r="E3">
        <v>2</v>
      </c>
      <c r="F3">
        <f ca="1">AVERAGE('superstition_golf Ex 6 7'!$D3,'superstition_golf Ex 6 7'!$E3)</f>
        <v>2</v>
      </c>
      <c r="G3">
        <v>6</v>
      </c>
      <c r="H3"/>
      <c r="I3" s="4">
        <v>7</v>
      </c>
      <c r="J3" s="5">
        <v>3</v>
      </c>
      <c r="K3" s="4">
        <v>1</v>
      </c>
      <c r="L3" s="5">
        <v>1.5</v>
      </c>
    </row>
    <row r="4" spans="1:12">
      <c r="A4" t="s">
        <v>26</v>
      </c>
      <c r="B4" t="s">
        <v>141</v>
      </c>
      <c r="C4" t="s">
        <v>140</v>
      </c>
      <c r="D4">
        <v>1</v>
      </c>
      <c r="E4">
        <v>1</v>
      </c>
      <c r="F4">
        <f ca="1">AVERAGE('superstition_golf Ex 6 7'!$D4,'superstition_golf Ex 6 7'!$E4)</f>
        <v>1</v>
      </c>
      <c r="G4">
        <v>10</v>
      </c>
      <c r="H4"/>
      <c r="I4" s="4">
        <v>6</v>
      </c>
      <c r="J4" s="5">
        <v>5</v>
      </c>
      <c r="K4" s="4">
        <v>2</v>
      </c>
      <c r="L4" s="5">
        <v>2.5</v>
      </c>
    </row>
    <row r="5" spans="1:12">
      <c r="A5" t="s">
        <v>27</v>
      </c>
      <c r="B5" t="s">
        <v>141</v>
      </c>
      <c r="C5" t="s">
        <v>140</v>
      </c>
      <c r="D5">
        <v>1</v>
      </c>
      <c r="E5">
        <v>1</v>
      </c>
      <c r="F5">
        <f ca="1">AVERAGE('superstition_golf Ex 6 7'!$D5,'superstition_golf Ex 6 7'!$E5)</f>
        <v>1</v>
      </c>
      <c r="G5">
        <v>2</v>
      </c>
      <c r="H5"/>
      <c r="I5" s="4">
        <v>10</v>
      </c>
      <c r="J5" s="5">
        <v>4</v>
      </c>
      <c r="K5" s="4">
        <v>1</v>
      </c>
      <c r="L5" s="5">
        <v>1</v>
      </c>
    </row>
    <row r="6" spans="1:12">
      <c r="A6" t="s">
        <v>28</v>
      </c>
      <c r="B6" t="s">
        <v>141</v>
      </c>
      <c r="C6" t="s">
        <v>140</v>
      </c>
      <c r="D6">
        <v>2</v>
      </c>
      <c r="E6">
        <v>2</v>
      </c>
      <c r="F6">
        <f ca="1">AVERAGE('superstition_golf Ex 6 7'!$D6,'superstition_golf Ex 6 7'!$E6)</f>
        <v>2</v>
      </c>
      <c r="G6">
        <v>0</v>
      </c>
      <c r="H6"/>
      <c r="I6" s="4">
        <v>2</v>
      </c>
      <c r="J6" s="5">
        <v>5</v>
      </c>
      <c r="K6" s="4">
        <v>1</v>
      </c>
      <c r="L6" s="5">
        <v>1</v>
      </c>
    </row>
    <row r="7" spans="1:12">
      <c r="A7" t="s">
        <v>29</v>
      </c>
      <c r="B7" t="s">
        <v>141</v>
      </c>
      <c r="C7" t="s">
        <v>139</v>
      </c>
      <c r="D7">
        <v>3</v>
      </c>
      <c r="E7">
        <v>3</v>
      </c>
      <c r="F7">
        <f ca="1">AVERAGE('superstition_golf Ex 6 7'!$D7,'superstition_golf Ex 6 7'!$E7)</f>
        <v>3</v>
      </c>
      <c r="G7">
        <v>3</v>
      </c>
      <c r="H7"/>
      <c r="I7" s="4">
        <v>0</v>
      </c>
      <c r="J7" s="5">
        <v>2</v>
      </c>
      <c r="K7" s="4">
        <v>2</v>
      </c>
      <c r="L7" s="5">
        <v>3</v>
      </c>
    </row>
    <row r="8" spans="1:12">
      <c r="A8" t="s">
        <v>30</v>
      </c>
      <c r="B8" t="s">
        <v>141</v>
      </c>
      <c r="C8" t="s">
        <v>140</v>
      </c>
      <c r="D8">
        <v>4</v>
      </c>
      <c r="E8">
        <v>2</v>
      </c>
      <c r="F8">
        <f ca="1">AVERAGE('superstition_golf Ex 6 7'!$D8,'superstition_golf Ex 6 7'!$E8)</f>
        <v>3</v>
      </c>
      <c r="G8">
        <v>3</v>
      </c>
      <c r="H8"/>
      <c r="I8" s="4">
        <v>3</v>
      </c>
      <c r="J8" s="5">
        <v>4</v>
      </c>
      <c r="K8" s="4">
        <v>3</v>
      </c>
      <c r="L8" s="5">
        <v>3</v>
      </c>
    </row>
    <row r="9" spans="1:12">
      <c r="A9" t="s">
        <v>31</v>
      </c>
      <c r="B9" t="s">
        <v>141</v>
      </c>
      <c r="C9" t="s">
        <v>139</v>
      </c>
      <c r="D9">
        <v>1</v>
      </c>
      <c r="E9">
        <v>1</v>
      </c>
      <c r="F9">
        <f ca="1">AVERAGE('superstition_golf Ex 6 7'!$D9,'superstition_golf Ex 6 7'!$E9)</f>
        <v>1</v>
      </c>
      <c r="G9">
        <v>5</v>
      </c>
      <c r="H9"/>
      <c r="I9" s="4">
        <v>3</v>
      </c>
      <c r="J9" s="5">
        <v>5</v>
      </c>
      <c r="K9" s="4">
        <v>3</v>
      </c>
      <c r="L9" s="5">
        <v>3.5</v>
      </c>
    </row>
    <row r="10" spans="1:12">
      <c r="A10" t="s">
        <v>32</v>
      </c>
      <c r="B10" t="s">
        <v>141</v>
      </c>
      <c r="C10" t="s">
        <v>140</v>
      </c>
      <c r="D10">
        <v>2</v>
      </c>
      <c r="E10">
        <v>2</v>
      </c>
      <c r="F10">
        <f ca="1">AVERAGE('superstition_golf Ex 6 7'!$D10,'superstition_golf Ex 6 7'!$E10)</f>
        <v>2</v>
      </c>
      <c r="G10">
        <v>1</v>
      </c>
      <c r="H10"/>
      <c r="I10" s="4">
        <v>5</v>
      </c>
      <c r="J10" s="5">
        <v>6</v>
      </c>
      <c r="K10" s="4">
        <v>1</v>
      </c>
      <c r="L10" s="5">
        <v>1</v>
      </c>
    </row>
    <row r="11" spans="1:12">
      <c r="A11" t="s">
        <v>33</v>
      </c>
      <c r="B11" t="s">
        <v>141</v>
      </c>
      <c r="C11" t="s">
        <v>139</v>
      </c>
      <c r="D11">
        <v>2</v>
      </c>
      <c r="E11">
        <v>4</v>
      </c>
      <c r="F11">
        <f ca="1">AVERAGE('superstition_golf Ex 6 7'!$D11,'superstition_golf Ex 6 7'!$E11)</f>
        <v>3</v>
      </c>
      <c r="G11">
        <v>8</v>
      </c>
      <c r="H11"/>
      <c r="I11" s="4">
        <v>1</v>
      </c>
      <c r="J11" s="5">
        <v>3</v>
      </c>
      <c r="K11" s="4">
        <v>2</v>
      </c>
      <c r="L11" s="5">
        <v>1</v>
      </c>
    </row>
    <row r="12" spans="1:12">
      <c r="A12" t="s">
        <v>34</v>
      </c>
      <c r="B12" t="s">
        <v>141</v>
      </c>
      <c r="C12" t="s">
        <v>139</v>
      </c>
      <c r="D12">
        <v>3</v>
      </c>
      <c r="E12">
        <v>1</v>
      </c>
      <c r="F12">
        <f ca="1">AVERAGE('superstition_golf Ex 6 7'!$D12,'superstition_golf Ex 6 7'!$E12)</f>
        <v>2</v>
      </c>
      <c r="G12">
        <v>3</v>
      </c>
      <c r="H12"/>
      <c r="I12" s="4">
        <v>8</v>
      </c>
      <c r="J12" s="5">
        <v>4</v>
      </c>
      <c r="K12" s="4">
        <v>3</v>
      </c>
      <c r="L12" s="5">
        <v>1</v>
      </c>
    </row>
    <row r="13" spans="1:12">
      <c r="A13" t="s">
        <v>35</v>
      </c>
      <c r="B13" t="s">
        <v>141</v>
      </c>
      <c r="C13" t="s">
        <v>139</v>
      </c>
      <c r="D13">
        <v>1</v>
      </c>
      <c r="E13">
        <v>1</v>
      </c>
      <c r="F13">
        <f ca="1">AVERAGE('superstition_golf Ex 6 7'!$D13,'superstition_golf Ex 6 7'!$E13)</f>
        <v>1</v>
      </c>
      <c r="G13">
        <v>3</v>
      </c>
      <c r="H13"/>
      <c r="I13" s="4">
        <v>3</v>
      </c>
      <c r="J13" s="5">
        <v>2</v>
      </c>
      <c r="K13" s="4">
        <v>2</v>
      </c>
      <c r="L13" s="5">
        <v>1</v>
      </c>
    </row>
    <row r="14" spans="1:12">
      <c r="A14" t="s">
        <v>36</v>
      </c>
      <c r="B14" t="s">
        <v>141</v>
      </c>
      <c r="C14" t="s">
        <v>139</v>
      </c>
      <c r="D14">
        <v>1</v>
      </c>
      <c r="E14">
        <v>1</v>
      </c>
      <c r="F14">
        <f ca="1">AVERAGE('superstition_golf Ex 6 7'!$D14,'superstition_golf Ex 6 7'!$E14)</f>
        <v>1</v>
      </c>
      <c r="G14">
        <v>6</v>
      </c>
      <c r="H14"/>
      <c r="I14" s="4">
        <v>3</v>
      </c>
      <c r="J14" s="5">
        <v>2</v>
      </c>
      <c r="K14" s="4">
        <v>1</v>
      </c>
      <c r="L14" s="5">
        <v>3.5</v>
      </c>
    </row>
    <row r="15" spans="1:12">
      <c r="A15" t="s">
        <v>37</v>
      </c>
      <c r="B15" t="s">
        <v>141</v>
      </c>
      <c r="C15" t="s">
        <v>140</v>
      </c>
      <c r="D15">
        <v>1</v>
      </c>
      <c r="E15">
        <v>1</v>
      </c>
      <c r="F15">
        <f ca="1">AVERAGE('superstition_golf Ex 6 7'!$D15,'superstition_golf Ex 6 7'!$E15)</f>
        <v>1</v>
      </c>
      <c r="G15">
        <v>8</v>
      </c>
      <c r="H15"/>
      <c r="I15" s="4">
        <v>6</v>
      </c>
      <c r="J15" s="5">
        <v>7</v>
      </c>
      <c r="K15" s="4">
        <v>1</v>
      </c>
      <c r="L15" s="5">
        <v>2.5</v>
      </c>
    </row>
    <row r="16" spans="1:12">
      <c r="A16" t="s">
        <v>38</v>
      </c>
      <c r="B16" t="s">
        <v>141</v>
      </c>
      <c r="C16" t="s">
        <v>139</v>
      </c>
      <c r="D16">
        <v>1</v>
      </c>
      <c r="E16">
        <v>3</v>
      </c>
      <c r="F16">
        <f ca="1">AVERAGE('superstition_golf Ex 6 7'!$D16,'superstition_golf Ex 6 7'!$E16)</f>
        <v>2</v>
      </c>
      <c r="G16">
        <v>1</v>
      </c>
      <c r="H16"/>
      <c r="I16" s="4">
        <v>8</v>
      </c>
      <c r="J16" s="5">
        <v>2</v>
      </c>
      <c r="K16" s="4">
        <v>1</v>
      </c>
      <c r="L16" s="5">
        <v>1</v>
      </c>
    </row>
    <row r="17" spans="1:12">
      <c r="A17" t="s">
        <v>39</v>
      </c>
      <c r="B17" t="s">
        <v>141</v>
      </c>
      <c r="C17" t="s">
        <v>140</v>
      </c>
      <c r="D17">
        <v>1</v>
      </c>
      <c r="E17">
        <v>3</v>
      </c>
      <c r="F17">
        <f ca="1">AVERAGE('superstition_golf Ex 6 7'!$D17,'superstition_golf Ex 6 7'!$E17)</f>
        <v>2</v>
      </c>
      <c r="G17">
        <v>4</v>
      </c>
      <c r="H17"/>
      <c r="I17" s="4">
        <v>1</v>
      </c>
      <c r="J17" s="5">
        <v>9</v>
      </c>
      <c r="K17" s="4">
        <v>2</v>
      </c>
      <c r="L17" s="5">
        <v>2.5</v>
      </c>
    </row>
    <row r="18" spans="1:12">
      <c r="A18" t="s">
        <v>40</v>
      </c>
      <c r="B18" t="s">
        <v>141</v>
      </c>
      <c r="C18" t="s">
        <v>140</v>
      </c>
      <c r="D18">
        <v>1</v>
      </c>
      <c r="E18">
        <v>1</v>
      </c>
      <c r="F18">
        <f ca="1">AVERAGE('superstition_golf Ex 6 7'!$D18,'superstition_golf Ex 6 7'!$E18)</f>
        <v>1</v>
      </c>
      <c r="G18">
        <v>7</v>
      </c>
      <c r="H18"/>
      <c r="I18" s="4">
        <v>4</v>
      </c>
      <c r="J18" s="5">
        <v>8</v>
      </c>
      <c r="K18" s="4">
        <v>2</v>
      </c>
      <c r="L18" s="5">
        <v>2.5</v>
      </c>
    </row>
    <row r="19" spans="1:12">
      <c r="A19" t="s">
        <v>41</v>
      </c>
      <c r="B19" t="s">
        <v>141</v>
      </c>
      <c r="C19" t="s">
        <v>140</v>
      </c>
      <c r="D19">
        <v>3</v>
      </c>
      <c r="E19">
        <v>3</v>
      </c>
      <c r="F19">
        <f ca="1">AVERAGE('superstition_golf Ex 6 7'!$D19,'superstition_golf Ex 6 7'!$E19)</f>
        <v>3</v>
      </c>
      <c r="G19">
        <v>3</v>
      </c>
      <c r="H19"/>
      <c r="I19" s="4">
        <v>7</v>
      </c>
      <c r="J19" s="5">
        <v>4</v>
      </c>
      <c r="K19" s="4">
        <v>1</v>
      </c>
      <c r="L19" s="5">
        <v>3</v>
      </c>
    </row>
    <row r="20" spans="1:12">
      <c r="A20" t="s">
        <v>42</v>
      </c>
      <c r="B20" t="s">
        <v>141</v>
      </c>
      <c r="C20" t="s">
        <v>140</v>
      </c>
      <c r="D20">
        <v>1</v>
      </c>
      <c r="E20">
        <v>1</v>
      </c>
      <c r="F20">
        <f ca="1">AVERAGE('superstition_golf Ex 6 7'!$D20,'superstition_golf Ex 6 7'!$E20)</f>
        <v>1</v>
      </c>
      <c r="G20">
        <v>3</v>
      </c>
      <c r="H20"/>
      <c r="I20" s="4">
        <v>3</v>
      </c>
      <c r="J20" s="5">
        <v>3</v>
      </c>
      <c r="K20" s="4">
        <v>3</v>
      </c>
      <c r="L20" s="5">
        <v>2</v>
      </c>
    </row>
    <row r="21" spans="1:12">
      <c r="A21" t="s">
        <v>43</v>
      </c>
      <c r="B21" t="s">
        <v>141</v>
      </c>
      <c r="C21" t="s">
        <v>140</v>
      </c>
      <c r="D21">
        <v>2</v>
      </c>
      <c r="E21">
        <v>2</v>
      </c>
      <c r="F21">
        <f ca="1">AVERAGE('superstition_golf Ex 6 7'!$D21,'superstition_golf Ex 6 7'!$E21)</f>
        <v>2</v>
      </c>
      <c r="G21">
        <v>3</v>
      </c>
      <c r="H21"/>
      <c r="I21" s="4">
        <v>3</v>
      </c>
      <c r="J21" s="5">
        <v>5</v>
      </c>
      <c r="K21" s="4">
        <v>1</v>
      </c>
      <c r="L21" s="5">
        <v>1</v>
      </c>
    </row>
    <row r="22" spans="1:12">
      <c r="A22" t="s">
        <v>44</v>
      </c>
      <c r="B22" t="s">
        <v>141</v>
      </c>
      <c r="C22" t="s">
        <v>140</v>
      </c>
      <c r="D22">
        <v>1</v>
      </c>
      <c r="E22">
        <v>1</v>
      </c>
      <c r="F22">
        <f ca="1">AVERAGE('superstition_golf Ex 6 7'!$D22,'superstition_golf Ex 6 7'!$E22)</f>
        <v>1</v>
      </c>
      <c r="G22">
        <v>4</v>
      </c>
      <c r="H22"/>
      <c r="I22" s="4">
        <v>3</v>
      </c>
      <c r="J22" s="5">
        <v>6</v>
      </c>
      <c r="K22" s="4">
        <v>2</v>
      </c>
      <c r="L22" s="5">
        <v>3</v>
      </c>
    </row>
    <row r="23" spans="1:12">
      <c r="A23" t="s">
        <v>45</v>
      </c>
      <c r="B23" t="s">
        <v>141</v>
      </c>
      <c r="C23" t="s">
        <v>139</v>
      </c>
      <c r="D23">
        <v>1</v>
      </c>
      <c r="E23">
        <v>1</v>
      </c>
      <c r="F23">
        <f ca="1">AVERAGE('superstition_golf Ex 6 7'!$D23,'superstition_golf Ex 6 7'!$E23)</f>
        <v>1</v>
      </c>
      <c r="G23">
        <v>3</v>
      </c>
      <c r="H23"/>
      <c r="I23" s="4">
        <v>4</v>
      </c>
      <c r="J23" s="5">
        <v>1</v>
      </c>
      <c r="K23" s="4">
        <v>1</v>
      </c>
      <c r="L23" s="5">
        <v>3.5</v>
      </c>
    </row>
    <row r="24" spans="1:12">
      <c r="A24" t="s">
        <v>46</v>
      </c>
      <c r="B24" t="s">
        <v>141</v>
      </c>
      <c r="C24" t="s">
        <v>140</v>
      </c>
      <c r="D24">
        <v>3</v>
      </c>
      <c r="E24">
        <v>3</v>
      </c>
      <c r="F24">
        <f ca="1">AVERAGE('superstition_golf Ex 6 7'!$D24,'superstition_golf Ex 6 7'!$E24)</f>
        <v>3</v>
      </c>
      <c r="G24">
        <v>7</v>
      </c>
      <c r="H24"/>
      <c r="I24" s="4">
        <v>3</v>
      </c>
      <c r="J24" s="5">
        <v>5</v>
      </c>
      <c r="K24" s="4">
        <v>1</v>
      </c>
      <c r="L24" s="5">
        <v>4</v>
      </c>
    </row>
    <row r="25" spans="1:12">
      <c r="A25" t="s">
        <v>47</v>
      </c>
      <c r="B25" t="s">
        <v>141</v>
      </c>
      <c r="C25" t="s">
        <v>140</v>
      </c>
      <c r="D25">
        <v>1</v>
      </c>
      <c r="E25">
        <v>1</v>
      </c>
      <c r="F25">
        <f ca="1">AVERAGE('superstition_golf Ex 6 7'!$D25,'superstition_golf Ex 6 7'!$E25)</f>
        <v>1</v>
      </c>
      <c r="G25">
        <v>3</v>
      </c>
      <c r="H25"/>
      <c r="I25" s="4">
        <v>7</v>
      </c>
      <c r="J25" s="5">
        <v>2</v>
      </c>
      <c r="K25" s="4">
        <v>3</v>
      </c>
      <c r="L25" s="5">
        <v>3</v>
      </c>
    </row>
    <row r="26" spans="1:12">
      <c r="A26" t="s">
        <v>48</v>
      </c>
      <c r="B26" t="s">
        <v>141</v>
      </c>
      <c r="C26" t="s">
        <v>140</v>
      </c>
      <c r="D26">
        <v>1</v>
      </c>
      <c r="E26">
        <v>1</v>
      </c>
      <c r="F26">
        <f ca="1">AVERAGE('superstition_golf Ex 6 7'!$D26,'superstition_golf Ex 6 7'!$E26)</f>
        <v>1</v>
      </c>
      <c r="G26">
        <v>6</v>
      </c>
      <c r="H26"/>
      <c r="I26" s="4">
        <v>3</v>
      </c>
      <c r="J26" s="5">
        <v>6</v>
      </c>
      <c r="K26" s="4">
        <v>1</v>
      </c>
      <c r="L26" s="5">
        <v>1</v>
      </c>
    </row>
    <row r="27" spans="1:12">
      <c r="A27" t="s">
        <v>49</v>
      </c>
      <c r="B27" t="s">
        <v>141</v>
      </c>
      <c r="C27" t="s">
        <v>140</v>
      </c>
      <c r="D27">
        <v>3</v>
      </c>
      <c r="E27">
        <v>3</v>
      </c>
      <c r="F27">
        <f ca="1">AVERAGE('superstition_golf Ex 6 7'!$D27,'superstition_golf Ex 6 7'!$E27)</f>
        <v>3</v>
      </c>
      <c r="G27">
        <v>4</v>
      </c>
      <c r="H27"/>
      <c r="I27" s="4">
        <v>6</v>
      </c>
      <c r="J27" s="5">
        <v>1</v>
      </c>
      <c r="K27" s="4">
        <v>1</v>
      </c>
      <c r="L27" s="5">
        <v>1.5</v>
      </c>
    </row>
    <row r="28" spans="1:12">
      <c r="A28" t="s">
        <v>50</v>
      </c>
      <c r="B28" t="s">
        <v>141</v>
      </c>
      <c r="C28" t="s">
        <v>139</v>
      </c>
      <c r="D28">
        <v>3</v>
      </c>
      <c r="E28">
        <v>3</v>
      </c>
      <c r="F28">
        <f ca="1">AVERAGE('superstition_golf Ex 6 7'!$D28,'superstition_golf Ex 6 7'!$E28)</f>
        <v>3</v>
      </c>
      <c r="G28">
        <v>6</v>
      </c>
      <c r="H28"/>
      <c r="I28" s="4">
        <v>4</v>
      </c>
      <c r="J28" s="5">
        <v>2</v>
      </c>
      <c r="K28" s="4">
        <v>3</v>
      </c>
      <c r="L28" s="5">
        <v>2</v>
      </c>
    </row>
    <row r="29" spans="1:12">
      <c r="A29" t="s">
        <v>51</v>
      </c>
      <c r="B29" t="s">
        <v>141</v>
      </c>
      <c r="C29" t="s">
        <v>140</v>
      </c>
      <c r="D29">
        <v>1</v>
      </c>
      <c r="E29">
        <v>1</v>
      </c>
      <c r="F29">
        <f ca="1">AVERAGE('superstition_golf Ex 6 7'!$D29,'superstition_golf Ex 6 7'!$E29)</f>
        <v>1</v>
      </c>
      <c r="G29">
        <v>0</v>
      </c>
      <c r="H29"/>
      <c r="I29" s="4">
        <v>6</v>
      </c>
      <c r="J29" s="5">
        <v>3</v>
      </c>
      <c r="K29" s="4">
        <v>3</v>
      </c>
      <c r="L29" s="5">
        <v>1</v>
      </c>
    </row>
    <row r="30" spans="1:12">
      <c r="A30" t="s">
        <v>52</v>
      </c>
      <c r="B30" t="s">
        <v>141</v>
      </c>
      <c r="C30" t="s">
        <v>139</v>
      </c>
      <c r="D30">
        <v>1</v>
      </c>
      <c r="E30">
        <v>1</v>
      </c>
      <c r="F30">
        <f ca="1">AVERAGE('superstition_golf Ex 6 7'!$D30,'superstition_golf Ex 6 7'!$E30)</f>
        <v>1</v>
      </c>
      <c r="G30">
        <v>3</v>
      </c>
      <c r="H30"/>
      <c r="I30" s="4">
        <v>0</v>
      </c>
      <c r="J30" s="5">
        <v>5</v>
      </c>
      <c r="K30" s="4">
        <v>1</v>
      </c>
      <c r="L30" s="5">
        <v>3</v>
      </c>
    </row>
    <row r="31" spans="1:12">
      <c r="A31" t="s">
        <v>53</v>
      </c>
      <c r="B31" t="s">
        <v>141</v>
      </c>
      <c r="C31" t="s">
        <v>139</v>
      </c>
      <c r="D31"/>
      <c r="E31">
        <v>2</v>
      </c>
      <c r="F31">
        <f ca="1">AVERAGE('superstition_golf Ex 6 7'!$D31,'superstition_golf Ex 6 7'!$E31)</f>
        <v>2</v>
      </c>
      <c r="G31">
        <v>5</v>
      </c>
      <c r="H31"/>
      <c r="I31" s="4">
        <v>3</v>
      </c>
      <c r="J31" s="5">
        <v>3</v>
      </c>
      <c r="K31" s="4">
        <v>1</v>
      </c>
      <c r="L31" s="5">
        <v>1</v>
      </c>
    </row>
    <row r="32" spans="1:12">
      <c r="A32" t="s">
        <v>54</v>
      </c>
      <c r="B32" t="s">
        <v>141</v>
      </c>
      <c r="C32" t="s">
        <v>139</v>
      </c>
      <c r="D32">
        <v>2</v>
      </c>
      <c r="E32">
        <v>3</v>
      </c>
      <c r="F32">
        <f ca="1">AVERAGE('superstition_golf Ex 6 7'!$D32,'superstition_golf Ex 6 7'!$E32)</f>
        <v>2.5</v>
      </c>
      <c r="G32">
        <v>3</v>
      </c>
      <c r="H32"/>
      <c r="I32" s="4">
        <v>5</v>
      </c>
      <c r="J32" s="5">
        <v>2</v>
      </c>
      <c r="K32" s="4">
        <v>2</v>
      </c>
      <c r="L32" s="5">
        <v>3</v>
      </c>
    </row>
    <row r="33" spans="1:12">
      <c r="A33" t="s">
        <v>55</v>
      </c>
      <c r="B33" t="s">
        <v>141</v>
      </c>
      <c r="C33" t="s">
        <v>140</v>
      </c>
      <c r="D33">
        <v>2</v>
      </c>
      <c r="E33">
        <v>2</v>
      </c>
      <c r="F33">
        <f ca="1">AVERAGE('superstition_golf Ex 6 7'!$D33,'superstition_golf Ex 6 7'!$E33)</f>
        <v>2</v>
      </c>
      <c r="G33">
        <v>1</v>
      </c>
      <c r="H33"/>
      <c r="I33" s="4">
        <v>3</v>
      </c>
      <c r="J33" s="5">
        <v>6</v>
      </c>
      <c r="K33" s="4">
        <v>2.5</v>
      </c>
      <c r="L33" s="5">
        <v>2</v>
      </c>
    </row>
    <row r="34" spans="1:12">
      <c r="A34" s="1" t="s">
        <v>56</v>
      </c>
      <c r="B34" t="s">
        <v>141</v>
      </c>
      <c r="C34" t="s">
        <v>140</v>
      </c>
      <c r="D34">
        <v>3</v>
      </c>
      <c r="E34">
        <v>4</v>
      </c>
      <c r="F34">
        <f ca="1">AVERAGE('superstition_golf Ex 6 7'!$D34,'superstition_golf Ex 6 7'!$E34)</f>
        <v>3.5</v>
      </c>
      <c r="G34">
        <v>4</v>
      </c>
      <c r="H34"/>
      <c r="I34" s="4">
        <v>1</v>
      </c>
      <c r="J34" s="5">
        <v>5</v>
      </c>
      <c r="K34" s="4">
        <v>2</v>
      </c>
      <c r="L34" s="5">
        <v>3</v>
      </c>
    </row>
    <row r="35" spans="1:12">
      <c r="A35" t="s">
        <v>57</v>
      </c>
      <c r="B35" t="s">
        <v>141</v>
      </c>
      <c r="C35" t="s">
        <v>140</v>
      </c>
      <c r="D35">
        <v>2</v>
      </c>
      <c r="E35">
        <v>2</v>
      </c>
      <c r="F35">
        <f ca="1">AVERAGE('superstition_golf Ex 6 7'!$D35,'superstition_golf Ex 6 7'!$E35)</f>
        <v>2</v>
      </c>
      <c r="G35">
        <v>2</v>
      </c>
      <c r="H35"/>
      <c r="I35" s="4">
        <v>4</v>
      </c>
      <c r="J35" s="5">
        <v>1</v>
      </c>
      <c r="K35" s="4">
        <v>3.5</v>
      </c>
      <c r="L35" s="5">
        <v>2.5</v>
      </c>
    </row>
    <row r="36" spans="1:12">
      <c r="A36" t="s">
        <v>58</v>
      </c>
      <c r="B36" t="s">
        <v>141</v>
      </c>
      <c r="C36" t="s">
        <v>139</v>
      </c>
      <c r="D36">
        <v>2</v>
      </c>
      <c r="E36">
        <v>2</v>
      </c>
      <c r="F36">
        <f ca="1">AVERAGE('superstition_golf Ex 6 7'!$D36,'superstition_golf Ex 6 7'!$E36)</f>
        <v>2</v>
      </c>
      <c r="G36">
        <v>7</v>
      </c>
      <c r="H36"/>
      <c r="I36" s="4">
        <v>2</v>
      </c>
      <c r="J36" s="5">
        <v>6</v>
      </c>
      <c r="K36" s="4">
        <v>2</v>
      </c>
      <c r="L36" s="5">
        <v>3</v>
      </c>
    </row>
    <row r="37" spans="1:12">
      <c r="A37" t="s">
        <v>59</v>
      </c>
      <c r="B37" t="s">
        <v>141</v>
      </c>
      <c r="C37" t="s">
        <v>140</v>
      </c>
      <c r="D37">
        <v>3</v>
      </c>
      <c r="E37">
        <v>3</v>
      </c>
      <c r="F37">
        <f ca="1">AVERAGE('superstition_golf Ex 6 7'!$D37,'superstition_golf Ex 6 7'!$E37)</f>
        <v>3</v>
      </c>
      <c r="G37">
        <v>4</v>
      </c>
      <c r="H37"/>
      <c r="I37" s="4">
        <v>7</v>
      </c>
      <c r="J37" s="5">
        <v>2</v>
      </c>
      <c r="K37" s="4">
        <v>2</v>
      </c>
      <c r="L37" s="5">
        <v>2</v>
      </c>
    </row>
    <row r="38" spans="1:12">
      <c r="A38" t="s">
        <v>60</v>
      </c>
      <c r="B38" t="s">
        <v>141</v>
      </c>
      <c r="C38" t="s">
        <v>140</v>
      </c>
      <c r="D38">
        <v>1</v>
      </c>
      <c r="E38">
        <v>1</v>
      </c>
      <c r="F38">
        <f ca="1">AVERAGE('superstition_golf Ex 6 7'!$D38,'superstition_golf Ex 6 7'!$E38)</f>
        <v>1</v>
      </c>
      <c r="G38">
        <v>6</v>
      </c>
      <c r="H38"/>
      <c r="I38" s="4">
        <v>4</v>
      </c>
      <c r="J38" s="5">
        <v>2</v>
      </c>
      <c r="K38" s="4">
        <v>3</v>
      </c>
      <c r="L38" s="5">
        <v>1.5</v>
      </c>
    </row>
    <row r="39" spans="1:12">
      <c r="A39" t="s">
        <v>61</v>
      </c>
      <c r="B39" t="s">
        <v>141</v>
      </c>
      <c r="C39" t="s">
        <v>140</v>
      </c>
      <c r="D39">
        <v>3</v>
      </c>
      <c r="E39">
        <v>3</v>
      </c>
      <c r="F39">
        <f ca="1">AVERAGE('superstition_golf Ex 6 7'!$D39,'superstition_golf Ex 6 7'!$E39)</f>
        <v>3</v>
      </c>
      <c r="G39">
        <v>1</v>
      </c>
      <c r="H39"/>
      <c r="I39" s="4">
        <v>6</v>
      </c>
      <c r="J39" s="5">
        <v>3</v>
      </c>
      <c r="K39" s="4">
        <v>1</v>
      </c>
      <c r="L39" s="5">
        <v>2</v>
      </c>
    </row>
    <row r="40" spans="1:12">
      <c r="A40" t="s">
        <v>62</v>
      </c>
      <c r="B40" t="s">
        <v>141</v>
      </c>
      <c r="C40" t="s">
        <v>140</v>
      </c>
      <c r="D40">
        <v>1</v>
      </c>
      <c r="E40">
        <v>1</v>
      </c>
      <c r="F40">
        <f ca="1">AVERAGE('superstition_golf Ex 6 7'!$D40,'superstition_golf Ex 6 7'!$E40)</f>
        <v>1</v>
      </c>
      <c r="G40">
        <v>4</v>
      </c>
      <c r="H40"/>
      <c r="I40" s="4">
        <v>1</v>
      </c>
      <c r="J40" s="5">
        <v>4</v>
      </c>
      <c r="K40" s="4">
        <v>3</v>
      </c>
      <c r="L40" s="5">
        <v>4</v>
      </c>
    </row>
    <row r="41" spans="1:12">
      <c r="A41" s="1" t="s">
        <v>63</v>
      </c>
      <c r="B41" t="s">
        <v>141</v>
      </c>
      <c r="C41" t="s">
        <v>140</v>
      </c>
      <c r="D41">
        <v>1</v>
      </c>
      <c r="E41">
        <v>3</v>
      </c>
      <c r="F41">
        <f ca="1">AVERAGE('superstition_golf Ex 6 7'!$D41,'superstition_golf Ex 6 7'!$E41)</f>
        <v>2</v>
      </c>
      <c r="G41">
        <v>8</v>
      </c>
      <c r="H41"/>
      <c r="I41" s="4">
        <v>4</v>
      </c>
      <c r="J41" s="5">
        <v>4</v>
      </c>
      <c r="K41" s="4">
        <v>1</v>
      </c>
      <c r="L41" s="5">
        <v>3.5</v>
      </c>
    </row>
    <row r="42" spans="1:12">
      <c r="A42" t="s">
        <v>64</v>
      </c>
      <c r="B42" t="s">
        <v>141</v>
      </c>
      <c r="C42" t="s">
        <v>139</v>
      </c>
      <c r="D42">
        <v>3</v>
      </c>
      <c r="E42">
        <v>2</v>
      </c>
      <c r="F42">
        <f ca="1">AVERAGE('superstition_golf Ex 6 7'!$D42,'superstition_golf Ex 6 7'!$E42)</f>
        <v>2.5</v>
      </c>
      <c r="G42">
        <v>3</v>
      </c>
      <c r="H42"/>
      <c r="I42" s="4">
        <v>8</v>
      </c>
      <c r="J42" s="5">
        <v>4</v>
      </c>
      <c r="K42" s="4">
        <v>2</v>
      </c>
      <c r="L42" s="5">
        <v>3.5</v>
      </c>
    </row>
    <row r="43" spans="1:12">
      <c r="A43" t="s">
        <v>65</v>
      </c>
      <c r="B43" t="s">
        <v>141</v>
      </c>
      <c r="C43" t="s">
        <v>140</v>
      </c>
      <c r="D43">
        <v>3</v>
      </c>
      <c r="E43">
        <v>3</v>
      </c>
      <c r="F43">
        <f ca="1">AVERAGE('superstition_golf Ex 6 7'!$D43,'superstition_golf Ex 6 7'!$E43)</f>
        <v>3</v>
      </c>
      <c r="G43">
        <v>4</v>
      </c>
      <c r="H43"/>
      <c r="I43" s="4">
        <v>3</v>
      </c>
      <c r="J43" s="5">
        <v>6</v>
      </c>
      <c r="K43" s="4">
        <v>2.5</v>
      </c>
      <c r="L43" s="5">
        <v>3</v>
      </c>
    </row>
    <row r="44" spans="1:12">
      <c r="A44" t="s">
        <v>66</v>
      </c>
      <c r="B44" t="s">
        <v>141</v>
      </c>
      <c r="C44" t="s">
        <v>140</v>
      </c>
      <c r="D44">
        <v>3</v>
      </c>
      <c r="E44">
        <v>3</v>
      </c>
      <c r="F44">
        <f ca="1">AVERAGE('superstition_golf Ex 6 7'!$D44,'superstition_golf Ex 6 7'!$E44)</f>
        <v>3</v>
      </c>
      <c r="G44">
        <v>3</v>
      </c>
      <c r="H44"/>
      <c r="I44" s="4">
        <v>4</v>
      </c>
      <c r="J44" s="5">
        <v>5</v>
      </c>
      <c r="K44" s="4">
        <v>3</v>
      </c>
      <c r="L44" s="5">
        <v>5</v>
      </c>
    </row>
    <row r="45" spans="1:12">
      <c r="A45" t="s">
        <v>67</v>
      </c>
      <c r="B45" t="s">
        <v>141</v>
      </c>
      <c r="C45" t="s">
        <v>140</v>
      </c>
      <c r="D45">
        <v>2</v>
      </c>
      <c r="E45">
        <v>2</v>
      </c>
      <c r="F45">
        <f ca="1">AVERAGE('superstition_golf Ex 6 7'!$D45,'superstition_golf Ex 6 7'!$E45)</f>
        <v>2</v>
      </c>
      <c r="G45">
        <v>6</v>
      </c>
      <c r="H45"/>
      <c r="I45" s="4">
        <v>3</v>
      </c>
      <c r="J45" s="5">
        <v>4</v>
      </c>
      <c r="K45" s="4">
        <v>3</v>
      </c>
      <c r="L45" s="5">
        <v>2</v>
      </c>
    </row>
    <row r="46" spans="1:12">
      <c r="A46" t="s">
        <v>68</v>
      </c>
      <c r="B46" t="s">
        <v>141</v>
      </c>
      <c r="C46" t="s">
        <v>140</v>
      </c>
      <c r="D46">
        <v>3</v>
      </c>
      <c r="E46">
        <v>1</v>
      </c>
      <c r="F46">
        <f ca="1">AVERAGE('superstition_golf Ex 6 7'!$D46,'superstition_golf Ex 6 7'!$E46)</f>
        <v>2</v>
      </c>
      <c r="G46">
        <v>2</v>
      </c>
      <c r="H46"/>
      <c r="I46" s="4">
        <v>6</v>
      </c>
      <c r="J46" s="5">
        <v>3</v>
      </c>
      <c r="K46" s="4">
        <v>2</v>
      </c>
      <c r="L46" s="5">
        <v>2</v>
      </c>
    </row>
    <row r="47" spans="1:12">
      <c r="A47" t="s">
        <v>69</v>
      </c>
      <c r="B47" t="s">
        <v>141</v>
      </c>
      <c r="C47" t="s">
        <v>140</v>
      </c>
      <c r="D47">
        <v>3</v>
      </c>
      <c r="E47">
        <v>3</v>
      </c>
      <c r="F47">
        <f ca="1">AVERAGE('superstition_golf Ex 6 7'!$D47,'superstition_golf Ex 6 7'!$E47)</f>
        <v>3</v>
      </c>
      <c r="G47">
        <v>4</v>
      </c>
      <c r="H47"/>
      <c r="I47" s="4">
        <v>2</v>
      </c>
      <c r="J47" s="5">
        <v>7</v>
      </c>
      <c r="K47" s="4">
        <v>2</v>
      </c>
      <c r="L47" s="5">
        <v>3.5</v>
      </c>
    </row>
    <row r="48" spans="1:12">
      <c r="A48" t="s">
        <v>70</v>
      </c>
      <c r="B48" t="s">
        <v>141</v>
      </c>
      <c r="C48" t="s">
        <v>140</v>
      </c>
      <c r="D48">
        <v>2</v>
      </c>
      <c r="E48">
        <v>2</v>
      </c>
      <c r="F48">
        <f ca="1">AVERAGE('superstition_golf Ex 6 7'!$D48,'superstition_golf Ex 6 7'!$E48)</f>
        <v>2</v>
      </c>
      <c r="G48">
        <v>4</v>
      </c>
      <c r="H48"/>
      <c r="I48" s="4">
        <v>4</v>
      </c>
      <c r="J48" s="5">
        <v>2</v>
      </c>
      <c r="K48" s="4">
        <v>3</v>
      </c>
      <c r="L48" s="5">
        <v>4</v>
      </c>
    </row>
    <row r="49" spans="1:12">
      <c r="A49" t="s">
        <v>71</v>
      </c>
      <c r="B49" t="s">
        <v>141</v>
      </c>
      <c r="C49" t="s">
        <v>140</v>
      </c>
      <c r="D49">
        <v>3</v>
      </c>
      <c r="E49">
        <v>3</v>
      </c>
      <c r="F49">
        <f ca="1">AVERAGE('superstition_golf Ex 6 7'!$D49,'superstition_golf Ex 6 7'!$E49)</f>
        <v>3</v>
      </c>
      <c r="G49">
        <v>3</v>
      </c>
      <c r="H49"/>
      <c r="I49" s="4">
        <v>4</v>
      </c>
      <c r="J49" s="5">
        <v>6</v>
      </c>
      <c r="K49" s="4">
        <v>2</v>
      </c>
      <c r="L49" s="5">
        <v>4</v>
      </c>
    </row>
    <row r="50" spans="1:12">
      <c r="A50" t="s">
        <v>72</v>
      </c>
      <c r="B50" t="s">
        <v>141</v>
      </c>
      <c r="C50" t="s">
        <v>140</v>
      </c>
      <c r="D50">
        <v>2</v>
      </c>
      <c r="E50">
        <v>2</v>
      </c>
      <c r="F50">
        <f ca="1">AVERAGE('superstition_golf Ex 6 7'!$D50,'superstition_golf Ex 6 7'!$E50)</f>
        <v>2</v>
      </c>
      <c r="G50">
        <v>2</v>
      </c>
      <c r="H50"/>
      <c r="I50" s="4">
        <v>3</v>
      </c>
      <c r="J50" s="5">
        <v>7</v>
      </c>
      <c r="K50" s="4">
        <v>3</v>
      </c>
      <c r="L50" s="5">
        <v>4</v>
      </c>
    </row>
    <row r="51" spans="1:12">
      <c r="A51" t="s">
        <v>73</v>
      </c>
      <c r="B51" t="s">
        <v>141</v>
      </c>
      <c r="C51" t="s">
        <v>139</v>
      </c>
      <c r="D51">
        <v>2</v>
      </c>
      <c r="E51">
        <v>2</v>
      </c>
      <c r="F51">
        <f ca="1">AVERAGE('superstition_golf Ex 6 7'!$D51,'superstition_golf Ex 6 7'!$E51)</f>
        <v>2</v>
      </c>
      <c r="G51">
        <v>5</v>
      </c>
      <c r="H51"/>
      <c r="I51" s="4">
        <v>2</v>
      </c>
      <c r="J51" s="5">
        <v>3</v>
      </c>
      <c r="K51" s="4">
        <v>2</v>
      </c>
      <c r="L51" s="5">
        <v>4</v>
      </c>
    </row>
    <row r="52" spans="1:12">
      <c r="A52" t="s">
        <v>74</v>
      </c>
      <c r="B52" t="s">
        <v>141</v>
      </c>
      <c r="C52" t="s">
        <v>140</v>
      </c>
      <c r="D52">
        <v>2</v>
      </c>
      <c r="E52">
        <v>3</v>
      </c>
      <c r="F52">
        <f ca="1">AVERAGE('superstition_golf Ex 6 7'!$D52,'superstition_golf Ex 6 7'!$E52)</f>
        <v>2.5</v>
      </c>
      <c r="G52">
        <v>5</v>
      </c>
      <c r="H52"/>
      <c r="I52" s="4">
        <v>5</v>
      </c>
      <c r="J52" s="5">
        <v>2</v>
      </c>
      <c r="K52" s="4">
        <v>2</v>
      </c>
      <c r="L52" s="5">
        <v>3</v>
      </c>
    </row>
    <row r="53" spans="1:12">
      <c r="A53" t="s">
        <v>75</v>
      </c>
      <c r="B53" t="s">
        <v>141</v>
      </c>
      <c r="C53" t="s">
        <v>140</v>
      </c>
      <c r="D53">
        <v>4</v>
      </c>
      <c r="E53">
        <v>2</v>
      </c>
      <c r="F53">
        <f ca="1">AVERAGE('superstition_golf Ex 6 7'!$D53,'superstition_golf Ex 6 7'!$E53)</f>
        <v>3</v>
      </c>
      <c r="G53">
        <v>1</v>
      </c>
      <c r="H53"/>
      <c r="I53" s="4">
        <v>5</v>
      </c>
      <c r="J53" s="5">
        <v>6</v>
      </c>
      <c r="K53" s="4">
        <v>2.5</v>
      </c>
      <c r="L53" s="5">
        <v>3.5</v>
      </c>
    </row>
    <row r="54" spans="1:12">
      <c r="A54" t="s">
        <v>76</v>
      </c>
      <c r="B54" t="s">
        <v>141</v>
      </c>
      <c r="C54" t="s">
        <v>140</v>
      </c>
      <c r="D54">
        <v>3</v>
      </c>
      <c r="E54">
        <v>3</v>
      </c>
      <c r="F54">
        <f ca="1">AVERAGE('superstition_golf Ex 6 7'!$D54,'superstition_golf Ex 6 7'!$E54)</f>
        <v>3</v>
      </c>
      <c r="G54">
        <v>5</v>
      </c>
      <c r="H54"/>
      <c r="I54" s="4">
        <v>1</v>
      </c>
      <c r="J54" s="5">
        <v>2</v>
      </c>
      <c r="K54" s="4">
        <v>3</v>
      </c>
      <c r="L54" s="5">
        <v>3.5</v>
      </c>
    </row>
    <row r="55" spans="1:12">
      <c r="A55" t="s">
        <v>77</v>
      </c>
      <c r="B55" t="s">
        <v>141</v>
      </c>
      <c r="C55" t="s">
        <v>140</v>
      </c>
      <c r="D55">
        <v>3</v>
      </c>
      <c r="E55">
        <v>4</v>
      </c>
      <c r="F55">
        <f ca="1">AVERAGE('superstition_golf Ex 6 7'!$D55,'superstition_golf Ex 6 7'!$E55)</f>
        <v>3.5</v>
      </c>
      <c r="G55">
        <v>3</v>
      </c>
      <c r="H55"/>
      <c r="I55" s="4">
        <v>5</v>
      </c>
      <c r="J55" s="5">
        <v>8</v>
      </c>
      <c r="K55" s="4">
        <v>3</v>
      </c>
      <c r="L55" s="5">
        <v>5</v>
      </c>
    </row>
    <row r="56" spans="1:12">
      <c r="A56" t="s">
        <v>78</v>
      </c>
      <c r="B56" t="s">
        <v>142</v>
      </c>
      <c r="C56" t="s">
        <v>140</v>
      </c>
      <c r="D56">
        <v>2</v>
      </c>
      <c r="E56">
        <v>1</v>
      </c>
      <c r="F56">
        <f ca="1">AVERAGE('superstition_golf Ex 6 7'!$D56,'superstition_golf Ex 6 7'!$E56)</f>
        <v>1.5</v>
      </c>
      <c r="G56">
        <v>3</v>
      </c>
      <c r="H56"/>
      <c r="I56" s="4">
        <v>3</v>
      </c>
      <c r="J56" s="5">
        <v>7</v>
      </c>
      <c r="K56" s="4">
        <v>3.5</v>
      </c>
      <c r="L56" s="5">
        <v>5</v>
      </c>
    </row>
    <row r="57" spans="1:12">
      <c r="A57" t="s">
        <v>79</v>
      </c>
      <c r="B57" t="s">
        <v>142</v>
      </c>
      <c r="C57" t="s">
        <v>140</v>
      </c>
      <c r="D57">
        <v>4</v>
      </c>
      <c r="E57">
        <v>1</v>
      </c>
      <c r="F57">
        <f ca="1">AVERAGE('superstition_golf Ex 6 7'!$D57,'superstition_golf Ex 6 7'!$E57)</f>
        <v>2.5</v>
      </c>
      <c r="G57">
        <v>5</v>
      </c>
      <c r="H57"/>
      <c r="I57"/>
      <c r="J57" s="5">
        <v>5</v>
      </c>
      <c r="K57"/>
      <c r="L57" s="5">
        <v>3.5</v>
      </c>
    </row>
    <row r="58" spans="1:12">
      <c r="A58" s="1" t="s">
        <v>80</v>
      </c>
      <c r="B58" t="s">
        <v>142</v>
      </c>
      <c r="C58" t="s">
        <v>140</v>
      </c>
      <c r="D58">
        <v>1</v>
      </c>
      <c r="E58">
        <v>1</v>
      </c>
      <c r="F58">
        <f ca="1">AVERAGE('superstition_golf Ex 6 7'!$D58,'superstition_golf Ex 6 7'!$E58)</f>
        <v>1</v>
      </c>
      <c r="G58">
        <v>4</v>
      </c>
      <c r="H58"/>
      <c r="I58"/>
      <c r="J58" s="5">
        <v>1</v>
      </c>
      <c r="K58"/>
      <c r="L58" s="5">
        <v>4</v>
      </c>
    </row>
    <row r="59" spans="1:12">
      <c r="A59" t="s">
        <v>81</v>
      </c>
      <c r="B59" t="s">
        <v>142</v>
      </c>
      <c r="C59" t="s">
        <v>140</v>
      </c>
      <c r="D59">
        <v>1</v>
      </c>
      <c r="E59">
        <v>1</v>
      </c>
      <c r="F59">
        <f ca="1">AVERAGE('superstition_golf Ex 6 7'!$D59,'superstition_golf Ex 6 7'!$E59)</f>
        <v>1</v>
      </c>
      <c r="G59">
        <v>5</v>
      </c>
      <c r="H59"/>
      <c r="I59"/>
      <c r="J59" s="5">
        <v>5</v>
      </c>
      <c r="K59"/>
      <c r="L59" s="5">
        <v>2</v>
      </c>
    </row>
    <row r="60" spans="1:12">
      <c r="A60" t="s">
        <v>82</v>
      </c>
      <c r="B60" t="s">
        <v>142</v>
      </c>
      <c r="C60" t="s">
        <v>140</v>
      </c>
      <c r="D60">
        <v>3</v>
      </c>
      <c r="E60">
        <v>3</v>
      </c>
      <c r="F60">
        <f ca="1">AVERAGE('superstition_golf Ex 6 7'!$D60,'superstition_golf Ex 6 7'!$E60)</f>
        <v>3</v>
      </c>
      <c r="G60">
        <v>2</v>
      </c>
      <c r="H60"/>
      <c r="I60">
        <f>COUNT(I3:I59)</f>
        <v>54</v>
      </c>
      <c r="J60">
        <f>COUNT(J3:J59)</f>
        <v>57</v>
      </c>
      <c r="K60">
        <f>COUNT(K3:K59)</f>
        <v>54</v>
      </c>
      <c r="L60">
        <f>COUNT(L3:L59)</f>
        <v>57</v>
      </c>
    </row>
    <row r="61" spans="1:12">
      <c r="A61" t="s">
        <v>83</v>
      </c>
      <c r="B61" t="s">
        <v>142</v>
      </c>
      <c r="C61" t="s">
        <v>139</v>
      </c>
      <c r="D61">
        <v>2</v>
      </c>
      <c r="E61">
        <v>4</v>
      </c>
      <c r="F61">
        <f ca="1">AVERAGE('superstition_golf Ex 6 7'!$D61,'superstition_golf Ex 6 7'!$E61)</f>
        <v>3</v>
      </c>
      <c r="G61">
        <v>4</v>
      </c>
      <c r="H61"/>
      <c r="I61"/>
      <c r="J61"/>
      <c r="K61"/>
      <c r="L61"/>
    </row>
    <row r="62" spans="1:12">
      <c r="A62" s="1" t="s">
        <v>84</v>
      </c>
      <c r="B62" t="s">
        <v>142</v>
      </c>
      <c r="C62" t="s">
        <v>139</v>
      </c>
      <c r="D62">
        <v>5</v>
      </c>
      <c r="E62">
        <v>2</v>
      </c>
      <c r="F62">
        <f ca="1">AVERAGE('superstition_golf Ex 6 7'!$D62,'superstition_golf Ex 6 7'!$E62)</f>
        <v>3.5</v>
      </c>
      <c r="G62">
        <v>5</v>
      </c>
      <c r="H62"/>
      <c r="I62"/>
      <c r="J62"/>
      <c r="K62"/>
      <c r="L62"/>
    </row>
    <row r="63" spans="1:12">
      <c r="A63" t="s">
        <v>85</v>
      </c>
      <c r="B63" t="s">
        <v>142</v>
      </c>
      <c r="C63" t="s">
        <v>140</v>
      </c>
      <c r="D63">
        <v>1</v>
      </c>
      <c r="E63">
        <v>1</v>
      </c>
      <c r="F63">
        <f ca="1">AVERAGE('superstition_golf Ex 6 7'!$D63,'superstition_golf Ex 6 7'!$E63)</f>
        <v>1</v>
      </c>
      <c r="G63">
        <v>6</v>
      </c>
      <c r="H63"/>
      <c r="I63"/>
      <c r="J63"/>
      <c r="K63"/>
      <c r="L63"/>
    </row>
    <row r="64" spans="1:12">
      <c r="A64" t="s">
        <v>86</v>
      </c>
      <c r="B64" t="s">
        <v>142</v>
      </c>
      <c r="C64" t="s">
        <v>140</v>
      </c>
      <c r="D64">
        <v>1</v>
      </c>
      <c r="E64">
        <v>1</v>
      </c>
      <c r="F64">
        <f ca="1">AVERAGE('superstition_golf Ex 6 7'!$D64,'superstition_golf Ex 6 7'!$E64)</f>
        <v>1</v>
      </c>
      <c r="G64">
        <v>3</v>
      </c>
      <c r="H64"/>
      <c r="I64"/>
      <c r="J64"/>
      <c r="K64"/>
      <c r="L64"/>
    </row>
    <row r="65" spans="1:12">
      <c r="A65" t="s">
        <v>87</v>
      </c>
      <c r="B65" t="s">
        <v>142</v>
      </c>
      <c r="C65" t="s">
        <v>140</v>
      </c>
      <c r="D65">
        <v>1</v>
      </c>
      <c r="E65">
        <v>1</v>
      </c>
      <c r="F65">
        <f ca="1">AVERAGE('superstition_golf Ex 6 7'!$D65,'superstition_golf Ex 6 7'!$E65)</f>
        <v>1</v>
      </c>
      <c r="G65">
        <v>4</v>
      </c>
      <c r="H65"/>
      <c r="I65"/>
      <c r="J65"/>
      <c r="K65"/>
      <c r="L65"/>
    </row>
    <row r="66" spans="1:12">
      <c r="A66" t="s">
        <v>88</v>
      </c>
      <c r="B66" t="s">
        <v>142</v>
      </c>
      <c r="C66" t="s">
        <v>139</v>
      </c>
      <c r="D66">
        <v>1</v>
      </c>
      <c r="E66">
        <v>1</v>
      </c>
      <c r="F66">
        <f ca="1">AVERAGE('superstition_golf Ex 6 7'!$D66,'superstition_golf Ex 6 7'!$E66)</f>
        <v>1</v>
      </c>
      <c r="G66">
        <v>2</v>
      </c>
      <c r="H66"/>
      <c r="I66"/>
      <c r="J66"/>
      <c r="K66"/>
      <c r="L66"/>
    </row>
    <row r="67" spans="1:12">
      <c r="A67" t="s">
        <v>89</v>
      </c>
      <c r="B67" t="s">
        <v>142</v>
      </c>
      <c r="C67" t="s">
        <v>139</v>
      </c>
      <c r="D67">
        <v>5</v>
      </c>
      <c r="E67">
        <v>2</v>
      </c>
      <c r="F67">
        <f ca="1">AVERAGE('superstition_golf Ex 6 7'!$D67,'superstition_golf Ex 6 7'!$E67)</f>
        <v>3.5</v>
      </c>
      <c r="G67">
        <v>2</v>
      </c>
      <c r="H67"/>
      <c r="I67"/>
      <c r="J67"/>
      <c r="K67"/>
      <c r="L67"/>
    </row>
    <row r="68" spans="1:12">
      <c r="A68" t="s">
        <v>90</v>
      </c>
      <c r="B68" t="s">
        <v>142</v>
      </c>
      <c r="C68" t="s">
        <v>140</v>
      </c>
      <c r="D68">
        <v>3</v>
      </c>
      <c r="E68">
        <v>2</v>
      </c>
      <c r="F68">
        <f ca="1">AVERAGE('superstition_golf Ex 6 7'!$D68,'superstition_golf Ex 6 7'!$E68)</f>
        <v>2.5</v>
      </c>
      <c r="G68">
        <v>7</v>
      </c>
      <c r="H68"/>
      <c r="I68"/>
      <c r="J68"/>
      <c r="K68"/>
      <c r="L68"/>
    </row>
    <row r="69" spans="1:12">
      <c r="A69" t="s">
        <v>91</v>
      </c>
      <c r="B69" t="s">
        <v>142</v>
      </c>
      <c r="C69" t="s">
        <v>140</v>
      </c>
      <c r="D69">
        <v>1</v>
      </c>
      <c r="E69">
        <v>1</v>
      </c>
      <c r="F69">
        <f ca="1">AVERAGE('superstition_golf Ex 6 7'!$D69,'superstition_golf Ex 6 7'!$E69)</f>
        <v>1</v>
      </c>
      <c r="G69">
        <v>2</v>
      </c>
      <c r="H69"/>
      <c r="I69"/>
      <c r="J69"/>
      <c r="K69"/>
      <c r="L69"/>
    </row>
    <row r="70" spans="1:12">
      <c r="A70" t="s">
        <v>92</v>
      </c>
      <c r="B70" t="s">
        <v>142</v>
      </c>
      <c r="C70" t="s">
        <v>139</v>
      </c>
      <c r="D70">
        <v>1</v>
      </c>
      <c r="E70">
        <v>4</v>
      </c>
      <c r="F70">
        <f ca="1">AVERAGE('superstition_golf Ex 6 7'!$D70,'superstition_golf Ex 6 7'!$E70)</f>
        <v>2.5</v>
      </c>
      <c r="G70">
        <v>9</v>
      </c>
      <c r="H70"/>
      <c r="I70"/>
      <c r="J70"/>
      <c r="K70"/>
      <c r="L70"/>
    </row>
    <row r="71" spans="1:12">
      <c r="A71" t="s">
        <v>93</v>
      </c>
      <c r="B71" t="s">
        <v>142</v>
      </c>
      <c r="C71" t="s">
        <v>140</v>
      </c>
      <c r="D71">
        <v>1</v>
      </c>
      <c r="E71">
        <v>4</v>
      </c>
      <c r="F71">
        <f ca="1">AVERAGE('superstition_golf Ex 6 7'!$D71,'superstition_golf Ex 6 7'!$E71)</f>
        <v>2.5</v>
      </c>
      <c r="G71">
        <v>8</v>
      </c>
      <c r="H71"/>
      <c r="I71"/>
      <c r="J71"/>
      <c r="K71"/>
      <c r="L71"/>
    </row>
    <row r="72" spans="1:12">
      <c r="A72" t="s">
        <v>94</v>
      </c>
      <c r="B72" t="s">
        <v>142</v>
      </c>
      <c r="C72" t="s">
        <v>140</v>
      </c>
      <c r="D72">
        <v>4</v>
      </c>
      <c r="E72">
        <v>2</v>
      </c>
      <c r="F72">
        <f ca="1">AVERAGE('superstition_golf Ex 6 7'!$D72,'superstition_golf Ex 6 7'!$E72)</f>
        <v>3</v>
      </c>
      <c r="G72">
        <v>4</v>
      </c>
      <c r="H72"/>
      <c r="I72"/>
      <c r="J72"/>
      <c r="K72"/>
      <c r="L72"/>
    </row>
    <row r="73" spans="1:12">
      <c r="A73" t="s">
        <v>95</v>
      </c>
      <c r="B73" t="s">
        <v>142</v>
      </c>
      <c r="C73" t="s">
        <v>140</v>
      </c>
      <c r="D73">
        <v>3</v>
      </c>
      <c r="E73">
        <v>1</v>
      </c>
      <c r="F73">
        <f ca="1">AVERAGE('superstition_golf Ex 6 7'!$D73,'superstition_golf Ex 6 7'!$E73)</f>
        <v>2</v>
      </c>
      <c r="G73">
        <v>3</v>
      </c>
      <c r="H73"/>
      <c r="I73"/>
      <c r="J73"/>
      <c r="K73"/>
      <c r="L73"/>
    </row>
    <row r="74" spans="1:12">
      <c r="A74" t="s">
        <v>96</v>
      </c>
      <c r="B74" t="s">
        <v>142</v>
      </c>
      <c r="C74" t="s">
        <v>139</v>
      </c>
      <c r="D74">
        <v>1</v>
      </c>
      <c r="E74">
        <v>1</v>
      </c>
      <c r="F74">
        <f ca="1">AVERAGE('superstition_golf Ex 6 7'!$D74,'superstition_golf Ex 6 7'!$E74)</f>
        <v>1</v>
      </c>
      <c r="G74">
        <v>5</v>
      </c>
      <c r="H74"/>
      <c r="I74"/>
      <c r="J74"/>
      <c r="K74"/>
      <c r="L74"/>
    </row>
    <row r="75" spans="1:12">
      <c r="A75" s="1" t="s">
        <v>97</v>
      </c>
      <c r="B75" t="s">
        <v>142</v>
      </c>
      <c r="C75" t="s">
        <v>140</v>
      </c>
      <c r="D75">
        <v>3</v>
      </c>
      <c r="E75">
        <v>3</v>
      </c>
      <c r="F75">
        <f ca="1">AVERAGE('superstition_golf Ex 6 7'!$D75,'superstition_golf Ex 6 7'!$E75)</f>
        <v>3</v>
      </c>
      <c r="G75">
        <v>6</v>
      </c>
      <c r="H75"/>
      <c r="I75"/>
      <c r="J75"/>
      <c r="K75"/>
      <c r="L75"/>
    </row>
    <row r="76" spans="1:12">
      <c r="A76" t="s">
        <v>98</v>
      </c>
      <c r="B76" t="s">
        <v>142</v>
      </c>
      <c r="C76" t="s">
        <v>140</v>
      </c>
      <c r="D76">
        <v>4</v>
      </c>
      <c r="E76">
        <v>3</v>
      </c>
      <c r="F76">
        <f ca="1">AVERAGE('superstition_golf Ex 6 7'!$D76,'superstition_golf Ex 6 7'!$E76)</f>
        <v>3.5</v>
      </c>
      <c r="G76">
        <v>1</v>
      </c>
      <c r="H76"/>
      <c r="I76"/>
      <c r="J76"/>
      <c r="K76"/>
      <c r="L76"/>
    </row>
    <row r="77" spans="1:12">
      <c r="A77" t="s">
        <v>99</v>
      </c>
      <c r="B77" t="s">
        <v>142</v>
      </c>
      <c r="C77" t="s">
        <v>140</v>
      </c>
      <c r="D77">
        <v>5</v>
      </c>
      <c r="E77">
        <v>3</v>
      </c>
      <c r="F77">
        <f ca="1">AVERAGE('superstition_golf Ex 6 7'!$D77,'superstition_golf Ex 6 7'!$E77)</f>
        <v>4</v>
      </c>
      <c r="G77">
        <v>5</v>
      </c>
      <c r="H77"/>
      <c r="I77"/>
      <c r="J77"/>
      <c r="K77"/>
      <c r="L77"/>
    </row>
    <row r="78" spans="1:12">
      <c r="A78" t="s">
        <v>100</v>
      </c>
      <c r="B78" t="s">
        <v>142</v>
      </c>
      <c r="C78" t="s">
        <v>140</v>
      </c>
      <c r="D78">
        <v>3</v>
      </c>
      <c r="E78">
        <v>3</v>
      </c>
      <c r="F78">
        <f ca="1">AVERAGE('superstition_golf Ex 6 7'!$D78,'superstition_golf Ex 6 7'!$E78)</f>
        <v>3</v>
      </c>
      <c r="G78">
        <v>2</v>
      </c>
      <c r="H78"/>
      <c r="I78"/>
      <c r="J78"/>
      <c r="K78"/>
      <c r="L78"/>
    </row>
    <row r="79" spans="1:12">
      <c r="A79" t="s">
        <v>101</v>
      </c>
      <c r="B79" t="s">
        <v>142</v>
      </c>
      <c r="C79" t="s">
        <v>140</v>
      </c>
      <c r="D79">
        <v>1</v>
      </c>
      <c r="E79">
        <v>1</v>
      </c>
      <c r="F79">
        <f ca="1">AVERAGE('superstition_golf Ex 6 7'!$D79,'superstition_golf Ex 6 7'!$E79)</f>
        <v>1</v>
      </c>
      <c r="G79">
        <v>6</v>
      </c>
      <c r="H79"/>
      <c r="I79"/>
      <c r="J79"/>
      <c r="K79"/>
      <c r="L79"/>
    </row>
    <row r="80" spans="1:12">
      <c r="A80" t="s">
        <v>102</v>
      </c>
      <c r="B80" t="s">
        <v>142</v>
      </c>
      <c r="C80" t="s">
        <v>140</v>
      </c>
      <c r="D80">
        <v>2</v>
      </c>
      <c r="E80">
        <v>1</v>
      </c>
      <c r="F80">
        <f ca="1">AVERAGE('superstition_golf Ex 6 7'!$D80,'superstition_golf Ex 6 7'!$E80)</f>
        <v>1.5</v>
      </c>
      <c r="G80">
        <v>1</v>
      </c>
      <c r="H80"/>
      <c r="I80"/>
      <c r="J80"/>
      <c r="K80"/>
      <c r="L80"/>
    </row>
    <row r="81" spans="1:12">
      <c r="A81" t="s">
        <v>103</v>
      </c>
      <c r="B81" t="s">
        <v>142</v>
      </c>
      <c r="C81" t="s">
        <v>140</v>
      </c>
      <c r="D81">
        <v>3</v>
      </c>
      <c r="E81">
        <v>1</v>
      </c>
      <c r="F81">
        <f ca="1">AVERAGE('superstition_golf Ex 6 7'!$D81,'superstition_golf Ex 6 7'!$E81)</f>
        <v>2</v>
      </c>
      <c r="G81">
        <v>2</v>
      </c>
      <c r="H81"/>
      <c r="I81"/>
      <c r="J81"/>
      <c r="K81"/>
      <c r="L81"/>
    </row>
    <row r="82" spans="1:12">
      <c r="A82" t="s">
        <v>104</v>
      </c>
      <c r="B82" t="s">
        <v>142</v>
      </c>
      <c r="C82" t="s">
        <v>140</v>
      </c>
      <c r="D82">
        <v>1</v>
      </c>
      <c r="E82">
        <v>1</v>
      </c>
      <c r="F82">
        <f ca="1">AVERAGE('superstition_golf Ex 6 7'!$D82,'superstition_golf Ex 6 7'!$E82)</f>
        <v>1</v>
      </c>
      <c r="G82">
        <v>3</v>
      </c>
      <c r="H82"/>
      <c r="I82"/>
      <c r="J82"/>
      <c r="K82"/>
      <c r="L82"/>
    </row>
    <row r="83" spans="1:12">
      <c r="A83" t="s">
        <v>105</v>
      </c>
      <c r="B83" t="s">
        <v>142</v>
      </c>
      <c r="C83" t="s">
        <v>140</v>
      </c>
      <c r="D83">
        <v>3</v>
      </c>
      <c r="E83">
        <v>3</v>
      </c>
      <c r="F83">
        <f ca="1">AVERAGE('superstition_golf Ex 6 7'!$D83,'superstition_golf Ex 6 7'!$E83)</f>
        <v>3</v>
      </c>
      <c r="G83">
        <v>5</v>
      </c>
      <c r="H83"/>
      <c r="I83"/>
      <c r="J83"/>
      <c r="K83"/>
      <c r="L83"/>
    </row>
    <row r="84" spans="1:12">
      <c r="A84" t="s">
        <v>106</v>
      </c>
      <c r="B84" t="s">
        <v>142</v>
      </c>
      <c r="C84" t="s">
        <v>140</v>
      </c>
      <c r="D84">
        <v>1</v>
      </c>
      <c r="E84">
        <v>1</v>
      </c>
      <c r="F84">
        <f ca="1">AVERAGE('superstition_golf Ex 6 7'!$D84,'superstition_golf Ex 6 7'!$E84)</f>
        <v>1</v>
      </c>
      <c r="G84">
        <v>3</v>
      </c>
      <c r="H84"/>
      <c r="I84"/>
      <c r="J84"/>
      <c r="K84"/>
      <c r="L84"/>
    </row>
    <row r="85" spans="1:12">
      <c r="A85" t="s">
        <v>107</v>
      </c>
      <c r="B85" t="s">
        <v>142</v>
      </c>
      <c r="C85" t="s">
        <v>140</v>
      </c>
      <c r="D85">
        <v>1</v>
      </c>
      <c r="E85">
        <v>5</v>
      </c>
      <c r="F85">
        <f ca="1">AVERAGE('superstition_golf Ex 6 7'!$D85,'superstition_golf Ex 6 7'!$E85)</f>
        <v>3</v>
      </c>
      <c r="G85">
        <v>2</v>
      </c>
      <c r="H85"/>
      <c r="I85"/>
      <c r="J85"/>
      <c r="K85"/>
      <c r="L85"/>
    </row>
    <row r="86" spans="1:12">
      <c r="A86" t="s">
        <v>108</v>
      </c>
      <c r="B86" t="s">
        <v>142</v>
      </c>
      <c r="C86" t="s">
        <v>140</v>
      </c>
      <c r="D86">
        <v>2</v>
      </c>
      <c r="E86">
        <v>2</v>
      </c>
      <c r="F86">
        <f ca="1">AVERAGE('superstition_golf Ex 6 7'!$D86,'superstition_golf Ex 6 7'!$E86)</f>
        <v>2</v>
      </c>
      <c r="G86">
        <v>6</v>
      </c>
      <c r="H86"/>
      <c r="I86"/>
      <c r="J86"/>
      <c r="K86"/>
      <c r="L86"/>
    </row>
    <row r="87" spans="1:12">
      <c r="A87" t="s">
        <v>109</v>
      </c>
      <c r="B87" t="s">
        <v>142</v>
      </c>
      <c r="C87" t="s">
        <v>139</v>
      </c>
      <c r="D87">
        <v>4</v>
      </c>
      <c r="E87">
        <v>2</v>
      </c>
      <c r="F87">
        <f ca="1">AVERAGE('superstition_golf Ex 6 7'!$D87,'superstition_golf Ex 6 7'!$E87)</f>
        <v>3</v>
      </c>
      <c r="G87">
        <v>5</v>
      </c>
      <c r="H87"/>
      <c r="I87"/>
      <c r="J87"/>
      <c r="K87"/>
      <c r="L87"/>
    </row>
    <row r="88" spans="1:12">
      <c r="A88" t="s">
        <v>110</v>
      </c>
      <c r="B88" t="s">
        <v>142</v>
      </c>
      <c r="C88" t="s">
        <v>140</v>
      </c>
      <c r="D88">
        <v>2</v>
      </c>
      <c r="E88">
        <v>3</v>
      </c>
      <c r="F88">
        <f ca="1">AVERAGE('superstition_golf Ex 6 7'!$D88,'superstition_golf Ex 6 7'!$E88)</f>
        <v>2.5</v>
      </c>
      <c r="G88">
        <v>1</v>
      </c>
      <c r="H88"/>
      <c r="I88"/>
      <c r="J88"/>
      <c r="K88"/>
      <c r="L88"/>
    </row>
    <row r="89" spans="1:12">
      <c r="A89" t="s">
        <v>111</v>
      </c>
      <c r="B89" t="s">
        <v>142</v>
      </c>
      <c r="C89" t="s">
        <v>140</v>
      </c>
      <c r="D89">
        <v>3</v>
      </c>
      <c r="E89">
        <v>3</v>
      </c>
      <c r="F89">
        <f ca="1">AVERAGE('superstition_golf Ex 6 7'!$D89,'superstition_golf Ex 6 7'!$E89)</f>
        <v>3</v>
      </c>
      <c r="G89">
        <v>6</v>
      </c>
      <c r="H89"/>
      <c r="I89"/>
      <c r="J89"/>
      <c r="K89"/>
      <c r="L89"/>
    </row>
    <row r="90" spans="1:12">
      <c r="A90" t="s">
        <v>112</v>
      </c>
      <c r="B90" t="s">
        <v>142</v>
      </c>
      <c r="C90" t="s">
        <v>140</v>
      </c>
      <c r="D90">
        <v>1</v>
      </c>
      <c r="E90">
        <v>3</v>
      </c>
      <c r="F90">
        <f ca="1">AVERAGE('superstition_golf Ex 6 7'!$D90,'superstition_golf Ex 6 7'!$E90)</f>
        <v>2</v>
      </c>
      <c r="G90">
        <v>2</v>
      </c>
      <c r="H90"/>
      <c r="I90"/>
      <c r="J90"/>
      <c r="K90"/>
      <c r="L90"/>
    </row>
    <row r="91" spans="1:12">
      <c r="A91" t="s">
        <v>113</v>
      </c>
      <c r="B91" t="s">
        <v>142</v>
      </c>
      <c r="C91" t="s">
        <v>140</v>
      </c>
      <c r="D91">
        <v>2</v>
      </c>
      <c r="E91">
        <v>1</v>
      </c>
      <c r="F91">
        <f ca="1">AVERAGE('superstition_golf Ex 6 7'!$D91,'superstition_golf Ex 6 7'!$E91)</f>
        <v>1.5</v>
      </c>
      <c r="G91">
        <v>2</v>
      </c>
      <c r="H91"/>
      <c r="I91"/>
      <c r="J91"/>
      <c r="K91"/>
      <c r="L91"/>
    </row>
    <row r="92" spans="1:12">
      <c r="A92" t="s">
        <v>114</v>
      </c>
      <c r="B92" t="s">
        <v>142</v>
      </c>
      <c r="C92" t="s">
        <v>140</v>
      </c>
      <c r="D92">
        <v>2</v>
      </c>
      <c r="E92">
        <v>2</v>
      </c>
      <c r="F92">
        <f ca="1">AVERAGE('superstition_golf Ex 6 7'!$D92,'superstition_golf Ex 6 7'!$E92)</f>
        <v>2</v>
      </c>
      <c r="G92">
        <v>3</v>
      </c>
      <c r="H92"/>
      <c r="I92"/>
      <c r="J92"/>
      <c r="K92"/>
      <c r="L92"/>
    </row>
    <row r="93" spans="1:12">
      <c r="A93" t="s">
        <v>115</v>
      </c>
      <c r="B93" t="s">
        <v>142</v>
      </c>
      <c r="C93" t="s">
        <v>140</v>
      </c>
      <c r="D93">
        <v>5</v>
      </c>
      <c r="E93">
        <v>3</v>
      </c>
      <c r="F93">
        <f ca="1">AVERAGE('superstition_golf Ex 6 7'!$D93,'superstition_golf Ex 6 7'!$E93)</f>
        <v>4</v>
      </c>
      <c r="G93">
        <v>4</v>
      </c>
      <c r="H93"/>
      <c r="I93"/>
      <c r="J93"/>
      <c r="K93"/>
      <c r="L93"/>
    </row>
    <row r="94" spans="1:12">
      <c r="A94" t="s">
        <v>116</v>
      </c>
      <c r="B94" t="s">
        <v>142</v>
      </c>
      <c r="C94" t="s">
        <v>139</v>
      </c>
      <c r="D94">
        <v>4</v>
      </c>
      <c r="E94">
        <v>3</v>
      </c>
      <c r="F94">
        <f ca="1">AVERAGE('superstition_golf Ex 6 7'!$D94,'superstition_golf Ex 6 7'!$E94)</f>
        <v>3.5</v>
      </c>
      <c r="G94">
        <v>4</v>
      </c>
      <c r="H94"/>
      <c r="I94"/>
      <c r="J94"/>
      <c r="K94"/>
      <c r="L94"/>
    </row>
    <row r="95" spans="1:12">
      <c r="A95" t="s">
        <v>117</v>
      </c>
      <c r="B95" t="s">
        <v>142</v>
      </c>
      <c r="C95" t="s">
        <v>140</v>
      </c>
      <c r="D95">
        <v>5</v>
      </c>
      <c r="E95">
        <v>2</v>
      </c>
      <c r="F95">
        <f ca="1">AVERAGE('superstition_golf Ex 6 7'!$D95,'superstition_golf Ex 6 7'!$E95)</f>
        <v>3.5</v>
      </c>
      <c r="G95">
        <v>4</v>
      </c>
      <c r="H95"/>
      <c r="I95"/>
      <c r="J95"/>
      <c r="K95"/>
      <c r="L95"/>
    </row>
    <row r="96" spans="1:12">
      <c r="A96" t="s">
        <v>118</v>
      </c>
      <c r="B96" t="s">
        <v>142</v>
      </c>
      <c r="C96" t="s">
        <v>140</v>
      </c>
      <c r="D96">
        <v>3</v>
      </c>
      <c r="E96">
        <v>3</v>
      </c>
      <c r="F96">
        <f ca="1">AVERAGE('superstition_golf Ex 6 7'!$D96,'superstition_golf Ex 6 7'!$E96)</f>
        <v>3</v>
      </c>
      <c r="G96">
        <v>6</v>
      </c>
      <c r="H96"/>
      <c r="I96"/>
      <c r="J96"/>
      <c r="K96"/>
      <c r="L96"/>
    </row>
    <row r="97" spans="1:12">
      <c r="A97" t="s">
        <v>119</v>
      </c>
      <c r="B97" t="s">
        <v>142</v>
      </c>
      <c r="C97" t="s">
        <v>140</v>
      </c>
      <c r="D97">
        <v>5</v>
      </c>
      <c r="E97">
        <v>5</v>
      </c>
      <c r="F97">
        <f ca="1">AVERAGE('superstition_golf Ex 6 7'!$D97,'superstition_golf Ex 6 7'!$E97)</f>
        <v>5</v>
      </c>
      <c r="G97">
        <v>5</v>
      </c>
      <c r="H97"/>
      <c r="I97"/>
      <c r="J97"/>
      <c r="K97"/>
      <c r="L97"/>
    </row>
    <row r="98" spans="1:12">
      <c r="A98" t="s">
        <v>120</v>
      </c>
      <c r="B98" t="s">
        <v>142</v>
      </c>
      <c r="C98" t="s">
        <v>140</v>
      </c>
      <c r="D98">
        <v>3</v>
      </c>
      <c r="E98">
        <v>1</v>
      </c>
      <c r="F98">
        <f ca="1">AVERAGE('superstition_golf Ex 6 7'!$D98,'superstition_golf Ex 6 7'!$E98)</f>
        <v>2</v>
      </c>
      <c r="G98">
        <v>4</v>
      </c>
      <c r="H98"/>
      <c r="I98"/>
      <c r="J98"/>
      <c r="K98"/>
      <c r="L98"/>
    </row>
    <row r="99" spans="1:12">
      <c r="A99" t="s">
        <v>121</v>
      </c>
      <c r="B99" t="s">
        <v>142</v>
      </c>
      <c r="C99" t="s">
        <v>140</v>
      </c>
      <c r="D99">
        <v>2</v>
      </c>
      <c r="E99">
        <v>2</v>
      </c>
      <c r="F99">
        <f ca="1">AVERAGE('superstition_golf Ex 6 7'!$D99,'superstition_golf Ex 6 7'!$E99)</f>
        <v>2</v>
      </c>
      <c r="G99">
        <v>3</v>
      </c>
      <c r="H99"/>
      <c r="I99"/>
      <c r="J99"/>
      <c r="K99"/>
      <c r="L99"/>
    </row>
    <row r="100" spans="1:12">
      <c r="A100" t="s">
        <v>122</v>
      </c>
      <c r="B100" t="s">
        <v>142</v>
      </c>
      <c r="C100" t="s">
        <v>140</v>
      </c>
      <c r="D100">
        <v>4</v>
      </c>
      <c r="E100">
        <v>3</v>
      </c>
      <c r="F100">
        <f ca="1">AVERAGE('superstition_golf Ex 6 7'!$D100,'superstition_golf Ex 6 7'!$E100)</f>
        <v>3.5</v>
      </c>
      <c r="G100">
        <v>7</v>
      </c>
      <c r="H100"/>
      <c r="I100"/>
      <c r="J100"/>
      <c r="K100"/>
      <c r="L100"/>
    </row>
    <row r="101" spans="1:12">
      <c r="A101" t="s">
        <v>123</v>
      </c>
      <c r="B101" t="s">
        <v>142</v>
      </c>
      <c r="C101" t="s">
        <v>140</v>
      </c>
      <c r="D101">
        <v>4</v>
      </c>
      <c r="E101">
        <v>4</v>
      </c>
      <c r="F101">
        <f ca="1">AVERAGE('superstition_golf Ex 6 7'!$D101,'superstition_golf Ex 6 7'!$E101)</f>
        <v>4</v>
      </c>
      <c r="G101">
        <v>2</v>
      </c>
      <c r="H101"/>
      <c r="I101"/>
      <c r="J101"/>
      <c r="K101"/>
      <c r="L101"/>
    </row>
    <row r="102" spans="1:12">
      <c r="A102" t="s">
        <v>124</v>
      </c>
      <c r="B102" t="s">
        <v>142</v>
      </c>
      <c r="C102" t="s">
        <v>139</v>
      </c>
      <c r="D102">
        <v>4</v>
      </c>
      <c r="E102">
        <v>4</v>
      </c>
      <c r="F102">
        <f ca="1">AVERAGE('superstition_golf Ex 6 7'!$D102,'superstition_golf Ex 6 7'!$E102)</f>
        <v>4</v>
      </c>
      <c r="G102">
        <v>6</v>
      </c>
      <c r="H102"/>
      <c r="I102"/>
      <c r="J102"/>
      <c r="K102"/>
      <c r="L102"/>
    </row>
    <row r="103" spans="1:12">
      <c r="A103" t="s">
        <v>125</v>
      </c>
      <c r="B103" t="s">
        <v>142</v>
      </c>
      <c r="C103" t="s">
        <v>140</v>
      </c>
      <c r="D103">
        <v>4</v>
      </c>
      <c r="E103">
        <v>4</v>
      </c>
      <c r="F103">
        <f ca="1">AVERAGE('superstition_golf Ex 6 7'!$D103,'superstition_golf Ex 6 7'!$E103)</f>
        <v>4</v>
      </c>
      <c r="G103">
        <v>7</v>
      </c>
      <c r="H103"/>
      <c r="I103"/>
      <c r="J103"/>
      <c r="K103"/>
      <c r="L103"/>
    </row>
    <row r="104" spans="1:12">
      <c r="A104" t="s">
        <v>126</v>
      </c>
      <c r="B104" t="s">
        <v>142</v>
      </c>
      <c r="C104" t="s">
        <v>140</v>
      </c>
      <c r="D104">
        <v>4</v>
      </c>
      <c r="E104">
        <v>4</v>
      </c>
      <c r="F104">
        <f ca="1">AVERAGE('superstition_golf Ex 6 7'!$D104,'superstition_golf Ex 6 7'!$E104)</f>
        <v>4</v>
      </c>
      <c r="G104">
        <v>3</v>
      </c>
      <c r="H104"/>
      <c r="I104"/>
      <c r="J104"/>
      <c r="K104"/>
      <c r="L104"/>
    </row>
    <row r="105" spans="1:12">
      <c r="A105" t="s">
        <v>127</v>
      </c>
      <c r="B105" t="s">
        <v>142</v>
      </c>
      <c r="C105" t="s">
        <v>140</v>
      </c>
      <c r="D105">
        <v>4</v>
      </c>
      <c r="E105">
        <v>2</v>
      </c>
      <c r="F105">
        <f ca="1">AVERAGE('superstition_golf Ex 6 7'!$D105,'superstition_golf Ex 6 7'!$E105)</f>
        <v>3</v>
      </c>
      <c r="G105">
        <v>2</v>
      </c>
      <c r="H105"/>
      <c r="I105"/>
      <c r="J105"/>
      <c r="K105"/>
      <c r="L105"/>
    </row>
    <row r="106" spans="1:12">
      <c r="A106" t="s">
        <v>128</v>
      </c>
      <c r="B106" t="s">
        <v>142</v>
      </c>
      <c r="C106" t="s">
        <v>140</v>
      </c>
      <c r="D106">
        <v>4</v>
      </c>
      <c r="E106">
        <v>3</v>
      </c>
      <c r="F106">
        <f ca="1">AVERAGE('superstition_golf Ex 6 7'!$D106,'superstition_golf Ex 6 7'!$E106)</f>
        <v>3.5</v>
      </c>
      <c r="G106">
        <v>6</v>
      </c>
      <c r="H106"/>
      <c r="I106"/>
      <c r="J106"/>
      <c r="K106"/>
      <c r="L106"/>
    </row>
    <row r="107" spans="1:12">
      <c r="A107" t="s">
        <v>129</v>
      </c>
      <c r="B107" t="s">
        <v>142</v>
      </c>
      <c r="C107" t="s">
        <v>140</v>
      </c>
      <c r="D107">
        <v>5</v>
      </c>
      <c r="E107">
        <v>2</v>
      </c>
      <c r="F107">
        <f ca="1">AVERAGE('superstition_golf Ex 6 7'!$D107,'superstition_golf Ex 6 7'!$E107)</f>
        <v>3.5</v>
      </c>
      <c r="G107">
        <v>2</v>
      </c>
      <c r="H107"/>
      <c r="I107"/>
      <c r="J107"/>
      <c r="K107"/>
      <c r="L107"/>
    </row>
    <row r="108" spans="1:12">
      <c r="A108" t="s">
        <v>130</v>
      </c>
      <c r="B108" t="s">
        <v>142</v>
      </c>
      <c r="C108" t="s">
        <v>139</v>
      </c>
      <c r="D108">
        <v>5</v>
      </c>
      <c r="E108">
        <v>5</v>
      </c>
      <c r="F108">
        <f ca="1">AVERAGE('superstition_golf Ex 6 7'!$D108,'superstition_golf Ex 6 7'!$E108)</f>
        <v>5</v>
      </c>
      <c r="G108">
        <v>8</v>
      </c>
      <c r="H108"/>
      <c r="I108"/>
      <c r="J108"/>
      <c r="K108"/>
      <c r="L108"/>
    </row>
    <row r="109" spans="1:12">
      <c r="A109" t="s">
        <v>131</v>
      </c>
      <c r="B109" t="s">
        <v>142</v>
      </c>
      <c r="C109" t="s">
        <v>140</v>
      </c>
      <c r="D109">
        <v>5</v>
      </c>
      <c r="E109">
        <v>5</v>
      </c>
      <c r="F109">
        <f ca="1">AVERAGE('superstition_golf Ex 6 7'!$D109,'superstition_golf Ex 6 7'!$E109)</f>
        <v>5</v>
      </c>
      <c r="G109">
        <v>7</v>
      </c>
      <c r="H109"/>
      <c r="I109"/>
      <c r="J109"/>
      <c r="K109"/>
      <c r="L109"/>
    </row>
    <row r="110" spans="1:12">
      <c r="A110" t="s">
        <v>132</v>
      </c>
      <c r="B110" t="s">
        <v>142</v>
      </c>
      <c r="C110" t="s">
        <v>140</v>
      </c>
      <c r="D110">
        <v>3</v>
      </c>
      <c r="E110">
        <v>4</v>
      </c>
      <c r="F110">
        <f ca="1">AVERAGE('superstition_golf Ex 6 7'!$D110,'superstition_golf Ex 6 7'!$E110)</f>
        <v>3.5</v>
      </c>
      <c r="G110">
        <v>5</v>
      </c>
      <c r="H110"/>
      <c r="I110"/>
      <c r="J110"/>
      <c r="K110"/>
      <c r="L110"/>
    </row>
    <row r="111" spans="1:12">
      <c r="A111" t="s">
        <v>133</v>
      </c>
      <c r="B111" t="s">
        <v>142</v>
      </c>
      <c r="C111" t="s">
        <v>139</v>
      </c>
      <c r="D111">
        <v>4</v>
      </c>
      <c r="E111">
        <v>4</v>
      </c>
      <c r="F111">
        <f ca="1">AVERAGE('superstition_golf Ex 6 7'!$D111,'superstition_golf Ex 6 7'!$E111)</f>
        <v>4</v>
      </c>
      <c r="G111">
        <v>1</v>
      </c>
      <c r="H111"/>
      <c r="I111"/>
      <c r="J111"/>
      <c r="K111"/>
      <c r="L111"/>
    </row>
    <row r="112" spans="1:12">
      <c r="A112" t="s">
        <v>134</v>
      </c>
      <c r="B112" t="s">
        <v>142</v>
      </c>
      <c r="C112" t="s">
        <v>140</v>
      </c>
      <c r="D112">
        <v>2</v>
      </c>
      <c r="E112">
        <v>2</v>
      </c>
      <c r="F112">
        <f ca="1">AVERAGE('superstition_golf Ex 6 7'!$D112,'superstition_golf Ex 6 7'!$E112)</f>
        <v>2</v>
      </c>
      <c r="G112">
        <v>5</v>
      </c>
      <c r="H112"/>
      <c r="I112"/>
      <c r="J112"/>
      <c r="K112"/>
      <c r="L112"/>
    </row>
    <row r="113" spans="1:7">
      <c r="A113"/>
      <c r="B113"/>
      <c r="C113"/>
      <c r="D113"/>
      <c r="E113"/>
      <c r="F113"/>
      <c r="G113"/>
    </row>
  </sheetData>
  <phoneticPr fontId="3" type="noConversion"/>
  <pageMargins left="0.7" right="0.7" top="0.75" bottom="0.75" header="0.3" footer="0.3"/>
  <pageSetup orientation="portrait" verticalDpi="0" r:id="rId1"/>
  <drawing r:id="rId2"/>
  <tableParts count="1">
    <tablePart r:id="rId3"/>
  </tableParts>
</worksheet>
</file>

<file path=xl/worksheets/sheet5.xml><?xml version="1.0" encoding="utf-8"?>
<worksheet xmlns="http://schemas.openxmlformats.org/spreadsheetml/2006/main" xmlns:r="http://schemas.openxmlformats.org/officeDocument/2006/relationships">
  <dimension ref="A1:E91"/>
  <sheetViews>
    <sheetView workbookViewId="0">
      <selection activeCell="C19" sqref="C19"/>
    </sheetView>
  </sheetViews>
  <sheetFormatPr defaultRowHeight="15"/>
  <cols>
    <col min="1" max="1" width="11.5703125" customWidth="1"/>
    <col min="2" max="2" width="10.28515625" customWidth="1"/>
    <col min="4" max="4" width="12.5703125" customWidth="1"/>
    <col min="5" max="5" width="9.5703125" customWidth="1"/>
  </cols>
  <sheetData>
    <row r="1" spans="1:5">
      <c r="A1" t="s">
        <v>152</v>
      </c>
      <c r="B1" t="s">
        <v>153</v>
      </c>
      <c r="C1" t="s">
        <v>154</v>
      </c>
      <c r="D1" t="s">
        <v>155</v>
      </c>
      <c r="E1" t="s">
        <v>156</v>
      </c>
    </row>
    <row r="2" spans="1:5">
      <c r="A2">
        <v>2409609</v>
      </c>
      <c r="B2" t="s">
        <v>2</v>
      </c>
      <c r="C2" t="s">
        <v>157</v>
      </c>
      <c r="D2" t="s">
        <v>158</v>
      </c>
      <c r="E2">
        <v>3.38</v>
      </c>
    </row>
    <row r="3" spans="1:5">
      <c r="A3">
        <v>2442646</v>
      </c>
      <c r="B3" t="s">
        <v>2</v>
      </c>
      <c r="C3" t="s">
        <v>157</v>
      </c>
      <c r="D3" t="s">
        <v>159</v>
      </c>
      <c r="E3">
        <v>2.38</v>
      </c>
    </row>
    <row r="4" spans="1:5">
      <c r="A4">
        <v>2442662</v>
      </c>
      <c r="B4" t="s">
        <v>2</v>
      </c>
      <c r="C4" t="s">
        <v>157</v>
      </c>
      <c r="D4" t="s">
        <v>158</v>
      </c>
      <c r="E4">
        <v>2.5</v>
      </c>
    </row>
    <row r="5" spans="1:5">
      <c r="A5">
        <v>2442673</v>
      </c>
      <c r="B5" t="s">
        <v>2</v>
      </c>
      <c r="C5" t="s">
        <v>157</v>
      </c>
      <c r="D5" t="s">
        <v>159</v>
      </c>
      <c r="E5">
        <v>2.88</v>
      </c>
    </row>
    <row r="6" spans="1:5">
      <c r="A6">
        <v>2442680</v>
      </c>
      <c r="B6" t="s">
        <v>2</v>
      </c>
      <c r="C6" t="s">
        <v>157</v>
      </c>
      <c r="D6" t="s">
        <v>158</v>
      </c>
      <c r="E6">
        <v>2.88</v>
      </c>
    </row>
    <row r="7" spans="1:5">
      <c r="A7">
        <v>2442692</v>
      </c>
      <c r="B7" t="s">
        <v>2</v>
      </c>
      <c r="C7" t="s">
        <v>157</v>
      </c>
      <c r="D7" t="s">
        <v>158</v>
      </c>
      <c r="E7">
        <v>4.5</v>
      </c>
    </row>
    <row r="8" spans="1:5">
      <c r="A8">
        <v>2442700</v>
      </c>
      <c r="B8" t="s">
        <v>2</v>
      </c>
      <c r="C8" t="s">
        <v>157</v>
      </c>
      <c r="D8" t="s">
        <v>159</v>
      </c>
      <c r="E8">
        <v>2.63</v>
      </c>
    </row>
    <row r="9" spans="1:5">
      <c r="A9">
        <v>2442711</v>
      </c>
      <c r="B9" t="s">
        <v>2</v>
      </c>
      <c r="C9" t="s">
        <v>157</v>
      </c>
      <c r="D9" t="s">
        <v>159</v>
      </c>
      <c r="E9">
        <v>1.25</v>
      </c>
    </row>
    <row r="10" spans="1:5">
      <c r="A10">
        <v>2442718</v>
      </c>
      <c r="B10" t="s">
        <v>2</v>
      </c>
      <c r="C10" t="s">
        <v>157</v>
      </c>
      <c r="D10" t="s">
        <v>158</v>
      </c>
      <c r="E10">
        <v>2.25</v>
      </c>
    </row>
    <row r="11" spans="1:5">
      <c r="A11">
        <v>2442903</v>
      </c>
      <c r="B11" t="s">
        <v>2</v>
      </c>
      <c r="C11" t="s">
        <v>157</v>
      </c>
      <c r="D11" t="s">
        <v>159</v>
      </c>
      <c r="E11">
        <v>2.13</v>
      </c>
    </row>
    <row r="12" spans="1:5">
      <c r="A12">
        <v>2442906</v>
      </c>
      <c r="B12" t="s">
        <v>2</v>
      </c>
      <c r="C12" t="s">
        <v>157</v>
      </c>
      <c r="D12" t="s">
        <v>158</v>
      </c>
      <c r="E12">
        <v>2.38</v>
      </c>
    </row>
    <row r="13" spans="1:5">
      <c r="A13">
        <v>2442910</v>
      </c>
      <c r="B13" t="s">
        <v>2</v>
      </c>
      <c r="C13" t="s">
        <v>157</v>
      </c>
      <c r="D13" t="s">
        <v>159</v>
      </c>
      <c r="E13">
        <v>3.38</v>
      </c>
    </row>
    <row r="14" spans="1:5">
      <c r="A14">
        <v>2443194</v>
      </c>
      <c r="B14" t="s">
        <v>2</v>
      </c>
      <c r="C14" t="s">
        <v>157</v>
      </c>
      <c r="D14" t="s">
        <v>158</v>
      </c>
      <c r="E14">
        <v>2.25</v>
      </c>
    </row>
    <row r="15" spans="1:5">
      <c r="A15">
        <v>2443210</v>
      </c>
      <c r="B15" t="s">
        <v>2</v>
      </c>
      <c r="C15" t="s">
        <v>157</v>
      </c>
      <c r="D15" t="s">
        <v>159</v>
      </c>
      <c r="E15">
        <v>2.63</v>
      </c>
    </row>
    <row r="16" spans="1:5">
      <c r="A16">
        <v>2443211</v>
      </c>
      <c r="B16" t="s">
        <v>2</v>
      </c>
      <c r="C16" t="s">
        <v>157</v>
      </c>
      <c r="D16" t="s">
        <v>159</v>
      </c>
      <c r="E16">
        <v>3.13</v>
      </c>
    </row>
    <row r="17" spans="1:5">
      <c r="A17">
        <v>2443215</v>
      </c>
      <c r="B17" t="s">
        <v>2</v>
      </c>
      <c r="C17" t="s">
        <v>157</v>
      </c>
      <c r="D17" t="s">
        <v>158</v>
      </c>
      <c r="E17">
        <v>3</v>
      </c>
    </row>
    <row r="18" spans="1:5">
      <c r="A18">
        <v>2443407</v>
      </c>
      <c r="B18" t="s">
        <v>2</v>
      </c>
      <c r="C18" t="s">
        <v>157</v>
      </c>
      <c r="D18" t="s">
        <v>159</v>
      </c>
      <c r="E18">
        <v>1.5</v>
      </c>
    </row>
    <row r="19" spans="1:5">
      <c r="A19">
        <v>2443413</v>
      </c>
      <c r="B19" t="s">
        <v>2</v>
      </c>
      <c r="C19" t="s">
        <v>157</v>
      </c>
      <c r="D19" t="s">
        <v>159</v>
      </c>
      <c r="E19">
        <v>4.13</v>
      </c>
    </row>
    <row r="20" spans="1:5">
      <c r="A20">
        <v>2443419</v>
      </c>
      <c r="B20" t="s">
        <v>2</v>
      </c>
      <c r="C20" t="s">
        <v>157</v>
      </c>
      <c r="D20" t="s">
        <v>158</v>
      </c>
      <c r="E20">
        <v>2.88</v>
      </c>
    </row>
    <row r="21" spans="1:5">
      <c r="A21">
        <v>2451795</v>
      </c>
      <c r="B21" t="s">
        <v>2</v>
      </c>
      <c r="C21" t="s">
        <v>157</v>
      </c>
      <c r="D21" t="s">
        <v>158</v>
      </c>
      <c r="E21">
        <v>3.13</v>
      </c>
    </row>
    <row r="22" spans="1:5">
      <c r="A22">
        <v>2451900</v>
      </c>
      <c r="B22" t="s">
        <v>2</v>
      </c>
      <c r="C22" t="s">
        <v>157</v>
      </c>
      <c r="D22" t="s">
        <v>158</v>
      </c>
      <c r="E22">
        <v>4.25</v>
      </c>
    </row>
    <row r="23" spans="1:5">
      <c r="A23">
        <v>2451905</v>
      </c>
      <c r="B23" t="s">
        <v>2</v>
      </c>
      <c r="C23" t="s">
        <v>157</v>
      </c>
      <c r="D23" t="s">
        <v>159</v>
      </c>
      <c r="E23">
        <v>2.38</v>
      </c>
    </row>
    <row r="24" spans="1:5">
      <c r="A24">
        <v>2451911</v>
      </c>
      <c r="B24" t="s">
        <v>2</v>
      </c>
      <c r="C24" t="s">
        <v>160</v>
      </c>
      <c r="E24">
        <v>2.38</v>
      </c>
    </row>
    <row r="25" spans="1:5">
      <c r="A25">
        <v>2451919</v>
      </c>
      <c r="B25" t="s">
        <v>2</v>
      </c>
      <c r="C25" t="s">
        <v>157</v>
      </c>
      <c r="D25" t="s">
        <v>159</v>
      </c>
      <c r="E25">
        <v>3.25</v>
      </c>
    </row>
    <row r="26" spans="1:5">
      <c r="A26">
        <v>2451922</v>
      </c>
      <c r="B26" t="s">
        <v>2</v>
      </c>
      <c r="C26" t="s">
        <v>157</v>
      </c>
      <c r="D26" t="s">
        <v>158</v>
      </c>
      <c r="E26">
        <v>2.13</v>
      </c>
    </row>
    <row r="27" spans="1:5">
      <c r="A27">
        <v>2451925</v>
      </c>
      <c r="B27" t="s">
        <v>2</v>
      </c>
      <c r="C27" t="s">
        <v>157</v>
      </c>
      <c r="D27" t="s">
        <v>159</v>
      </c>
      <c r="E27">
        <v>3.13</v>
      </c>
    </row>
    <row r="28" spans="1:5">
      <c r="A28">
        <v>2451932</v>
      </c>
      <c r="B28" t="s">
        <v>2</v>
      </c>
      <c r="C28" t="s">
        <v>157</v>
      </c>
      <c r="D28" t="s">
        <v>159</v>
      </c>
      <c r="E28">
        <v>3.38</v>
      </c>
    </row>
    <row r="29" spans="1:5">
      <c r="A29">
        <v>2453957</v>
      </c>
      <c r="B29" t="s">
        <v>2</v>
      </c>
      <c r="C29" t="s">
        <v>157</v>
      </c>
      <c r="D29" t="s">
        <v>158</v>
      </c>
      <c r="E29">
        <v>2.63</v>
      </c>
    </row>
    <row r="30" spans="1:5">
      <c r="A30">
        <v>2453961</v>
      </c>
      <c r="B30" t="s">
        <v>2</v>
      </c>
      <c r="C30" t="s">
        <v>157</v>
      </c>
      <c r="D30" t="s">
        <v>159</v>
      </c>
      <c r="E30">
        <v>5.13</v>
      </c>
    </row>
    <row r="31" spans="1:5">
      <c r="A31">
        <v>2454068</v>
      </c>
      <c r="B31" t="s">
        <v>2</v>
      </c>
      <c r="C31" t="s">
        <v>157</v>
      </c>
      <c r="D31" t="s">
        <v>159</v>
      </c>
      <c r="E31">
        <v>3.75</v>
      </c>
    </row>
    <row r="32" spans="1:5">
      <c r="A32">
        <v>2454073</v>
      </c>
      <c r="B32" t="s">
        <v>2</v>
      </c>
      <c r="C32" t="s">
        <v>157</v>
      </c>
      <c r="D32" t="s">
        <v>159</v>
      </c>
      <c r="E32">
        <v>3.5</v>
      </c>
    </row>
    <row r="33" spans="1:5">
      <c r="A33">
        <v>2454074</v>
      </c>
      <c r="B33" t="s">
        <v>2</v>
      </c>
      <c r="C33" t="s">
        <v>157</v>
      </c>
      <c r="D33" t="s">
        <v>159</v>
      </c>
      <c r="E33">
        <v>2.75</v>
      </c>
    </row>
    <row r="34" spans="1:5">
      <c r="A34">
        <v>2454076</v>
      </c>
      <c r="B34" t="s">
        <v>2</v>
      </c>
      <c r="C34" t="s">
        <v>157</v>
      </c>
      <c r="D34" t="s">
        <v>159</v>
      </c>
      <c r="E34">
        <v>2.75</v>
      </c>
    </row>
    <row r="35" spans="1:5">
      <c r="A35">
        <v>2454080</v>
      </c>
      <c r="B35" t="s">
        <v>2</v>
      </c>
      <c r="C35" t="s">
        <v>157</v>
      </c>
      <c r="D35" t="s">
        <v>159</v>
      </c>
      <c r="E35">
        <v>3.25</v>
      </c>
    </row>
    <row r="36" spans="1:5">
      <c r="A36">
        <v>2454084</v>
      </c>
      <c r="B36" t="s">
        <v>2</v>
      </c>
      <c r="C36" t="s">
        <v>157</v>
      </c>
      <c r="D36" t="s">
        <v>159</v>
      </c>
      <c r="E36">
        <v>2.38</v>
      </c>
    </row>
    <row r="37" spans="1:5">
      <c r="A37">
        <v>2454086</v>
      </c>
      <c r="B37" t="s">
        <v>2</v>
      </c>
      <c r="C37" t="s">
        <v>157</v>
      </c>
      <c r="D37" t="s">
        <v>158</v>
      </c>
      <c r="E37">
        <v>3.88</v>
      </c>
    </row>
    <row r="38" spans="1:5">
      <c r="A38">
        <v>2454088</v>
      </c>
      <c r="B38" t="s">
        <v>2</v>
      </c>
      <c r="C38" t="s">
        <v>157</v>
      </c>
      <c r="D38" t="s">
        <v>159</v>
      </c>
      <c r="E38">
        <v>3</v>
      </c>
    </row>
    <row r="39" spans="1:5">
      <c r="A39">
        <v>2454089</v>
      </c>
      <c r="B39" t="s">
        <v>2</v>
      </c>
      <c r="C39" t="s">
        <v>157</v>
      </c>
      <c r="D39" t="s">
        <v>158</v>
      </c>
      <c r="E39">
        <v>3.25</v>
      </c>
    </row>
    <row r="40" spans="1:5">
      <c r="A40">
        <v>2454090</v>
      </c>
      <c r="B40" t="s">
        <v>2</v>
      </c>
      <c r="C40" t="s">
        <v>157</v>
      </c>
      <c r="D40" t="s">
        <v>159</v>
      </c>
      <c r="E40">
        <v>3</v>
      </c>
    </row>
    <row r="41" spans="1:5">
      <c r="A41">
        <v>2454460</v>
      </c>
      <c r="B41" t="s">
        <v>2</v>
      </c>
      <c r="C41" t="s">
        <v>157</v>
      </c>
      <c r="D41" t="s">
        <v>158</v>
      </c>
      <c r="E41">
        <v>2.4300000000000002</v>
      </c>
    </row>
    <row r="42" spans="1:5">
      <c r="A42">
        <v>2454461</v>
      </c>
      <c r="B42" t="s">
        <v>2</v>
      </c>
      <c r="C42" t="s">
        <v>157</v>
      </c>
      <c r="D42" t="s">
        <v>159</v>
      </c>
      <c r="E42">
        <v>4</v>
      </c>
    </row>
    <row r="43" spans="1:5">
      <c r="A43">
        <v>2454494</v>
      </c>
      <c r="B43" t="s">
        <v>2</v>
      </c>
      <c r="C43" t="s">
        <v>157</v>
      </c>
      <c r="D43" t="s">
        <v>159</v>
      </c>
      <c r="E43">
        <v>3</v>
      </c>
    </row>
    <row r="44" spans="1:5">
      <c r="A44">
        <v>2454600</v>
      </c>
      <c r="B44" t="s">
        <v>2</v>
      </c>
      <c r="C44" t="s">
        <v>157</v>
      </c>
      <c r="D44" t="s">
        <v>159</v>
      </c>
      <c r="E44">
        <v>1.5</v>
      </c>
    </row>
    <row r="45" spans="1:5">
      <c r="A45">
        <v>2456447</v>
      </c>
      <c r="B45" t="s">
        <v>2</v>
      </c>
      <c r="C45" t="s">
        <v>157</v>
      </c>
      <c r="D45" t="s">
        <v>158</v>
      </c>
      <c r="E45">
        <v>3</v>
      </c>
    </row>
    <row r="46" spans="1:5">
      <c r="A46">
        <v>2456450</v>
      </c>
      <c r="B46" t="s">
        <v>2</v>
      </c>
      <c r="C46" t="s">
        <v>157</v>
      </c>
      <c r="D46" t="s">
        <v>159</v>
      </c>
      <c r="E46">
        <v>2.38</v>
      </c>
    </row>
    <row r="47" spans="1:5">
      <c r="A47">
        <v>2456456</v>
      </c>
      <c r="B47" t="s">
        <v>2</v>
      </c>
      <c r="C47" t="s">
        <v>157</v>
      </c>
      <c r="D47" t="s">
        <v>158</v>
      </c>
      <c r="E47">
        <v>2.5</v>
      </c>
    </row>
    <row r="48" spans="1:5">
      <c r="A48">
        <v>2456459</v>
      </c>
      <c r="B48" t="s">
        <v>2</v>
      </c>
      <c r="C48" t="s">
        <v>157</v>
      </c>
      <c r="D48" t="s">
        <v>158</v>
      </c>
      <c r="E48">
        <v>3.88</v>
      </c>
    </row>
    <row r="49" spans="1:5">
      <c r="A49">
        <v>2456460</v>
      </c>
      <c r="B49" t="s">
        <v>2</v>
      </c>
      <c r="C49" t="s">
        <v>157</v>
      </c>
      <c r="D49" t="s">
        <v>159</v>
      </c>
      <c r="E49">
        <v>2.63</v>
      </c>
    </row>
    <row r="50" spans="1:5">
      <c r="A50">
        <v>2456463</v>
      </c>
      <c r="B50" t="s">
        <v>2</v>
      </c>
      <c r="C50" t="s">
        <v>157</v>
      </c>
      <c r="D50" t="s">
        <v>159</v>
      </c>
      <c r="E50">
        <v>2.5</v>
      </c>
    </row>
    <row r="51" spans="1:5">
      <c r="A51">
        <v>2456625</v>
      </c>
      <c r="B51" t="s">
        <v>2</v>
      </c>
      <c r="C51" t="s">
        <v>157</v>
      </c>
      <c r="D51" t="s">
        <v>159</v>
      </c>
      <c r="E51">
        <v>3.13</v>
      </c>
    </row>
    <row r="52" spans="1:5">
      <c r="A52">
        <v>2456811</v>
      </c>
      <c r="B52" t="s">
        <v>2</v>
      </c>
      <c r="C52" t="s">
        <v>157</v>
      </c>
      <c r="D52" t="s">
        <v>159</v>
      </c>
      <c r="E52">
        <v>3.25</v>
      </c>
    </row>
    <row r="53" spans="1:5">
      <c r="A53">
        <v>2456933</v>
      </c>
      <c r="B53" t="s">
        <v>2</v>
      </c>
      <c r="C53" t="s">
        <v>157</v>
      </c>
      <c r="D53" t="s">
        <v>159</v>
      </c>
      <c r="E53">
        <v>2.5</v>
      </c>
    </row>
    <row r="54" spans="1:5">
      <c r="A54">
        <v>2456936</v>
      </c>
      <c r="B54" t="s">
        <v>2</v>
      </c>
      <c r="C54" t="s">
        <v>157</v>
      </c>
      <c r="D54" t="s">
        <v>158</v>
      </c>
      <c r="E54">
        <v>2.13</v>
      </c>
    </row>
    <row r="55" spans="1:5">
      <c r="A55">
        <v>2465685</v>
      </c>
      <c r="B55" t="s">
        <v>2</v>
      </c>
      <c r="C55" t="s">
        <v>157</v>
      </c>
      <c r="D55" t="s">
        <v>159</v>
      </c>
      <c r="E55">
        <v>4.13</v>
      </c>
    </row>
    <row r="56" spans="1:5">
      <c r="A56">
        <v>2465686</v>
      </c>
      <c r="B56" t="s">
        <v>2</v>
      </c>
      <c r="C56" t="s">
        <v>157</v>
      </c>
      <c r="D56" t="s">
        <v>159</v>
      </c>
      <c r="E56">
        <v>2.5</v>
      </c>
    </row>
    <row r="57" spans="1:5">
      <c r="A57">
        <v>2465689</v>
      </c>
      <c r="B57" t="s">
        <v>2</v>
      </c>
      <c r="C57" t="s">
        <v>157</v>
      </c>
      <c r="D57" t="s">
        <v>159</v>
      </c>
      <c r="E57">
        <v>2.88</v>
      </c>
    </row>
    <row r="58" spans="1:5">
      <c r="A58">
        <v>2465799</v>
      </c>
      <c r="B58" t="s">
        <v>2</v>
      </c>
      <c r="C58" t="s">
        <v>157</v>
      </c>
      <c r="D58" t="s">
        <v>158</v>
      </c>
      <c r="E58">
        <v>2.13</v>
      </c>
    </row>
    <row r="59" spans="1:5">
      <c r="A59">
        <v>2465800</v>
      </c>
      <c r="B59" t="s">
        <v>2</v>
      </c>
      <c r="C59" t="s">
        <v>157</v>
      </c>
      <c r="D59" t="s">
        <v>158</v>
      </c>
      <c r="E59">
        <v>3.38</v>
      </c>
    </row>
    <row r="60" spans="1:5">
      <c r="A60">
        <v>2465802</v>
      </c>
      <c r="B60" t="s">
        <v>2</v>
      </c>
      <c r="C60" t="s">
        <v>157</v>
      </c>
      <c r="D60" t="s">
        <v>158</v>
      </c>
      <c r="E60">
        <v>2.88</v>
      </c>
    </row>
    <row r="61" spans="1:5">
      <c r="A61">
        <v>2465803</v>
      </c>
      <c r="B61" t="s">
        <v>2</v>
      </c>
      <c r="C61" t="s">
        <v>157</v>
      </c>
      <c r="D61" t="s">
        <v>159</v>
      </c>
      <c r="E61">
        <v>3.25</v>
      </c>
    </row>
    <row r="62" spans="1:5">
      <c r="A62">
        <v>2465808</v>
      </c>
      <c r="B62" t="s">
        <v>2</v>
      </c>
      <c r="C62" t="s">
        <v>157</v>
      </c>
      <c r="D62" t="s">
        <v>159</v>
      </c>
      <c r="E62">
        <v>3.25</v>
      </c>
    </row>
    <row r="63" spans="1:5">
      <c r="A63">
        <v>2467455</v>
      </c>
      <c r="B63" t="s">
        <v>2</v>
      </c>
      <c r="C63" t="s">
        <v>157</v>
      </c>
      <c r="D63" t="s">
        <v>158</v>
      </c>
      <c r="E63">
        <v>3.88</v>
      </c>
    </row>
    <row r="64" spans="1:5">
      <c r="A64">
        <v>2467466</v>
      </c>
      <c r="B64" t="s">
        <v>2</v>
      </c>
      <c r="C64" t="s">
        <v>157</v>
      </c>
      <c r="D64" t="s">
        <v>158</v>
      </c>
      <c r="E64">
        <v>2.75</v>
      </c>
    </row>
    <row r="65" spans="1:5">
      <c r="A65">
        <v>2467471</v>
      </c>
      <c r="B65" t="s">
        <v>2</v>
      </c>
      <c r="C65" t="s">
        <v>157</v>
      </c>
      <c r="D65" t="s">
        <v>158</v>
      </c>
      <c r="E65">
        <v>3</v>
      </c>
    </row>
    <row r="66" spans="1:5">
      <c r="A66">
        <v>2467477</v>
      </c>
      <c r="B66" t="s">
        <v>2</v>
      </c>
      <c r="C66" t="s">
        <v>157</v>
      </c>
      <c r="D66" t="s">
        <v>158</v>
      </c>
      <c r="E66">
        <v>2.13</v>
      </c>
    </row>
    <row r="67" spans="1:5">
      <c r="A67">
        <v>2467622</v>
      </c>
      <c r="B67" t="s">
        <v>2</v>
      </c>
      <c r="C67" t="s">
        <v>157</v>
      </c>
      <c r="D67" t="s">
        <v>158</v>
      </c>
      <c r="E67">
        <v>3.25</v>
      </c>
    </row>
    <row r="68" spans="1:5">
      <c r="A68">
        <v>2467625</v>
      </c>
      <c r="B68" t="s">
        <v>2</v>
      </c>
      <c r="C68" t="s">
        <v>157</v>
      </c>
      <c r="D68" t="s">
        <v>158</v>
      </c>
      <c r="E68">
        <v>3.25</v>
      </c>
    </row>
    <row r="69" spans="1:5">
      <c r="A69">
        <v>2467630</v>
      </c>
      <c r="B69" t="s">
        <v>2</v>
      </c>
      <c r="C69" t="s">
        <v>157</v>
      </c>
      <c r="D69" t="s">
        <v>158</v>
      </c>
      <c r="E69">
        <v>1.88</v>
      </c>
    </row>
    <row r="70" spans="1:5">
      <c r="A70">
        <v>2467632</v>
      </c>
      <c r="B70" t="s">
        <v>2</v>
      </c>
      <c r="C70" t="s">
        <v>157</v>
      </c>
      <c r="D70" t="s">
        <v>158</v>
      </c>
      <c r="E70">
        <v>3.13</v>
      </c>
    </row>
    <row r="71" spans="1:5">
      <c r="A71">
        <v>2467930</v>
      </c>
      <c r="B71" t="s">
        <v>2</v>
      </c>
      <c r="C71" t="s">
        <v>157</v>
      </c>
      <c r="D71" t="s">
        <v>159</v>
      </c>
      <c r="E71">
        <v>2.88</v>
      </c>
    </row>
    <row r="72" spans="1:5">
      <c r="A72">
        <v>2467935</v>
      </c>
      <c r="B72" t="s">
        <v>2</v>
      </c>
      <c r="C72" t="s">
        <v>157</v>
      </c>
      <c r="D72" t="s">
        <v>159</v>
      </c>
      <c r="E72">
        <v>2.75</v>
      </c>
    </row>
    <row r="73" spans="1:5">
      <c r="A73">
        <v>2467937</v>
      </c>
      <c r="B73" t="s">
        <v>2</v>
      </c>
      <c r="C73" t="s">
        <v>157</v>
      </c>
      <c r="D73" t="s">
        <v>159</v>
      </c>
      <c r="E73">
        <v>3.63</v>
      </c>
    </row>
    <row r="74" spans="1:5">
      <c r="A74">
        <v>2468023</v>
      </c>
      <c r="B74" t="s">
        <v>2</v>
      </c>
      <c r="C74" t="s">
        <v>157</v>
      </c>
      <c r="D74" t="s">
        <v>158</v>
      </c>
      <c r="E74">
        <v>2.25</v>
      </c>
    </row>
    <row r="75" spans="1:5">
      <c r="A75">
        <v>2468025</v>
      </c>
      <c r="B75" t="s">
        <v>2</v>
      </c>
      <c r="C75" t="s">
        <v>157</v>
      </c>
      <c r="D75" t="s">
        <v>159</v>
      </c>
      <c r="E75">
        <v>4.5</v>
      </c>
    </row>
    <row r="76" spans="1:5">
      <c r="A76">
        <v>2469961</v>
      </c>
      <c r="B76" t="s">
        <v>2</v>
      </c>
      <c r="C76" t="s">
        <v>157</v>
      </c>
      <c r="D76" t="s">
        <v>158</v>
      </c>
      <c r="E76">
        <v>3.5</v>
      </c>
    </row>
    <row r="77" spans="1:5">
      <c r="A77">
        <v>2470134</v>
      </c>
      <c r="B77" t="s">
        <v>2</v>
      </c>
      <c r="C77" t="s">
        <v>157</v>
      </c>
      <c r="D77" t="s">
        <v>158</v>
      </c>
      <c r="E77">
        <v>2.75</v>
      </c>
    </row>
    <row r="78" spans="1:5">
      <c r="A78">
        <v>2470138</v>
      </c>
      <c r="B78" t="s">
        <v>2</v>
      </c>
      <c r="C78" t="s">
        <v>157</v>
      </c>
      <c r="D78" t="s">
        <v>159</v>
      </c>
      <c r="E78">
        <v>3</v>
      </c>
    </row>
    <row r="79" spans="1:5">
      <c r="A79">
        <v>2470304</v>
      </c>
      <c r="B79" t="s">
        <v>2</v>
      </c>
      <c r="C79" t="s">
        <v>157</v>
      </c>
      <c r="D79" t="s">
        <v>158</v>
      </c>
      <c r="E79">
        <v>5.25</v>
      </c>
    </row>
    <row r="80" spans="1:5">
      <c r="A80">
        <v>2470307</v>
      </c>
      <c r="B80" t="s">
        <v>2</v>
      </c>
      <c r="C80" t="s">
        <v>157</v>
      </c>
      <c r="D80" t="s">
        <v>159</v>
      </c>
      <c r="E80">
        <v>4.13</v>
      </c>
    </row>
    <row r="81" spans="1:5">
      <c r="A81">
        <v>2470311</v>
      </c>
      <c r="B81" t="s">
        <v>2</v>
      </c>
      <c r="C81" t="s">
        <v>157</v>
      </c>
      <c r="D81" t="s">
        <v>158</v>
      </c>
      <c r="E81">
        <v>1.5</v>
      </c>
    </row>
    <row r="82" spans="1:5">
      <c r="A82">
        <v>2477383</v>
      </c>
      <c r="B82" t="s">
        <v>2</v>
      </c>
      <c r="C82" t="s">
        <v>157</v>
      </c>
      <c r="D82" t="s">
        <v>159</v>
      </c>
      <c r="E82">
        <v>3.13</v>
      </c>
    </row>
    <row r="83" spans="1:5">
      <c r="A83">
        <v>2477497</v>
      </c>
      <c r="B83" t="s">
        <v>2</v>
      </c>
      <c r="C83" t="s">
        <v>157</v>
      </c>
      <c r="D83" t="s">
        <v>159</v>
      </c>
      <c r="E83">
        <v>2.63</v>
      </c>
    </row>
    <row r="84" spans="1:5">
      <c r="A84">
        <v>2477498</v>
      </c>
      <c r="B84" t="s">
        <v>2</v>
      </c>
      <c r="C84" t="s">
        <v>157</v>
      </c>
      <c r="D84" t="s">
        <v>158</v>
      </c>
      <c r="E84">
        <v>3</v>
      </c>
    </row>
    <row r="85" spans="1:5">
      <c r="A85">
        <v>2477501</v>
      </c>
      <c r="B85" t="s">
        <v>2</v>
      </c>
      <c r="C85" t="s">
        <v>157</v>
      </c>
      <c r="D85" t="s">
        <v>158</v>
      </c>
      <c r="E85">
        <v>2</v>
      </c>
    </row>
    <row r="86" spans="1:5">
      <c r="A86">
        <v>2477502</v>
      </c>
      <c r="B86" t="s">
        <v>2</v>
      </c>
      <c r="C86" t="s">
        <v>157</v>
      </c>
      <c r="D86" t="s">
        <v>158</v>
      </c>
      <c r="E86">
        <v>2.13</v>
      </c>
    </row>
    <row r="87" spans="1:5">
      <c r="A87">
        <v>2477504</v>
      </c>
      <c r="B87" t="s">
        <v>2</v>
      </c>
      <c r="C87" t="s">
        <v>157</v>
      </c>
      <c r="D87" t="s">
        <v>158</v>
      </c>
      <c r="E87">
        <v>3</v>
      </c>
    </row>
    <row r="88" spans="1:5">
      <c r="A88">
        <v>2477506</v>
      </c>
      <c r="B88" t="s">
        <v>2</v>
      </c>
      <c r="C88" t="s">
        <v>157</v>
      </c>
      <c r="D88" t="s">
        <v>158</v>
      </c>
      <c r="E88">
        <v>1.88</v>
      </c>
    </row>
    <row r="89" spans="1:5">
      <c r="A89">
        <v>2477509</v>
      </c>
      <c r="B89" t="s">
        <v>2</v>
      </c>
      <c r="C89" t="s">
        <v>157</v>
      </c>
      <c r="D89" t="s">
        <v>159</v>
      </c>
      <c r="E89">
        <v>2.5</v>
      </c>
    </row>
    <row r="90" spans="1:5">
      <c r="A90">
        <v>2477515</v>
      </c>
      <c r="B90" t="s">
        <v>2</v>
      </c>
      <c r="C90" t="s">
        <v>157</v>
      </c>
      <c r="D90" t="s">
        <v>158</v>
      </c>
      <c r="E90">
        <v>2</v>
      </c>
    </row>
    <row r="91" spans="1:5">
      <c r="A91">
        <v>2477516</v>
      </c>
      <c r="B91" t="s">
        <v>2</v>
      </c>
      <c r="C91" t="s">
        <v>157</v>
      </c>
      <c r="D91" t="s">
        <v>158</v>
      </c>
      <c r="E91">
        <v>3</v>
      </c>
    </row>
  </sheetData>
  <phoneticPr fontId="3" type="noConversion"/>
  <pageMargins left="0.7" right="0.7" top="0.75" bottom="0.75" header="0.3" footer="0.3"/>
  <headerFooter alignWithMargins="0"/>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O13"/>
  <sheetViews>
    <sheetView workbookViewId="0">
      <selection activeCell="G14" sqref="G14"/>
    </sheetView>
  </sheetViews>
  <sheetFormatPr defaultRowHeight="15"/>
  <sheetData>
    <row r="1" spans="1:15" ht="16.5" thickBot="1">
      <c r="A1" s="8"/>
      <c r="B1" s="9" t="s">
        <v>161</v>
      </c>
      <c r="C1" s="9" t="s">
        <v>162</v>
      </c>
    </row>
    <row r="2" spans="1:15" ht="16.5" thickBot="1">
      <c r="A2" s="10" t="s">
        <v>163</v>
      </c>
      <c r="B2" s="11">
        <v>0.48</v>
      </c>
      <c r="C2" s="11">
        <v>0.25</v>
      </c>
      <c r="E2" s="12">
        <f>C2-B2</f>
        <v>-0.22999999999999998</v>
      </c>
      <c r="O2" t="s">
        <v>164</v>
      </c>
    </row>
    <row r="3" spans="1:15" ht="16.5" thickBot="1">
      <c r="A3" s="10" t="s">
        <v>165</v>
      </c>
      <c r="B3" s="13">
        <v>23</v>
      </c>
      <c r="C3" s="13">
        <v>21</v>
      </c>
      <c r="E3">
        <f>B3^2</f>
        <v>529</v>
      </c>
      <c r="F3">
        <f>C3^2</f>
        <v>441</v>
      </c>
      <c r="H3">
        <f>(B4-1)*E3</f>
        <v>10580</v>
      </c>
      <c r="I3">
        <f>(C4-1)*F3</f>
        <v>8820</v>
      </c>
      <c r="K3">
        <f>I3+H3</f>
        <v>19400</v>
      </c>
      <c r="M3">
        <f>K3/I4</f>
        <v>485</v>
      </c>
      <c r="O3" s="3">
        <f>SQRT(M3)</f>
        <v>22.022715545545239</v>
      </c>
    </row>
    <row r="4" spans="1:15" ht="16.5" thickBot="1">
      <c r="A4" s="14" t="s">
        <v>166</v>
      </c>
      <c r="B4" s="13">
        <v>21</v>
      </c>
      <c r="C4" s="13">
        <v>21</v>
      </c>
      <c r="I4">
        <f>B4+C4-2</f>
        <v>40</v>
      </c>
    </row>
    <row r="6" spans="1:15">
      <c r="E6">
        <f>1/B4</f>
        <v>4.7619047619047616E-2</v>
      </c>
      <c r="F6">
        <f>1/C4</f>
        <v>4.7619047619047616E-2</v>
      </c>
      <c r="H6">
        <f>E6+F6</f>
        <v>9.5238095238095233E-2</v>
      </c>
      <c r="J6">
        <f>SQRT(H6)</f>
        <v>0.30860669992418382</v>
      </c>
    </row>
    <row r="9" spans="1:15">
      <c r="E9" t="e">
        <f ca="1">_xlfn.T.INV.2T(0.05,(B4+C4-2))</f>
        <v>#NAME?</v>
      </c>
    </row>
    <row r="11" spans="1:15">
      <c r="E11" s="3" t="e">
        <f ca="1">E9*O3*J6/100</f>
        <v>#NAME?</v>
      </c>
      <c r="G11" s="12" t="e">
        <f ca="1">E11+E2</f>
        <v>#NAME?</v>
      </c>
    </row>
    <row r="13" spans="1:15">
      <c r="E13" s="12" t="e">
        <f ca="1">E2-E11</f>
        <v>#NAME?</v>
      </c>
    </row>
  </sheetData>
  <phoneticPr fontId="3" type="noConversion"/>
  <pageMargins left="0.7" right="0.7" top="0.75" bottom="0.75" header="0.3" footer="0.3"/>
  <pageSetup orientation="portrait" verticalDpi="0" r:id="rId1"/>
  <headerFooter alignWithMargins="0"/>
</worksheet>
</file>

<file path=xl/worksheets/sheet7.xml><?xml version="1.0" encoding="utf-8"?>
<worksheet xmlns="http://schemas.openxmlformats.org/spreadsheetml/2006/main" xmlns:r="http://schemas.openxmlformats.org/officeDocument/2006/relationships">
  <dimension ref="A1:O13"/>
  <sheetViews>
    <sheetView workbookViewId="0">
      <selection activeCell="G35" sqref="G35"/>
    </sheetView>
  </sheetViews>
  <sheetFormatPr defaultRowHeight="15"/>
  <sheetData>
    <row r="1" spans="1:15" ht="16.5" thickBot="1">
      <c r="A1" s="8"/>
      <c r="B1" s="9" t="s">
        <v>161</v>
      </c>
      <c r="C1" s="9" t="s">
        <v>162</v>
      </c>
    </row>
    <row r="2" spans="1:15" ht="16.5" thickBot="1">
      <c r="A2" s="10" t="s">
        <v>167</v>
      </c>
      <c r="B2" s="11">
        <v>0.26</v>
      </c>
      <c r="C2" s="11">
        <v>0.22</v>
      </c>
      <c r="E2" s="12">
        <f>C2-B2</f>
        <v>-4.0000000000000008E-2</v>
      </c>
      <c r="O2" t="s">
        <v>164</v>
      </c>
    </row>
    <row r="3" spans="1:15" ht="16.5" thickBot="1">
      <c r="A3" s="10" t="s">
        <v>165</v>
      </c>
      <c r="B3" s="13">
        <v>22</v>
      </c>
      <c r="C3" s="13">
        <v>26</v>
      </c>
      <c r="E3">
        <f>B3^2</f>
        <v>484</v>
      </c>
      <c r="F3">
        <f>C3^2</f>
        <v>676</v>
      </c>
      <c r="H3">
        <f>(B4-1)*E3</f>
        <v>9680</v>
      </c>
      <c r="I3">
        <f>(C4-1)*F3</f>
        <v>13520</v>
      </c>
      <c r="K3">
        <f>I3+H3</f>
        <v>23200</v>
      </c>
      <c r="M3">
        <f>K3/I4</f>
        <v>580</v>
      </c>
      <c r="O3" s="3">
        <f>SQRT(M3)</f>
        <v>24.083189157584592</v>
      </c>
    </row>
    <row r="4" spans="1:15" ht="16.5" thickBot="1">
      <c r="A4" s="10" t="s">
        <v>166</v>
      </c>
      <c r="B4" s="13">
        <v>21</v>
      </c>
      <c r="C4" s="13">
        <v>21</v>
      </c>
      <c r="I4">
        <f>B4+C4-2</f>
        <v>40</v>
      </c>
    </row>
    <row r="6" spans="1:15">
      <c r="E6">
        <f>1/B4</f>
        <v>4.7619047619047616E-2</v>
      </c>
      <c r="F6">
        <f>1/C4</f>
        <v>4.7619047619047616E-2</v>
      </c>
      <c r="H6">
        <f>E6+F6</f>
        <v>9.5238095238095233E-2</v>
      </c>
      <c r="J6">
        <f>SQRT(H6)</f>
        <v>0.30860669992418382</v>
      </c>
    </row>
    <row r="9" spans="1:15">
      <c r="E9" t="e">
        <f ca="1">_xlfn.T.INV.2T(0.05,(B4+C4-2))</f>
        <v>#NAME?</v>
      </c>
    </row>
    <row r="11" spans="1:15">
      <c r="E11" s="3" t="e">
        <f ca="1">E9*O3*J6/100</f>
        <v>#NAME?</v>
      </c>
      <c r="G11" s="12" t="e">
        <f ca="1">E11+E2</f>
        <v>#NAME?</v>
      </c>
    </row>
    <row r="13" spans="1:15">
      <c r="E13" s="12" t="e">
        <f ca="1">E2-E11</f>
        <v>#NAME?</v>
      </c>
    </row>
  </sheetData>
  <phoneticPr fontId="3" type="noConversion"/>
  <pageMargins left="0.7" right="0.7" top="0.75" bottom="0.75" header="0.3" footer="0.3"/>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anchor_adjust Ex 3</vt:lpstr>
      <vt:lpstr>clean_and_moral Ex 4</vt:lpstr>
      <vt:lpstr>gender_math_IAT Ex 5</vt:lpstr>
      <vt:lpstr>superstition_golf Ex 6 7</vt:lpstr>
      <vt:lpstr>flag_priming</vt:lpstr>
      <vt:lpstr>Carpenter1</vt:lpstr>
      <vt:lpstr>Carpenter2</vt:lpstr>
    </vt:vector>
  </TitlesOfParts>
  <Company>Dominican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Geoff Cumming</cp:lastModifiedBy>
  <dcterms:created xsi:type="dcterms:W3CDTF">2015-07-20T19:05:02Z</dcterms:created>
  <dcterms:modified xsi:type="dcterms:W3CDTF">2015-10-21T07:18:22Z</dcterms:modified>
</cp:coreProperties>
</file>