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U114167\Desktop\Reporting BAM\Mensuel_LCR\LCR_Février_2025\"/>
    </mc:Choice>
  </mc:AlternateContent>
  <xr:revisionPtr revIDLastSave="0" documentId="13_ncr:1_{A61F46D0-7B84-4F10-B6A5-214427FE3B84}" xr6:coauthVersionLast="47" xr6:coauthVersionMax="47" xr10:uidLastSave="{00000000-0000-0000-0000-000000000000}"/>
  <bookViews>
    <workbookView xWindow="-120" yWindow="-120" windowWidth="24240" windowHeight="13020" xr2:uid="{508B5C60-190C-4F6F-81AD-E520F8408C1A}"/>
  </bookViews>
  <sheets>
    <sheet name="Etat 331" sheetId="1" r:id="rId1"/>
  </sheets>
  <externalReferences>
    <externalReference r:id="rId2"/>
  </externalReferenc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1" l="1"/>
  <c r="F19" i="1"/>
  <c r="F141" i="1"/>
  <c r="F140" i="1"/>
  <c r="F139" i="1"/>
  <c r="F138" i="1"/>
  <c r="F137" i="1"/>
  <c r="F135" i="1"/>
  <c r="F134" i="1"/>
  <c r="F133" i="1"/>
  <c r="F132" i="1"/>
  <c r="F130" i="1"/>
  <c r="F129" i="1"/>
  <c r="F128" i="1"/>
  <c r="F127" i="1"/>
  <c r="F126" i="1"/>
  <c r="F124" i="1"/>
  <c r="D123" i="1"/>
  <c r="F123" i="1" s="1"/>
  <c r="F122" i="1"/>
  <c r="F121" i="1"/>
  <c r="F119" i="1"/>
  <c r="F118" i="1"/>
  <c r="F115" i="1"/>
  <c r="F114" i="1"/>
  <c r="F113" i="1"/>
  <c r="F112" i="1"/>
  <c r="F111" i="1"/>
  <c r="F110" i="1"/>
  <c r="F108" i="1"/>
  <c r="F107" i="1"/>
  <c r="F104" i="1"/>
  <c r="F103" i="1"/>
  <c r="F102" i="1"/>
  <c r="F101" i="1"/>
  <c r="F100" i="1"/>
  <c r="F99" i="1"/>
  <c r="F98" i="1"/>
  <c r="F97" i="1"/>
  <c r="F96" i="1"/>
  <c r="F94" i="1"/>
  <c r="F93" i="1"/>
  <c r="F92" i="1"/>
  <c r="F91" i="1"/>
  <c r="F90" i="1"/>
  <c r="F87" i="1"/>
  <c r="F86" i="1"/>
  <c r="F85" i="1"/>
  <c r="F84" i="1"/>
  <c r="F83" i="1"/>
  <c r="F81" i="1"/>
  <c r="F80" i="1"/>
  <c r="F79" i="1"/>
  <c r="F78" i="1"/>
  <c r="F77" i="1"/>
  <c r="F74" i="1"/>
  <c r="F73" i="1"/>
  <c r="F71" i="1"/>
  <c r="F70" i="1"/>
  <c r="F68" i="1"/>
  <c r="F67" i="1"/>
  <c r="F66" i="1"/>
  <c r="F65" i="1"/>
  <c r="F64" i="1"/>
  <c r="F62" i="1"/>
  <c r="F61" i="1"/>
  <c r="F60" i="1"/>
  <c r="F59" i="1"/>
  <c r="F58" i="1"/>
  <c r="F57" i="1"/>
  <c r="F56" i="1"/>
  <c r="F54" i="1"/>
  <c r="F53" i="1"/>
  <c r="F52" i="1"/>
  <c r="F51" i="1"/>
  <c r="F50" i="1"/>
  <c r="F49" i="1"/>
  <c r="F47" i="1"/>
  <c r="F46" i="1"/>
  <c r="F45" i="1"/>
  <c r="F43" i="1"/>
  <c r="F42" i="1"/>
  <c r="F41" i="1"/>
  <c r="F38" i="1"/>
  <c r="F37" i="1"/>
  <c r="F33" i="1"/>
  <c r="F32" i="1"/>
  <c r="F31" i="1"/>
  <c r="F27" i="1"/>
  <c r="F26" i="1"/>
  <c r="F25" i="1"/>
  <c r="F22" i="1"/>
  <c r="F21" i="1"/>
  <c r="F18" i="1"/>
  <c r="F16" i="1"/>
  <c r="F15" i="1"/>
  <c r="F35" i="1" l="1"/>
  <c r="F14" i="1"/>
  <c r="F116" i="1"/>
  <c r="F34" i="1" l="1"/>
  <c r="F12" i="1" l="1"/>
  <c r="F30" i="1"/>
  <c r="F142" i="1"/>
</calcChain>
</file>

<file path=xl/sharedStrings.xml><?xml version="1.0" encoding="utf-8"?>
<sst xmlns="http://schemas.openxmlformats.org/spreadsheetml/2006/main" count="252" uniqueCount="224">
  <si>
    <t xml:space="preserve">ETAT DE CALCUL DU RATIO DE LIQUIDITE SUR BASE INDIVIDUELLE </t>
  </si>
  <si>
    <t xml:space="preserve">        Code établissement                   Date :                  Mois                          An                                            Code document                            Code monnaie</t>
  </si>
  <si>
    <t>(Montants en milliers de dirhams)</t>
  </si>
  <si>
    <t>Code ligne</t>
  </si>
  <si>
    <t>Libellé</t>
  </si>
  <si>
    <t>Montant</t>
  </si>
  <si>
    <t>Quotité</t>
  </si>
  <si>
    <t>Montant pondéré</t>
  </si>
  <si>
    <t>T010</t>
  </si>
  <si>
    <t>ACTIFS LIQUIDES DE HAUTE QUALITE</t>
  </si>
  <si>
    <t>T020</t>
  </si>
  <si>
    <t>Actifs ajustés niveau 1</t>
  </si>
  <si>
    <t>T030</t>
  </si>
  <si>
    <t>Actifs niveau 1</t>
  </si>
  <si>
    <t>L010</t>
  </si>
  <si>
    <t>Valeurs en caisse</t>
  </si>
  <si>
    <t>L020</t>
  </si>
  <si>
    <t>Excédent des avoirs auprès de la banque centrale selon les modalités définies par BAM</t>
  </si>
  <si>
    <t>Titres de créances pondérés à 0%</t>
  </si>
  <si>
    <t>L030</t>
  </si>
  <si>
    <t>Emis ou garantis par l'Etat ou Bank Al-Maghrib</t>
  </si>
  <si>
    <t>L040</t>
  </si>
  <si>
    <t>Emis ou garantis par les Etats, les banques centrales, les organismes publics, la BRI, le FMI, la CE ou les banques multilatérales de développement</t>
  </si>
  <si>
    <t>Titres de créances non pondérés à 0%</t>
  </si>
  <si>
    <t>L050</t>
  </si>
  <si>
    <t>Emis en monnaie locale par l'Etat ou la banque centrale des pays où la banque encourt un risque de liquidité ou de son pays d'origine</t>
  </si>
  <si>
    <t>L060</t>
  </si>
  <si>
    <t>Emis en monnaie étrangère par un Etat ou une banque centrale dans la mesure où la détention de ces titres correspond aux besoins des opérations de la banque dans la juridiction concernée</t>
  </si>
  <si>
    <t>T040</t>
  </si>
  <si>
    <t>Actifs ajustés niveau 2A</t>
  </si>
  <si>
    <t>T050</t>
  </si>
  <si>
    <t>Actifs niveau 2A</t>
  </si>
  <si>
    <t>L070</t>
  </si>
  <si>
    <t>L080</t>
  </si>
  <si>
    <t>L090</t>
  </si>
  <si>
    <t xml:space="preserve">Obligations sécurisées </t>
  </si>
  <si>
    <t>L100</t>
  </si>
  <si>
    <t>OPCVM selon les modalités définies par BAM</t>
  </si>
  <si>
    <t>T060</t>
  </si>
  <si>
    <t>Actifs ajustés niveau 2B</t>
  </si>
  <si>
    <t>T070</t>
  </si>
  <si>
    <t>Actifs niveau 2B</t>
  </si>
  <si>
    <t>L110</t>
  </si>
  <si>
    <t xml:space="preserve">Titres émis par des fonds de placements collectifs en titrisation de créances hypothécaires </t>
  </si>
  <si>
    <t>L120</t>
  </si>
  <si>
    <t>L130</t>
  </si>
  <si>
    <t>Actions ordinaires des entreprises du principal indice boursier</t>
  </si>
  <si>
    <t>T080</t>
  </si>
  <si>
    <t>SORTIES NETTES DE TRESORERIE</t>
  </si>
  <si>
    <t>T090</t>
  </si>
  <si>
    <t xml:space="preserve">Sorties de trésorerie </t>
  </si>
  <si>
    <t xml:space="preserve">Dépôts des particuliers </t>
  </si>
  <si>
    <t xml:space="preserve"> </t>
  </si>
  <si>
    <t>L140</t>
  </si>
  <si>
    <t xml:space="preserve">Fractions stables </t>
  </si>
  <si>
    <t>L150</t>
  </si>
  <si>
    <t>Fractions moins stables</t>
  </si>
  <si>
    <t xml:space="preserve">Dépôts des personnes morales </t>
  </si>
  <si>
    <t>L160</t>
  </si>
  <si>
    <t>Très petites entreprises</t>
  </si>
  <si>
    <t>L170</t>
  </si>
  <si>
    <t>Entreprises financières et non financières au titre des relations opérationnelles bien établies avec la banque</t>
  </si>
  <si>
    <t>L180</t>
  </si>
  <si>
    <t>Entreprises non financières, Etats, banques centrales, organismes publics et banques multilatérales de développement</t>
  </si>
  <si>
    <t xml:space="preserve">Fractions moins stables </t>
  </si>
  <si>
    <t>L190</t>
  </si>
  <si>
    <t>L200</t>
  </si>
  <si>
    <t>L210</t>
  </si>
  <si>
    <t>Autres dépôts, emprunts et élements exigibles du passif dans les 30 jours</t>
  </si>
  <si>
    <t>L220</t>
  </si>
  <si>
    <t>Insuffisance des avoirs auprès de la banque centrale selon les modalités définies par BAM</t>
  </si>
  <si>
    <t>L230</t>
  </si>
  <si>
    <t>Autres dépôts des entreprises financières</t>
  </si>
  <si>
    <t>L240</t>
  </si>
  <si>
    <t>Emprunts auprès des entreprises financières à échoir dans les 30 jours</t>
  </si>
  <si>
    <t>L250</t>
  </si>
  <si>
    <t>Opérations diverses sur titres (si leur solde est créditeur)</t>
  </si>
  <si>
    <t>L260</t>
  </si>
  <si>
    <t>Titres de créances émis par la banque et arrivant à échéance dans les 30 jours</t>
  </si>
  <si>
    <t>L270</t>
  </si>
  <si>
    <t xml:space="preserve">Dettes en instance </t>
  </si>
  <si>
    <t>Valeurs données en pension et autres opérations garanties échéant dans les 30 jours</t>
  </si>
  <si>
    <t>L280</t>
  </si>
  <si>
    <t>Opérations adossées à des actifs de niveau 1</t>
  </si>
  <si>
    <t>L290</t>
  </si>
  <si>
    <t>Opérations avec la banque centrale</t>
  </si>
  <si>
    <t>L300</t>
  </si>
  <si>
    <t>Opérations adossées à des actifs de niveau 2A</t>
  </si>
  <si>
    <t>L310</t>
  </si>
  <si>
    <t>Opérations adossées à des actifs de niveau 2B art 7 a)</t>
  </si>
  <si>
    <t>L320</t>
  </si>
  <si>
    <t>Opérations adossées à des actifs de niveau 2B art 7 b) et c)</t>
  </si>
  <si>
    <t>L330</t>
  </si>
  <si>
    <t>Opérations adossées à des actifs autres que ceux de niveau 1 et 2 A dont la contrepartie est l'Etat marocain, une banque multilatérale de développement ou un organisme public marocain</t>
  </si>
  <si>
    <t>L340</t>
  </si>
  <si>
    <t>Autres opérations</t>
  </si>
  <si>
    <t>Sorties de trésorerie supplémentaires</t>
  </si>
  <si>
    <t>L350</t>
  </si>
  <si>
    <t>Montant net à payer sur produits dérivés dans les 30 jours</t>
  </si>
  <si>
    <t>L360</t>
  </si>
  <si>
    <t>Besoins de liquidité liés au contrat permettant la substitution d’actifs liquides de haute qualité par des actifs de qualité inférieure</t>
  </si>
  <si>
    <t>L370</t>
  </si>
  <si>
    <t>Besoins de liquidité liés à une dégradation significative de la notation de la banque</t>
  </si>
  <si>
    <t>L380</t>
  </si>
  <si>
    <t>Besoins de liquidité liés à un excès de sûretés détenues par la banque et qui peuvent être retirées à tout moment par la contrepartie </t>
  </si>
  <si>
    <t>L390</t>
  </si>
  <si>
    <t>Besoins de liquidité liés à des sûretés contractuellement requises pour des transactions pour lesquelles la contrepartie n’a pas encore exigé la remise de la sûreté </t>
  </si>
  <si>
    <t xml:space="preserve">Besoins de liquidités dues aux variations éventuelles de la valeur de la sureté couvrant les dérivés et autres opérations  : </t>
  </si>
  <si>
    <t>L400</t>
  </si>
  <si>
    <t>Sûretés constituées par les actifs de niveau 1</t>
  </si>
  <si>
    <t>L410</t>
  </si>
  <si>
    <t xml:space="preserve">Sûretés constituées par d'autres actifs </t>
  </si>
  <si>
    <t>L420</t>
  </si>
  <si>
    <t>Besoins de liquidité dus aux variations de la valeur de marché des opérations sur dérivés et autres instruments</t>
  </si>
  <si>
    <t>L430</t>
  </si>
  <si>
    <t xml:space="preserve">Besoins de liquidité liés à un perte de financement sur titres adossés à des actifs et autres instruments structurés émis par la banque </t>
  </si>
  <si>
    <t>L440</t>
  </si>
  <si>
    <t>Besoins de liquidité liés à une perte de financement sur titres émis par des FPCT et entités assimilées</t>
  </si>
  <si>
    <t>Sorties de trésorerie relatives aux engagements confirmés de financement et de liquidité</t>
  </si>
  <si>
    <t xml:space="preserve">Engagements confirmés de financement en faveur : </t>
  </si>
  <si>
    <t>L450</t>
  </si>
  <si>
    <t>Des particuliers et des très petites entreprises</t>
  </si>
  <si>
    <t>L460</t>
  </si>
  <si>
    <t>Des entreprises non financières, Etats, banques centrales, organismes publics et banques multilatérales de développement</t>
  </si>
  <si>
    <t>L470</t>
  </si>
  <si>
    <t>Des établissements de crédit soumis à une supervision prudentielle</t>
  </si>
  <si>
    <t>L480</t>
  </si>
  <si>
    <t>D'autres entreprises financières</t>
  </si>
  <si>
    <t>L490</t>
  </si>
  <si>
    <t>Des FPCT et autres entités assimilées</t>
  </si>
  <si>
    <t>Engagements confirmés de liquidité en faveur :</t>
  </si>
  <si>
    <t>L500</t>
  </si>
  <si>
    <t>L510</t>
  </si>
  <si>
    <t>L520</t>
  </si>
  <si>
    <t>L530</t>
  </si>
  <si>
    <t>L540</t>
  </si>
  <si>
    <t>Sorties de trésorerie relatives aux obligations de financements conditionnelles</t>
  </si>
  <si>
    <t>Facilités de financement sans engagement en faveur :</t>
  </si>
  <si>
    <t>L550</t>
  </si>
  <si>
    <t>L560</t>
  </si>
  <si>
    <t>L570</t>
  </si>
  <si>
    <t>L580</t>
  </si>
  <si>
    <t>L590</t>
  </si>
  <si>
    <t>Facilités de liquidité sans engagement en faveur :</t>
  </si>
  <si>
    <t>L600</t>
  </si>
  <si>
    <t>L610</t>
  </si>
  <si>
    <t>L620</t>
  </si>
  <si>
    <t>L630</t>
  </si>
  <si>
    <t>L640</t>
  </si>
  <si>
    <t>L650</t>
  </si>
  <si>
    <t>Rachat de titres de dettes émis par la banque</t>
  </si>
  <si>
    <t>L660</t>
  </si>
  <si>
    <t>Rachat de titres de dettes d'émetteur ayant eu recours à un courtier affilié</t>
  </si>
  <si>
    <t>L670</t>
  </si>
  <si>
    <t>Instruments de crédit commercial</t>
  </si>
  <si>
    <t>L680</t>
  </si>
  <si>
    <t>Engagements de garantie</t>
  </si>
  <si>
    <t>L690</t>
  </si>
  <si>
    <t>Autres</t>
  </si>
  <si>
    <t>Sorties de trésorerie relatives aux autres obligations contractuelles</t>
  </si>
  <si>
    <t>L700</t>
  </si>
  <si>
    <t>Dividendes à payer dans les 30 jours</t>
  </si>
  <si>
    <t>L710</t>
  </si>
  <si>
    <t>Intérêts à payer dans les 30 jours</t>
  </si>
  <si>
    <t>Excédent des titres à recevoir sur les titres à livrer dans les 30 jours</t>
  </si>
  <si>
    <t>L720</t>
  </si>
  <si>
    <t>Actifs de niveau 1</t>
  </si>
  <si>
    <t>L730</t>
  </si>
  <si>
    <t>Actifs de niveau 2A</t>
  </si>
  <si>
    <t>L740</t>
  </si>
  <si>
    <t>Actifs de niveau 2B art 7 a)</t>
  </si>
  <si>
    <t>L750</t>
  </si>
  <si>
    <t>Actifs de niveau 2B art 7 b) et c)</t>
  </si>
  <si>
    <t>L760</t>
  </si>
  <si>
    <t>Autres actifs</t>
  </si>
  <si>
    <t>L770</t>
  </si>
  <si>
    <t>Autres obligations contractuelles de financement</t>
  </si>
  <si>
    <t>T100</t>
  </si>
  <si>
    <t xml:space="preserve">Entrées de trésorerie </t>
  </si>
  <si>
    <t>Créances détenues par la banque échéant dans un délai de 30 jours</t>
  </si>
  <si>
    <t>L780</t>
  </si>
  <si>
    <t>Entreprises financières</t>
  </si>
  <si>
    <t>L790</t>
  </si>
  <si>
    <t>Particuliers et autres personnes morales</t>
  </si>
  <si>
    <t>Dépôts auprès des banques</t>
  </si>
  <si>
    <t>L800</t>
  </si>
  <si>
    <t>Au titre de relations opérationnelles bien établies et couverts par un système de garantie des dépôts</t>
  </si>
  <si>
    <t>L810</t>
  </si>
  <si>
    <t xml:space="preserve">Au titre de relations opérationnelles bien établies </t>
  </si>
  <si>
    <t>L820</t>
  </si>
  <si>
    <t>L830</t>
  </si>
  <si>
    <t>Titres de créances à échoir dans un délai de 30 jours</t>
  </si>
  <si>
    <t>Valeurs reçues en pension et autres opérations garanties échéant dans les 30 jours</t>
  </si>
  <si>
    <t>L840</t>
  </si>
  <si>
    <t xml:space="preserve">Opérations adossées à des actifs de niveau 1 </t>
  </si>
  <si>
    <t>L850</t>
  </si>
  <si>
    <t>L860</t>
  </si>
  <si>
    <t>Opérations adossées à des actifs de niveau 2B article 7 a)</t>
  </si>
  <si>
    <t>L870</t>
  </si>
  <si>
    <t>Opérations adossées à des actifs de niveau 2B article 7 b) et c)</t>
  </si>
  <si>
    <t>L880</t>
  </si>
  <si>
    <t>L890</t>
  </si>
  <si>
    <t>Paiement net à recevoir sur produits dérivés dans les 30 jours</t>
  </si>
  <si>
    <t>L900</t>
  </si>
  <si>
    <t xml:space="preserve">Intérêts à recevoir dans les 30 jours </t>
  </si>
  <si>
    <t>L910</t>
  </si>
  <si>
    <t>Opérations diverses sur titres (si leur solde est débiteur)</t>
  </si>
  <si>
    <t>L920</t>
  </si>
  <si>
    <t>Engagements de financement et liquidité reçus répondant aux exigences de BAM</t>
  </si>
  <si>
    <t>Excédent des titres à livrer sur les titres à recevoir dans les 30 jours</t>
  </si>
  <si>
    <t>L930</t>
  </si>
  <si>
    <t>L940</t>
  </si>
  <si>
    <t>L950</t>
  </si>
  <si>
    <t>L960</t>
  </si>
  <si>
    <t>L970</t>
  </si>
  <si>
    <t>T110</t>
  </si>
  <si>
    <t>RATIO DE LIQUIDITE</t>
  </si>
  <si>
    <r>
      <t xml:space="preserve">    Nom de l'établissement :</t>
    </r>
    <r>
      <rPr>
        <b/>
        <sz val="11"/>
        <color rgb="FFC00000"/>
        <rFont val="Arial"/>
        <family val="2"/>
      </rPr>
      <t xml:space="preserve"> BCP Securities Services</t>
    </r>
  </si>
  <si>
    <r>
      <t xml:space="preserve">Titres de créances pondérés à 20% 
</t>
    </r>
    <r>
      <rPr>
        <sz val="10"/>
        <rFont val="Arial"/>
        <family val="2"/>
      </rPr>
      <t>émis ou garantis par les Etats, les banques centrales, les organismes publics et les banques multilatérales de développement</t>
    </r>
  </si>
  <si>
    <r>
      <t xml:space="preserve">Obligations et billets de trésorerie 
</t>
    </r>
    <r>
      <rPr>
        <sz val="10"/>
        <rFont val="Arial"/>
        <family val="2"/>
      </rPr>
      <t xml:space="preserve">émis par des entreprises notées au moins AA- ou répondant aux conditions définies par BAM </t>
    </r>
  </si>
  <si>
    <r>
      <t xml:space="preserve">Obligations et billets de trésorerie 
</t>
    </r>
    <r>
      <rPr>
        <sz val="10"/>
        <rFont val="Arial"/>
        <family val="2"/>
      </rPr>
      <t>émis par des entreprises notées entre A+ et BBB-</t>
    </r>
  </si>
  <si>
    <r>
      <t>Autres entrées de trésorerie</t>
    </r>
    <r>
      <rPr>
        <b/>
        <sz val="11"/>
        <rFont val="Arial"/>
        <family val="2"/>
      </rPr>
      <t xml:space="preserve"> </t>
    </r>
  </si>
  <si>
    <t>Au 28 Fév 2025</t>
  </si>
  <si>
    <t xml:space="preserve">             |_0_|_4_|_8_|                       |_2_|_8|           |_0_|_2_|        |_2_|_0_|_2_|_5_|                                |_3_|_3_|_1_|                                       |_1_|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</si>
</sst>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 _€_-;\-* #,##0\ _€_-;_-* &quot;-&quot;??\ _€_-;_-@_-"/>
    <numFmt numFmtId="165" formatCode="_-* #,##0.000\ _€_-;\-* #,##0.000\ _€_-;_-* &quot;-&quot;??\ _€_-;_-@_-"/>
  </numFmts>
  <fonts count="15" x14ac:knownFonts="1">
    <font>
      <sz val="11"/>
      <color theme="1"/>
      <name val="Aptos Narrow"/>
      <family val="2"/>
      <scheme val="minor"/>
    </font>
    <font>
      <sz val="11"/>
      <color theme="1"/>
      <name val="Aptos Narrow"/>
      <family val="2"/>
      <scheme val="minor"/>
    </font>
    <font>
      <sz val="12"/>
      <name val="Aptos Narrow"/>
      <family val="2"/>
      <scheme val="minor"/>
    </font>
    <font>
      <b/>
      <sz val="11"/>
      <name val="Aptos Narrow"/>
      <family val="2"/>
      <scheme val="minor"/>
    </font>
    <font>
      <b/>
      <sz val="12"/>
      <name val="Aptos Narrow"/>
      <family val="2"/>
      <scheme val="minor"/>
    </font>
    <font>
      <sz val="10"/>
      <name val="Arial"/>
      <family val="2"/>
    </font>
    <font>
      <b/>
      <sz val="12"/>
      <name val="Arial"/>
      <family val="2"/>
    </font>
    <font>
      <b/>
      <sz val="9"/>
      <name val="Arial"/>
      <family val="2"/>
    </font>
    <font>
      <b/>
      <sz val="10"/>
      <name val="Arial"/>
      <family val="2"/>
    </font>
    <font>
      <sz val="11"/>
      <name val="Arial"/>
      <family val="2"/>
    </font>
    <font>
      <b/>
      <sz val="11"/>
      <color rgb="FFC00000"/>
      <name val="Arial"/>
      <family val="2"/>
    </font>
    <font>
      <sz val="11"/>
      <name val="Aptos Narrow"/>
      <family val="2"/>
      <scheme val="minor"/>
    </font>
    <font>
      <b/>
      <sz val="8"/>
      <name val="Arial"/>
      <family val="2"/>
    </font>
    <font>
      <sz val="8"/>
      <name val="Arial"/>
      <family val="2"/>
    </font>
    <font>
      <b/>
      <sz val="11"/>
      <name val="Arial"/>
      <family val="2"/>
    </font>
  </fonts>
  <fills count="9">
    <fill>
      <patternFill patternType="none"/>
    </fill>
    <fill>
      <patternFill patternType="gray125"/>
    </fill>
    <fill>
      <patternFill patternType="solid">
        <fgColor theme="9" tint="0.7999816888943144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indexed="22"/>
        <bgColor indexed="64"/>
      </patternFill>
    </fill>
    <fill>
      <patternFill patternType="solid">
        <fgColor indexed="13"/>
        <bgColor indexed="64"/>
      </patternFill>
    </fill>
    <fill>
      <patternFill patternType="solid">
        <fgColor theme="5" tint="0.79998168889431442"/>
        <bgColor indexed="64"/>
      </patternFill>
    </fill>
    <fill>
      <patternFill patternType="solid">
        <fgColor theme="9" tint="0.59999389629810485"/>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lignment vertical="center"/>
    </xf>
    <xf numFmtId="0" fontId="6" fillId="0" borderId="0" applyNumberFormat="0" applyFill="0" applyBorder="0" applyAlignment="0" applyProtection="0"/>
    <xf numFmtId="0" fontId="5" fillId="5" borderId="7" applyNumberFormat="0" applyFont="0" applyBorder="0">
      <alignment horizontal="center" vertical="center"/>
    </xf>
    <xf numFmtId="3" fontId="5" fillId="6" borderId="7" applyFont="0">
      <alignment horizontal="right" vertical="center"/>
      <protection locked="0"/>
    </xf>
  </cellStyleXfs>
  <cellXfs count="89">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43" fontId="5" fillId="0" borderId="0" xfId="1" applyFont="1" applyFill="1" applyBorder="1" applyAlignment="1">
      <alignment vertical="center"/>
    </xf>
    <xf numFmtId="0" fontId="4"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43" fontId="8" fillId="0" borderId="0" xfId="1" applyFont="1" applyBorder="1" applyAlignment="1">
      <alignment horizontal="center" vertical="center"/>
    </xf>
    <xf numFmtId="0" fontId="9" fillId="0" borderId="0" xfId="0" applyFont="1" applyAlignment="1">
      <alignment horizontal="left" vertical="center"/>
    </xf>
    <xf numFmtId="0" fontId="11" fillId="0" borderId="0" xfId="0" applyFont="1" applyAlignment="1">
      <alignment vertical="center"/>
    </xf>
    <xf numFmtId="0" fontId="8" fillId="0" borderId="0" xfId="0" applyFont="1" applyAlignment="1">
      <alignment horizontal="left" vertical="center"/>
    </xf>
    <xf numFmtId="43" fontId="8" fillId="0" borderId="0" xfId="1" applyFont="1" applyBorder="1" applyAlignment="1">
      <alignment horizontal="left" vertical="center"/>
    </xf>
    <xf numFmtId="0" fontId="12" fillId="0" borderId="1" xfId="0" applyFont="1" applyBorder="1" applyAlignment="1">
      <alignment horizontal="lef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horizontal="left" vertical="center"/>
    </xf>
    <xf numFmtId="0" fontId="12" fillId="0" borderId="6" xfId="0" applyFont="1" applyBorder="1" applyAlignment="1">
      <alignment horizontal="left" vertical="center"/>
    </xf>
    <xf numFmtId="43" fontId="5" fillId="0" borderId="0" xfId="1" applyFont="1" applyAlignment="1">
      <alignment vertical="center"/>
    </xf>
    <xf numFmtId="0" fontId="13" fillId="0" borderId="5" xfId="0" applyFont="1" applyBorder="1" applyAlignment="1">
      <alignment horizontal="right" vertical="center"/>
    </xf>
    <xf numFmtId="9" fontId="8" fillId="0" borderId="7" xfId="2" applyFont="1" applyFill="1" applyBorder="1" applyAlignment="1" applyProtection="1">
      <alignment horizontal="center" vertical="center" wrapText="1"/>
    </xf>
    <xf numFmtId="9" fontId="8" fillId="0" borderId="8" xfId="2" applyFont="1" applyFill="1" applyBorder="1" applyAlignment="1" applyProtection="1">
      <alignment horizontal="center" vertical="center" wrapText="1"/>
    </xf>
    <xf numFmtId="9" fontId="8" fillId="0" borderId="9" xfId="2" applyFont="1" applyFill="1" applyBorder="1" applyAlignment="1" applyProtection="1">
      <alignment horizontal="center" vertical="center" wrapText="1"/>
    </xf>
    <xf numFmtId="43" fontId="8" fillId="0" borderId="7" xfId="1" applyFont="1" applyFill="1" applyBorder="1" applyAlignment="1" applyProtection="1">
      <alignment horizontal="center" vertical="center" wrapText="1"/>
    </xf>
    <xf numFmtId="9" fontId="8" fillId="2" borderId="7" xfId="2" applyFont="1" applyFill="1" applyBorder="1" applyAlignment="1" applyProtection="1">
      <alignment horizontal="center" vertical="center" wrapText="1"/>
    </xf>
    <xf numFmtId="0" fontId="14" fillId="2" borderId="7" xfId="3" applyFont="1" applyFill="1" applyBorder="1" applyAlignment="1">
      <alignment horizontal="center" vertical="center"/>
    </xf>
    <xf numFmtId="3" fontId="8" fillId="2" borderId="7" xfId="2" applyNumberFormat="1" applyFont="1" applyFill="1" applyBorder="1" applyAlignment="1" applyProtection="1">
      <alignment horizontal="right" vertical="center" wrapText="1"/>
    </xf>
    <xf numFmtId="164" fontId="8" fillId="2" borderId="7" xfId="1" applyNumberFormat="1" applyFont="1" applyFill="1" applyBorder="1" applyAlignment="1" applyProtection="1">
      <alignment horizontal="right" vertical="center"/>
    </xf>
    <xf numFmtId="0" fontId="8" fillId="0" borderId="7" xfId="3" applyFont="1" applyBorder="1" applyAlignment="1">
      <alignment horizontal="center" vertical="center" wrapText="1"/>
    </xf>
    <xf numFmtId="0" fontId="14" fillId="0" borderId="8" xfId="4" applyFont="1" applyFill="1" applyBorder="1" applyAlignment="1" applyProtection="1">
      <alignment vertical="center"/>
    </xf>
    <xf numFmtId="0" fontId="14" fillId="0" borderId="9" xfId="4" applyFont="1" applyFill="1" applyBorder="1" applyAlignment="1" applyProtection="1">
      <alignment vertical="center"/>
    </xf>
    <xf numFmtId="3" fontId="8" fillId="3" borderId="7" xfId="3" applyNumberFormat="1" applyFont="1" applyFill="1" applyBorder="1" applyAlignment="1">
      <alignment horizontal="right" vertical="center"/>
    </xf>
    <xf numFmtId="0" fontId="8" fillId="3" borderId="7" xfId="3" applyFont="1" applyFill="1" applyBorder="1">
      <alignment vertical="center"/>
    </xf>
    <xf numFmtId="164" fontId="5" fillId="0" borderId="7" xfId="1" applyNumberFormat="1" applyFont="1" applyFill="1" applyBorder="1" applyAlignment="1" applyProtection="1">
      <alignment horizontal="right" vertical="center"/>
    </xf>
    <xf numFmtId="0" fontId="14" fillId="0" borderId="7" xfId="4" applyFont="1" applyFill="1" applyBorder="1" applyAlignment="1" applyProtection="1">
      <alignment vertical="center"/>
    </xf>
    <xf numFmtId="164" fontId="8" fillId="4" borderId="7" xfId="1" applyNumberFormat="1" applyFont="1" applyFill="1" applyBorder="1" applyAlignment="1" applyProtection="1">
      <alignment horizontal="right" vertical="center"/>
    </xf>
    <xf numFmtId="0" fontId="5" fillId="0" borderId="8" xfId="3" applyBorder="1" applyAlignment="1">
      <alignment horizontal="center" vertical="center"/>
    </xf>
    <xf numFmtId="0" fontId="8" fillId="0" borderId="9" xfId="3" applyFont="1" applyBorder="1" applyAlignment="1">
      <alignment horizontal="left" vertical="center" wrapText="1" indent="1"/>
    </xf>
    <xf numFmtId="165" fontId="5" fillId="0" borderId="7" xfId="1" applyNumberFormat="1" applyFont="1" applyFill="1" applyBorder="1" applyAlignment="1" applyProtection="1">
      <alignment horizontal="right" vertical="center"/>
      <protection locked="0"/>
    </xf>
    <xf numFmtId="9" fontId="5" fillId="0" borderId="7" xfId="2" applyFont="1" applyFill="1" applyBorder="1" applyAlignment="1" applyProtection="1">
      <alignment horizontal="center" vertical="center"/>
    </xf>
    <xf numFmtId="43" fontId="5" fillId="0" borderId="7" xfId="1" applyFont="1" applyFill="1" applyBorder="1" applyAlignment="1" applyProtection="1">
      <alignment horizontal="right" vertical="center"/>
      <protection locked="0"/>
    </xf>
    <xf numFmtId="9" fontId="5" fillId="0" borderId="7" xfId="2" applyFont="1" applyFill="1" applyBorder="1" applyAlignment="1" applyProtection="1">
      <alignment horizontal="center" vertical="center" wrapText="1"/>
    </xf>
    <xf numFmtId="0" fontId="8" fillId="3" borderId="7" xfId="3" applyFont="1" applyFill="1" applyBorder="1" applyAlignment="1">
      <alignment horizontal="center" vertical="center" wrapText="1"/>
    </xf>
    <xf numFmtId="43" fontId="5" fillId="3" borderId="7" xfId="1" applyFont="1" applyFill="1" applyBorder="1" applyAlignment="1" applyProtection="1">
      <alignment horizontal="right" vertical="center"/>
      <protection locked="0"/>
    </xf>
    <xf numFmtId="9" fontId="5" fillId="3" borderId="7" xfId="2" applyFont="1" applyFill="1" applyBorder="1" applyAlignment="1" applyProtection="1">
      <alignment horizontal="center" vertical="center"/>
    </xf>
    <xf numFmtId="164" fontId="5" fillId="3" borderId="7" xfId="1" applyNumberFormat="1" applyFont="1" applyFill="1" applyBorder="1" applyAlignment="1" applyProtection="1">
      <alignment horizontal="center" vertical="center"/>
    </xf>
    <xf numFmtId="0" fontId="5" fillId="0" borderId="9" xfId="3" applyBorder="1" applyAlignment="1">
      <alignment horizontal="left" vertical="center" wrapText="1" indent="2"/>
    </xf>
    <xf numFmtId="3" fontId="5" fillId="3" borderId="7" xfId="5" applyNumberFormat="1" applyFont="1" applyFill="1" applyBorder="1" applyAlignment="1">
      <alignment horizontal="right" vertical="center"/>
    </xf>
    <xf numFmtId="164" fontId="5" fillId="0" borderId="7" xfId="1" applyNumberFormat="1" applyFont="1" applyFill="1" applyBorder="1" applyAlignment="1" applyProtection="1">
      <alignment horizontal="right" vertical="center"/>
      <protection locked="0"/>
    </xf>
    <xf numFmtId="3" fontId="5" fillId="3" borderId="7" xfId="6" applyFont="1" applyFill="1">
      <alignment horizontal="right" vertical="center"/>
      <protection locked="0"/>
    </xf>
    <xf numFmtId="9" fontId="5" fillId="3" borderId="7" xfId="2" applyFont="1" applyFill="1" applyBorder="1" applyAlignment="1" applyProtection="1">
      <alignment horizontal="center" vertical="center" wrapText="1"/>
    </xf>
    <xf numFmtId="0" fontId="14" fillId="0" borderId="7" xfId="3" applyFont="1" applyBorder="1" applyAlignment="1">
      <alignment horizontal="left" vertical="center"/>
    </xf>
    <xf numFmtId="164" fontId="8" fillId="4" borderId="7" xfId="1" applyNumberFormat="1" applyFont="1" applyFill="1" applyBorder="1" applyAlignment="1" applyProtection="1">
      <alignment horizontal="center" vertical="center"/>
    </xf>
    <xf numFmtId="0" fontId="8" fillId="8" borderId="7" xfId="3" applyFont="1" applyFill="1" applyBorder="1" applyAlignment="1">
      <alignment horizontal="center" vertical="center" wrapText="1"/>
    </xf>
    <xf numFmtId="0" fontId="14" fillId="8" borderId="7" xfId="3" applyFont="1" applyFill="1" applyBorder="1" applyAlignment="1">
      <alignment horizontal="center" vertical="center"/>
    </xf>
    <xf numFmtId="3" fontId="5" fillId="8" borderId="7" xfId="3" applyNumberFormat="1" applyFill="1" applyBorder="1" applyAlignment="1">
      <alignment horizontal="right" vertical="center"/>
    </xf>
    <xf numFmtId="9" fontId="5" fillId="8" borderId="7" xfId="2" applyFont="1" applyFill="1" applyBorder="1" applyAlignment="1" applyProtection="1">
      <alignment horizontal="center" vertical="center"/>
    </xf>
    <xf numFmtId="164" fontId="8" fillId="8" borderId="7" xfId="1" applyNumberFormat="1" applyFont="1" applyFill="1" applyBorder="1" applyAlignment="1" applyProtection="1">
      <alignment horizontal="center" vertical="center"/>
    </xf>
    <xf numFmtId="0" fontId="14" fillId="0" borderId="7" xfId="3" applyFont="1" applyBorder="1" applyAlignment="1">
      <alignment horizontal="left" vertical="center" wrapText="1"/>
    </xf>
    <xf numFmtId="164" fontId="8" fillId="0" borderId="7" xfId="1" applyNumberFormat="1" applyFont="1" applyFill="1" applyBorder="1" applyAlignment="1" applyProtection="1">
      <alignment horizontal="right" vertical="center"/>
    </xf>
    <xf numFmtId="3" fontId="8" fillId="3" borderId="7" xfId="5" applyNumberFormat="1" applyFont="1" applyFill="1" applyBorder="1" applyAlignment="1">
      <alignment horizontal="right" vertical="center"/>
    </xf>
    <xf numFmtId="9" fontId="8" fillId="3" borderId="7" xfId="2" applyFont="1" applyFill="1" applyBorder="1" applyAlignment="1" applyProtection="1">
      <alignment horizontal="center" vertical="center" wrapText="1"/>
    </xf>
    <xf numFmtId="164" fontId="8" fillId="3" borderId="7" xfId="1" applyNumberFormat="1" applyFont="1" applyFill="1" applyBorder="1" applyAlignment="1" applyProtection="1">
      <alignment horizontal="center" vertical="center" wrapText="1"/>
    </xf>
    <xf numFmtId="164" fontId="5" fillId="0" borderId="7" xfId="1" applyNumberFormat="1" applyFont="1" applyFill="1" applyBorder="1" applyAlignment="1" applyProtection="1">
      <alignment horizontal="center" vertical="center" wrapText="1"/>
    </xf>
    <xf numFmtId="0" fontId="5" fillId="3" borderId="7" xfId="3" applyFill="1" applyBorder="1" applyAlignment="1">
      <alignment horizontal="center" vertical="center" wrapText="1"/>
    </xf>
    <xf numFmtId="164" fontId="5" fillId="3" borderId="7" xfId="1" applyNumberFormat="1" applyFont="1" applyFill="1" applyBorder="1" applyAlignment="1" applyProtection="1">
      <alignment horizontal="center" vertical="center" wrapText="1"/>
    </xf>
    <xf numFmtId="3" fontId="5" fillId="3" borderId="7" xfId="3" applyNumberFormat="1" applyFill="1" applyBorder="1" applyAlignment="1">
      <alignment horizontal="right" vertical="center" wrapText="1"/>
    </xf>
    <xf numFmtId="0" fontId="8" fillId="2" borderId="7" xfId="3" applyFont="1" applyFill="1" applyBorder="1" applyAlignment="1">
      <alignment horizontal="center" vertical="center" wrapText="1"/>
    </xf>
    <xf numFmtId="0" fontId="14" fillId="2" borderId="7" xfId="3" applyFont="1" applyFill="1" applyBorder="1" applyAlignment="1">
      <alignment horizontal="left" vertical="center" wrapText="1"/>
    </xf>
    <xf numFmtId="3" fontId="8" fillId="2" borderId="7" xfId="3" applyNumberFormat="1" applyFont="1" applyFill="1" applyBorder="1" applyAlignment="1">
      <alignment horizontal="right" vertical="center"/>
    </xf>
    <xf numFmtId="9" fontId="5" fillId="2" borderId="7" xfId="2" applyFont="1" applyFill="1" applyBorder="1" applyAlignment="1" applyProtection="1">
      <alignment horizontal="center" vertical="center"/>
    </xf>
    <xf numFmtId="164" fontId="8" fillId="2" borderId="7" xfId="1" applyNumberFormat="1" applyFont="1" applyFill="1" applyBorder="1" applyAlignment="1" applyProtection="1">
      <alignment horizontal="center" vertical="center"/>
    </xf>
    <xf numFmtId="43" fontId="11" fillId="0" borderId="7" xfId="1" applyFont="1" applyFill="1" applyBorder="1" applyAlignment="1">
      <alignment vertical="center"/>
    </xf>
    <xf numFmtId="0" fontId="8" fillId="3" borderId="7" xfId="4" applyFont="1" applyFill="1" applyBorder="1" applyAlignment="1" applyProtection="1">
      <alignment horizontal="center" vertical="center"/>
    </xf>
    <xf numFmtId="0" fontId="8" fillId="0" borderId="9" xfId="4" applyFont="1" applyFill="1" applyBorder="1" applyAlignment="1" applyProtection="1">
      <alignment horizontal="left" vertical="center" indent="1"/>
    </xf>
    <xf numFmtId="3" fontId="8" fillId="0" borderId="7" xfId="3" applyNumberFormat="1" applyFont="1" applyBorder="1" applyAlignment="1">
      <alignment horizontal="right" vertical="center"/>
    </xf>
    <xf numFmtId="0" fontId="5" fillId="0" borderId="8" xfId="3" applyBorder="1" applyAlignment="1">
      <alignment horizontal="left" vertical="center" wrapText="1"/>
    </xf>
    <xf numFmtId="0" fontId="5" fillId="0" borderId="9" xfId="3" applyBorder="1" applyAlignment="1">
      <alignment horizontal="left" vertical="center" wrapText="1" indent="3"/>
    </xf>
    <xf numFmtId="9" fontId="5" fillId="0" borderId="7" xfId="3" applyNumberFormat="1" applyBorder="1" applyAlignment="1">
      <alignment horizontal="center" vertical="center" wrapText="1"/>
    </xf>
    <xf numFmtId="0" fontId="14" fillId="0" borderId="7" xfId="3" applyFont="1" applyBorder="1" applyAlignment="1">
      <alignment horizontal="center" vertical="center"/>
    </xf>
    <xf numFmtId="3" fontId="5" fillId="3" borderId="7" xfId="2" applyNumberFormat="1" applyFont="1" applyFill="1" applyBorder="1" applyAlignment="1" applyProtection="1">
      <alignment horizontal="right" vertical="center" wrapText="1"/>
    </xf>
    <xf numFmtId="9" fontId="14" fillId="7" borderId="7" xfId="2" applyFont="1" applyFill="1" applyBorder="1" applyAlignment="1" applyProtection="1">
      <alignment horizontal="center" vertical="center"/>
      <protection locked="0"/>
    </xf>
    <xf numFmtId="0" fontId="0" fillId="0" borderId="0" xfId="0" applyAlignment="1">
      <alignment vertical="center"/>
    </xf>
    <xf numFmtId="9" fontId="5" fillId="0" borderId="0" xfId="2" applyFont="1" applyAlignment="1">
      <alignment vertical="center"/>
    </xf>
    <xf numFmtId="164" fontId="11" fillId="0" borderId="7" xfId="1" applyNumberFormat="1" applyFont="1" applyFill="1" applyBorder="1" applyAlignment="1">
      <alignment vertical="center"/>
    </xf>
    <xf numFmtId="9" fontId="0" fillId="0" borderId="0" xfId="2" applyFont="1"/>
  </cellXfs>
  <cellStyles count="7">
    <cellStyle name="=C:\WINNT35\SYSTEM32\COMMAND.COM" xfId="3" xr:uid="{BE12CD2C-69CA-4A04-A620-F38130C1E580}"/>
    <cellStyle name="greyed" xfId="5" xr:uid="{7F5DBD9B-FEB8-4252-9339-7C5D7BD4F777}"/>
    <cellStyle name="Heading 2" xfId="4" xr:uid="{FC6D36FA-7A9D-4133-87E0-0376C430789D}"/>
    <cellStyle name="inputExposure" xfId="6" xr:uid="{DC03D696-2DF1-41C0-B773-2260E864FD2C}"/>
    <cellStyle name="Milliers" xfId="1" builtinId="3"/>
    <cellStyle name="Normal" xfId="0" builtinId="0"/>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33</xdr:row>
      <xdr:rowOff>0</xdr:rowOff>
    </xdr:from>
    <xdr:to>
      <xdr:col>1</xdr:col>
      <xdr:colOff>104775</xdr:colOff>
      <xdr:row>34</xdr:row>
      <xdr:rowOff>0</xdr:rowOff>
    </xdr:to>
    <xdr:sp macro="" textlink="">
      <xdr:nvSpPr>
        <xdr:cNvPr id="119" name="Text Box 3261">
          <a:extLst>
            <a:ext uri="{FF2B5EF4-FFF2-40B4-BE49-F238E27FC236}">
              <a16:creationId xmlns:a16="http://schemas.microsoft.com/office/drawing/2014/main" id="{4451AA27-E56A-45D2-B37D-09C4401F6FF7}"/>
            </a:ext>
          </a:extLst>
        </xdr:cNvPr>
        <xdr:cNvSpPr txBox="1">
          <a:spLocks noChangeArrowheads="1"/>
        </xdr:cNvSpPr>
      </xdr:nvSpPr>
      <xdr:spPr bwMode="auto">
        <a:xfrm>
          <a:off x="619125" y="816292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20" name="Text Box 3262">
          <a:extLst>
            <a:ext uri="{FF2B5EF4-FFF2-40B4-BE49-F238E27FC236}">
              <a16:creationId xmlns:a16="http://schemas.microsoft.com/office/drawing/2014/main" id="{54E15439-ED25-4A7D-8EFF-F1A9915FA27D}"/>
            </a:ext>
          </a:extLst>
        </xdr:cNvPr>
        <xdr:cNvSpPr txBox="1">
          <a:spLocks noChangeArrowheads="1"/>
        </xdr:cNvSpPr>
      </xdr:nvSpPr>
      <xdr:spPr bwMode="auto">
        <a:xfrm>
          <a:off x="619125" y="816292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21" name="Text Box 3263">
          <a:extLst>
            <a:ext uri="{FF2B5EF4-FFF2-40B4-BE49-F238E27FC236}">
              <a16:creationId xmlns:a16="http://schemas.microsoft.com/office/drawing/2014/main" id="{414AD92F-6270-4C6B-9A1F-9C7D0B923A1B}"/>
            </a:ext>
          </a:extLst>
        </xdr:cNvPr>
        <xdr:cNvSpPr txBox="1">
          <a:spLocks noChangeArrowheads="1"/>
        </xdr:cNvSpPr>
      </xdr:nvSpPr>
      <xdr:spPr bwMode="auto">
        <a:xfrm>
          <a:off x="619125" y="816292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22" name="Text Box 3264">
          <a:extLst>
            <a:ext uri="{FF2B5EF4-FFF2-40B4-BE49-F238E27FC236}">
              <a16:creationId xmlns:a16="http://schemas.microsoft.com/office/drawing/2014/main" id="{2850CFBC-BBA0-4B3D-8C0B-B509C07E82AE}"/>
            </a:ext>
          </a:extLst>
        </xdr:cNvPr>
        <xdr:cNvSpPr txBox="1">
          <a:spLocks noChangeArrowheads="1"/>
        </xdr:cNvSpPr>
      </xdr:nvSpPr>
      <xdr:spPr bwMode="auto">
        <a:xfrm>
          <a:off x="619125" y="816292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23" name="Text Box 3265">
          <a:extLst>
            <a:ext uri="{FF2B5EF4-FFF2-40B4-BE49-F238E27FC236}">
              <a16:creationId xmlns:a16="http://schemas.microsoft.com/office/drawing/2014/main" id="{25B631FD-A5E8-4F42-B76A-FB915DBBB2EE}"/>
            </a:ext>
          </a:extLst>
        </xdr:cNvPr>
        <xdr:cNvSpPr txBox="1">
          <a:spLocks noChangeArrowheads="1"/>
        </xdr:cNvSpPr>
      </xdr:nvSpPr>
      <xdr:spPr bwMode="auto">
        <a:xfrm>
          <a:off x="619125" y="816292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24" name="Text Box 3266">
          <a:extLst>
            <a:ext uri="{FF2B5EF4-FFF2-40B4-BE49-F238E27FC236}">
              <a16:creationId xmlns:a16="http://schemas.microsoft.com/office/drawing/2014/main" id="{D065D38C-DC75-4460-A211-0C25F8E16298}"/>
            </a:ext>
          </a:extLst>
        </xdr:cNvPr>
        <xdr:cNvSpPr txBox="1">
          <a:spLocks noChangeArrowheads="1"/>
        </xdr:cNvSpPr>
      </xdr:nvSpPr>
      <xdr:spPr bwMode="auto">
        <a:xfrm>
          <a:off x="619125" y="816292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25" name="Text Box 3267">
          <a:extLst>
            <a:ext uri="{FF2B5EF4-FFF2-40B4-BE49-F238E27FC236}">
              <a16:creationId xmlns:a16="http://schemas.microsoft.com/office/drawing/2014/main" id="{2DF10F50-861D-40A1-9102-DD19C56A8C8E}"/>
            </a:ext>
          </a:extLst>
        </xdr:cNvPr>
        <xdr:cNvSpPr txBox="1">
          <a:spLocks noChangeArrowheads="1"/>
        </xdr:cNvSpPr>
      </xdr:nvSpPr>
      <xdr:spPr bwMode="auto">
        <a:xfrm>
          <a:off x="619125" y="816292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26" name="Text Box 3268">
          <a:extLst>
            <a:ext uri="{FF2B5EF4-FFF2-40B4-BE49-F238E27FC236}">
              <a16:creationId xmlns:a16="http://schemas.microsoft.com/office/drawing/2014/main" id="{F0EB09ED-CF8D-4FCF-90D7-0C48582EE358}"/>
            </a:ext>
          </a:extLst>
        </xdr:cNvPr>
        <xdr:cNvSpPr txBox="1">
          <a:spLocks noChangeArrowheads="1"/>
        </xdr:cNvSpPr>
      </xdr:nvSpPr>
      <xdr:spPr bwMode="auto">
        <a:xfrm>
          <a:off x="619125" y="816292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27" name="Text Box 3261">
          <a:extLst>
            <a:ext uri="{FF2B5EF4-FFF2-40B4-BE49-F238E27FC236}">
              <a16:creationId xmlns:a16="http://schemas.microsoft.com/office/drawing/2014/main" id="{F0CCE0C8-E8F7-4F24-BD66-62FEBFAF6F1E}"/>
            </a:ext>
          </a:extLst>
        </xdr:cNvPr>
        <xdr:cNvSpPr txBox="1">
          <a:spLocks noChangeArrowheads="1"/>
        </xdr:cNvSpPr>
      </xdr:nvSpPr>
      <xdr:spPr bwMode="auto">
        <a:xfrm>
          <a:off x="619125" y="816292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28" name="Text Box 3262">
          <a:extLst>
            <a:ext uri="{FF2B5EF4-FFF2-40B4-BE49-F238E27FC236}">
              <a16:creationId xmlns:a16="http://schemas.microsoft.com/office/drawing/2014/main" id="{A4131BD8-76A2-418D-AE87-9CBE55E05145}"/>
            </a:ext>
          </a:extLst>
        </xdr:cNvPr>
        <xdr:cNvSpPr txBox="1">
          <a:spLocks noChangeArrowheads="1"/>
        </xdr:cNvSpPr>
      </xdr:nvSpPr>
      <xdr:spPr bwMode="auto">
        <a:xfrm>
          <a:off x="619125" y="816292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29" name="Text Box 3263">
          <a:extLst>
            <a:ext uri="{FF2B5EF4-FFF2-40B4-BE49-F238E27FC236}">
              <a16:creationId xmlns:a16="http://schemas.microsoft.com/office/drawing/2014/main" id="{6CE3A3C1-E63D-4E7E-B2A7-A81B2D24C0DE}"/>
            </a:ext>
          </a:extLst>
        </xdr:cNvPr>
        <xdr:cNvSpPr txBox="1">
          <a:spLocks noChangeArrowheads="1"/>
        </xdr:cNvSpPr>
      </xdr:nvSpPr>
      <xdr:spPr bwMode="auto">
        <a:xfrm>
          <a:off x="619125" y="816292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30" name="Text Box 3264">
          <a:extLst>
            <a:ext uri="{FF2B5EF4-FFF2-40B4-BE49-F238E27FC236}">
              <a16:creationId xmlns:a16="http://schemas.microsoft.com/office/drawing/2014/main" id="{F17484DF-A1DD-4357-B4BE-52CCE57BE013}"/>
            </a:ext>
          </a:extLst>
        </xdr:cNvPr>
        <xdr:cNvSpPr txBox="1">
          <a:spLocks noChangeArrowheads="1"/>
        </xdr:cNvSpPr>
      </xdr:nvSpPr>
      <xdr:spPr bwMode="auto">
        <a:xfrm>
          <a:off x="619125" y="816292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0</xdr:rowOff>
    </xdr:to>
    <xdr:sp macro="" textlink="">
      <xdr:nvSpPr>
        <xdr:cNvPr id="131" name="Text Box 3265">
          <a:extLst>
            <a:ext uri="{FF2B5EF4-FFF2-40B4-BE49-F238E27FC236}">
              <a16:creationId xmlns:a16="http://schemas.microsoft.com/office/drawing/2014/main" id="{AB435921-4684-44E7-B527-D48DB5400500}"/>
            </a:ext>
          </a:extLst>
        </xdr:cNvPr>
        <xdr:cNvSpPr txBox="1">
          <a:spLocks noChangeArrowheads="1"/>
        </xdr:cNvSpPr>
      </xdr:nvSpPr>
      <xdr:spPr bwMode="auto">
        <a:xfrm>
          <a:off x="619125" y="8162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32" name="Text Box 3261">
          <a:extLst>
            <a:ext uri="{FF2B5EF4-FFF2-40B4-BE49-F238E27FC236}">
              <a16:creationId xmlns:a16="http://schemas.microsoft.com/office/drawing/2014/main" id="{7A5E7CB5-82DB-432C-96C7-77F73724F494}"/>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33" name="Text Box 3262">
          <a:extLst>
            <a:ext uri="{FF2B5EF4-FFF2-40B4-BE49-F238E27FC236}">
              <a16:creationId xmlns:a16="http://schemas.microsoft.com/office/drawing/2014/main" id="{64D6323D-BEBD-46D6-8331-0C1D186229D2}"/>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34" name="Text Box 3263">
          <a:extLst>
            <a:ext uri="{FF2B5EF4-FFF2-40B4-BE49-F238E27FC236}">
              <a16:creationId xmlns:a16="http://schemas.microsoft.com/office/drawing/2014/main" id="{FB4C7872-1F00-424C-9633-DF05AD2EED86}"/>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35" name="Text Box 3264">
          <a:extLst>
            <a:ext uri="{FF2B5EF4-FFF2-40B4-BE49-F238E27FC236}">
              <a16:creationId xmlns:a16="http://schemas.microsoft.com/office/drawing/2014/main" id="{599E3E51-CEF7-4006-A9C6-FA22C4CF40ED}"/>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36" name="Text Box 3265">
          <a:extLst>
            <a:ext uri="{FF2B5EF4-FFF2-40B4-BE49-F238E27FC236}">
              <a16:creationId xmlns:a16="http://schemas.microsoft.com/office/drawing/2014/main" id="{4AF45333-4E06-4861-B272-D53A6764AD01}"/>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37" name="Text Box 3266">
          <a:extLst>
            <a:ext uri="{FF2B5EF4-FFF2-40B4-BE49-F238E27FC236}">
              <a16:creationId xmlns:a16="http://schemas.microsoft.com/office/drawing/2014/main" id="{A3AF2536-76B0-4E32-AEAD-16A187A8EC8F}"/>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38" name="Text Box 3267">
          <a:extLst>
            <a:ext uri="{FF2B5EF4-FFF2-40B4-BE49-F238E27FC236}">
              <a16:creationId xmlns:a16="http://schemas.microsoft.com/office/drawing/2014/main" id="{60D1C26B-2201-42DB-8555-72E89584FD4A}"/>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39" name="Text Box 3268">
          <a:extLst>
            <a:ext uri="{FF2B5EF4-FFF2-40B4-BE49-F238E27FC236}">
              <a16:creationId xmlns:a16="http://schemas.microsoft.com/office/drawing/2014/main" id="{173044C6-63F7-4AFD-8C99-C7B2DCB3EEB2}"/>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40" name="Text Box 3261">
          <a:extLst>
            <a:ext uri="{FF2B5EF4-FFF2-40B4-BE49-F238E27FC236}">
              <a16:creationId xmlns:a16="http://schemas.microsoft.com/office/drawing/2014/main" id="{683F1C55-17CD-4860-AC1D-89BCEC348FE8}"/>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41" name="Text Box 3262">
          <a:extLst>
            <a:ext uri="{FF2B5EF4-FFF2-40B4-BE49-F238E27FC236}">
              <a16:creationId xmlns:a16="http://schemas.microsoft.com/office/drawing/2014/main" id="{73DCC60B-DCD8-425D-8251-11A75E6D35FE}"/>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42" name="Text Box 3263">
          <a:extLst>
            <a:ext uri="{FF2B5EF4-FFF2-40B4-BE49-F238E27FC236}">
              <a16:creationId xmlns:a16="http://schemas.microsoft.com/office/drawing/2014/main" id="{E3EB1872-CE12-4AB4-8818-17A59FEE8F51}"/>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43" name="Text Box 3264">
          <a:extLst>
            <a:ext uri="{FF2B5EF4-FFF2-40B4-BE49-F238E27FC236}">
              <a16:creationId xmlns:a16="http://schemas.microsoft.com/office/drawing/2014/main" id="{431394B1-4347-4C17-84B0-511F0539B658}"/>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44" name="Text Box 3265">
          <a:extLst>
            <a:ext uri="{FF2B5EF4-FFF2-40B4-BE49-F238E27FC236}">
              <a16:creationId xmlns:a16="http://schemas.microsoft.com/office/drawing/2014/main" id="{B4B56788-7F56-48E5-A7B4-5E15E22474BC}"/>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45" name="Text Box 3266">
          <a:extLst>
            <a:ext uri="{FF2B5EF4-FFF2-40B4-BE49-F238E27FC236}">
              <a16:creationId xmlns:a16="http://schemas.microsoft.com/office/drawing/2014/main" id="{090980D2-640F-439A-9035-EF6A80143B04}"/>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46" name="Text Box 3267">
          <a:extLst>
            <a:ext uri="{FF2B5EF4-FFF2-40B4-BE49-F238E27FC236}">
              <a16:creationId xmlns:a16="http://schemas.microsoft.com/office/drawing/2014/main" id="{3EFCFEAF-507B-4380-8CB5-EC2F6BBF4EF5}"/>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47" name="Text Box 3268">
          <a:extLst>
            <a:ext uri="{FF2B5EF4-FFF2-40B4-BE49-F238E27FC236}">
              <a16:creationId xmlns:a16="http://schemas.microsoft.com/office/drawing/2014/main" id="{C60C7C2F-E76D-43EB-92E2-09AAD40B1588}"/>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48" name="Text Box 3261">
          <a:extLst>
            <a:ext uri="{FF2B5EF4-FFF2-40B4-BE49-F238E27FC236}">
              <a16:creationId xmlns:a16="http://schemas.microsoft.com/office/drawing/2014/main" id="{CEFD3B27-ADA9-4BB1-9906-3CBA8AA70531}"/>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49" name="Text Box 3262">
          <a:extLst>
            <a:ext uri="{FF2B5EF4-FFF2-40B4-BE49-F238E27FC236}">
              <a16:creationId xmlns:a16="http://schemas.microsoft.com/office/drawing/2014/main" id="{E64A3804-83DA-48C5-8CF6-05E67E526583}"/>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50" name="Text Box 3263">
          <a:extLst>
            <a:ext uri="{FF2B5EF4-FFF2-40B4-BE49-F238E27FC236}">
              <a16:creationId xmlns:a16="http://schemas.microsoft.com/office/drawing/2014/main" id="{95966031-1108-4DDE-81A4-123AB76B2CE4}"/>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51" name="Text Box 3264">
          <a:extLst>
            <a:ext uri="{FF2B5EF4-FFF2-40B4-BE49-F238E27FC236}">
              <a16:creationId xmlns:a16="http://schemas.microsoft.com/office/drawing/2014/main" id="{DF1A3A2E-D6D2-4776-9057-21E3DC786D04}"/>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52" name="Text Box 3265">
          <a:extLst>
            <a:ext uri="{FF2B5EF4-FFF2-40B4-BE49-F238E27FC236}">
              <a16:creationId xmlns:a16="http://schemas.microsoft.com/office/drawing/2014/main" id="{186F4E7E-D028-44A8-B779-3829B30CDFB5}"/>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53" name="Text Box 3266">
          <a:extLst>
            <a:ext uri="{FF2B5EF4-FFF2-40B4-BE49-F238E27FC236}">
              <a16:creationId xmlns:a16="http://schemas.microsoft.com/office/drawing/2014/main" id="{77A96E27-A373-4FDA-8CDD-BA294A31EE01}"/>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54" name="Text Box 3267">
          <a:extLst>
            <a:ext uri="{FF2B5EF4-FFF2-40B4-BE49-F238E27FC236}">
              <a16:creationId xmlns:a16="http://schemas.microsoft.com/office/drawing/2014/main" id="{7A843541-7105-41DE-B2F2-6634ED9C675D}"/>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55" name="Text Box 3268">
          <a:extLst>
            <a:ext uri="{FF2B5EF4-FFF2-40B4-BE49-F238E27FC236}">
              <a16:creationId xmlns:a16="http://schemas.microsoft.com/office/drawing/2014/main" id="{5B6D20A5-5176-432C-AE32-982C59A8D054}"/>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56" name="Text Box 3261">
          <a:extLst>
            <a:ext uri="{FF2B5EF4-FFF2-40B4-BE49-F238E27FC236}">
              <a16:creationId xmlns:a16="http://schemas.microsoft.com/office/drawing/2014/main" id="{BB9AF219-1BA6-4290-A811-60FAFB4F1059}"/>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57" name="Text Box 3262">
          <a:extLst>
            <a:ext uri="{FF2B5EF4-FFF2-40B4-BE49-F238E27FC236}">
              <a16:creationId xmlns:a16="http://schemas.microsoft.com/office/drawing/2014/main" id="{EEDAC90E-5C09-48EC-838A-A94BECDD26C6}"/>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58" name="Text Box 3263">
          <a:extLst>
            <a:ext uri="{FF2B5EF4-FFF2-40B4-BE49-F238E27FC236}">
              <a16:creationId xmlns:a16="http://schemas.microsoft.com/office/drawing/2014/main" id="{B6E3889B-34B4-41ED-966B-5D6250473B4A}"/>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59" name="Text Box 3264">
          <a:extLst>
            <a:ext uri="{FF2B5EF4-FFF2-40B4-BE49-F238E27FC236}">
              <a16:creationId xmlns:a16="http://schemas.microsoft.com/office/drawing/2014/main" id="{DEA0A5B7-0462-4530-B3BA-2B23FB64A9EF}"/>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60" name="Text Box 3265">
          <a:extLst>
            <a:ext uri="{FF2B5EF4-FFF2-40B4-BE49-F238E27FC236}">
              <a16:creationId xmlns:a16="http://schemas.microsoft.com/office/drawing/2014/main" id="{465FA4F8-3C48-49B2-B13E-BC5416D15D46}"/>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61" name="Text Box 3266">
          <a:extLst>
            <a:ext uri="{FF2B5EF4-FFF2-40B4-BE49-F238E27FC236}">
              <a16:creationId xmlns:a16="http://schemas.microsoft.com/office/drawing/2014/main" id="{3B400731-D55B-47E7-AA01-259782C56150}"/>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62" name="Text Box 3267">
          <a:extLst>
            <a:ext uri="{FF2B5EF4-FFF2-40B4-BE49-F238E27FC236}">
              <a16:creationId xmlns:a16="http://schemas.microsoft.com/office/drawing/2014/main" id="{FA877114-E14A-467F-BAB5-EA2D00E89CC9}"/>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163" name="Text Box 3268">
          <a:extLst>
            <a:ext uri="{FF2B5EF4-FFF2-40B4-BE49-F238E27FC236}">
              <a16:creationId xmlns:a16="http://schemas.microsoft.com/office/drawing/2014/main" id="{C2743CFF-175B-48EB-8770-B915762416CC}"/>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64" name="Text Box 3261">
          <a:extLst>
            <a:ext uri="{FF2B5EF4-FFF2-40B4-BE49-F238E27FC236}">
              <a16:creationId xmlns:a16="http://schemas.microsoft.com/office/drawing/2014/main" id="{EA8EBC9B-0129-4E5B-A160-0183061277C9}"/>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65" name="Text Box 3262">
          <a:extLst>
            <a:ext uri="{FF2B5EF4-FFF2-40B4-BE49-F238E27FC236}">
              <a16:creationId xmlns:a16="http://schemas.microsoft.com/office/drawing/2014/main" id="{2F4CBA39-F482-4676-A442-9E56397E6F9D}"/>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66" name="Text Box 3263">
          <a:extLst>
            <a:ext uri="{FF2B5EF4-FFF2-40B4-BE49-F238E27FC236}">
              <a16:creationId xmlns:a16="http://schemas.microsoft.com/office/drawing/2014/main" id="{3852F1D4-9068-429F-9F9F-C0CB99D3A890}"/>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67" name="Text Box 3264">
          <a:extLst>
            <a:ext uri="{FF2B5EF4-FFF2-40B4-BE49-F238E27FC236}">
              <a16:creationId xmlns:a16="http://schemas.microsoft.com/office/drawing/2014/main" id="{3E7ED432-8324-4C18-B936-08A9A799515E}"/>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68" name="Text Box 3265">
          <a:extLst>
            <a:ext uri="{FF2B5EF4-FFF2-40B4-BE49-F238E27FC236}">
              <a16:creationId xmlns:a16="http://schemas.microsoft.com/office/drawing/2014/main" id="{39A91E8F-D4F0-4406-A01B-05B5BE5E3AEE}"/>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69" name="Text Box 3266">
          <a:extLst>
            <a:ext uri="{FF2B5EF4-FFF2-40B4-BE49-F238E27FC236}">
              <a16:creationId xmlns:a16="http://schemas.microsoft.com/office/drawing/2014/main" id="{6050CDB5-0EFC-43F2-B2FE-3614376DEB4F}"/>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70" name="Text Box 3267">
          <a:extLst>
            <a:ext uri="{FF2B5EF4-FFF2-40B4-BE49-F238E27FC236}">
              <a16:creationId xmlns:a16="http://schemas.microsoft.com/office/drawing/2014/main" id="{567E6228-1896-4FBD-B2A9-D8F15AAE4699}"/>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71" name="Text Box 3268">
          <a:extLst>
            <a:ext uri="{FF2B5EF4-FFF2-40B4-BE49-F238E27FC236}">
              <a16:creationId xmlns:a16="http://schemas.microsoft.com/office/drawing/2014/main" id="{5AB940DD-3D29-4266-AD34-179979DC5490}"/>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72" name="Text Box 3261">
          <a:extLst>
            <a:ext uri="{FF2B5EF4-FFF2-40B4-BE49-F238E27FC236}">
              <a16:creationId xmlns:a16="http://schemas.microsoft.com/office/drawing/2014/main" id="{9CC21359-7BC9-447E-BBB3-E380FE41E82C}"/>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73" name="Text Box 3262">
          <a:extLst>
            <a:ext uri="{FF2B5EF4-FFF2-40B4-BE49-F238E27FC236}">
              <a16:creationId xmlns:a16="http://schemas.microsoft.com/office/drawing/2014/main" id="{0EF41551-BFB6-467F-91E6-8D1FA8AB1377}"/>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74" name="Text Box 3263">
          <a:extLst>
            <a:ext uri="{FF2B5EF4-FFF2-40B4-BE49-F238E27FC236}">
              <a16:creationId xmlns:a16="http://schemas.microsoft.com/office/drawing/2014/main" id="{3D08882D-7506-4F15-A1E1-61A5F6092D13}"/>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75" name="Text Box 3264">
          <a:extLst>
            <a:ext uri="{FF2B5EF4-FFF2-40B4-BE49-F238E27FC236}">
              <a16:creationId xmlns:a16="http://schemas.microsoft.com/office/drawing/2014/main" id="{5AB7DF1D-BE11-4454-8129-BF4AA45D792D}"/>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76" name="Text Box 3265">
          <a:extLst>
            <a:ext uri="{FF2B5EF4-FFF2-40B4-BE49-F238E27FC236}">
              <a16:creationId xmlns:a16="http://schemas.microsoft.com/office/drawing/2014/main" id="{A3DD54C5-577F-483A-A7D1-89ED846C27CA}"/>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77" name="Text Box 3266">
          <a:extLst>
            <a:ext uri="{FF2B5EF4-FFF2-40B4-BE49-F238E27FC236}">
              <a16:creationId xmlns:a16="http://schemas.microsoft.com/office/drawing/2014/main" id="{7EC2A38E-45FB-4201-928B-4FCDECEB2FF1}"/>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78" name="Text Box 3267">
          <a:extLst>
            <a:ext uri="{FF2B5EF4-FFF2-40B4-BE49-F238E27FC236}">
              <a16:creationId xmlns:a16="http://schemas.microsoft.com/office/drawing/2014/main" id="{CB3DB3DE-8414-4305-A3EF-5EE3A4585932}"/>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179" name="Text Box 3268">
          <a:extLst>
            <a:ext uri="{FF2B5EF4-FFF2-40B4-BE49-F238E27FC236}">
              <a16:creationId xmlns:a16="http://schemas.microsoft.com/office/drawing/2014/main" id="{F828F969-48CA-4B55-B6BC-8333815C6AE4}"/>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180" name="Text Box 3261">
          <a:extLst>
            <a:ext uri="{FF2B5EF4-FFF2-40B4-BE49-F238E27FC236}">
              <a16:creationId xmlns:a16="http://schemas.microsoft.com/office/drawing/2014/main" id="{743755C7-6C16-49A1-B257-3D1595797A18}"/>
            </a:ext>
          </a:extLst>
        </xdr:cNvPr>
        <xdr:cNvSpPr txBox="1">
          <a:spLocks noChangeArrowheads="1"/>
        </xdr:cNvSpPr>
      </xdr:nvSpPr>
      <xdr:spPr bwMode="auto">
        <a:xfrm>
          <a:off x="619125" y="816292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181" name="Text Box 3262">
          <a:extLst>
            <a:ext uri="{FF2B5EF4-FFF2-40B4-BE49-F238E27FC236}">
              <a16:creationId xmlns:a16="http://schemas.microsoft.com/office/drawing/2014/main" id="{6FDFF4D0-7738-4BC0-A740-A72EE729E5BB}"/>
            </a:ext>
          </a:extLst>
        </xdr:cNvPr>
        <xdr:cNvSpPr txBox="1">
          <a:spLocks noChangeArrowheads="1"/>
        </xdr:cNvSpPr>
      </xdr:nvSpPr>
      <xdr:spPr bwMode="auto">
        <a:xfrm>
          <a:off x="619125" y="816292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182" name="Text Box 3263">
          <a:extLst>
            <a:ext uri="{FF2B5EF4-FFF2-40B4-BE49-F238E27FC236}">
              <a16:creationId xmlns:a16="http://schemas.microsoft.com/office/drawing/2014/main" id="{D56056F8-441C-431E-8F81-F20B330A7694}"/>
            </a:ext>
          </a:extLst>
        </xdr:cNvPr>
        <xdr:cNvSpPr txBox="1">
          <a:spLocks noChangeArrowheads="1"/>
        </xdr:cNvSpPr>
      </xdr:nvSpPr>
      <xdr:spPr bwMode="auto">
        <a:xfrm>
          <a:off x="619125" y="816292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183" name="Text Box 3264">
          <a:extLst>
            <a:ext uri="{FF2B5EF4-FFF2-40B4-BE49-F238E27FC236}">
              <a16:creationId xmlns:a16="http://schemas.microsoft.com/office/drawing/2014/main" id="{8D6A6914-A460-4C37-8032-CD71979AC9DD}"/>
            </a:ext>
          </a:extLst>
        </xdr:cNvPr>
        <xdr:cNvSpPr txBox="1">
          <a:spLocks noChangeArrowheads="1"/>
        </xdr:cNvSpPr>
      </xdr:nvSpPr>
      <xdr:spPr bwMode="auto">
        <a:xfrm>
          <a:off x="619125" y="816292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184" name="Text Box 3265">
          <a:extLst>
            <a:ext uri="{FF2B5EF4-FFF2-40B4-BE49-F238E27FC236}">
              <a16:creationId xmlns:a16="http://schemas.microsoft.com/office/drawing/2014/main" id="{D96AA76F-7E71-4FD9-A158-4B54478B59C6}"/>
            </a:ext>
          </a:extLst>
        </xdr:cNvPr>
        <xdr:cNvSpPr txBox="1">
          <a:spLocks noChangeArrowheads="1"/>
        </xdr:cNvSpPr>
      </xdr:nvSpPr>
      <xdr:spPr bwMode="auto">
        <a:xfrm>
          <a:off x="619125" y="816292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185" name="Text Box 3266">
          <a:extLst>
            <a:ext uri="{FF2B5EF4-FFF2-40B4-BE49-F238E27FC236}">
              <a16:creationId xmlns:a16="http://schemas.microsoft.com/office/drawing/2014/main" id="{E1C7D6BD-1EAE-4427-B1EC-C04B36E6AF2E}"/>
            </a:ext>
          </a:extLst>
        </xdr:cNvPr>
        <xdr:cNvSpPr txBox="1">
          <a:spLocks noChangeArrowheads="1"/>
        </xdr:cNvSpPr>
      </xdr:nvSpPr>
      <xdr:spPr bwMode="auto">
        <a:xfrm>
          <a:off x="619125" y="816292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186" name="Text Box 3267">
          <a:extLst>
            <a:ext uri="{FF2B5EF4-FFF2-40B4-BE49-F238E27FC236}">
              <a16:creationId xmlns:a16="http://schemas.microsoft.com/office/drawing/2014/main" id="{0E843E68-C263-4957-8D9F-51120636799E}"/>
            </a:ext>
          </a:extLst>
        </xdr:cNvPr>
        <xdr:cNvSpPr txBox="1">
          <a:spLocks noChangeArrowheads="1"/>
        </xdr:cNvSpPr>
      </xdr:nvSpPr>
      <xdr:spPr bwMode="auto">
        <a:xfrm>
          <a:off x="619125" y="816292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187" name="Text Box 3268">
          <a:extLst>
            <a:ext uri="{FF2B5EF4-FFF2-40B4-BE49-F238E27FC236}">
              <a16:creationId xmlns:a16="http://schemas.microsoft.com/office/drawing/2014/main" id="{D824DD08-9BD4-4B11-B9D2-CC24D9AE1E96}"/>
            </a:ext>
          </a:extLst>
        </xdr:cNvPr>
        <xdr:cNvSpPr txBox="1">
          <a:spLocks noChangeArrowheads="1"/>
        </xdr:cNvSpPr>
      </xdr:nvSpPr>
      <xdr:spPr bwMode="auto">
        <a:xfrm>
          <a:off x="619125" y="816292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188" name="Text Box 3261">
          <a:extLst>
            <a:ext uri="{FF2B5EF4-FFF2-40B4-BE49-F238E27FC236}">
              <a16:creationId xmlns:a16="http://schemas.microsoft.com/office/drawing/2014/main" id="{C5A9F862-FABD-4E38-8DEC-486B2E1ABAB9}"/>
            </a:ext>
          </a:extLst>
        </xdr:cNvPr>
        <xdr:cNvSpPr txBox="1">
          <a:spLocks noChangeArrowheads="1"/>
        </xdr:cNvSpPr>
      </xdr:nvSpPr>
      <xdr:spPr bwMode="auto">
        <a:xfrm>
          <a:off x="619125" y="816292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189" name="Text Box 3262">
          <a:extLst>
            <a:ext uri="{FF2B5EF4-FFF2-40B4-BE49-F238E27FC236}">
              <a16:creationId xmlns:a16="http://schemas.microsoft.com/office/drawing/2014/main" id="{5D0AE169-DBDE-4090-B1F9-23897A50F6C4}"/>
            </a:ext>
          </a:extLst>
        </xdr:cNvPr>
        <xdr:cNvSpPr txBox="1">
          <a:spLocks noChangeArrowheads="1"/>
        </xdr:cNvSpPr>
      </xdr:nvSpPr>
      <xdr:spPr bwMode="auto">
        <a:xfrm>
          <a:off x="619125" y="816292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190" name="Text Box 3263">
          <a:extLst>
            <a:ext uri="{FF2B5EF4-FFF2-40B4-BE49-F238E27FC236}">
              <a16:creationId xmlns:a16="http://schemas.microsoft.com/office/drawing/2014/main" id="{35BB98E4-624C-4242-9663-6CE718DE13D7}"/>
            </a:ext>
          </a:extLst>
        </xdr:cNvPr>
        <xdr:cNvSpPr txBox="1">
          <a:spLocks noChangeArrowheads="1"/>
        </xdr:cNvSpPr>
      </xdr:nvSpPr>
      <xdr:spPr bwMode="auto">
        <a:xfrm>
          <a:off x="619125" y="816292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191" name="Text Box 3264">
          <a:extLst>
            <a:ext uri="{FF2B5EF4-FFF2-40B4-BE49-F238E27FC236}">
              <a16:creationId xmlns:a16="http://schemas.microsoft.com/office/drawing/2014/main" id="{B298CCA0-2DC5-429D-99AC-A6D5573A957E}"/>
            </a:ext>
          </a:extLst>
        </xdr:cNvPr>
        <xdr:cNvSpPr txBox="1">
          <a:spLocks noChangeArrowheads="1"/>
        </xdr:cNvSpPr>
      </xdr:nvSpPr>
      <xdr:spPr bwMode="auto">
        <a:xfrm>
          <a:off x="619125" y="8162925"/>
          <a:ext cx="104775" cy="200025"/>
        </a:xfrm>
        <a:prstGeom prst="rect">
          <a:avLst/>
        </a:prstGeom>
        <a:noFill/>
        <a:ln w="9525">
          <a:noFill/>
          <a:miter lim="800000"/>
          <a:headEnd/>
          <a:tailEnd/>
        </a:ln>
      </xdr:spPr>
    </xdr:sp>
    <xdr:clientData/>
  </xdr:twoCellAnchor>
  <xdr:twoCellAnchor editAs="oneCell">
    <xdr:from>
      <xdr:col>1</xdr:col>
      <xdr:colOff>0</xdr:colOff>
      <xdr:row>33</xdr:row>
      <xdr:rowOff>0</xdr:rowOff>
    </xdr:from>
    <xdr:to>
      <xdr:col>1</xdr:col>
      <xdr:colOff>104775</xdr:colOff>
      <xdr:row>34</xdr:row>
      <xdr:rowOff>9525</xdr:rowOff>
    </xdr:to>
    <xdr:sp macro="" textlink="">
      <xdr:nvSpPr>
        <xdr:cNvPr id="192" name="Text Box 3265">
          <a:extLst>
            <a:ext uri="{FF2B5EF4-FFF2-40B4-BE49-F238E27FC236}">
              <a16:creationId xmlns:a16="http://schemas.microsoft.com/office/drawing/2014/main" id="{3A3312B6-4661-4ABB-811D-6751D3F5A628}"/>
            </a:ext>
          </a:extLst>
        </xdr:cNvPr>
        <xdr:cNvSpPr txBox="1">
          <a:spLocks noChangeArrowheads="1"/>
        </xdr:cNvSpPr>
      </xdr:nvSpPr>
      <xdr:spPr bwMode="auto">
        <a:xfrm>
          <a:off x="619125" y="8162925"/>
          <a:ext cx="104775" cy="200025"/>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93" name="Text Box 3261">
          <a:extLst>
            <a:ext uri="{FF2B5EF4-FFF2-40B4-BE49-F238E27FC236}">
              <a16:creationId xmlns:a16="http://schemas.microsoft.com/office/drawing/2014/main" id="{03EB9EB9-2CDE-40A3-8A16-BB63EFA11BF4}"/>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94" name="Text Box 3262">
          <a:extLst>
            <a:ext uri="{FF2B5EF4-FFF2-40B4-BE49-F238E27FC236}">
              <a16:creationId xmlns:a16="http://schemas.microsoft.com/office/drawing/2014/main" id="{18127A04-9A0E-49E6-A564-C495249E0BBF}"/>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95" name="Text Box 3263">
          <a:extLst>
            <a:ext uri="{FF2B5EF4-FFF2-40B4-BE49-F238E27FC236}">
              <a16:creationId xmlns:a16="http://schemas.microsoft.com/office/drawing/2014/main" id="{48FA744E-B5AC-4D15-85AF-1E1D054DD04B}"/>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96" name="Text Box 3264">
          <a:extLst>
            <a:ext uri="{FF2B5EF4-FFF2-40B4-BE49-F238E27FC236}">
              <a16:creationId xmlns:a16="http://schemas.microsoft.com/office/drawing/2014/main" id="{70BB2B14-5209-4907-8343-40996B5ED74A}"/>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97" name="Text Box 3265">
          <a:extLst>
            <a:ext uri="{FF2B5EF4-FFF2-40B4-BE49-F238E27FC236}">
              <a16:creationId xmlns:a16="http://schemas.microsoft.com/office/drawing/2014/main" id="{4F31FE41-46CC-4FA0-BB91-300A7F3F514F}"/>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98" name="Text Box 3266">
          <a:extLst>
            <a:ext uri="{FF2B5EF4-FFF2-40B4-BE49-F238E27FC236}">
              <a16:creationId xmlns:a16="http://schemas.microsoft.com/office/drawing/2014/main" id="{94DDC3AB-408B-4B95-859C-DFC8C4D347F1}"/>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199" name="Text Box 3267">
          <a:extLst>
            <a:ext uri="{FF2B5EF4-FFF2-40B4-BE49-F238E27FC236}">
              <a16:creationId xmlns:a16="http://schemas.microsoft.com/office/drawing/2014/main" id="{CF854D41-218E-4A4C-8895-053C1402CAB8}"/>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00" name="Text Box 3268">
          <a:extLst>
            <a:ext uri="{FF2B5EF4-FFF2-40B4-BE49-F238E27FC236}">
              <a16:creationId xmlns:a16="http://schemas.microsoft.com/office/drawing/2014/main" id="{B907932A-FB8A-4978-A566-57DA87936DEC}"/>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01" name="Text Box 3261">
          <a:extLst>
            <a:ext uri="{FF2B5EF4-FFF2-40B4-BE49-F238E27FC236}">
              <a16:creationId xmlns:a16="http://schemas.microsoft.com/office/drawing/2014/main" id="{6DD5E948-F157-4E48-9043-D17341073A2B}"/>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02" name="Text Box 3262">
          <a:extLst>
            <a:ext uri="{FF2B5EF4-FFF2-40B4-BE49-F238E27FC236}">
              <a16:creationId xmlns:a16="http://schemas.microsoft.com/office/drawing/2014/main" id="{8AC428D9-0B16-49FD-94A6-CA3C9219D1E7}"/>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35</xdr:row>
      <xdr:rowOff>0</xdr:rowOff>
    </xdr:from>
    <xdr:to>
      <xdr:col>1</xdr:col>
      <xdr:colOff>104775</xdr:colOff>
      <xdr:row>36</xdr:row>
      <xdr:rowOff>0</xdr:rowOff>
    </xdr:to>
    <xdr:sp macro="" textlink="">
      <xdr:nvSpPr>
        <xdr:cNvPr id="203" name="Text Box 3263">
          <a:extLst>
            <a:ext uri="{FF2B5EF4-FFF2-40B4-BE49-F238E27FC236}">
              <a16:creationId xmlns:a16="http://schemas.microsoft.com/office/drawing/2014/main" id="{C82DE677-708F-4913-91E0-C707CFA5A864}"/>
            </a:ext>
          </a:extLst>
        </xdr:cNvPr>
        <xdr:cNvSpPr txBox="1">
          <a:spLocks noChangeArrowheads="1"/>
        </xdr:cNvSpPr>
      </xdr:nvSpPr>
      <xdr:spPr bwMode="auto">
        <a:xfrm>
          <a:off x="619125" y="854392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204" name="Text Box 3261">
          <a:extLst>
            <a:ext uri="{FF2B5EF4-FFF2-40B4-BE49-F238E27FC236}">
              <a16:creationId xmlns:a16="http://schemas.microsoft.com/office/drawing/2014/main" id="{0B56F2A0-8286-4D0F-AEE7-6C349080BB3E}"/>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205" name="Text Box 3262">
          <a:extLst>
            <a:ext uri="{FF2B5EF4-FFF2-40B4-BE49-F238E27FC236}">
              <a16:creationId xmlns:a16="http://schemas.microsoft.com/office/drawing/2014/main" id="{59BAE618-E61A-4D54-9B6F-C89FDF3A6946}"/>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206" name="Text Box 3263">
          <a:extLst>
            <a:ext uri="{FF2B5EF4-FFF2-40B4-BE49-F238E27FC236}">
              <a16:creationId xmlns:a16="http://schemas.microsoft.com/office/drawing/2014/main" id="{2CDA71C8-9E90-4CAF-98E1-D409C84E0949}"/>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207" name="Text Box 3264">
          <a:extLst>
            <a:ext uri="{FF2B5EF4-FFF2-40B4-BE49-F238E27FC236}">
              <a16:creationId xmlns:a16="http://schemas.microsoft.com/office/drawing/2014/main" id="{D5545A6B-AC8E-45DD-AB59-7CEBF8F8DB1B}"/>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208" name="Text Box 3265">
          <a:extLst>
            <a:ext uri="{FF2B5EF4-FFF2-40B4-BE49-F238E27FC236}">
              <a16:creationId xmlns:a16="http://schemas.microsoft.com/office/drawing/2014/main" id="{C8AC4A3A-CAA6-4916-A3E1-46AE52A0FC4D}"/>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209" name="Text Box 3266">
          <a:extLst>
            <a:ext uri="{FF2B5EF4-FFF2-40B4-BE49-F238E27FC236}">
              <a16:creationId xmlns:a16="http://schemas.microsoft.com/office/drawing/2014/main" id="{55778C58-1ED9-42A6-8735-C493B2D1C681}"/>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210" name="Text Box 3267">
          <a:extLst>
            <a:ext uri="{FF2B5EF4-FFF2-40B4-BE49-F238E27FC236}">
              <a16:creationId xmlns:a16="http://schemas.microsoft.com/office/drawing/2014/main" id="{E01EB15E-4013-48A5-8050-98F7867BCBF0}"/>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211" name="Text Box 3268">
          <a:extLst>
            <a:ext uri="{FF2B5EF4-FFF2-40B4-BE49-F238E27FC236}">
              <a16:creationId xmlns:a16="http://schemas.microsoft.com/office/drawing/2014/main" id="{0CAEC01E-97A7-4755-8D0E-3C7E95D1A4D3}"/>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212" name="Text Box 3261">
          <a:extLst>
            <a:ext uri="{FF2B5EF4-FFF2-40B4-BE49-F238E27FC236}">
              <a16:creationId xmlns:a16="http://schemas.microsoft.com/office/drawing/2014/main" id="{282E0D3E-78A9-4A94-9F3A-B58C80C688EB}"/>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213" name="Text Box 3262">
          <a:extLst>
            <a:ext uri="{FF2B5EF4-FFF2-40B4-BE49-F238E27FC236}">
              <a16:creationId xmlns:a16="http://schemas.microsoft.com/office/drawing/2014/main" id="{A42258A9-3036-480D-AF7E-ED17B7DEBEED}"/>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214" name="Text Box 3263">
          <a:extLst>
            <a:ext uri="{FF2B5EF4-FFF2-40B4-BE49-F238E27FC236}">
              <a16:creationId xmlns:a16="http://schemas.microsoft.com/office/drawing/2014/main" id="{9B781FE7-BE94-4DE9-88ED-4991F7F0853F}"/>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215" name="Text Box 3264">
          <a:extLst>
            <a:ext uri="{FF2B5EF4-FFF2-40B4-BE49-F238E27FC236}">
              <a16:creationId xmlns:a16="http://schemas.microsoft.com/office/drawing/2014/main" id="{E07E66F3-DAE8-4031-B1DA-814AC7D58DAE}"/>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216" name="Text Box 3265">
          <a:extLst>
            <a:ext uri="{FF2B5EF4-FFF2-40B4-BE49-F238E27FC236}">
              <a16:creationId xmlns:a16="http://schemas.microsoft.com/office/drawing/2014/main" id="{DFFF7BC8-C886-49B1-88D2-515F151E070D}"/>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217" name="Text Box 3266">
          <a:extLst>
            <a:ext uri="{FF2B5EF4-FFF2-40B4-BE49-F238E27FC236}">
              <a16:creationId xmlns:a16="http://schemas.microsoft.com/office/drawing/2014/main" id="{C1FDD38B-EB9C-4142-B8B4-8902166B1F1E}"/>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218" name="Text Box 3267">
          <a:extLst>
            <a:ext uri="{FF2B5EF4-FFF2-40B4-BE49-F238E27FC236}">
              <a16:creationId xmlns:a16="http://schemas.microsoft.com/office/drawing/2014/main" id="{8B0477C8-F6B5-43EB-85E1-5CEBC29CCE82}"/>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115</xdr:row>
      <xdr:rowOff>0</xdr:rowOff>
    </xdr:from>
    <xdr:to>
      <xdr:col>1</xdr:col>
      <xdr:colOff>104775</xdr:colOff>
      <xdr:row>116</xdr:row>
      <xdr:rowOff>0</xdr:rowOff>
    </xdr:to>
    <xdr:sp macro="" textlink="">
      <xdr:nvSpPr>
        <xdr:cNvPr id="219" name="Text Box 3268">
          <a:extLst>
            <a:ext uri="{FF2B5EF4-FFF2-40B4-BE49-F238E27FC236}">
              <a16:creationId xmlns:a16="http://schemas.microsoft.com/office/drawing/2014/main" id="{6293F157-2E25-4F5B-AA86-889698ACD16A}"/>
            </a:ext>
          </a:extLst>
        </xdr:cNvPr>
        <xdr:cNvSpPr txBox="1">
          <a:spLocks noChangeArrowheads="1"/>
        </xdr:cNvSpPr>
      </xdr:nvSpPr>
      <xdr:spPr bwMode="auto">
        <a:xfrm>
          <a:off x="619125" y="2757487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220" name="Text Box 3261">
          <a:extLst>
            <a:ext uri="{FF2B5EF4-FFF2-40B4-BE49-F238E27FC236}">
              <a16:creationId xmlns:a16="http://schemas.microsoft.com/office/drawing/2014/main" id="{5B9E7A4F-3542-4CC4-AA28-A35EA4AB6F16}"/>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221" name="Text Box 3262">
          <a:extLst>
            <a:ext uri="{FF2B5EF4-FFF2-40B4-BE49-F238E27FC236}">
              <a16:creationId xmlns:a16="http://schemas.microsoft.com/office/drawing/2014/main" id="{E7ACBBD5-D87F-49C5-A671-E43A1C3F5EF7}"/>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222" name="Text Box 3263">
          <a:extLst>
            <a:ext uri="{FF2B5EF4-FFF2-40B4-BE49-F238E27FC236}">
              <a16:creationId xmlns:a16="http://schemas.microsoft.com/office/drawing/2014/main" id="{D39C1583-5360-4D8F-8FC4-0C5F805B1F5C}"/>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223" name="Text Box 3264">
          <a:extLst>
            <a:ext uri="{FF2B5EF4-FFF2-40B4-BE49-F238E27FC236}">
              <a16:creationId xmlns:a16="http://schemas.microsoft.com/office/drawing/2014/main" id="{F50C8D84-5D51-4FF7-BAFD-E3AFBF3C259D}"/>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224" name="Text Box 3265">
          <a:extLst>
            <a:ext uri="{FF2B5EF4-FFF2-40B4-BE49-F238E27FC236}">
              <a16:creationId xmlns:a16="http://schemas.microsoft.com/office/drawing/2014/main" id="{E9E08E0D-64E5-461A-875B-20F5431BE089}"/>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225" name="Text Box 3266">
          <a:extLst>
            <a:ext uri="{FF2B5EF4-FFF2-40B4-BE49-F238E27FC236}">
              <a16:creationId xmlns:a16="http://schemas.microsoft.com/office/drawing/2014/main" id="{BE06B08E-11AB-42DF-8185-59477538BE44}"/>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226" name="Text Box 3267">
          <a:extLst>
            <a:ext uri="{FF2B5EF4-FFF2-40B4-BE49-F238E27FC236}">
              <a16:creationId xmlns:a16="http://schemas.microsoft.com/office/drawing/2014/main" id="{E2A7793D-22FD-45F3-8EE4-4DEDF33EC18B}"/>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227" name="Text Box 3268">
          <a:extLst>
            <a:ext uri="{FF2B5EF4-FFF2-40B4-BE49-F238E27FC236}">
              <a16:creationId xmlns:a16="http://schemas.microsoft.com/office/drawing/2014/main" id="{F4337715-C74A-44FE-B7EC-7E4ED060DB33}"/>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228" name="Text Box 3261">
          <a:extLst>
            <a:ext uri="{FF2B5EF4-FFF2-40B4-BE49-F238E27FC236}">
              <a16:creationId xmlns:a16="http://schemas.microsoft.com/office/drawing/2014/main" id="{560BEB49-1568-4397-B71D-A40E16419A75}"/>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229" name="Text Box 3262">
          <a:extLst>
            <a:ext uri="{FF2B5EF4-FFF2-40B4-BE49-F238E27FC236}">
              <a16:creationId xmlns:a16="http://schemas.microsoft.com/office/drawing/2014/main" id="{F2ACD730-7421-4FF9-9633-95E9AEDCD9C1}"/>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230" name="Text Box 3263">
          <a:extLst>
            <a:ext uri="{FF2B5EF4-FFF2-40B4-BE49-F238E27FC236}">
              <a16:creationId xmlns:a16="http://schemas.microsoft.com/office/drawing/2014/main" id="{016FA66D-AC81-44DD-A06E-8278CB93195C}"/>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231" name="Text Box 3264">
          <a:extLst>
            <a:ext uri="{FF2B5EF4-FFF2-40B4-BE49-F238E27FC236}">
              <a16:creationId xmlns:a16="http://schemas.microsoft.com/office/drawing/2014/main" id="{BF4063E3-308E-436A-BB99-8CF56165647E}"/>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232" name="Text Box 3265">
          <a:extLst>
            <a:ext uri="{FF2B5EF4-FFF2-40B4-BE49-F238E27FC236}">
              <a16:creationId xmlns:a16="http://schemas.microsoft.com/office/drawing/2014/main" id="{74D75332-6291-481C-9B99-FA4BC951DC00}"/>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233" name="Text Box 3266">
          <a:extLst>
            <a:ext uri="{FF2B5EF4-FFF2-40B4-BE49-F238E27FC236}">
              <a16:creationId xmlns:a16="http://schemas.microsoft.com/office/drawing/2014/main" id="{4B401B18-0D4B-4D60-8C62-9B29FD085017}"/>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234" name="Text Box 3267">
          <a:extLst>
            <a:ext uri="{FF2B5EF4-FFF2-40B4-BE49-F238E27FC236}">
              <a16:creationId xmlns:a16="http://schemas.microsoft.com/office/drawing/2014/main" id="{2A2E8E33-956A-40C4-906C-E8B605DBA672}"/>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twoCellAnchor editAs="oneCell">
    <xdr:from>
      <xdr:col>1</xdr:col>
      <xdr:colOff>0</xdr:colOff>
      <xdr:row>34</xdr:row>
      <xdr:rowOff>0</xdr:rowOff>
    </xdr:from>
    <xdr:to>
      <xdr:col>1</xdr:col>
      <xdr:colOff>104775</xdr:colOff>
      <xdr:row>35</xdr:row>
      <xdr:rowOff>0</xdr:rowOff>
    </xdr:to>
    <xdr:sp macro="" textlink="">
      <xdr:nvSpPr>
        <xdr:cNvPr id="235" name="Text Box 3268">
          <a:extLst>
            <a:ext uri="{FF2B5EF4-FFF2-40B4-BE49-F238E27FC236}">
              <a16:creationId xmlns:a16="http://schemas.microsoft.com/office/drawing/2014/main" id="{A0DDF843-9074-47DC-A587-D751BA1ACBC3}"/>
            </a:ext>
          </a:extLst>
        </xdr:cNvPr>
        <xdr:cNvSpPr txBox="1">
          <a:spLocks noChangeArrowheads="1"/>
        </xdr:cNvSpPr>
      </xdr:nvSpPr>
      <xdr:spPr bwMode="auto">
        <a:xfrm>
          <a:off x="619125" y="8353425"/>
          <a:ext cx="104775" cy="190500"/>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114167\Desktop\Reporting%20BAM\Mensuel_LCR\LCR_F&#233;vrier_2025\Etat%20%20331%20-%20%20LCR%20-%20F&#233;v%202025%20--BCP2S-------------avec%20commentaire%20V2.xlsx" TargetMode="External"/><Relationship Id="rId1" Type="http://schemas.openxmlformats.org/officeDocument/2006/relationships/externalLinkPath" Target="Etat%20%20331%20-%20%20LCR%20-%20F&#233;v%202025%20--BCP2S-------------avec%20commentair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tat 331"/>
      <sheetName val="BG"/>
      <sheetName val="BG fev"/>
      <sheetName val="détail"/>
    </sheetNames>
    <sheetDataSet>
      <sheetData sheetId="0"/>
      <sheetData sheetId="1"/>
      <sheetData sheetId="2"/>
      <sheetData sheetId="3">
        <row r="16">
          <cell r="G16">
            <v>0</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AD7A1-7FAC-4B34-B527-D295D5015850}">
  <dimension ref="A1:G147"/>
  <sheetViews>
    <sheetView tabSelected="1" topLeftCell="A17" workbookViewId="0">
      <selection activeCell="G26" sqref="G26"/>
    </sheetView>
  </sheetViews>
  <sheetFormatPr baseColWidth="10" defaultRowHeight="15" x14ac:dyDescent="0.25"/>
  <cols>
    <col min="1" max="1" width="9.28515625" style="85" customWidth="1"/>
    <col min="2" max="2" width="1.7109375" style="85" customWidth="1"/>
    <col min="3" max="3" width="62.7109375" style="85" customWidth="1"/>
    <col min="4" max="4" width="15.28515625" style="4" customWidth="1"/>
    <col min="5" max="5" width="10.5703125" style="4" customWidth="1"/>
    <col min="6" max="6" width="29.85546875" style="21" customWidth="1"/>
  </cols>
  <sheetData>
    <row r="1" spans="1:6" ht="15.75" x14ac:dyDescent="0.25">
      <c r="A1" s="1"/>
      <c r="B1" s="2"/>
      <c r="C1" s="3"/>
      <c r="F1" s="5"/>
    </row>
    <row r="2" spans="1:6" ht="15.75" x14ac:dyDescent="0.25">
      <c r="A2" s="6" t="s">
        <v>0</v>
      </c>
      <c r="B2" s="6"/>
      <c r="C2" s="6"/>
      <c r="D2" s="6"/>
      <c r="E2" s="6"/>
      <c r="F2" s="6"/>
    </row>
    <row r="3" spans="1:6" ht="15.75" x14ac:dyDescent="0.25">
      <c r="A3" s="7" t="s">
        <v>222</v>
      </c>
      <c r="B3" s="7"/>
      <c r="C3" s="7"/>
      <c r="D3" s="7"/>
      <c r="E3" s="7"/>
      <c r="F3" s="7"/>
    </row>
    <row r="4" spans="1:6" x14ac:dyDescent="0.25">
      <c r="A4" s="8"/>
      <c r="B4" s="8"/>
      <c r="C4" s="8"/>
      <c r="D4" s="9"/>
      <c r="E4" s="9"/>
      <c r="F4" s="10"/>
    </row>
    <row r="5" spans="1:6" x14ac:dyDescent="0.25">
      <c r="A5" s="11" t="s">
        <v>217</v>
      </c>
      <c r="B5" s="11"/>
      <c r="C5" s="11"/>
      <c r="D5" s="11"/>
      <c r="E5" s="11"/>
      <c r="F5" s="11"/>
    </row>
    <row r="6" spans="1:6" x14ac:dyDescent="0.25">
      <c r="A6" s="12"/>
      <c r="B6" s="12"/>
      <c r="C6" s="12"/>
      <c r="D6" s="13"/>
      <c r="E6" s="13"/>
      <c r="F6" s="14"/>
    </row>
    <row r="7" spans="1:6" x14ac:dyDescent="0.25">
      <c r="A7" s="15" t="s">
        <v>223</v>
      </c>
      <c r="B7" s="16"/>
      <c r="C7" s="16"/>
      <c r="D7" s="16"/>
      <c r="E7" s="16"/>
      <c r="F7" s="17"/>
    </row>
    <row r="8" spans="1:6" x14ac:dyDescent="0.25">
      <c r="A8" s="18" t="s">
        <v>1</v>
      </c>
      <c r="B8" s="19"/>
      <c r="C8" s="19"/>
      <c r="D8" s="19"/>
      <c r="E8" s="19"/>
      <c r="F8" s="20"/>
    </row>
    <row r="9" spans="1:6" x14ac:dyDescent="0.25">
      <c r="A9" s="9"/>
      <c r="B9" s="12"/>
      <c r="C9" s="9"/>
    </row>
    <row r="10" spans="1:6" x14ac:dyDescent="0.25">
      <c r="A10" s="12"/>
      <c r="B10" s="12"/>
      <c r="C10" s="12"/>
      <c r="D10" s="22" t="s">
        <v>2</v>
      </c>
      <c r="E10" s="22"/>
      <c r="F10" s="22"/>
    </row>
    <row r="11" spans="1:6" ht="25.5" x14ac:dyDescent="0.25">
      <c r="A11" s="23" t="s">
        <v>3</v>
      </c>
      <c r="B11" s="24" t="s">
        <v>4</v>
      </c>
      <c r="C11" s="25"/>
      <c r="D11" s="23" t="s">
        <v>5</v>
      </c>
      <c r="E11" s="23" t="s">
        <v>6</v>
      </c>
      <c r="F11" s="26" t="s">
        <v>7</v>
      </c>
    </row>
    <row r="12" spans="1:6" x14ac:dyDescent="0.25">
      <c r="A12" s="27" t="s">
        <v>8</v>
      </c>
      <c r="B12" s="28" t="s">
        <v>9</v>
      </c>
      <c r="C12" s="28"/>
      <c r="D12" s="29"/>
      <c r="E12" s="27"/>
      <c r="F12" s="30">
        <f ca="1">F14+F24+F30-MAX((F23+F29)-2/3*F13,F29-15/85*(F13+F23)*0)</f>
        <v>1623274.990629592</v>
      </c>
    </row>
    <row r="13" spans="1:6" x14ac:dyDescent="0.25">
      <c r="A13" s="31" t="s">
        <v>10</v>
      </c>
      <c r="B13" s="32" t="s">
        <v>11</v>
      </c>
      <c r="C13" s="33"/>
      <c r="D13" s="34"/>
      <c r="E13" s="35"/>
      <c r="F13" s="36">
        <v>0</v>
      </c>
    </row>
    <row r="14" spans="1:6" x14ac:dyDescent="0.25">
      <c r="A14" s="31" t="s">
        <v>12</v>
      </c>
      <c r="B14" s="37" t="s">
        <v>13</v>
      </c>
      <c r="C14" s="37"/>
      <c r="D14" s="34"/>
      <c r="E14" s="35"/>
      <c r="F14" s="38">
        <f>F15+F16+F18+F19+F21+F22</f>
        <v>853775.62972999935</v>
      </c>
    </row>
    <row r="15" spans="1:6" x14ac:dyDescent="0.25">
      <c r="A15" s="31" t="s">
        <v>14</v>
      </c>
      <c r="B15" s="39"/>
      <c r="C15" s="40" t="s">
        <v>15</v>
      </c>
      <c r="D15" s="41">
        <v>2.355</v>
      </c>
      <c r="E15" s="42">
        <v>1</v>
      </c>
      <c r="F15" s="36">
        <f>D15*E15</f>
        <v>2.355</v>
      </c>
    </row>
    <row r="16" spans="1:6" ht="25.5" x14ac:dyDescent="0.25">
      <c r="A16" s="31" t="s">
        <v>16</v>
      </c>
      <c r="B16" s="39"/>
      <c r="C16" s="40" t="s">
        <v>17</v>
      </c>
      <c r="D16" s="43">
        <v>12585.88416999999</v>
      </c>
      <c r="E16" s="44">
        <v>1</v>
      </c>
      <c r="F16" s="36">
        <f>D16*E16</f>
        <v>12585.88416999999</v>
      </c>
    </row>
    <row r="17" spans="1:7" x14ac:dyDescent="0.25">
      <c r="A17" s="45"/>
      <c r="B17" s="39"/>
      <c r="C17" s="40" t="s">
        <v>18</v>
      </c>
      <c r="D17" s="46"/>
      <c r="E17" s="47"/>
      <c r="F17" s="48"/>
    </row>
    <row r="18" spans="1:7" x14ac:dyDescent="0.25">
      <c r="A18" s="31" t="s">
        <v>19</v>
      </c>
      <c r="B18" s="39"/>
      <c r="C18" s="49" t="s">
        <v>20</v>
      </c>
      <c r="D18" s="43">
        <v>816350.06159999943</v>
      </c>
      <c r="E18" s="42">
        <v>1</v>
      </c>
      <c r="F18" s="36">
        <f>D18*E18</f>
        <v>816350.06159999943</v>
      </c>
    </row>
    <row r="19" spans="1:7" ht="38.25" x14ac:dyDescent="0.25">
      <c r="A19" s="31" t="s">
        <v>21</v>
      </c>
      <c r="B19" s="39"/>
      <c r="C19" s="49" t="s">
        <v>22</v>
      </c>
      <c r="D19" s="43">
        <v>24837.328960000003</v>
      </c>
      <c r="E19" s="42">
        <v>1</v>
      </c>
      <c r="F19" s="36">
        <f t="shared" ref="F19:F81" si="0">D19*E19</f>
        <v>24837.328960000003</v>
      </c>
    </row>
    <row r="20" spans="1:7" x14ac:dyDescent="0.25">
      <c r="A20" s="45"/>
      <c r="B20" s="39"/>
      <c r="C20" s="40" t="s">
        <v>23</v>
      </c>
      <c r="D20" s="50"/>
      <c r="E20" s="47"/>
      <c r="F20" s="48"/>
    </row>
    <row r="21" spans="1:7" ht="25.5" x14ac:dyDescent="0.25">
      <c r="A21" s="31" t="s">
        <v>24</v>
      </c>
      <c r="B21" s="39"/>
      <c r="C21" s="49" t="s">
        <v>25</v>
      </c>
      <c r="D21" s="51">
        <v>0</v>
      </c>
      <c r="E21" s="42">
        <v>1</v>
      </c>
      <c r="F21" s="36">
        <f t="shared" si="0"/>
        <v>0</v>
      </c>
    </row>
    <row r="22" spans="1:7" ht="38.25" x14ac:dyDescent="0.25">
      <c r="A22" s="31" t="s">
        <v>26</v>
      </c>
      <c r="B22" s="39"/>
      <c r="C22" s="49" t="s">
        <v>27</v>
      </c>
      <c r="D22" s="51">
        <v>0</v>
      </c>
      <c r="E22" s="42">
        <v>1</v>
      </c>
      <c r="F22" s="36">
        <f t="shared" si="0"/>
        <v>0</v>
      </c>
    </row>
    <row r="23" spans="1:7" x14ac:dyDescent="0.25">
      <c r="A23" s="31" t="s">
        <v>28</v>
      </c>
      <c r="B23" s="37" t="s">
        <v>29</v>
      </c>
      <c r="C23" s="37"/>
      <c r="D23" s="34"/>
      <c r="E23" s="47"/>
      <c r="F23" s="36">
        <v>0</v>
      </c>
    </row>
    <row r="24" spans="1:7" x14ac:dyDescent="0.25">
      <c r="A24" s="31" t="s">
        <v>30</v>
      </c>
      <c r="B24" s="37" t="s">
        <v>31</v>
      </c>
      <c r="C24" s="37"/>
      <c r="D24" s="34"/>
      <c r="E24" s="47"/>
      <c r="F24" s="38">
        <f>F25+F26+F27+F28</f>
        <v>526008.11230515386</v>
      </c>
      <c r="G24" s="88"/>
    </row>
    <row r="25" spans="1:7" ht="38.25" x14ac:dyDescent="0.25">
      <c r="A25" s="31" t="s">
        <v>32</v>
      </c>
      <c r="B25" s="39"/>
      <c r="C25" s="40" t="s">
        <v>218</v>
      </c>
      <c r="D25" s="51"/>
      <c r="E25" s="42">
        <v>0.85</v>
      </c>
      <c r="F25" s="36">
        <f t="shared" si="0"/>
        <v>0</v>
      </c>
    </row>
    <row r="26" spans="1:7" ht="38.25" x14ac:dyDescent="0.25">
      <c r="A26" s="31" t="s">
        <v>33</v>
      </c>
      <c r="B26" s="39"/>
      <c r="C26" s="40" t="s">
        <v>219</v>
      </c>
      <c r="D26" s="51"/>
      <c r="E26" s="42">
        <v>0.85</v>
      </c>
      <c r="F26" s="36">
        <f t="shared" si="0"/>
        <v>0</v>
      </c>
    </row>
    <row r="27" spans="1:7" x14ac:dyDescent="0.25">
      <c r="A27" s="31" t="s">
        <v>34</v>
      </c>
      <c r="B27" s="39"/>
      <c r="C27" s="40" t="s">
        <v>35</v>
      </c>
      <c r="D27" s="51"/>
      <c r="E27" s="42">
        <v>0.85</v>
      </c>
      <c r="F27" s="36">
        <f t="shared" si="0"/>
        <v>0</v>
      </c>
    </row>
    <row r="28" spans="1:7" x14ac:dyDescent="0.25">
      <c r="A28" s="31" t="s">
        <v>36</v>
      </c>
      <c r="B28" s="39"/>
      <c r="C28" s="40" t="s">
        <v>37</v>
      </c>
      <c r="D28" s="52"/>
      <c r="E28" s="53"/>
      <c r="F28" s="87">
        <v>526008.11230515386</v>
      </c>
    </row>
    <row r="29" spans="1:7" x14ac:dyDescent="0.25">
      <c r="A29" s="31" t="s">
        <v>38</v>
      </c>
      <c r="B29" s="54" t="s">
        <v>39</v>
      </c>
      <c r="C29" s="54"/>
      <c r="D29" s="52"/>
      <c r="E29" s="53"/>
      <c r="F29" s="36">
        <v>0</v>
      </c>
    </row>
    <row r="30" spans="1:7" x14ac:dyDescent="0.25">
      <c r="A30" s="31" t="s">
        <v>40</v>
      </c>
      <c r="B30" s="54" t="s">
        <v>41</v>
      </c>
      <c r="C30" s="54"/>
      <c r="D30" s="52"/>
      <c r="E30" s="47"/>
      <c r="F30" s="55">
        <f ca="1">MIN(F31+F32+F33,15%*F12)</f>
        <v>243491.24859443877</v>
      </c>
    </row>
    <row r="31" spans="1:7" ht="25.5" x14ac:dyDescent="0.25">
      <c r="A31" s="31" t="s">
        <v>42</v>
      </c>
      <c r="B31" s="39"/>
      <c r="C31" s="40" t="s">
        <v>43</v>
      </c>
      <c r="D31" s="43">
        <v>390664.83624000003</v>
      </c>
      <c r="E31" s="42">
        <v>0.75</v>
      </c>
      <c r="F31" s="36">
        <f>D31*E31</f>
        <v>292998.62718000001</v>
      </c>
    </row>
    <row r="32" spans="1:7" ht="25.5" x14ac:dyDescent="0.25">
      <c r="A32" s="31" t="s">
        <v>44</v>
      </c>
      <c r="B32" s="39"/>
      <c r="C32" s="40" t="s">
        <v>220</v>
      </c>
      <c r="D32" s="51">
        <v>20935.024000000001</v>
      </c>
      <c r="E32" s="44">
        <v>0.5</v>
      </c>
      <c r="F32" s="36">
        <f>D32*E32</f>
        <v>10467.512000000001</v>
      </c>
    </row>
    <row r="33" spans="1:6" x14ac:dyDescent="0.25">
      <c r="A33" s="31" t="s">
        <v>45</v>
      </c>
      <c r="B33" s="39"/>
      <c r="C33" s="40" t="s">
        <v>46</v>
      </c>
      <c r="D33" s="51">
        <v>0</v>
      </c>
      <c r="E33" s="42">
        <v>0.5</v>
      </c>
      <c r="F33" s="36">
        <f t="shared" si="0"/>
        <v>0</v>
      </c>
    </row>
    <row r="34" spans="1:6" x14ac:dyDescent="0.25">
      <c r="A34" s="56" t="s">
        <v>47</v>
      </c>
      <c r="B34" s="57" t="s">
        <v>48</v>
      </c>
      <c r="C34" s="57"/>
      <c r="D34" s="58"/>
      <c r="E34" s="59"/>
      <c r="F34" s="60">
        <f>F35-MIN(F35*75%, F116)</f>
        <v>1063146.8329980802</v>
      </c>
    </row>
    <row r="35" spans="1:6" x14ac:dyDescent="0.25">
      <c r="A35" s="31" t="s">
        <v>49</v>
      </c>
      <c r="B35" s="61" t="s">
        <v>50</v>
      </c>
      <c r="C35" s="61"/>
      <c r="D35" s="34"/>
      <c r="E35" s="47"/>
      <c r="F35" s="62">
        <f>F37+F38+F41+F42+F43+F45+F46+F47+F49+F50+F51+F52+F53+F54+F56+F57+F58+F59+F60+F61+F62+F64+F65+F66+F67+F68+F70+F71+F73+F72+F74+F77+F78+F79+F80+F81+F83+F84+F85+F86+F87+F90+F91+F92+F93+F94+F96+F97+F98+F99+F100+F101+F102+F103+F104+F105+F107+F108+F110+F111+F112+F113+F114+F115</f>
        <v>1067242.4156080801</v>
      </c>
    </row>
    <row r="36" spans="1:6" x14ac:dyDescent="0.25">
      <c r="A36" s="45"/>
      <c r="B36" s="39"/>
      <c r="C36" s="40" t="s">
        <v>51</v>
      </c>
      <c r="D36" s="63"/>
      <c r="E36" s="64" t="s">
        <v>52</v>
      </c>
      <c r="F36" s="65" t="s">
        <v>52</v>
      </c>
    </row>
    <row r="37" spans="1:6" x14ac:dyDescent="0.25">
      <c r="A37" s="31" t="s">
        <v>53</v>
      </c>
      <c r="B37" s="39"/>
      <c r="C37" s="49" t="s">
        <v>54</v>
      </c>
      <c r="D37" s="51">
        <v>0</v>
      </c>
      <c r="E37" s="44">
        <v>0.05</v>
      </c>
      <c r="F37" s="36">
        <f t="shared" si="0"/>
        <v>0</v>
      </c>
    </row>
    <row r="38" spans="1:6" x14ac:dyDescent="0.25">
      <c r="A38" s="31" t="s">
        <v>55</v>
      </c>
      <c r="B38" s="39"/>
      <c r="C38" s="49" t="s">
        <v>56</v>
      </c>
      <c r="D38" s="51">
        <v>0</v>
      </c>
      <c r="E38" s="42">
        <v>0.1</v>
      </c>
      <c r="F38" s="36">
        <f t="shared" si="0"/>
        <v>0</v>
      </c>
    </row>
    <row r="39" spans="1:6" x14ac:dyDescent="0.25">
      <c r="A39" s="45"/>
      <c r="B39" s="39"/>
      <c r="C39" s="40" t="s">
        <v>57</v>
      </c>
      <c r="D39" s="34"/>
      <c r="E39" s="47"/>
      <c r="F39" s="48"/>
    </row>
    <row r="40" spans="1:6" x14ac:dyDescent="0.25">
      <c r="A40" s="45"/>
      <c r="B40" s="39"/>
      <c r="C40" s="40" t="s">
        <v>54</v>
      </c>
      <c r="D40" s="34"/>
      <c r="E40" s="47"/>
      <c r="F40" s="48"/>
    </row>
    <row r="41" spans="1:6" x14ac:dyDescent="0.25">
      <c r="A41" s="31" t="s">
        <v>58</v>
      </c>
      <c r="B41" s="39"/>
      <c r="C41" s="49" t="s">
        <v>59</v>
      </c>
      <c r="D41" s="51">
        <v>0</v>
      </c>
      <c r="E41" s="42">
        <v>0.05</v>
      </c>
      <c r="F41" s="36">
        <f t="shared" si="0"/>
        <v>0</v>
      </c>
    </row>
    <row r="42" spans="1:6" ht="25.5" x14ac:dyDescent="0.25">
      <c r="A42" s="31" t="s">
        <v>60</v>
      </c>
      <c r="B42" s="39"/>
      <c r="C42" s="49" t="s">
        <v>61</v>
      </c>
      <c r="D42" s="51">
        <v>0</v>
      </c>
      <c r="E42" s="42">
        <v>0.05</v>
      </c>
      <c r="F42" s="36">
        <f t="shared" si="0"/>
        <v>0</v>
      </c>
    </row>
    <row r="43" spans="1:6" ht="25.5" x14ac:dyDescent="0.25">
      <c r="A43" s="31" t="s">
        <v>62</v>
      </c>
      <c r="B43" s="39"/>
      <c r="C43" s="49" t="s">
        <v>63</v>
      </c>
      <c r="D43" s="51">
        <v>0</v>
      </c>
      <c r="E43" s="42">
        <v>0.2</v>
      </c>
      <c r="F43" s="36">
        <f t="shared" si="0"/>
        <v>0</v>
      </c>
    </row>
    <row r="44" spans="1:6" x14ac:dyDescent="0.25">
      <c r="A44" s="45"/>
      <c r="B44" s="39"/>
      <c r="C44" s="40" t="s">
        <v>64</v>
      </c>
      <c r="D44" s="34"/>
      <c r="E44" s="47"/>
      <c r="F44" s="48"/>
    </row>
    <row r="45" spans="1:6" x14ac:dyDescent="0.25">
      <c r="A45" s="31" t="s">
        <v>65</v>
      </c>
      <c r="B45" s="39"/>
      <c r="C45" s="49" t="s">
        <v>59</v>
      </c>
      <c r="D45" s="51">
        <v>0</v>
      </c>
      <c r="E45" s="42">
        <v>0.1</v>
      </c>
      <c r="F45" s="36">
        <f t="shared" si="0"/>
        <v>0</v>
      </c>
    </row>
    <row r="46" spans="1:6" ht="25.5" x14ac:dyDescent="0.25">
      <c r="A46" s="31" t="s">
        <v>66</v>
      </c>
      <c r="B46" s="39"/>
      <c r="C46" s="49" t="s">
        <v>61</v>
      </c>
      <c r="D46" s="51">
        <v>0</v>
      </c>
      <c r="E46" s="42">
        <v>0.25</v>
      </c>
      <c r="F46" s="36">
        <f t="shared" si="0"/>
        <v>0</v>
      </c>
    </row>
    <row r="47" spans="1:6" ht="25.5" x14ac:dyDescent="0.25">
      <c r="A47" s="31" t="s">
        <v>67</v>
      </c>
      <c r="B47" s="39"/>
      <c r="C47" s="49" t="s">
        <v>63</v>
      </c>
      <c r="D47" s="51">
        <v>0</v>
      </c>
      <c r="E47" s="42">
        <v>0.4</v>
      </c>
      <c r="F47" s="36">
        <f t="shared" si="0"/>
        <v>0</v>
      </c>
    </row>
    <row r="48" spans="1:6" ht="25.5" x14ac:dyDescent="0.25">
      <c r="A48" s="45"/>
      <c r="B48" s="39"/>
      <c r="C48" s="40" t="s">
        <v>68</v>
      </c>
      <c r="D48" s="34"/>
      <c r="E48" s="47"/>
      <c r="F48" s="48"/>
    </row>
    <row r="49" spans="1:6" ht="25.5" x14ac:dyDescent="0.25">
      <c r="A49" s="31" t="s">
        <v>69</v>
      </c>
      <c r="B49" s="39"/>
      <c r="C49" s="49" t="s">
        <v>70</v>
      </c>
      <c r="D49" s="51">
        <v>0</v>
      </c>
      <c r="E49" s="42">
        <v>1</v>
      </c>
      <c r="F49" s="36">
        <f t="shared" si="0"/>
        <v>0</v>
      </c>
    </row>
    <row r="50" spans="1:6" x14ac:dyDescent="0.25">
      <c r="A50" s="31" t="s">
        <v>71</v>
      </c>
      <c r="B50" s="39"/>
      <c r="C50" s="49" t="s">
        <v>72</v>
      </c>
      <c r="D50" s="51">
        <v>0</v>
      </c>
      <c r="E50" s="42">
        <v>1</v>
      </c>
      <c r="F50" s="36">
        <f t="shared" si="0"/>
        <v>0</v>
      </c>
    </row>
    <row r="51" spans="1:6" ht="25.5" x14ac:dyDescent="0.25">
      <c r="A51" s="31" t="s">
        <v>73</v>
      </c>
      <c r="B51" s="39"/>
      <c r="C51" s="49" t="s">
        <v>74</v>
      </c>
      <c r="D51" s="75">
        <v>1050000</v>
      </c>
      <c r="E51" s="42">
        <v>1</v>
      </c>
      <c r="F51" s="36">
        <f t="shared" si="0"/>
        <v>1050000</v>
      </c>
    </row>
    <row r="52" spans="1:6" x14ac:dyDescent="0.25">
      <c r="A52" s="31" t="s">
        <v>75</v>
      </c>
      <c r="B52" s="39"/>
      <c r="C52" s="49" t="s">
        <v>76</v>
      </c>
      <c r="D52" s="51">
        <v>0</v>
      </c>
      <c r="E52" s="42">
        <v>1</v>
      </c>
      <c r="F52" s="36">
        <f t="shared" si="0"/>
        <v>0</v>
      </c>
    </row>
    <row r="53" spans="1:6" ht="25.5" x14ac:dyDescent="0.25">
      <c r="A53" s="31" t="s">
        <v>77</v>
      </c>
      <c r="B53" s="39"/>
      <c r="C53" s="49" t="s">
        <v>78</v>
      </c>
      <c r="D53" s="51">
        <v>0</v>
      </c>
      <c r="E53" s="42">
        <v>1</v>
      </c>
      <c r="F53" s="36">
        <f t="shared" si="0"/>
        <v>0</v>
      </c>
    </row>
    <row r="54" spans="1:6" x14ac:dyDescent="0.25">
      <c r="A54" s="31" t="s">
        <v>79</v>
      </c>
      <c r="B54" s="39"/>
      <c r="C54" s="49" t="s">
        <v>80</v>
      </c>
      <c r="D54" s="51"/>
      <c r="E54" s="42">
        <v>1</v>
      </c>
      <c r="F54" s="36">
        <f t="shared" si="0"/>
        <v>0</v>
      </c>
    </row>
    <row r="55" spans="1:6" ht="25.5" x14ac:dyDescent="0.25">
      <c r="A55" s="45"/>
      <c r="B55" s="39"/>
      <c r="C55" s="40" t="s">
        <v>81</v>
      </c>
      <c r="D55" s="34"/>
      <c r="E55" s="47"/>
      <c r="F55" s="48"/>
    </row>
    <row r="56" spans="1:6" x14ac:dyDescent="0.25">
      <c r="A56" s="31" t="s">
        <v>82</v>
      </c>
      <c r="B56" s="39"/>
      <c r="C56" s="49" t="s">
        <v>83</v>
      </c>
      <c r="D56" s="75">
        <v>5186539.9828399997</v>
      </c>
      <c r="E56" s="42">
        <v>0</v>
      </c>
      <c r="F56" s="36">
        <f>D56*E56</f>
        <v>0</v>
      </c>
    </row>
    <row r="57" spans="1:6" x14ac:dyDescent="0.25">
      <c r="A57" s="31" t="s">
        <v>84</v>
      </c>
      <c r="B57" s="39"/>
      <c r="C57" s="49" t="s">
        <v>85</v>
      </c>
      <c r="D57" s="51">
        <v>0</v>
      </c>
      <c r="E57" s="42">
        <v>0</v>
      </c>
      <c r="F57" s="36">
        <f>D57*E57</f>
        <v>0</v>
      </c>
    </row>
    <row r="58" spans="1:6" x14ac:dyDescent="0.25">
      <c r="A58" s="31" t="s">
        <v>86</v>
      </c>
      <c r="B58" s="39"/>
      <c r="C58" s="49" t="s">
        <v>87</v>
      </c>
      <c r="D58" s="51">
        <v>0</v>
      </c>
      <c r="E58" s="42">
        <v>0.15</v>
      </c>
      <c r="F58" s="36">
        <f t="shared" si="0"/>
        <v>0</v>
      </c>
    </row>
    <row r="59" spans="1:6" x14ac:dyDescent="0.25">
      <c r="A59" s="31" t="s">
        <v>88</v>
      </c>
      <c r="B59" s="39"/>
      <c r="C59" s="49" t="s">
        <v>89</v>
      </c>
      <c r="D59" s="51">
        <v>0</v>
      </c>
      <c r="E59" s="42">
        <v>0.25</v>
      </c>
      <c r="F59" s="36">
        <f t="shared" si="0"/>
        <v>0</v>
      </c>
    </row>
    <row r="60" spans="1:6" x14ac:dyDescent="0.25">
      <c r="A60" s="31" t="s">
        <v>90</v>
      </c>
      <c r="B60" s="39"/>
      <c r="C60" s="49" t="s">
        <v>91</v>
      </c>
      <c r="D60" s="51">
        <v>0</v>
      </c>
      <c r="E60" s="42">
        <v>0.5</v>
      </c>
      <c r="F60" s="36">
        <f t="shared" si="0"/>
        <v>0</v>
      </c>
    </row>
    <row r="61" spans="1:6" ht="38.25" x14ac:dyDescent="0.25">
      <c r="A61" s="31" t="s">
        <v>92</v>
      </c>
      <c r="B61" s="39"/>
      <c r="C61" s="49" t="s">
        <v>93</v>
      </c>
      <c r="D61" s="51">
        <v>0</v>
      </c>
      <c r="E61" s="42">
        <v>0.25</v>
      </c>
      <c r="F61" s="36">
        <f t="shared" si="0"/>
        <v>0</v>
      </c>
    </row>
    <row r="62" spans="1:6" x14ac:dyDescent="0.25">
      <c r="A62" s="31" t="s">
        <v>94</v>
      </c>
      <c r="B62" s="39"/>
      <c r="C62" s="49" t="s">
        <v>95</v>
      </c>
      <c r="D62" s="51">
        <v>0</v>
      </c>
      <c r="E62" s="42">
        <v>1</v>
      </c>
      <c r="F62" s="36">
        <f>D62*E62</f>
        <v>0</v>
      </c>
    </row>
    <row r="63" spans="1:6" x14ac:dyDescent="0.25">
      <c r="A63" s="45"/>
      <c r="B63" s="39"/>
      <c r="C63" s="40" t="s">
        <v>96</v>
      </c>
      <c r="D63" s="34"/>
      <c r="E63" s="47"/>
      <c r="F63" s="48"/>
    </row>
    <row r="64" spans="1:6" x14ac:dyDescent="0.25">
      <c r="A64" s="31" t="s">
        <v>97</v>
      </c>
      <c r="B64" s="39"/>
      <c r="C64" s="49" t="s">
        <v>98</v>
      </c>
      <c r="D64" s="51">
        <v>0</v>
      </c>
      <c r="E64" s="42">
        <v>1</v>
      </c>
      <c r="F64" s="36">
        <f>D64*E64</f>
        <v>0</v>
      </c>
    </row>
    <row r="65" spans="1:6" ht="25.5" x14ac:dyDescent="0.25">
      <c r="A65" s="31" t="s">
        <v>99</v>
      </c>
      <c r="B65" s="39"/>
      <c r="C65" s="49" t="s">
        <v>100</v>
      </c>
      <c r="D65" s="51">
        <v>0</v>
      </c>
      <c r="E65" s="42">
        <v>1</v>
      </c>
      <c r="F65" s="36">
        <f>D65*E65</f>
        <v>0</v>
      </c>
    </row>
    <row r="66" spans="1:6" ht="25.5" x14ac:dyDescent="0.25">
      <c r="A66" s="31" t="s">
        <v>101</v>
      </c>
      <c r="B66" s="39"/>
      <c r="C66" s="49" t="s">
        <v>102</v>
      </c>
      <c r="D66" s="51">
        <v>0</v>
      </c>
      <c r="E66" s="42">
        <v>1</v>
      </c>
      <c r="F66" s="36">
        <f>D66*E66</f>
        <v>0</v>
      </c>
    </row>
    <row r="67" spans="1:6" ht="25.5" x14ac:dyDescent="0.25">
      <c r="A67" s="31" t="s">
        <v>103</v>
      </c>
      <c r="B67" s="39"/>
      <c r="C67" s="49" t="s">
        <v>104</v>
      </c>
      <c r="D67" s="51">
        <v>0</v>
      </c>
      <c r="E67" s="42">
        <v>1</v>
      </c>
      <c r="F67" s="36">
        <f t="shared" si="0"/>
        <v>0</v>
      </c>
    </row>
    <row r="68" spans="1:6" ht="38.25" x14ac:dyDescent="0.25">
      <c r="A68" s="31" t="s">
        <v>105</v>
      </c>
      <c r="B68" s="39"/>
      <c r="C68" s="49" t="s">
        <v>106</v>
      </c>
      <c r="D68" s="51">
        <v>0</v>
      </c>
      <c r="E68" s="42">
        <v>1</v>
      </c>
      <c r="F68" s="36">
        <f t="shared" si="0"/>
        <v>0</v>
      </c>
    </row>
    <row r="69" spans="1:6" ht="25.5" x14ac:dyDescent="0.25">
      <c r="A69" s="45"/>
      <c r="B69" s="39"/>
      <c r="C69" s="49" t="s">
        <v>107</v>
      </c>
      <c r="D69" s="34"/>
      <c r="E69" s="47"/>
      <c r="F69" s="48"/>
    </row>
    <row r="70" spans="1:6" x14ac:dyDescent="0.25">
      <c r="A70" s="31" t="s">
        <v>108</v>
      </c>
      <c r="B70" s="39"/>
      <c r="C70" s="49" t="s">
        <v>109</v>
      </c>
      <c r="D70" s="51">
        <v>0</v>
      </c>
      <c r="E70" s="42">
        <v>0</v>
      </c>
      <c r="F70" s="36">
        <f t="shared" si="0"/>
        <v>0</v>
      </c>
    </row>
    <row r="71" spans="1:6" x14ac:dyDescent="0.25">
      <c r="A71" s="31" t="s">
        <v>110</v>
      </c>
      <c r="B71" s="39"/>
      <c r="C71" s="49" t="s">
        <v>111</v>
      </c>
      <c r="D71" s="51">
        <v>0</v>
      </c>
      <c r="E71" s="42">
        <v>0.2</v>
      </c>
      <c r="F71" s="36">
        <f t="shared" si="0"/>
        <v>0</v>
      </c>
    </row>
    <row r="72" spans="1:6" ht="25.5" x14ac:dyDescent="0.25">
      <c r="A72" s="31" t="s">
        <v>112</v>
      </c>
      <c r="B72" s="39"/>
      <c r="C72" s="49" t="s">
        <v>113</v>
      </c>
      <c r="D72" s="34"/>
      <c r="E72" s="53"/>
      <c r="F72" s="66"/>
    </row>
    <row r="73" spans="1:6" ht="25.5" x14ac:dyDescent="0.25">
      <c r="A73" s="31" t="s">
        <v>114</v>
      </c>
      <c r="B73" s="39"/>
      <c r="C73" s="49" t="s">
        <v>115</v>
      </c>
      <c r="D73" s="51">
        <v>0</v>
      </c>
      <c r="E73" s="42">
        <v>1</v>
      </c>
      <c r="F73" s="36">
        <f t="shared" si="0"/>
        <v>0</v>
      </c>
    </row>
    <row r="74" spans="1:6" ht="25.5" x14ac:dyDescent="0.25">
      <c r="A74" s="31" t="s">
        <v>116</v>
      </c>
      <c r="B74" s="39"/>
      <c r="C74" s="49" t="s">
        <v>117</v>
      </c>
      <c r="D74" s="51">
        <v>0</v>
      </c>
      <c r="E74" s="42">
        <v>1</v>
      </c>
      <c r="F74" s="36">
        <f t="shared" si="0"/>
        <v>0</v>
      </c>
    </row>
    <row r="75" spans="1:6" ht="25.5" x14ac:dyDescent="0.25">
      <c r="A75" s="45"/>
      <c r="B75" s="39"/>
      <c r="C75" s="40" t="s">
        <v>118</v>
      </c>
      <c r="D75" s="34"/>
      <c r="E75" s="47"/>
      <c r="F75" s="48"/>
    </row>
    <row r="76" spans="1:6" x14ac:dyDescent="0.25">
      <c r="A76" s="45"/>
      <c r="B76" s="39"/>
      <c r="C76" s="40" t="s">
        <v>119</v>
      </c>
      <c r="D76" s="34"/>
      <c r="E76" s="47"/>
      <c r="F76" s="48"/>
    </row>
    <row r="77" spans="1:6" x14ac:dyDescent="0.25">
      <c r="A77" s="31" t="s">
        <v>120</v>
      </c>
      <c r="B77" s="39"/>
      <c r="C77" s="49" t="s">
        <v>121</v>
      </c>
      <c r="D77" s="51">
        <v>0</v>
      </c>
      <c r="E77" s="42">
        <v>0.05</v>
      </c>
      <c r="F77" s="36">
        <f t="shared" si="0"/>
        <v>0</v>
      </c>
    </row>
    <row r="78" spans="1:6" ht="25.5" x14ac:dyDescent="0.25">
      <c r="A78" s="31" t="s">
        <v>122</v>
      </c>
      <c r="B78" s="39"/>
      <c r="C78" s="49" t="s">
        <v>123</v>
      </c>
      <c r="D78" s="51">
        <v>0</v>
      </c>
      <c r="E78" s="42">
        <v>0.1</v>
      </c>
      <c r="F78" s="36">
        <f t="shared" si="0"/>
        <v>0</v>
      </c>
    </row>
    <row r="79" spans="1:6" x14ac:dyDescent="0.25">
      <c r="A79" s="31" t="s">
        <v>124</v>
      </c>
      <c r="B79" s="39"/>
      <c r="C79" s="49" t="s">
        <v>125</v>
      </c>
      <c r="D79" s="51">
        <v>0</v>
      </c>
      <c r="E79" s="42">
        <v>0.4</v>
      </c>
      <c r="F79" s="36">
        <f t="shared" si="0"/>
        <v>0</v>
      </c>
    </row>
    <row r="80" spans="1:6" x14ac:dyDescent="0.25">
      <c r="A80" s="31" t="s">
        <v>126</v>
      </c>
      <c r="B80" s="39"/>
      <c r="C80" s="49" t="s">
        <v>127</v>
      </c>
      <c r="D80" s="51">
        <v>0</v>
      </c>
      <c r="E80" s="42">
        <v>0.4</v>
      </c>
      <c r="F80" s="36">
        <f t="shared" si="0"/>
        <v>0</v>
      </c>
    </row>
    <row r="81" spans="1:6" x14ac:dyDescent="0.25">
      <c r="A81" s="31" t="s">
        <v>128</v>
      </c>
      <c r="B81" s="39"/>
      <c r="C81" s="49" t="s">
        <v>129</v>
      </c>
      <c r="D81" s="51">
        <v>0</v>
      </c>
      <c r="E81" s="42">
        <v>1</v>
      </c>
      <c r="F81" s="36">
        <f t="shared" si="0"/>
        <v>0</v>
      </c>
    </row>
    <row r="82" spans="1:6" x14ac:dyDescent="0.25">
      <c r="A82" s="45"/>
      <c r="B82" s="39"/>
      <c r="C82" s="40" t="s">
        <v>130</v>
      </c>
      <c r="D82" s="34"/>
      <c r="E82" s="47"/>
      <c r="F82" s="48"/>
    </row>
    <row r="83" spans="1:6" x14ac:dyDescent="0.25">
      <c r="A83" s="31" t="s">
        <v>131</v>
      </c>
      <c r="B83" s="39"/>
      <c r="C83" s="49" t="s">
        <v>121</v>
      </c>
      <c r="D83" s="51">
        <v>0</v>
      </c>
      <c r="E83" s="42">
        <v>0.05</v>
      </c>
      <c r="F83" s="36">
        <f t="shared" ref="F83:F141" si="1">D83*E83</f>
        <v>0</v>
      </c>
    </row>
    <row r="84" spans="1:6" ht="25.5" x14ac:dyDescent="0.25">
      <c r="A84" s="31" t="s">
        <v>132</v>
      </c>
      <c r="B84" s="39"/>
      <c r="C84" s="49" t="s">
        <v>123</v>
      </c>
      <c r="D84" s="51">
        <v>0</v>
      </c>
      <c r="E84" s="42">
        <v>0.3</v>
      </c>
      <c r="F84" s="36">
        <f t="shared" si="1"/>
        <v>0</v>
      </c>
    </row>
    <row r="85" spans="1:6" x14ac:dyDescent="0.25">
      <c r="A85" s="31" t="s">
        <v>133</v>
      </c>
      <c r="B85" s="39"/>
      <c r="C85" s="49" t="s">
        <v>125</v>
      </c>
      <c r="D85" s="51">
        <v>0</v>
      </c>
      <c r="E85" s="42">
        <v>0.4</v>
      </c>
      <c r="F85" s="36">
        <f t="shared" si="1"/>
        <v>0</v>
      </c>
    </row>
    <row r="86" spans="1:6" x14ac:dyDescent="0.25">
      <c r="A86" s="31" t="s">
        <v>134</v>
      </c>
      <c r="B86" s="39"/>
      <c r="C86" s="49" t="s">
        <v>127</v>
      </c>
      <c r="D86" s="51">
        <v>0</v>
      </c>
      <c r="E86" s="42">
        <v>1</v>
      </c>
      <c r="F86" s="36">
        <f t="shared" si="1"/>
        <v>0</v>
      </c>
    </row>
    <row r="87" spans="1:6" x14ac:dyDescent="0.25">
      <c r="A87" s="31" t="s">
        <v>135</v>
      </c>
      <c r="B87" s="39"/>
      <c r="C87" s="49" t="s">
        <v>129</v>
      </c>
      <c r="D87" s="51">
        <v>0</v>
      </c>
      <c r="E87" s="42">
        <v>1</v>
      </c>
      <c r="F87" s="36">
        <f t="shared" si="1"/>
        <v>0</v>
      </c>
    </row>
    <row r="88" spans="1:6" ht="25.5" x14ac:dyDescent="0.25">
      <c r="A88" s="67"/>
      <c r="B88" s="39"/>
      <c r="C88" s="40" t="s">
        <v>136</v>
      </c>
      <c r="D88" s="34"/>
      <c r="E88" s="53"/>
      <c r="F88" s="68"/>
    </row>
    <row r="89" spans="1:6" x14ac:dyDescent="0.25">
      <c r="A89" s="67"/>
      <c r="B89" s="39"/>
      <c r="C89" s="40" t="s">
        <v>137</v>
      </c>
      <c r="D89" s="34"/>
      <c r="E89" s="53"/>
      <c r="F89" s="68"/>
    </row>
    <row r="90" spans="1:6" x14ac:dyDescent="0.25">
      <c r="A90" s="31" t="s">
        <v>138</v>
      </c>
      <c r="B90" s="39"/>
      <c r="C90" s="49" t="s">
        <v>121</v>
      </c>
      <c r="D90" s="51">
        <v>0</v>
      </c>
      <c r="E90" s="44">
        <v>0.05</v>
      </c>
      <c r="F90" s="36">
        <f t="shared" si="1"/>
        <v>0</v>
      </c>
    </row>
    <row r="91" spans="1:6" ht="25.5" x14ac:dyDescent="0.25">
      <c r="A91" s="31" t="s">
        <v>139</v>
      </c>
      <c r="B91" s="39"/>
      <c r="C91" s="49" t="s">
        <v>123</v>
      </c>
      <c r="D91" s="51">
        <v>0</v>
      </c>
      <c r="E91" s="44">
        <v>0.1</v>
      </c>
      <c r="F91" s="36">
        <f t="shared" si="1"/>
        <v>0</v>
      </c>
    </row>
    <row r="92" spans="1:6" x14ac:dyDescent="0.25">
      <c r="A92" s="31" t="s">
        <v>140</v>
      </c>
      <c r="B92" s="39"/>
      <c r="C92" s="49" t="s">
        <v>125</v>
      </c>
      <c r="D92" s="51">
        <v>0</v>
      </c>
      <c r="E92" s="44">
        <v>0.4</v>
      </c>
      <c r="F92" s="36">
        <f t="shared" si="1"/>
        <v>0</v>
      </c>
    </row>
    <row r="93" spans="1:6" x14ac:dyDescent="0.25">
      <c r="A93" s="31" t="s">
        <v>141</v>
      </c>
      <c r="B93" s="39"/>
      <c r="C93" s="49" t="s">
        <v>127</v>
      </c>
      <c r="D93" s="51">
        <v>0</v>
      </c>
      <c r="E93" s="44">
        <v>0.4</v>
      </c>
      <c r="F93" s="36">
        <f t="shared" si="1"/>
        <v>0</v>
      </c>
    </row>
    <row r="94" spans="1:6" x14ac:dyDescent="0.25">
      <c r="A94" s="31" t="s">
        <v>142</v>
      </c>
      <c r="B94" s="39"/>
      <c r="C94" s="49" t="s">
        <v>129</v>
      </c>
      <c r="D94" s="51">
        <v>0</v>
      </c>
      <c r="E94" s="44">
        <v>1</v>
      </c>
      <c r="F94" s="36">
        <f t="shared" si="1"/>
        <v>0</v>
      </c>
    </row>
    <row r="95" spans="1:6" x14ac:dyDescent="0.25">
      <c r="A95" s="67"/>
      <c r="B95" s="39"/>
      <c r="C95" s="40" t="s">
        <v>143</v>
      </c>
      <c r="D95" s="34"/>
      <c r="E95" s="53"/>
      <c r="F95" s="68"/>
    </row>
    <row r="96" spans="1:6" x14ac:dyDescent="0.25">
      <c r="A96" s="31" t="s">
        <v>144</v>
      </c>
      <c r="B96" s="39"/>
      <c r="C96" s="49" t="s">
        <v>121</v>
      </c>
      <c r="D96" s="51">
        <v>0</v>
      </c>
      <c r="E96" s="44">
        <v>0.05</v>
      </c>
      <c r="F96" s="36">
        <f t="shared" si="1"/>
        <v>0</v>
      </c>
    </row>
    <row r="97" spans="1:6" ht="25.5" x14ac:dyDescent="0.25">
      <c r="A97" s="31" t="s">
        <v>145</v>
      </c>
      <c r="B97" s="39"/>
      <c r="C97" s="49" t="s">
        <v>123</v>
      </c>
      <c r="D97" s="51">
        <v>0</v>
      </c>
      <c r="E97" s="44">
        <v>0.3</v>
      </c>
      <c r="F97" s="36">
        <f t="shared" si="1"/>
        <v>0</v>
      </c>
    </row>
    <row r="98" spans="1:6" x14ac:dyDescent="0.25">
      <c r="A98" s="31" t="s">
        <v>146</v>
      </c>
      <c r="B98" s="39"/>
      <c r="C98" s="49" t="s">
        <v>125</v>
      </c>
      <c r="D98" s="51">
        <v>0</v>
      </c>
      <c r="E98" s="44">
        <v>0.4</v>
      </c>
      <c r="F98" s="36">
        <f t="shared" si="1"/>
        <v>0</v>
      </c>
    </row>
    <row r="99" spans="1:6" x14ac:dyDescent="0.25">
      <c r="A99" s="31" t="s">
        <v>147</v>
      </c>
      <c r="B99" s="39"/>
      <c r="C99" s="49" t="s">
        <v>127</v>
      </c>
      <c r="D99" s="51">
        <v>0</v>
      </c>
      <c r="E99" s="44">
        <v>1</v>
      </c>
      <c r="F99" s="36">
        <f t="shared" si="1"/>
        <v>0</v>
      </c>
    </row>
    <row r="100" spans="1:6" x14ac:dyDescent="0.25">
      <c r="A100" s="31" t="s">
        <v>148</v>
      </c>
      <c r="B100" s="39"/>
      <c r="C100" s="49" t="s">
        <v>129</v>
      </c>
      <c r="D100" s="51">
        <v>0</v>
      </c>
      <c r="E100" s="44">
        <v>1</v>
      </c>
      <c r="F100" s="36">
        <f t="shared" si="1"/>
        <v>0</v>
      </c>
    </row>
    <row r="101" spans="1:6" x14ac:dyDescent="0.25">
      <c r="A101" s="31" t="s">
        <v>149</v>
      </c>
      <c r="B101" s="39"/>
      <c r="C101" s="40" t="s">
        <v>150</v>
      </c>
      <c r="D101" s="51">
        <v>0</v>
      </c>
      <c r="E101" s="44"/>
      <c r="F101" s="36">
        <f t="shared" si="1"/>
        <v>0</v>
      </c>
    </row>
    <row r="102" spans="1:6" ht="25.5" x14ac:dyDescent="0.25">
      <c r="A102" s="31" t="s">
        <v>151</v>
      </c>
      <c r="B102" s="39"/>
      <c r="C102" s="40" t="s">
        <v>152</v>
      </c>
      <c r="D102" s="51">
        <v>0</v>
      </c>
      <c r="E102" s="44"/>
      <c r="F102" s="36">
        <f t="shared" si="1"/>
        <v>0</v>
      </c>
    </row>
    <row r="103" spans="1:6" x14ac:dyDescent="0.25">
      <c r="A103" s="31" t="s">
        <v>153</v>
      </c>
      <c r="B103" s="39"/>
      <c r="C103" s="40" t="s">
        <v>154</v>
      </c>
      <c r="D103" s="51">
        <v>0</v>
      </c>
      <c r="E103" s="44">
        <v>0.05</v>
      </c>
      <c r="F103" s="36">
        <f t="shared" si="1"/>
        <v>0</v>
      </c>
    </row>
    <row r="104" spans="1:6" x14ac:dyDescent="0.25">
      <c r="A104" s="31" t="s">
        <v>155</v>
      </c>
      <c r="B104" s="39"/>
      <c r="C104" s="40" t="s">
        <v>156</v>
      </c>
      <c r="D104" s="51">
        <v>0</v>
      </c>
      <c r="E104" s="44"/>
      <c r="F104" s="36">
        <f t="shared" si="1"/>
        <v>0</v>
      </c>
    </row>
    <row r="105" spans="1:6" x14ac:dyDescent="0.25">
      <c r="A105" s="31" t="s">
        <v>157</v>
      </c>
      <c r="B105" s="39"/>
      <c r="C105" s="40" t="s">
        <v>158</v>
      </c>
      <c r="D105" s="69"/>
      <c r="E105" s="53"/>
      <c r="F105" s="66"/>
    </row>
    <row r="106" spans="1:6" ht="25.5" x14ac:dyDescent="0.25">
      <c r="A106" s="67"/>
      <c r="B106" s="39"/>
      <c r="C106" s="40" t="s">
        <v>159</v>
      </c>
      <c r="D106" s="34"/>
      <c r="E106" s="47"/>
      <c r="F106" s="48"/>
    </row>
    <row r="107" spans="1:6" x14ac:dyDescent="0.25">
      <c r="A107" s="31" t="s">
        <v>160</v>
      </c>
      <c r="B107" s="39"/>
      <c r="C107" s="49" t="s">
        <v>161</v>
      </c>
      <c r="D107" s="51"/>
      <c r="E107" s="42">
        <v>1</v>
      </c>
      <c r="F107" s="36">
        <f t="shared" si="1"/>
        <v>0</v>
      </c>
    </row>
    <row r="108" spans="1:6" x14ac:dyDescent="0.25">
      <c r="A108" s="31" t="s">
        <v>162</v>
      </c>
      <c r="B108" s="39"/>
      <c r="C108" s="49" t="s">
        <v>163</v>
      </c>
      <c r="D108" s="51">
        <v>17242.415608079998</v>
      </c>
      <c r="E108" s="42">
        <v>1</v>
      </c>
      <c r="F108" s="36">
        <f t="shared" si="1"/>
        <v>17242.415608079998</v>
      </c>
    </row>
    <row r="109" spans="1:6" x14ac:dyDescent="0.25">
      <c r="A109" s="45"/>
      <c r="B109" s="39"/>
      <c r="C109" s="49" t="s">
        <v>164</v>
      </c>
      <c r="D109" s="34"/>
      <c r="E109" s="47"/>
      <c r="F109" s="48"/>
    </row>
    <row r="110" spans="1:6" x14ac:dyDescent="0.25">
      <c r="A110" s="31" t="s">
        <v>165</v>
      </c>
      <c r="B110" s="39"/>
      <c r="C110" s="49" t="s">
        <v>166</v>
      </c>
      <c r="D110" s="51">
        <v>0</v>
      </c>
      <c r="E110" s="42">
        <v>0</v>
      </c>
      <c r="F110" s="36">
        <f t="shared" si="1"/>
        <v>0</v>
      </c>
    </row>
    <row r="111" spans="1:6" x14ac:dyDescent="0.25">
      <c r="A111" s="31" t="s">
        <v>167</v>
      </c>
      <c r="B111" s="39"/>
      <c r="C111" s="49" t="s">
        <v>168</v>
      </c>
      <c r="D111" s="51">
        <v>0</v>
      </c>
      <c r="E111" s="42">
        <v>0.15</v>
      </c>
      <c r="F111" s="36">
        <f t="shared" si="1"/>
        <v>0</v>
      </c>
    </row>
    <row r="112" spans="1:6" x14ac:dyDescent="0.25">
      <c r="A112" s="31" t="s">
        <v>169</v>
      </c>
      <c r="B112" s="39"/>
      <c r="C112" s="49" t="s">
        <v>170</v>
      </c>
      <c r="D112" s="51">
        <v>0</v>
      </c>
      <c r="E112" s="42">
        <v>0.25</v>
      </c>
      <c r="F112" s="36">
        <f t="shared" si="1"/>
        <v>0</v>
      </c>
    </row>
    <row r="113" spans="1:6" x14ac:dyDescent="0.25">
      <c r="A113" s="31" t="s">
        <v>171</v>
      </c>
      <c r="B113" s="39"/>
      <c r="C113" s="49" t="s">
        <v>172</v>
      </c>
      <c r="D113" s="51">
        <v>0</v>
      </c>
      <c r="E113" s="42">
        <v>0.5</v>
      </c>
      <c r="F113" s="36">
        <f t="shared" si="1"/>
        <v>0</v>
      </c>
    </row>
    <row r="114" spans="1:6" x14ac:dyDescent="0.25">
      <c r="A114" s="31" t="s">
        <v>173</v>
      </c>
      <c r="B114" s="39"/>
      <c r="C114" s="49" t="s">
        <v>174</v>
      </c>
      <c r="D114" s="51">
        <v>0</v>
      </c>
      <c r="E114" s="42">
        <v>1</v>
      </c>
      <c r="F114" s="36">
        <f t="shared" si="1"/>
        <v>0</v>
      </c>
    </row>
    <row r="115" spans="1:6" x14ac:dyDescent="0.25">
      <c r="A115" s="31" t="s">
        <v>175</v>
      </c>
      <c r="B115" s="39"/>
      <c r="C115" s="49" t="s">
        <v>176</v>
      </c>
      <c r="D115" s="51">
        <v>0</v>
      </c>
      <c r="E115" s="44">
        <v>1</v>
      </c>
      <c r="F115" s="36">
        <f t="shared" si="1"/>
        <v>0</v>
      </c>
    </row>
    <row r="116" spans="1:6" x14ac:dyDescent="0.25">
      <c r="A116" s="70" t="s">
        <v>177</v>
      </c>
      <c r="B116" s="71" t="s">
        <v>178</v>
      </c>
      <c r="C116" s="71"/>
      <c r="D116" s="72"/>
      <c r="E116" s="73"/>
      <c r="F116" s="74">
        <f>F118+F119+F121+F122+F123+F124+F126+F127+F128+F129+F130+F132+F133+F134+F135+F137+F138+F139+F140+F141</f>
        <v>4095.5826099999999</v>
      </c>
    </row>
    <row r="117" spans="1:6" ht="25.5" x14ac:dyDescent="0.25">
      <c r="A117" s="45"/>
      <c r="B117" s="39"/>
      <c r="C117" s="40" t="s">
        <v>179</v>
      </c>
      <c r="D117" s="34"/>
      <c r="E117" s="47"/>
      <c r="F117" s="48"/>
    </row>
    <row r="118" spans="1:6" x14ac:dyDescent="0.25">
      <c r="A118" s="31" t="s">
        <v>180</v>
      </c>
      <c r="B118" s="39"/>
      <c r="C118" s="49" t="s">
        <v>181</v>
      </c>
      <c r="D118" s="51">
        <v>0</v>
      </c>
      <c r="E118" s="42">
        <v>1</v>
      </c>
      <c r="F118" s="36">
        <f t="shared" si="1"/>
        <v>0</v>
      </c>
    </row>
    <row r="119" spans="1:6" x14ac:dyDescent="0.25">
      <c r="A119" s="31" t="s">
        <v>182</v>
      </c>
      <c r="B119" s="39"/>
      <c r="C119" s="49" t="s">
        <v>183</v>
      </c>
      <c r="D119" s="51">
        <v>0</v>
      </c>
      <c r="E119" s="42">
        <v>0.5</v>
      </c>
      <c r="F119" s="36">
        <f t="shared" si="1"/>
        <v>0</v>
      </c>
    </row>
    <row r="120" spans="1:6" x14ac:dyDescent="0.25">
      <c r="A120" s="34"/>
      <c r="B120" s="39"/>
      <c r="C120" s="40" t="s">
        <v>184</v>
      </c>
      <c r="D120" s="34"/>
      <c r="E120" s="47"/>
      <c r="F120" s="48"/>
    </row>
    <row r="121" spans="1:6" ht="25.5" x14ac:dyDescent="0.25">
      <c r="A121" s="31" t="s">
        <v>185</v>
      </c>
      <c r="B121" s="39"/>
      <c r="C121" s="49" t="s">
        <v>186</v>
      </c>
      <c r="D121" s="51">
        <v>0</v>
      </c>
      <c r="E121" s="42">
        <v>0.05</v>
      </c>
      <c r="F121" s="36">
        <f t="shared" si="1"/>
        <v>0</v>
      </c>
    </row>
    <row r="122" spans="1:6" x14ac:dyDescent="0.25">
      <c r="A122" s="31" t="s">
        <v>187</v>
      </c>
      <c r="B122" s="39"/>
      <c r="C122" s="49" t="s">
        <v>188</v>
      </c>
      <c r="D122" s="51">
        <v>0</v>
      </c>
      <c r="E122" s="42">
        <v>0.25</v>
      </c>
      <c r="F122" s="36">
        <f t="shared" si="1"/>
        <v>0</v>
      </c>
    </row>
    <row r="123" spans="1:6" x14ac:dyDescent="0.25">
      <c r="A123" s="31" t="s">
        <v>189</v>
      </c>
      <c r="B123" s="39"/>
      <c r="C123" s="49" t="s">
        <v>158</v>
      </c>
      <c r="D123" s="75">
        <f>+([1]détail!G16)/1000</f>
        <v>0</v>
      </c>
      <c r="E123" s="42">
        <v>1</v>
      </c>
      <c r="F123" s="36">
        <f t="shared" si="1"/>
        <v>0</v>
      </c>
    </row>
    <row r="124" spans="1:6" x14ac:dyDescent="0.25">
      <c r="A124" s="31" t="s">
        <v>190</v>
      </c>
      <c r="B124" s="39"/>
      <c r="C124" s="40" t="s">
        <v>191</v>
      </c>
      <c r="D124" s="51">
        <v>0</v>
      </c>
      <c r="E124" s="42">
        <v>1</v>
      </c>
      <c r="F124" s="36">
        <f t="shared" si="1"/>
        <v>0</v>
      </c>
    </row>
    <row r="125" spans="1:6" ht="25.5" x14ac:dyDescent="0.25">
      <c r="A125" s="45"/>
      <c r="B125" s="39"/>
      <c r="C125" s="40" t="s">
        <v>192</v>
      </c>
      <c r="D125" s="51"/>
      <c r="E125" s="47"/>
      <c r="F125" s="48"/>
    </row>
    <row r="126" spans="1:6" x14ac:dyDescent="0.25">
      <c r="A126" s="31" t="s">
        <v>193</v>
      </c>
      <c r="B126" s="39"/>
      <c r="C126" s="49" t="s">
        <v>194</v>
      </c>
      <c r="D126" s="51">
        <v>300878.33500000002</v>
      </c>
      <c r="E126" s="42">
        <v>0</v>
      </c>
      <c r="F126" s="36">
        <f>D126*E126</f>
        <v>0</v>
      </c>
    </row>
    <row r="127" spans="1:6" x14ac:dyDescent="0.25">
      <c r="A127" s="31" t="s">
        <v>195</v>
      </c>
      <c r="B127" s="39"/>
      <c r="C127" s="49" t="s">
        <v>87</v>
      </c>
      <c r="D127" s="51">
        <v>0</v>
      </c>
      <c r="E127" s="42">
        <v>0.15</v>
      </c>
      <c r="F127" s="36">
        <f>D127*E127</f>
        <v>0</v>
      </c>
    </row>
    <row r="128" spans="1:6" x14ac:dyDescent="0.25">
      <c r="A128" s="31" t="s">
        <v>196</v>
      </c>
      <c r="B128" s="39"/>
      <c r="C128" s="49" t="s">
        <v>197</v>
      </c>
      <c r="D128" s="51">
        <v>0</v>
      </c>
      <c r="E128" s="42">
        <v>0.25</v>
      </c>
      <c r="F128" s="36">
        <f>D128*E128</f>
        <v>0</v>
      </c>
    </row>
    <row r="129" spans="1:6" x14ac:dyDescent="0.25">
      <c r="A129" s="31" t="s">
        <v>198</v>
      </c>
      <c r="B129" s="39"/>
      <c r="C129" s="49" t="s">
        <v>199</v>
      </c>
      <c r="D129" s="51">
        <v>0</v>
      </c>
      <c r="E129" s="42">
        <v>0.5</v>
      </c>
      <c r="F129" s="36">
        <f>D129*E129</f>
        <v>0</v>
      </c>
    </row>
    <row r="130" spans="1:6" x14ac:dyDescent="0.25">
      <c r="A130" s="31" t="s">
        <v>200</v>
      </c>
      <c r="B130" s="39"/>
      <c r="C130" s="49" t="s">
        <v>95</v>
      </c>
      <c r="D130" s="51">
        <v>4095.5826099999999</v>
      </c>
      <c r="E130" s="42">
        <v>1</v>
      </c>
      <c r="F130" s="36">
        <f>D130*E130</f>
        <v>4095.5826099999999</v>
      </c>
    </row>
    <row r="131" spans="1:6" x14ac:dyDescent="0.25">
      <c r="A131" s="76"/>
      <c r="B131" s="39"/>
      <c r="C131" s="77" t="s">
        <v>221</v>
      </c>
      <c r="D131" s="78"/>
      <c r="E131" s="64"/>
      <c r="F131" s="65"/>
    </row>
    <row r="132" spans="1:6" x14ac:dyDescent="0.25">
      <c r="A132" s="31" t="s">
        <v>201</v>
      </c>
      <c r="B132" s="39"/>
      <c r="C132" s="49" t="s">
        <v>202</v>
      </c>
      <c r="D132" s="51">
        <v>0</v>
      </c>
      <c r="E132" s="42">
        <v>1</v>
      </c>
      <c r="F132" s="36">
        <f t="shared" si="1"/>
        <v>0</v>
      </c>
    </row>
    <row r="133" spans="1:6" x14ac:dyDescent="0.25">
      <c r="A133" s="31" t="s">
        <v>203</v>
      </c>
      <c r="B133" s="39"/>
      <c r="C133" s="49" t="s">
        <v>204</v>
      </c>
      <c r="D133" s="51">
        <v>0</v>
      </c>
      <c r="E133" s="42">
        <v>1</v>
      </c>
      <c r="F133" s="36">
        <f>D133*E133</f>
        <v>0</v>
      </c>
    </row>
    <row r="134" spans="1:6" x14ac:dyDescent="0.25">
      <c r="A134" s="31" t="s">
        <v>205</v>
      </c>
      <c r="B134" s="39"/>
      <c r="C134" s="49" t="s">
        <v>206</v>
      </c>
      <c r="D134" s="51">
        <v>0</v>
      </c>
      <c r="E134" s="42">
        <v>1</v>
      </c>
      <c r="F134" s="36">
        <f t="shared" si="1"/>
        <v>0</v>
      </c>
    </row>
    <row r="135" spans="1:6" ht="25.5" x14ac:dyDescent="0.25">
      <c r="A135" s="31" t="s">
        <v>207</v>
      </c>
      <c r="B135" s="39"/>
      <c r="C135" s="49" t="s">
        <v>208</v>
      </c>
      <c r="D135" s="51">
        <v>0</v>
      </c>
      <c r="E135" s="44">
        <v>0.4</v>
      </c>
      <c r="F135" s="36">
        <f t="shared" si="1"/>
        <v>0</v>
      </c>
    </row>
    <row r="136" spans="1:6" x14ac:dyDescent="0.25">
      <c r="A136" s="76"/>
      <c r="B136" s="79"/>
      <c r="C136" s="49" t="s">
        <v>209</v>
      </c>
      <c r="D136" s="51"/>
      <c r="E136" s="64"/>
      <c r="F136" s="65"/>
    </row>
    <row r="137" spans="1:6" x14ac:dyDescent="0.25">
      <c r="A137" s="31" t="s">
        <v>210</v>
      </c>
      <c r="B137" s="79"/>
      <c r="C137" s="80" t="s">
        <v>166</v>
      </c>
      <c r="D137" s="51">
        <v>0</v>
      </c>
      <c r="E137" s="81">
        <v>0</v>
      </c>
      <c r="F137" s="36">
        <f t="shared" si="1"/>
        <v>0</v>
      </c>
    </row>
    <row r="138" spans="1:6" x14ac:dyDescent="0.25">
      <c r="A138" s="31" t="s">
        <v>211</v>
      </c>
      <c r="B138" s="79"/>
      <c r="C138" s="80" t="s">
        <v>168</v>
      </c>
      <c r="D138" s="51">
        <v>0</v>
      </c>
      <c r="E138" s="81">
        <v>0.15</v>
      </c>
      <c r="F138" s="36">
        <f t="shared" si="1"/>
        <v>0</v>
      </c>
    </row>
    <row r="139" spans="1:6" x14ac:dyDescent="0.25">
      <c r="A139" s="31" t="s">
        <v>212</v>
      </c>
      <c r="B139" s="79"/>
      <c r="C139" s="80" t="s">
        <v>170</v>
      </c>
      <c r="D139" s="51">
        <v>0</v>
      </c>
      <c r="E139" s="81">
        <v>0.25</v>
      </c>
      <c r="F139" s="36">
        <f>D139*E139</f>
        <v>0</v>
      </c>
    </row>
    <row r="140" spans="1:6" x14ac:dyDescent="0.25">
      <c r="A140" s="31" t="s">
        <v>213</v>
      </c>
      <c r="B140" s="79"/>
      <c r="C140" s="80" t="s">
        <v>172</v>
      </c>
      <c r="D140" s="51">
        <v>0</v>
      </c>
      <c r="E140" s="81">
        <v>0.5</v>
      </c>
      <c r="F140" s="36">
        <f t="shared" si="1"/>
        <v>0</v>
      </c>
    </row>
    <row r="141" spans="1:6" x14ac:dyDescent="0.25">
      <c r="A141" s="31" t="s">
        <v>214</v>
      </c>
      <c r="B141" s="79"/>
      <c r="C141" s="80" t="s">
        <v>174</v>
      </c>
      <c r="D141" s="51"/>
      <c r="E141" s="81">
        <v>1</v>
      </c>
      <c r="F141" s="36">
        <f t="shared" si="1"/>
        <v>0</v>
      </c>
    </row>
    <row r="142" spans="1:6" x14ac:dyDescent="0.25">
      <c r="A142" s="31" t="s">
        <v>215</v>
      </c>
      <c r="B142" s="82" t="s">
        <v>216</v>
      </c>
      <c r="C142" s="82"/>
      <c r="D142" s="83"/>
      <c r="E142" s="53"/>
      <c r="F142" s="84">
        <f ca="1">F12/F34</f>
        <v>1.5268586993312552</v>
      </c>
    </row>
    <row r="147" spans="6:6" x14ac:dyDescent="0.25">
      <c r="F147" s="86"/>
    </row>
  </sheetData>
  <protectedRanges>
    <protectedRange sqref="D18 D21:D22 D26 D28:D30 D16" name="Range1_2_2"/>
    <protectedRange sqref="D120 D132 D134" name="Range2_1_1_1"/>
    <protectedRange sqref="D31" name="Range1_2_1_1"/>
    <protectedRange sqref="D15" name="Range1_2_4_1"/>
    <protectedRange sqref="D19" name="Range1_2_3_2_1"/>
  </protectedRanges>
  <mergeCells count="18">
    <mergeCell ref="B29:C29"/>
    <mergeCell ref="B30:C30"/>
    <mergeCell ref="B34:C34"/>
    <mergeCell ref="B35:C35"/>
    <mergeCell ref="B116:C116"/>
    <mergeCell ref="B142:C142"/>
    <mergeCell ref="B11:C11"/>
    <mergeCell ref="B12:C12"/>
    <mergeCell ref="B13:C13"/>
    <mergeCell ref="B14:C14"/>
    <mergeCell ref="B23:C23"/>
    <mergeCell ref="B24:C24"/>
    <mergeCell ref="A2:F2"/>
    <mergeCell ref="A3:F3"/>
    <mergeCell ref="A5:F5"/>
    <mergeCell ref="A7:F7"/>
    <mergeCell ref="A8:F8"/>
    <mergeCell ref="D10:F1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85BC8F941314282B731A5E5A99FD4" ma:contentTypeVersion="11" ma:contentTypeDescription="Crée un document." ma:contentTypeScope="" ma:versionID="bc96656c46bb41335be3d1e8b7e5a216">
  <xsd:schema xmlns:xsd="http://www.w3.org/2001/XMLSchema" xmlns:xs="http://www.w3.org/2001/XMLSchema" xmlns:p="http://schemas.microsoft.com/office/2006/metadata/properties" xmlns:ns3="f00a027e-7465-40ab-8531-dc4f64bbe278" xmlns:ns4="661ee1fe-bd47-477f-9143-b34134b41ad5" targetNamespace="http://schemas.microsoft.com/office/2006/metadata/properties" ma:root="true" ma:fieldsID="17b14ea15ad1f4058f23e9ccfe16d235" ns3:_="" ns4:_="">
    <xsd:import namespace="f00a027e-7465-40ab-8531-dc4f64bbe278"/>
    <xsd:import namespace="661ee1fe-bd47-477f-9143-b34134b41ad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LengthInSeconds" minOccurs="0"/>
                <xsd:element ref="ns4:_activity"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0a027e-7465-40ab-8531-dc4f64bbe278"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SharingHintHash" ma:index="10" nillable="true" ma:displayName="Partage du hachage d’indicateu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1ee1fe-bd47-477f-9143-b34134b41ad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_activity" ma:index="16" nillable="true" ma:displayName="_activity" ma:hidden="true" ma:internalName="_activity">
      <xsd:simpleType>
        <xsd:restriction base="dms:Note"/>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61ee1fe-bd47-477f-9143-b34134b41ad5" xsi:nil="true"/>
  </documentManagement>
</p:properties>
</file>

<file path=customXml/itemProps1.xml><?xml version="1.0" encoding="utf-8"?>
<ds:datastoreItem xmlns:ds="http://schemas.openxmlformats.org/officeDocument/2006/customXml" ds:itemID="{DB552064-6662-4ED1-8747-450BC5745B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0a027e-7465-40ab-8531-dc4f64bbe278"/>
    <ds:schemaRef ds:uri="661ee1fe-bd47-477f-9143-b34134b41a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4CFBF3-F8EA-4954-9EF1-6B1F266CB768}">
  <ds:schemaRefs>
    <ds:schemaRef ds:uri="http://schemas.microsoft.com/sharepoint/v3/contenttype/forms"/>
  </ds:schemaRefs>
</ds:datastoreItem>
</file>

<file path=customXml/itemProps3.xml><?xml version="1.0" encoding="utf-8"?>
<ds:datastoreItem xmlns:ds="http://schemas.openxmlformats.org/officeDocument/2006/customXml" ds:itemID="{09748F27-5DB4-45EB-9673-9BFBCD790967}">
  <ds:schemaRefs>
    <ds:schemaRef ds:uri="http://www.w3.org/XML/1998/namespace"/>
    <ds:schemaRef ds:uri="http://purl.org/dc/dcmitype/"/>
    <ds:schemaRef ds:uri="f00a027e-7465-40ab-8531-dc4f64bbe278"/>
    <ds:schemaRef ds:uri="661ee1fe-bd47-477f-9143-b34134b41ad5"/>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Etat 331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Echate Ghizlane</dc:creator>
  <cp:lastModifiedBy>Echate Ghizlane</cp:lastModifiedBy>
  <dcterms:created xsi:type="dcterms:W3CDTF">2025-03-15T09:08:55Z</dcterms:created>
  <dcterms:modified xsi:type="dcterms:W3CDTF">2025-03-15T09:14:47Z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0x0101005A785BC8F941314282B731A5E5A99FD4</vt:lpwstr>
  </property>
</Properties>
</file>