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wmf" ContentType="image/x-wmf"/>
  <Override PartName="/xl/media/image1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<sst xmlns="http://schemas.openxmlformats.org/spreadsheetml/2006/main" count="24" uniqueCount="13">
  <si>
    <t xml:space="preserve">Before Training</t>
  </si>
  <si>
    <t xml:space="preserve">mm</t>
  </si>
  <si>
    <t xml:space="preserve">g</t>
  </si>
  <si>
    <t xml:space="preserve">Speed</t>
  </si>
  <si>
    <t xml:space="preserve">Time</t>
  </si>
  <si>
    <t xml:space="preserve">O2-Consumption</t>
  </si>
  <si>
    <t xml:space="preserve">O2 Normalized</t>
  </si>
  <si>
    <t xml:space="preserve">After 5 weeks</t>
  </si>
  <si>
    <t xml:space="preserve">Group 1</t>
  </si>
  <si>
    <t xml:space="preserve">Control</t>
  </si>
  <si>
    <t xml:space="preserve">After Training</t>
  </si>
  <si>
    <t xml:space="preserve">Group 2</t>
  </si>
  <si>
    <t xml:space="preserve">Swimmers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</si>
</sst>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E6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0</xdr:colOff>
      <xdr:row>3</xdr:row>
      <xdr:rowOff>53640</xdr:rowOff>
    </xdr:from>
    <xdr:to>
      <xdr:col>23</xdr:col>
      <xdr:colOff>571680</xdr:colOff>
      <xdr:row>15</xdr:row>
      <xdr:rowOff>119880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5049440" y="609840"/>
          <a:ext cx="1847880" cy="23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314280</xdr:colOff>
      <xdr:row>3</xdr:row>
      <xdr:rowOff>15480</xdr:rowOff>
    </xdr:from>
    <xdr:to>
      <xdr:col>27</xdr:col>
      <xdr:colOff>275760</xdr:colOff>
      <xdr:row>15</xdr:row>
      <xdr:rowOff>129600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7278200" y="571680"/>
          <a:ext cx="1875960" cy="2400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" activeCellId="0" sqref="Q3:Q12"/>
    </sheetView>
  </sheetViews>
  <sheetFormatPr defaultRowHeight="15"/>
  <cols>
    <col collapsed="false" hidden="false" max="1" min="1" style="0" width="9.04591836734694"/>
    <col collapsed="false" hidden="false" max="2" min="2" style="0" width="12.9591836734694"/>
    <col collapsed="false" hidden="false" max="3" min="3" style="0" width="15.9285714285714"/>
    <col collapsed="false" hidden="false" max="4" min="4" style="0" width="9.04591836734694"/>
    <col collapsed="false" hidden="false" max="5" min="5" style="0" width="9.71938775510204"/>
    <col collapsed="false" hidden="false" max="7" min="6" style="0" width="9.04591836734694"/>
    <col collapsed="false" hidden="false" max="8" min="8" style="0" width="16.0204081632653"/>
    <col collapsed="false" hidden="false" max="9" min="9" style="1" width="14.3520408163265"/>
    <col collapsed="false" hidden="false" max="10" min="10" style="0" width="9.04591836734694"/>
    <col collapsed="false" hidden="false" max="11" min="11" style="0" width="17.6836734693878"/>
    <col collapsed="false" hidden="false" max="17" min="12" style="0" width="9.04591836734694"/>
    <col collapsed="false" hidden="true" max="18" min="18" style="0" width="0"/>
    <col collapsed="false" hidden="false" max="1025" min="19" style="0" width="9.04591836734694"/>
  </cols>
  <sheetData>
    <row r="1" customFormat="false" ht="15" hidden="false" customHeight="false" outlineLevel="0" collapsed="false">
      <c r="I1" s="0"/>
    </row>
    <row r="2" customFormat="false" ht="13.8" hidden="false" customHeight="false" outlineLevel="0" collapsed="false"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K2" s="0" t="s">
        <v>7</v>
      </c>
      <c r="L2" s="0" t="s">
        <v>1</v>
      </c>
      <c r="M2" s="0" t="s">
        <v>2</v>
      </c>
      <c r="N2" s="0" t="s">
        <v>3</v>
      </c>
      <c r="O2" s="0" t="s">
        <v>4</v>
      </c>
      <c r="P2" s="0" t="s">
        <v>5</v>
      </c>
      <c r="Q2" s="0" t="s">
        <v>6</v>
      </c>
    </row>
    <row r="3" customFormat="false" ht="15" hidden="false" customHeight="false" outlineLevel="0" collapsed="false">
      <c r="B3" s="0" t="s">
        <v>8</v>
      </c>
      <c r="C3" s="2" t="n">
        <v>18</v>
      </c>
      <c r="D3" s="2" t="n">
        <v>29</v>
      </c>
      <c r="E3" s="2" t="n">
        <v>0.48</v>
      </c>
      <c r="F3" s="2" t="n">
        <v>626</v>
      </c>
      <c r="G3" s="3" t="n">
        <v>0.641666666666667</v>
      </c>
      <c r="H3" s="0" t="n">
        <v>1.662</v>
      </c>
      <c r="I3" s="4" t="n">
        <f aca="false">H3/D3</f>
        <v>0.0573103448275862</v>
      </c>
      <c r="K3" s="5" t="n">
        <v>1</v>
      </c>
      <c r="L3" s="5" t="n">
        <v>30</v>
      </c>
      <c r="M3" s="5" t="n">
        <v>0.42</v>
      </c>
      <c r="N3" s="5" t="n">
        <v>626</v>
      </c>
      <c r="O3" s="6" t="n">
        <v>0.667361111111111</v>
      </c>
      <c r="P3" s="0" t="n">
        <v>0.846</v>
      </c>
      <c r="Q3" s="0" t="n">
        <f aca="false">P3/L3</f>
        <v>0.0282</v>
      </c>
      <c r="S3" s="0" t="n">
        <f aca="false">(Q3*I$28)/Q$13</f>
        <v>0.0363983454839245</v>
      </c>
    </row>
    <row r="4" customFormat="false" ht="15" hidden="false" customHeight="false" outlineLevel="0" collapsed="false">
      <c r="B4" s="0" t="s">
        <v>9</v>
      </c>
      <c r="C4" s="2" t="n">
        <v>21</v>
      </c>
      <c r="D4" s="2" t="n">
        <v>30</v>
      </c>
      <c r="E4" s="2" t="n">
        <v>0.42</v>
      </c>
      <c r="F4" s="2" t="n">
        <v>626</v>
      </c>
      <c r="G4" s="3" t="n">
        <v>0.633333333333333</v>
      </c>
      <c r="H4" s="0" t="n">
        <v>0.612</v>
      </c>
      <c r="I4" s="4" t="n">
        <f aca="false">H4/D4</f>
        <v>0.0204</v>
      </c>
      <c r="K4" s="5" t="n">
        <v>2</v>
      </c>
      <c r="L4" s="5" t="n">
        <v>29.5</v>
      </c>
      <c r="M4" s="5" t="n">
        <v>0.45</v>
      </c>
      <c r="N4" s="5" t="n">
        <v>626</v>
      </c>
      <c r="O4" s="6" t="n">
        <v>0.65</v>
      </c>
      <c r="P4" s="0" t="n">
        <v>0.624</v>
      </c>
      <c r="Q4" s="0" t="n">
        <f aca="false">P4/L4</f>
        <v>0.0211525423728814</v>
      </c>
      <c r="S4" s="0" t="n">
        <f aca="false">(Q4*I$28)/Q$13</f>
        <v>0.0273020406082088</v>
      </c>
    </row>
    <row r="5" customFormat="false" ht="15" hidden="false" customHeight="false" outlineLevel="0" collapsed="false">
      <c r="C5" s="2" t="n">
        <v>12</v>
      </c>
      <c r="D5" s="2" t="n">
        <v>28</v>
      </c>
      <c r="E5" s="2" t="n">
        <v>0.39</v>
      </c>
      <c r="F5" s="2" t="n">
        <v>626</v>
      </c>
      <c r="G5" s="3" t="n">
        <v>0.607638888888889</v>
      </c>
      <c r="H5" s="0" t="n">
        <v>0.984</v>
      </c>
      <c r="I5" s="4" t="n">
        <f aca="false">H5/D5</f>
        <v>0.0351428571428571</v>
      </c>
      <c r="K5" s="5" t="n">
        <v>3</v>
      </c>
      <c r="L5" s="5" t="n">
        <v>29</v>
      </c>
      <c r="M5" s="5" t="n">
        <v>0.45</v>
      </c>
      <c r="N5" s="5" t="n">
        <v>562</v>
      </c>
      <c r="O5" s="6" t="n">
        <v>0.573611111111111</v>
      </c>
      <c r="P5" s="0" t="n">
        <v>0.498</v>
      </c>
      <c r="Q5" s="0" t="n">
        <f aca="false">P5/L5</f>
        <v>0.0171724137931034</v>
      </c>
      <c r="S5" s="0" t="n">
        <f aca="false">(Q5*I$28)/Q$13</f>
        <v>0.0221648031927053</v>
      </c>
    </row>
    <row r="6" customFormat="false" ht="15" hidden="false" customHeight="false" outlineLevel="0" collapsed="false">
      <c r="C6" s="2" t="n">
        <v>3</v>
      </c>
      <c r="D6" s="2" t="n">
        <v>27</v>
      </c>
      <c r="E6" s="2" t="n">
        <v>0.35</v>
      </c>
      <c r="F6" s="2" t="n">
        <v>626</v>
      </c>
      <c r="G6" s="3" t="n">
        <v>0.598611111111111</v>
      </c>
      <c r="H6" s="0" t="n">
        <f aca="false">0.0096*60</f>
        <v>0.576</v>
      </c>
      <c r="I6" s="4" t="n">
        <f aca="false">H6/D6</f>
        <v>0.0213333333333333</v>
      </c>
      <c r="K6" s="5" t="n">
        <v>4</v>
      </c>
      <c r="L6" s="5" t="n">
        <v>29</v>
      </c>
      <c r="M6" s="5" t="n">
        <v>0.4</v>
      </c>
      <c r="N6" s="5" t="n">
        <v>626</v>
      </c>
      <c r="O6" s="6" t="n">
        <v>0.632638888888889</v>
      </c>
      <c r="P6" s="0" t="n">
        <v>0.846</v>
      </c>
      <c r="Q6" s="0" t="n">
        <f aca="false">P6/L6</f>
        <v>0.0291724137931034</v>
      </c>
      <c r="S6" s="0" t="n">
        <f aca="false">(Q6*I$28)/Q$13</f>
        <v>0.0376534608454391</v>
      </c>
    </row>
    <row r="7" customFormat="false" ht="15" hidden="false" customHeight="false" outlineLevel="0" collapsed="false">
      <c r="C7" s="2" t="n">
        <v>8</v>
      </c>
      <c r="D7" s="2" t="n">
        <v>28</v>
      </c>
      <c r="E7" s="2" t="n">
        <v>0.38</v>
      </c>
      <c r="F7" s="2" t="n">
        <v>626</v>
      </c>
      <c r="G7" s="3" t="n">
        <v>0.597222222222222</v>
      </c>
      <c r="H7" s="0" t="n">
        <f aca="false">0.0116*60</f>
        <v>0.696</v>
      </c>
      <c r="I7" s="4" t="n">
        <f aca="false">H7/D7</f>
        <v>0.0248571428571429</v>
      </c>
      <c r="K7" s="5" t="n">
        <v>5</v>
      </c>
      <c r="L7" s="5" t="n">
        <v>26</v>
      </c>
      <c r="M7" s="5" t="n">
        <v>0.32</v>
      </c>
      <c r="N7" s="5" t="n">
        <v>626</v>
      </c>
      <c r="O7" s="6" t="n">
        <v>0.6375</v>
      </c>
      <c r="P7" s="0" t="n">
        <v>0.558</v>
      </c>
      <c r="Q7" s="0" t="n">
        <f aca="false">P7/L7</f>
        <v>0.0214615384615385</v>
      </c>
      <c r="S7" s="0" t="n">
        <f aca="false">(Q7*I$28)/Q$13</f>
        <v>0.0277008684943124</v>
      </c>
    </row>
    <row r="8" customFormat="false" ht="15" hidden="false" customHeight="false" outlineLevel="0" collapsed="false">
      <c r="C8" s="2" t="n">
        <v>1</v>
      </c>
      <c r="D8" s="2" t="n">
        <v>26</v>
      </c>
      <c r="E8" s="2" t="n">
        <v>0.3</v>
      </c>
      <c r="F8" s="2" t="n">
        <v>626</v>
      </c>
      <c r="G8" s="3" t="n">
        <v>0.593055555555556</v>
      </c>
      <c r="H8" s="0" t="n">
        <v>0.744</v>
      </c>
      <c r="I8" s="4" t="n">
        <f aca="false">H8/D8</f>
        <v>0.0286153846153846</v>
      </c>
      <c r="K8" s="5" t="n">
        <v>6</v>
      </c>
      <c r="L8" s="5" t="n">
        <v>28</v>
      </c>
      <c r="M8" s="5" t="n">
        <v>0.39</v>
      </c>
      <c r="N8" s="5" t="n">
        <v>626</v>
      </c>
      <c r="O8" s="6" t="n">
        <v>0.615972222222222</v>
      </c>
      <c r="P8" s="0" t="n">
        <v>0.516</v>
      </c>
      <c r="Q8" s="0" t="n">
        <f aca="false">P8/L8</f>
        <v>0.0184285714285714</v>
      </c>
      <c r="S8" s="0" t="n">
        <f aca="false">(Q8*I$28)/Q$13</f>
        <v>0.0237861528238412</v>
      </c>
    </row>
    <row r="9" customFormat="false" ht="15" hidden="false" customHeight="false" outlineLevel="0" collapsed="false">
      <c r="C9" s="2" t="n">
        <v>20</v>
      </c>
      <c r="D9" s="2" t="n">
        <v>30</v>
      </c>
      <c r="E9" s="2" t="n">
        <v>0.46</v>
      </c>
      <c r="F9" s="2" t="n">
        <v>626</v>
      </c>
      <c r="G9" s="3" t="n">
        <v>0.591666666666667</v>
      </c>
      <c r="H9" s="0" t="n">
        <v>1.578</v>
      </c>
      <c r="I9" s="4" t="n">
        <f aca="false">H9/D9</f>
        <v>0.0526</v>
      </c>
      <c r="K9" s="5" t="n">
        <v>7</v>
      </c>
      <c r="L9" s="5" t="n">
        <v>28</v>
      </c>
      <c r="M9" s="5" t="n">
        <v>0.39</v>
      </c>
      <c r="N9" s="5" t="n">
        <v>690</v>
      </c>
      <c r="O9" s="6" t="n">
        <v>0.69375</v>
      </c>
      <c r="P9" s="0" t="n">
        <f aca="false">0.0096*60</f>
        <v>0.576</v>
      </c>
      <c r="Q9" s="0" t="n">
        <f aca="false">P9/L9</f>
        <v>0.0205714285714286</v>
      </c>
      <c r="S9" s="0" t="n">
        <f aca="false">(Q9*I$28)/Q$13</f>
        <v>0.0265519845475437</v>
      </c>
    </row>
    <row r="10" customFormat="false" ht="15" hidden="false" customHeight="false" outlineLevel="0" collapsed="false">
      <c r="C10" s="2" t="n">
        <v>7</v>
      </c>
      <c r="D10" s="2" t="n">
        <v>28</v>
      </c>
      <c r="E10" s="2" t="n">
        <v>0.32</v>
      </c>
      <c r="F10" s="2" t="n">
        <v>562</v>
      </c>
      <c r="G10" s="3" t="n">
        <v>0.570138888888889</v>
      </c>
      <c r="H10" s="0" t="n">
        <v>1.248</v>
      </c>
      <c r="I10" s="4" t="n">
        <f aca="false">H10/D10</f>
        <v>0.0445714285714286</v>
      </c>
      <c r="K10" s="5" t="n">
        <v>8</v>
      </c>
      <c r="L10" s="5" t="n">
        <v>29</v>
      </c>
      <c r="M10" s="5" t="n">
        <v>0.36</v>
      </c>
      <c r="N10" s="5" t="n">
        <v>562</v>
      </c>
      <c r="O10" s="6" t="n">
        <v>0.540277777777778</v>
      </c>
      <c r="P10" s="0" t="n">
        <f aca="false">0.0167*60</f>
        <v>1.002</v>
      </c>
      <c r="Q10" s="0" t="n">
        <f aca="false">P10/L10</f>
        <v>0.034551724137931</v>
      </c>
      <c r="S10" s="0" t="n">
        <f aca="false">(Q10*I$28)/Q$13</f>
        <v>0.0445966522070094</v>
      </c>
    </row>
    <row r="11" customFormat="false" ht="15" hidden="false" customHeight="false" outlineLevel="0" collapsed="false">
      <c r="C11" s="2" t="n">
        <v>15</v>
      </c>
      <c r="D11" s="2" t="n">
        <v>28</v>
      </c>
      <c r="E11" s="2" t="n">
        <v>0.35</v>
      </c>
      <c r="F11" s="2" t="n">
        <v>562</v>
      </c>
      <c r="G11" s="3" t="n">
        <v>0.545138888888889</v>
      </c>
      <c r="H11" s="0" t="n">
        <v>0.72</v>
      </c>
      <c r="I11" s="4" t="n">
        <f aca="false">H11/D11</f>
        <v>0.0257142857142857</v>
      </c>
      <c r="K11" s="5" t="n">
        <v>9</v>
      </c>
      <c r="L11" s="5" t="n">
        <v>29</v>
      </c>
      <c r="M11" s="5" t="n">
        <v>0.4</v>
      </c>
      <c r="N11" s="5" t="n">
        <v>626</v>
      </c>
      <c r="O11" s="6" t="n">
        <v>0.649305555555556</v>
      </c>
      <c r="P11" s="0" t="n">
        <f aca="false">0.0153*60</f>
        <v>0.918</v>
      </c>
      <c r="Q11" s="0" t="n">
        <f aca="false">P11/L11</f>
        <v>0.0316551724137931</v>
      </c>
      <c r="S11" s="0" t="n">
        <f aca="false">(Q11*I$28)/Q$13</f>
        <v>0.0408580107046254</v>
      </c>
    </row>
    <row r="12" customFormat="false" ht="15" hidden="false" customHeight="false" outlineLevel="0" collapsed="false">
      <c r="C12" s="2" t="n">
        <v>5</v>
      </c>
      <c r="D12" s="2" t="n">
        <v>27</v>
      </c>
      <c r="E12" s="2" t="n">
        <v>0.32</v>
      </c>
      <c r="F12" s="2" t="n">
        <v>498</v>
      </c>
      <c r="G12" s="3" t="n">
        <v>0.473611111111111</v>
      </c>
      <c r="H12" s="0" t="n">
        <v>0.924</v>
      </c>
      <c r="I12" s="4" t="n">
        <f aca="false">H12/D12</f>
        <v>0.0342222222222222</v>
      </c>
      <c r="K12" s="5" t="n">
        <v>10</v>
      </c>
      <c r="L12" s="5" t="n">
        <v>28.5</v>
      </c>
      <c r="M12" s="5" t="n">
        <v>0.36</v>
      </c>
      <c r="N12" s="5" t="n">
        <v>562</v>
      </c>
      <c r="O12" s="6" t="n">
        <v>0.542361111111111</v>
      </c>
      <c r="P12" s="0" t="n">
        <v>1.158</v>
      </c>
      <c r="Q12" s="0" t="n">
        <f aca="false">P12/L12</f>
        <v>0.0406315789473684</v>
      </c>
      <c r="S12" s="0" t="n">
        <f aca="false">(Q12*I$28)/Q$13</f>
        <v>0.0524440513504847</v>
      </c>
    </row>
    <row r="13" customFormat="false" ht="15" hidden="false" customHeight="false" outlineLevel="0" collapsed="false">
      <c r="D13" s="0" t="n">
        <f aca="false">AVERAGE(D3:D12)</f>
        <v>28.1</v>
      </c>
      <c r="E13" s="0" t="n">
        <f aca="false">AVERAGE(E3:E12)</f>
        <v>0.377</v>
      </c>
      <c r="F13" s="0" t="n">
        <f aca="false">AVERAGE(F3:F12)</f>
        <v>600.4</v>
      </c>
      <c r="G13" s="7" t="n">
        <f aca="false">AVERAGE(G3:G12)</f>
        <v>0.585208333333333</v>
      </c>
      <c r="H13" s="8"/>
      <c r="I13" s="9" t="n">
        <f aca="false">AVERAGE(I3:I12)</f>
        <v>0.0344766999284241</v>
      </c>
      <c r="L13" s="0" t="n">
        <f aca="false">AVERAGE(L3:L12)</f>
        <v>28.6</v>
      </c>
      <c r="M13" s="0" t="n">
        <f aca="false">AVERAGE(M3:M12)</f>
        <v>0.394</v>
      </c>
      <c r="N13" s="0" t="n">
        <f aca="false">AVERAGE(N3:N12)</f>
        <v>613.2</v>
      </c>
      <c r="O13" s="7" t="n">
        <f aca="false">AVERAGE(O3:O12)</f>
        <v>0.620277777777778</v>
      </c>
      <c r="P13" s="7"/>
      <c r="Q13" s="1" t="n">
        <f aca="false">AVERAGE(Q3:Q12)</f>
        <v>0.0262997383919719</v>
      </c>
      <c r="R13" s="1" t="e">
        <f aca="false">AVERAGE(R3:R12)</f>
        <v>#DIV/0!</v>
      </c>
      <c r="S13" s="1" t="n">
        <f aca="false">AVERAGE(S3:S12)</f>
        <v>0.0339456370258094</v>
      </c>
    </row>
    <row r="14" customFormat="false" ht="15" hidden="false" customHeight="false" outlineLevel="0" collapsed="false">
      <c r="C14" s="0" t="s">
        <v>0</v>
      </c>
      <c r="D14" s="0" t="s">
        <v>1</v>
      </c>
      <c r="E14" s="0" t="s">
        <v>2</v>
      </c>
      <c r="G14" s="7"/>
      <c r="H14" s="8"/>
      <c r="I14" s="0"/>
      <c r="K14" s="0" t="s">
        <v>10</v>
      </c>
      <c r="L14" s="0" t="s">
        <v>1</v>
      </c>
      <c r="M14" s="0" t="s">
        <v>2</v>
      </c>
    </row>
    <row r="15" customFormat="false" ht="15" hidden="false" customHeight="false" outlineLevel="0" collapsed="false">
      <c r="B15" s="0" t="s">
        <v>11</v>
      </c>
      <c r="C15" s="10" t="n">
        <v>11</v>
      </c>
      <c r="D15" s="10" t="n">
        <v>28</v>
      </c>
      <c r="E15" s="10" t="n">
        <v>0.37</v>
      </c>
      <c r="F15" s="10" t="n">
        <v>626</v>
      </c>
      <c r="G15" s="11" t="n">
        <v>0.638888888888889</v>
      </c>
      <c r="H15" s="0" t="n">
        <v>0.786</v>
      </c>
      <c r="I15" s="12" t="n">
        <f aca="false">H15/D15</f>
        <v>0.0280714285714286</v>
      </c>
      <c r="J15" s="8"/>
      <c r="K15" s="10" t="n">
        <v>1</v>
      </c>
      <c r="L15" s="10" t="n">
        <v>30.5</v>
      </c>
      <c r="M15" s="10" t="n">
        <v>0.48</v>
      </c>
      <c r="N15" s="13" t="n">
        <v>753</v>
      </c>
      <c r="O15" s="11" t="n">
        <v>0.796527777777778</v>
      </c>
      <c r="P15" s="0" t="n">
        <v>1.188</v>
      </c>
      <c r="Q15" s="0" t="n">
        <f aca="false">P15/L15</f>
        <v>0.0389508196721311</v>
      </c>
      <c r="S15" s="0" t="n">
        <f aca="false">(Q15*I$28)/Q$13</f>
        <v>0.0502746592662507</v>
      </c>
    </row>
    <row r="16" customFormat="false" ht="15" hidden="false" customHeight="false" outlineLevel="0" collapsed="false">
      <c r="B16" s="0" t="s">
        <v>12</v>
      </c>
      <c r="C16" s="10" t="n">
        <v>16</v>
      </c>
      <c r="D16" s="10" t="n">
        <v>29</v>
      </c>
      <c r="E16" s="10" t="n">
        <v>0.42</v>
      </c>
      <c r="F16" s="10" t="n">
        <v>626</v>
      </c>
      <c r="G16" s="11" t="n">
        <v>0.630555555555556</v>
      </c>
      <c r="H16" s="0" t="n">
        <v>1.086</v>
      </c>
      <c r="I16" s="12" t="n">
        <f aca="false">H16/D16</f>
        <v>0.037448275862069</v>
      </c>
      <c r="J16" s="8"/>
      <c r="K16" s="10" t="n">
        <v>2</v>
      </c>
      <c r="L16" s="10" t="n">
        <v>29</v>
      </c>
      <c r="M16" s="10" t="n">
        <v>0.39</v>
      </c>
      <c r="N16" s="10" t="n">
        <v>753</v>
      </c>
      <c r="O16" s="11" t="n">
        <v>0.800694444444444</v>
      </c>
      <c r="P16" s="0" t="n">
        <v>0.87</v>
      </c>
      <c r="Q16" s="0" t="n">
        <f aca="false">P16/L16</f>
        <v>0.03</v>
      </c>
      <c r="S16" s="0" t="n">
        <f aca="false">(Q16*I$28)/Q$13</f>
        <v>0.0387216441318345</v>
      </c>
    </row>
    <row r="17" customFormat="false" ht="15" hidden="false" customHeight="false" outlineLevel="0" collapsed="false">
      <c r="C17" s="10" t="n">
        <v>19</v>
      </c>
      <c r="D17" s="10" t="n">
        <v>29</v>
      </c>
      <c r="E17" s="10" t="n">
        <v>0.43</v>
      </c>
      <c r="F17" s="10" t="n">
        <v>626</v>
      </c>
      <c r="G17" s="11" t="n">
        <v>0.602083333333333</v>
      </c>
      <c r="H17" s="0" t="n">
        <v>0.672</v>
      </c>
      <c r="I17" s="12" t="n">
        <f aca="false">H17/D17</f>
        <v>0.0231724137931034</v>
      </c>
      <c r="J17" s="8"/>
      <c r="K17" s="10" t="n">
        <v>3</v>
      </c>
      <c r="L17" s="10" t="n">
        <v>31.5</v>
      </c>
      <c r="M17" s="10" t="n">
        <v>0.51</v>
      </c>
      <c r="N17" s="10" t="n">
        <v>753</v>
      </c>
      <c r="O17" s="11" t="n">
        <v>0.785416666666667</v>
      </c>
      <c r="P17" s="0" t="n">
        <v>0.996</v>
      </c>
      <c r="Q17" s="0" t="n">
        <f aca="false">P17/L17</f>
        <v>0.0316190476190476</v>
      </c>
      <c r="S17" s="0" t="n">
        <f aca="false">(Q17*I$28)/Q$13</f>
        <v>0.0408113836564097</v>
      </c>
    </row>
    <row r="18" customFormat="false" ht="15" hidden="false" customHeight="false" outlineLevel="0" collapsed="false">
      <c r="C18" s="10" t="n">
        <v>17</v>
      </c>
      <c r="D18" s="10" t="n">
        <v>29</v>
      </c>
      <c r="E18" s="10" t="n">
        <v>0.42</v>
      </c>
      <c r="F18" s="10" t="n">
        <v>626</v>
      </c>
      <c r="G18" s="11" t="n">
        <v>0.597916666666667</v>
      </c>
      <c r="H18" s="0" t="n">
        <v>0.81</v>
      </c>
      <c r="I18" s="12" t="n">
        <f aca="false">H18/D18</f>
        <v>0.0279310344827586</v>
      </c>
      <c r="J18" s="8"/>
      <c r="K18" s="10" t="n">
        <v>4</v>
      </c>
      <c r="L18" s="10" t="n">
        <v>29</v>
      </c>
      <c r="M18" s="10" t="n">
        <v>0.49</v>
      </c>
      <c r="N18" s="10" t="n">
        <v>753</v>
      </c>
      <c r="O18" s="11" t="n">
        <v>0.759722222222222</v>
      </c>
      <c r="P18" s="0" t="n">
        <v>0.858</v>
      </c>
      <c r="Q18" s="0" t="n">
        <f aca="false">P18/L18</f>
        <v>0.0295862068965517</v>
      </c>
      <c r="S18" s="0" t="n">
        <f aca="false">(Q18*I$28)/Q$13</f>
        <v>0.0381875524886368</v>
      </c>
    </row>
    <row r="19" customFormat="false" ht="15" hidden="false" customHeight="false" outlineLevel="0" collapsed="false">
      <c r="C19" s="10" t="n">
        <v>13</v>
      </c>
      <c r="D19" s="10" t="n">
        <v>28</v>
      </c>
      <c r="E19" s="10" t="n">
        <v>0.39</v>
      </c>
      <c r="F19" s="10" t="n">
        <v>626</v>
      </c>
      <c r="G19" s="11" t="n">
        <v>0.594444444444445</v>
      </c>
      <c r="H19" s="0" t="n">
        <v>0.696</v>
      </c>
      <c r="I19" s="12" t="n">
        <f aca="false">H19/D19</f>
        <v>0.0248571428571429</v>
      </c>
      <c r="J19" s="8"/>
      <c r="K19" s="10" t="n">
        <v>5</v>
      </c>
      <c r="L19" s="10" t="n">
        <v>27</v>
      </c>
      <c r="M19" s="10" t="n">
        <v>0.33</v>
      </c>
      <c r="N19" s="10" t="n">
        <v>690</v>
      </c>
      <c r="O19" s="11" t="n">
        <v>0.679166666666667</v>
      </c>
      <c r="P19" s="0" t="n">
        <v>0.906</v>
      </c>
      <c r="Q19" s="0" t="n">
        <f aca="false">P19/L19</f>
        <v>0.0335555555555556</v>
      </c>
      <c r="S19" s="0" t="n">
        <f aca="false">(Q19*I$28)/Q$13</f>
        <v>0.0433108760289409</v>
      </c>
    </row>
    <row r="20" customFormat="false" ht="15" hidden="false" customHeight="false" outlineLevel="0" collapsed="false">
      <c r="C20" s="10" t="n">
        <v>10</v>
      </c>
      <c r="D20" s="10" t="n">
        <v>28</v>
      </c>
      <c r="E20" s="10" t="n">
        <v>0.38</v>
      </c>
      <c r="F20" s="10" t="n">
        <v>626</v>
      </c>
      <c r="G20" s="11" t="n">
        <v>0.591666666666667</v>
      </c>
      <c r="H20" s="0" t="n">
        <v>1.554</v>
      </c>
      <c r="I20" s="12" t="n">
        <f aca="false">H20/D20</f>
        <v>0.0555</v>
      </c>
      <c r="J20" s="8"/>
      <c r="K20" s="10" t="n">
        <v>6</v>
      </c>
      <c r="L20" s="10" t="n">
        <v>30</v>
      </c>
      <c r="M20" s="10" t="n">
        <v>0.49</v>
      </c>
      <c r="N20" s="10" t="n">
        <v>753</v>
      </c>
      <c r="O20" s="11" t="n">
        <v>0.773611111111111</v>
      </c>
      <c r="P20" s="0" t="n">
        <v>1.014</v>
      </c>
      <c r="Q20" s="0" t="n">
        <f aca="false">P20/L20</f>
        <v>0.0338</v>
      </c>
      <c r="S20" s="0" t="n">
        <f aca="false">(Q20*I$28)/Q$13</f>
        <v>0.0436263857218669</v>
      </c>
    </row>
    <row r="21" customFormat="false" ht="15" hidden="false" customHeight="false" outlineLevel="0" collapsed="false">
      <c r="C21" s="10" t="n">
        <v>6</v>
      </c>
      <c r="D21" s="10" t="n">
        <v>27</v>
      </c>
      <c r="E21" s="10" t="n">
        <v>0.3</v>
      </c>
      <c r="F21" s="10" t="n">
        <v>626</v>
      </c>
      <c r="G21" s="11" t="n">
        <v>0.590972222222222</v>
      </c>
      <c r="H21" s="0" t="n">
        <v>0.81</v>
      </c>
      <c r="I21" s="12" t="n">
        <f aca="false">H21/D21</f>
        <v>0.03</v>
      </c>
      <c r="J21" s="8"/>
      <c r="K21" s="10" t="n">
        <v>7</v>
      </c>
      <c r="L21" s="10" t="n">
        <v>28</v>
      </c>
      <c r="M21" s="10" t="n">
        <v>0.36</v>
      </c>
      <c r="N21" s="10" t="n">
        <v>690</v>
      </c>
      <c r="O21" s="11" t="n">
        <v>0.731944444444444</v>
      </c>
      <c r="P21" s="0" t="n">
        <v>1.242</v>
      </c>
      <c r="Q21" s="0" t="n">
        <f aca="false">P21/L21</f>
        <v>0.0443571428571429</v>
      </c>
      <c r="S21" s="0" t="n">
        <f aca="false">(Q21*I$28)/Q$13</f>
        <v>0.0572527166806411</v>
      </c>
    </row>
    <row r="22" customFormat="false" ht="15" hidden="false" customHeight="false" outlineLevel="0" collapsed="false">
      <c r="C22" s="10" t="n">
        <v>9</v>
      </c>
      <c r="D22" s="10" t="n">
        <v>28</v>
      </c>
      <c r="E22" s="10" t="n">
        <v>0.4</v>
      </c>
      <c r="F22" s="10" t="n">
        <v>562</v>
      </c>
      <c r="G22" s="11" t="n">
        <v>0.558333333333333</v>
      </c>
      <c r="H22" s="0" t="n">
        <v>1.458</v>
      </c>
      <c r="I22" s="12" t="n">
        <f aca="false">H22/D22</f>
        <v>0.0520714285714286</v>
      </c>
      <c r="J22" s="8"/>
      <c r="K22" s="10" t="n">
        <v>8</v>
      </c>
      <c r="L22" s="10" t="n">
        <v>30</v>
      </c>
      <c r="M22" s="10" t="n">
        <v>0.46</v>
      </c>
      <c r="N22" s="10" t="n">
        <v>690</v>
      </c>
      <c r="O22" s="11" t="n">
        <v>0.727083333333333</v>
      </c>
      <c r="P22" s="0" t="n">
        <v>0.942</v>
      </c>
      <c r="Q22" s="0" t="n">
        <f aca="false">P22/L22</f>
        <v>0.0314</v>
      </c>
      <c r="S22" s="0" t="n">
        <f aca="false">(Q22*I$28)/Q$13</f>
        <v>0.0405286541913201</v>
      </c>
    </row>
    <row r="23" customFormat="false" ht="15" hidden="false" customHeight="false" outlineLevel="0" collapsed="false">
      <c r="C23" s="10" t="n">
        <v>2</v>
      </c>
      <c r="D23" s="10" t="n">
        <v>26</v>
      </c>
      <c r="E23" s="10" t="n">
        <v>0.3</v>
      </c>
      <c r="F23" s="10" t="n">
        <v>562</v>
      </c>
      <c r="G23" s="11" t="n">
        <v>0.526388888888889</v>
      </c>
      <c r="H23" s="0" t="n">
        <v>0.768</v>
      </c>
      <c r="I23" s="12" t="n">
        <f aca="false">H23/D23</f>
        <v>0.0295384615384615</v>
      </c>
      <c r="J23" s="8"/>
      <c r="K23" s="10" t="n">
        <v>9</v>
      </c>
      <c r="L23" s="10" t="n">
        <v>29</v>
      </c>
      <c r="M23" s="10" t="n">
        <v>0.44</v>
      </c>
      <c r="N23" s="10" t="n">
        <v>690</v>
      </c>
      <c r="O23" s="11" t="n">
        <v>0.738888888888889</v>
      </c>
      <c r="P23" s="0" t="n">
        <v>1.026</v>
      </c>
      <c r="Q23" s="0" t="n">
        <f aca="false">P23/L23</f>
        <v>0.0353793103448276</v>
      </c>
      <c r="S23" s="0" t="n">
        <f aca="false">(Q23*I$28)/Q$13</f>
        <v>0.0456648354934049</v>
      </c>
    </row>
    <row r="24" customFormat="false" ht="15" hidden="false" customHeight="false" outlineLevel="0" collapsed="false">
      <c r="C24" s="10" t="n">
        <v>4</v>
      </c>
      <c r="D24" s="10" t="n">
        <v>27</v>
      </c>
      <c r="E24" s="10" t="n">
        <v>0.3</v>
      </c>
      <c r="F24" s="10" t="n">
        <v>498</v>
      </c>
      <c r="G24" s="11" t="n">
        <v>0.472222222222222</v>
      </c>
      <c r="H24" s="0" t="n">
        <v>0.69</v>
      </c>
      <c r="I24" s="12" t="n">
        <f aca="false">H24/D24</f>
        <v>0.0255555555555556</v>
      </c>
      <c r="J24" s="8"/>
      <c r="O24" s="7"/>
    </row>
    <row r="25" customFormat="false" ht="15" hidden="false" customHeight="false" outlineLevel="0" collapsed="false">
      <c r="D25" s="0" t="n">
        <f aca="false">AVERAGE(D15:D24)</f>
        <v>27.9</v>
      </c>
      <c r="E25" s="0" t="n">
        <f aca="false">AVERAGE(E15:E24)</f>
        <v>0.371</v>
      </c>
      <c r="F25" s="0" t="n">
        <f aca="false">AVERAGE(F15:F24)</f>
        <v>600.4</v>
      </c>
      <c r="G25" s="7" t="n">
        <f aca="false">AVERAGE(G15:G24)</f>
        <v>0.580347222222222</v>
      </c>
      <c r="H25" s="7"/>
      <c r="I25" s="14" t="n">
        <f aca="false">AVERAGE(I15:I24)</f>
        <v>0.0334145741231948</v>
      </c>
      <c r="L25" s="0" t="n">
        <f aca="false">AVERAGE(L15:L23)</f>
        <v>29.3333333333333</v>
      </c>
      <c r="M25" s="0" t="n">
        <f aca="false">AVERAGE(M15:M23)</f>
        <v>0.438888888888889</v>
      </c>
      <c r="N25" s="0" t="n">
        <f aca="false">AVERAGE(N15:N23)</f>
        <v>725</v>
      </c>
      <c r="O25" s="7" t="n">
        <f aca="false">AVERAGE(O15:O23)</f>
        <v>0.754783950617284</v>
      </c>
      <c r="Q25" s="1" t="n">
        <f aca="false">AVERAGE(Q15:Q24)</f>
        <v>0.0342942314383618</v>
      </c>
      <c r="R25" s="1" t="e">
        <f aca="false">AVERAGE(R15:R24)</f>
        <v>#DIV/0!</v>
      </c>
      <c r="S25" s="1" t="n">
        <f aca="false">AVERAGE(S15:S24)</f>
        <v>0.044264300851034</v>
      </c>
    </row>
    <row r="26" customFormat="false" ht="15" hidden="false" customHeight="false" outlineLevel="0" collapsed="false">
      <c r="I26" s="15"/>
    </row>
    <row r="27" customFormat="false" ht="15" hidden="false" customHeight="false" outlineLevel="0" collapsed="false">
      <c r="I27" s="12"/>
    </row>
    <row r="28" customFormat="false" ht="15" hidden="false" customHeight="false" outlineLevel="0" collapsed="false">
      <c r="I28" s="1" t="n">
        <f aca="false">AVERAGE(I3:I12,I15:I24)</f>
        <v>0.0339456370258094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>David Haberthür</cp:lastModifiedBy>
  <dcterms:modified xsi:type="dcterms:W3CDTF">2018-10-12T13:10:02Z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