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255" windowWidth="19410" windowHeight="9390" tabRatio="729" activeTab="4"/>
  </bookViews>
  <sheets>
    <sheet name="Urgency_data" sheetId="18" r:id="rId1"/>
    <sheet name="Financing_data" sheetId="23" r:id="rId2"/>
    <sheet name="Participation_data" sheetId="27" r:id="rId3"/>
    <sheet name="Inclusiveness_data" sheetId="31" r:id="rId4"/>
    <sheet name="Quality_data" sheetId="51" r:id="rId5"/>
    <sheet name="Alignment_data" sheetId="49" r:id="rId6"/>
    <sheet name="FlexiGuidance_data" sheetId="43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L37" i="18" l="1"/>
  <c r="AL36" i="18"/>
  <c r="AM36" i="18" s="1"/>
  <c r="AL35" i="18"/>
  <c r="AL34" i="18"/>
  <c r="AM34" i="18" s="1"/>
  <c r="AL33" i="18"/>
  <c r="AL32" i="18"/>
  <c r="AM32" i="18" s="1"/>
  <c r="AL31" i="18"/>
  <c r="AL30" i="18"/>
  <c r="AM30" i="18" s="1"/>
  <c r="AL29" i="18"/>
  <c r="AL28" i="18"/>
  <c r="AM28" i="18" s="1"/>
  <c r="AL27" i="18"/>
  <c r="AL26" i="18"/>
  <c r="AM26" i="18" s="1"/>
  <c r="AL25" i="18"/>
  <c r="AL24" i="18"/>
  <c r="AM24" i="18" s="1"/>
  <c r="AL23" i="18"/>
  <c r="AL22" i="18"/>
  <c r="AM22" i="18" s="1"/>
  <c r="AL21" i="18"/>
  <c r="AL20" i="18"/>
  <c r="AM20" i="18" s="1"/>
  <c r="AL19" i="18"/>
  <c r="AL18" i="18"/>
  <c r="AM18" i="18" s="1"/>
  <c r="AL17" i="18"/>
  <c r="AL16" i="18"/>
  <c r="AM16" i="18" s="1"/>
  <c r="AL15" i="18"/>
  <c r="AL14" i="18"/>
  <c r="AM14" i="18" s="1"/>
  <c r="AL13" i="18"/>
  <c r="AL12" i="18"/>
  <c r="AM12" i="18" s="1"/>
  <c r="AL11" i="18"/>
  <c r="AL10" i="18"/>
  <c r="AM10" i="18" s="1"/>
  <c r="AL9" i="18"/>
  <c r="AM9" i="18" s="1"/>
  <c r="AL8" i="18"/>
  <c r="AM8" i="18" s="1"/>
  <c r="AL7" i="18"/>
  <c r="AM7" i="18" s="1"/>
  <c r="AL6" i="18"/>
  <c r="AM6" i="18" s="1"/>
  <c r="AL5" i="18"/>
  <c r="AM5" i="18" s="1"/>
  <c r="AL4" i="18"/>
  <c r="AM37" i="18" s="1"/>
  <c r="AI37" i="18"/>
  <c r="AI36" i="18"/>
  <c r="AI35" i="18"/>
  <c r="AI34" i="18"/>
  <c r="AI33" i="18"/>
  <c r="AI32" i="18"/>
  <c r="AI31" i="18"/>
  <c r="AI30" i="18"/>
  <c r="AI29" i="18"/>
  <c r="AI28" i="18"/>
  <c r="AI27" i="18"/>
  <c r="AI26" i="18"/>
  <c r="AI25" i="18"/>
  <c r="AI24" i="18"/>
  <c r="AI23" i="18"/>
  <c r="AI22" i="18"/>
  <c r="AI21" i="18"/>
  <c r="AI20" i="18"/>
  <c r="AI19" i="18"/>
  <c r="AI18" i="18"/>
  <c r="AI17" i="18"/>
  <c r="AI16" i="18"/>
  <c r="AI15" i="18"/>
  <c r="AI14" i="18"/>
  <c r="AI13" i="18"/>
  <c r="AI12" i="18"/>
  <c r="AI11" i="18"/>
  <c r="AI10" i="18"/>
  <c r="AI9" i="18"/>
  <c r="AI8" i="18"/>
  <c r="AI7" i="18"/>
  <c r="AI6" i="18"/>
  <c r="AI5" i="18"/>
  <c r="AI4" i="18"/>
  <c r="AC37" i="18"/>
  <c r="AC36" i="18"/>
  <c r="AC35" i="18"/>
  <c r="AC34" i="18"/>
  <c r="AC33" i="18"/>
  <c r="AC32" i="18"/>
  <c r="AC31" i="18"/>
  <c r="AC30" i="18"/>
  <c r="AC29" i="18"/>
  <c r="AC28" i="18"/>
  <c r="AC27" i="18"/>
  <c r="AC26" i="18"/>
  <c r="AC25" i="18"/>
  <c r="AC24" i="18"/>
  <c r="AC23" i="18"/>
  <c r="AC22" i="18"/>
  <c r="AC21" i="18"/>
  <c r="AC20" i="18"/>
  <c r="AC19" i="18"/>
  <c r="AC18" i="18"/>
  <c r="AC17" i="18"/>
  <c r="AC16" i="18"/>
  <c r="AC15" i="18"/>
  <c r="AC14" i="18"/>
  <c r="AC13" i="18"/>
  <c r="AC12" i="18"/>
  <c r="AC11" i="18"/>
  <c r="AC10" i="18"/>
  <c r="AC9" i="18"/>
  <c r="AC8" i="18"/>
  <c r="AC7" i="18"/>
  <c r="AC6" i="18"/>
  <c r="AC5" i="18"/>
  <c r="AC4" i="18"/>
  <c r="S37" i="18"/>
  <c r="S36" i="18"/>
  <c r="S35" i="18"/>
  <c r="S34" i="18"/>
  <c r="S33" i="18"/>
  <c r="S32" i="18"/>
  <c r="S31" i="18"/>
  <c r="S30" i="18"/>
  <c r="S29" i="18"/>
  <c r="S28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S13" i="18"/>
  <c r="S12" i="18"/>
  <c r="S11" i="18"/>
  <c r="S10" i="18"/>
  <c r="S9" i="18"/>
  <c r="S8" i="18"/>
  <c r="S7" i="18"/>
  <c r="S6" i="18"/>
  <c r="S5" i="18"/>
  <c r="S4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AM4" i="18" l="1"/>
  <c r="AM11" i="18"/>
  <c r="AM13" i="18"/>
  <c r="AM15" i="18"/>
  <c r="AM17" i="18"/>
  <c r="AM19" i="18"/>
  <c r="AM21" i="18"/>
  <c r="AM23" i="18"/>
  <c r="AM25" i="18"/>
  <c r="AM27" i="18"/>
  <c r="AM29" i="18"/>
  <c r="AM31" i="18"/>
  <c r="AM33" i="18"/>
  <c r="AM35" i="18"/>
</calcChain>
</file>

<file path=xl/sharedStrings.xml><?xml version="1.0" encoding="utf-8"?>
<sst xmlns="http://schemas.openxmlformats.org/spreadsheetml/2006/main" count="1852" uniqueCount="140">
  <si>
    <t>Japan</t>
  </si>
  <si>
    <t>Republic of Korea</t>
  </si>
  <si>
    <t>Israel</t>
  </si>
  <si>
    <t>Turkey</t>
  </si>
  <si>
    <t>Czechia</t>
  </si>
  <si>
    <t>Hungary</t>
  </si>
  <si>
    <t>Poland</t>
  </si>
  <si>
    <t>Slovakia</t>
  </si>
  <si>
    <t>Denmark</t>
  </si>
  <si>
    <t>Estonia</t>
  </si>
  <si>
    <t>Finland</t>
  </si>
  <si>
    <t>Ireland</t>
  </si>
  <si>
    <t>Latvia</t>
  </si>
  <si>
    <t>Lithuania</t>
  </si>
  <si>
    <t>Norway</t>
  </si>
  <si>
    <t>Sweden</t>
  </si>
  <si>
    <t>United Kingdom</t>
  </si>
  <si>
    <t>Greece</t>
  </si>
  <si>
    <t>Italy</t>
  </si>
  <si>
    <t>Portugal</t>
  </si>
  <si>
    <t>Slovenia</t>
  </si>
  <si>
    <t>Spain</t>
  </si>
  <si>
    <t>Austria</t>
  </si>
  <si>
    <t>Belgium</t>
  </si>
  <si>
    <t>France</t>
  </si>
  <si>
    <t>Germany</t>
  </si>
  <si>
    <t>Luxembourg</t>
  </si>
  <si>
    <t>Netherlands</t>
  </si>
  <si>
    <t>Switzerland</t>
  </si>
  <si>
    <t>Chile</t>
  </si>
  <si>
    <t>Canada</t>
  </si>
  <si>
    <t>United States of America</t>
  </si>
  <si>
    <t>Australia</t>
  </si>
  <si>
    <t>New Zealand</t>
  </si>
  <si>
    <t>Normalisation</t>
  </si>
  <si>
    <t>Raw data</t>
  </si>
  <si>
    <t>PA</t>
  </si>
  <si>
    <t>AS</t>
  </si>
  <si>
    <t>Total</t>
  </si>
  <si>
    <t>Aggregation by subdimension</t>
  </si>
  <si>
    <t>Ranking</t>
  </si>
  <si>
    <t>EMP</t>
  </si>
  <si>
    <t>IND</t>
  </si>
  <si>
    <t>Note that this calculation gives all groups (not indicators!) equal weight</t>
  </si>
  <si>
    <t>FL</t>
  </si>
  <si>
    <t>CG</t>
  </si>
  <si>
    <t>TFSS</t>
  </si>
  <si>
    <t>TWAR</t>
  </si>
  <si>
    <t>ASN</t>
  </si>
  <si>
    <t>GOV</t>
  </si>
  <si>
    <t>EMPL</t>
  </si>
  <si>
    <t>Ranking: 1 - best position</t>
  </si>
  <si>
    <t>Ranking: 38 - worst position</t>
  </si>
  <si>
    <t>Ranking: 39 - worst position</t>
  </si>
  <si>
    <t>Outlier adjusted raw data</t>
  </si>
  <si>
    <t>ASC</t>
  </si>
  <si>
    <t>LMI</t>
  </si>
  <si>
    <t>outliers</t>
  </si>
  <si>
    <t>Skewdness</t>
  </si>
  <si>
    <t>Curtosis</t>
  </si>
  <si>
    <t>NB: no adjustment made</t>
  </si>
  <si>
    <t>NB: no adjustment</t>
  </si>
  <si>
    <t>U&amp;E</t>
  </si>
  <si>
    <t>M&amp;C</t>
  </si>
  <si>
    <t>Outlier adjusted and absolute value raw data</t>
  </si>
  <si>
    <t>Ranking: 29 - worst position</t>
  </si>
  <si>
    <t>Ranking: 1 - highest urgency</t>
  </si>
  <si>
    <t>Population ageing</t>
  </si>
  <si>
    <t>Automation and structural change</t>
  </si>
  <si>
    <t>Adult skills</t>
  </si>
  <si>
    <t>Labour market imbalances</t>
  </si>
  <si>
    <t>% of workers reporting they need more training to do their current tasks</t>
  </si>
  <si>
    <t>Government</t>
  </si>
  <si>
    <t>Employers</t>
  </si>
  <si>
    <t>Individual</t>
  </si>
  <si>
    <t>Individuals</t>
  </si>
  <si>
    <t>Socio-demographic characteristics</t>
  </si>
  <si>
    <t>Employment and contract status</t>
  </si>
  <si>
    <t>SD</t>
  </si>
  <si>
    <t>EC</t>
  </si>
  <si>
    <t>Monitoring &amp; Certification</t>
  </si>
  <si>
    <t>Usefulness &amp; Effectiveness</t>
  </si>
  <si>
    <t xml:space="preserve">Assessment of skill needs </t>
  </si>
  <si>
    <t>Training for future skill needs</t>
  </si>
  <si>
    <t>Training for workers at risk</t>
  </si>
  <si>
    <t>Flexibility of AES provision</t>
  </si>
  <si>
    <t>% of individuals who wanted to participate but did not for time or distance constraints</t>
  </si>
  <si>
    <t>% of individuals who state that one of their (non-formal) education and training activities in the past 12 months was organised as distance learning</t>
  </si>
  <si>
    <t>Use of career guidance services</t>
  </si>
  <si>
    <t>% of adult population who looked for information on training and education</t>
  </si>
  <si>
    <t xml:space="preserve">% of adults who received information or advice/help on learning possibilities
from institutions/organisations </t>
  </si>
  <si>
    <t>Population aged 65+ as % of population aged 15-64, 2015</t>
  </si>
  <si>
    <t>Population aged 65+ as % of population aged 15-64, 2050</t>
  </si>
  <si>
    <t>% of workers facing a significant risk of automation (&gt;50%)</t>
  </si>
  <si>
    <t>Lilien index (structural change over last 10 years - sectors)</t>
  </si>
  <si>
    <t>% of adults with low literacy and/or numeracy proficiency (0/1 level)</t>
  </si>
  <si>
    <t>% of adults with low problem-solving skills in technology-rich environments</t>
  </si>
  <si>
    <t xml:space="preserve">% of employers reporting difficulty filling jobs
</t>
  </si>
  <si>
    <t>% of enterprises reporting availability of staff with the right skills as a major obstacle to long-term investment decisions</t>
  </si>
  <si>
    <t xml:space="preserve">% of enterprises providing continuing vocational training </t>
  </si>
  <si>
    <t xml:space="preserve">% of training enterprises providing continuing vocational training courses to more than 50% of their employees </t>
  </si>
  <si>
    <t xml:space="preserve">10-year time trend/growth rate of enterprises providing continuing vocational training </t>
  </si>
  <si>
    <t xml:space="preserve">% of adults who participated in formal or non-formal job-related adult learning in the past 12 months </t>
  </si>
  <si>
    <t>Median number of hours participants spend on non-formal adult learning per year</t>
  </si>
  <si>
    <t>10-year time trend/growth rate of adults participating in formal and non-formal job-related adult learning</t>
  </si>
  <si>
    <t>Public expenditure on ALMPs training, % of GDP</t>
  </si>
  <si>
    <t>Public expenditure on ALMPs training per participant, % of GDP per head</t>
  </si>
  <si>
    <t>% of participants who have received funding from their employer for at least one learning activity</t>
  </si>
  <si>
    <t>% of enterprises stating that high costs of continuing vocational training courses was a limiting factor on provision or a reason for non-provision</t>
  </si>
  <si>
    <t>Investment in training of employees, % of total investments</t>
  </si>
  <si>
    <t xml:space="preserve">% of participants who paid for taking part in non-formal learning activities </t>
  </si>
  <si>
    <t>% of adults who wanted to participate (more) in training, but did not because too expensive</t>
  </si>
  <si>
    <t>% of enterprises that assess their future skill needs</t>
  </si>
  <si>
    <t>% of enterprises that provide training in response to future skill needs</t>
  </si>
  <si>
    <t>% of training hours outside compulsory training</t>
  </si>
  <si>
    <t>Overlap between firms' development priorities and their training activities (0-3)</t>
  </si>
  <si>
    <t xml:space="preserve">% of workers with self-reported training needs who participated adult learning </t>
  </si>
  <si>
    <t>% of enterprises assessing the outcome of at least some of their continuing vocational training activities</t>
  </si>
  <si>
    <t>% of participants for whom a non-formal learning activity led to a certificate</t>
  </si>
  <si>
    <t>% of participants for whom at least one training activity was “very useful” for their job</t>
  </si>
  <si>
    <t xml:space="preserve">% of participants currently using or expect to use the acquired skills </t>
  </si>
  <si>
    <t>% of participants for whom the acquired skills helped achieve positive employment outcomes</t>
  </si>
  <si>
    <t>Wage returns to formal or non-formal adult learning</t>
  </si>
  <si>
    <t>Czech Republic</t>
  </si>
  <si>
    <t>Korea</t>
  </si>
  <si>
    <t>Slovak Republic</t>
  </si>
  <si>
    <t>United States</t>
  </si>
  <si>
    <t>Percentage point difference in participation between workers in easy-to-fill occupations and hard-to-fill occupations</t>
  </si>
  <si>
    <t>Percentage point difference in participation between workers in jobs with significant risk of automation and low risk of automation</t>
  </si>
  <si>
    <t>Percentage point difference in participation between older (&gt;55) and prime age population (25-54)</t>
  </si>
  <si>
    <t>Percentage point difference in participation between women and men</t>
  </si>
  <si>
    <t>Percentage point difference in participation between low-skilled and medium/high-skilled adults</t>
  </si>
  <si>
    <t>Percentage point difference in participation between low-wage and medium/high wage workers</t>
  </si>
  <si>
    <t>Percentage point difference in participation between the unemployed and employed</t>
  </si>
  <si>
    <t>Percentage point difference in participation between long-term unemployed and employed</t>
  </si>
  <si>
    <t>Percentage point difference in participation between workers on temporary and permanent contracts</t>
  </si>
  <si>
    <t>Percentage point difference in participation between workers in SMEs and larger firms</t>
  </si>
  <si>
    <t/>
  </si>
  <si>
    <t>Percentage of workers who participate at least once per week in informal job-related adult learning</t>
  </si>
  <si>
    <t>Ranking: 34 - worst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</si>
</sst>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000"/>
  </numFmts>
  <fonts count="3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/>
    <xf numFmtId="0" fontId="24" fillId="0" borderId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5" fillId="0" borderId="0"/>
    <xf numFmtId="0" fontId="26" fillId="0" borderId="0"/>
    <xf numFmtId="0" fontId="22" fillId="0" borderId="0"/>
    <xf numFmtId="0" fontId="27" fillId="0" borderId="0"/>
    <xf numFmtId="0" fontId="22" fillId="0" borderId="0"/>
    <xf numFmtId="0" fontId="22" fillId="0" borderId="0"/>
  </cellStyleXfs>
  <cellXfs count="132">
    <xf numFmtId="0" fontId="0" fillId="0" borderId="0" xfId="0"/>
    <xf numFmtId="0" fontId="23" fillId="0" borderId="0" xfId="42" applyFont="1" applyFill="1" applyAlignment="1">
      <alignment horizontal="left"/>
    </xf>
    <xf numFmtId="0" fontId="0" fillId="0" borderId="0" xfId="0" applyFill="1"/>
    <xf numFmtId="0" fontId="0" fillId="0" borderId="0" xfId="0"/>
    <xf numFmtId="0" fontId="19" fillId="0" borderId="0" xfId="0" applyFont="1"/>
    <xf numFmtId="0" fontId="19" fillId="0" borderId="0" xfId="0" applyFont="1" applyBorder="1"/>
    <xf numFmtId="164" fontId="19" fillId="0" borderId="0" xfId="0" applyNumberFormat="1" applyFont="1"/>
    <xf numFmtId="0" fontId="19" fillId="0" borderId="0" xfId="0" applyFont="1" applyAlignment="1">
      <alignment textRotation="90" wrapText="1"/>
    </xf>
    <xf numFmtId="0" fontId="0" fillId="0" borderId="0" xfId="0" applyAlignment="1">
      <alignment textRotation="90" wrapText="1"/>
    </xf>
    <xf numFmtId="0" fontId="29" fillId="0" borderId="0" xfId="0" applyFont="1" applyFill="1"/>
    <xf numFmtId="0" fontId="19" fillId="0" borderId="0" xfId="0" applyFont="1" applyFill="1"/>
    <xf numFmtId="0" fontId="19" fillId="0" borderId="0" xfId="0" applyFont="1" applyFill="1" applyAlignment="1">
      <alignment textRotation="90" wrapText="1"/>
    </xf>
    <xf numFmtId="0" fontId="19" fillId="0" borderId="12" xfId="0" applyFont="1" applyBorder="1"/>
    <xf numFmtId="164" fontId="19" fillId="33" borderId="12" xfId="0" applyNumberFormat="1" applyFont="1" applyFill="1" applyBorder="1" applyAlignment="1">
      <alignment textRotation="90" wrapText="1"/>
    </xf>
    <xf numFmtId="164" fontId="19" fillId="0" borderId="12" xfId="0" applyNumberFormat="1" applyFont="1" applyBorder="1"/>
    <xf numFmtId="0" fontId="0" fillId="36" borderId="12" xfId="0" applyFill="1" applyBorder="1"/>
    <xf numFmtId="0" fontId="19" fillId="37" borderId="12" xfId="0" applyFont="1" applyFill="1" applyBorder="1" applyAlignment="1">
      <alignment textRotation="90" wrapText="1"/>
    </xf>
    <xf numFmtId="0" fontId="19" fillId="37" borderId="12" xfId="42" applyFont="1" applyFill="1" applyBorder="1" applyAlignment="1">
      <alignment horizontal="left"/>
    </xf>
    <xf numFmtId="0" fontId="21" fillId="37" borderId="12" xfId="42" applyFont="1" applyFill="1" applyBorder="1" applyAlignment="1">
      <alignment horizontal="left"/>
    </xf>
    <xf numFmtId="0" fontId="19" fillId="0" borderId="16" xfId="0" applyFont="1" applyBorder="1"/>
    <xf numFmtId="164" fontId="19" fillId="33" borderId="17" xfId="0" applyNumberFormat="1" applyFont="1" applyFill="1" applyBorder="1" applyAlignment="1">
      <alignment textRotation="90" wrapText="1"/>
    </xf>
    <xf numFmtId="0" fontId="20" fillId="36" borderId="12" xfId="0" applyFont="1" applyFill="1" applyBorder="1"/>
    <xf numFmtId="0" fontId="14" fillId="0" borderId="0" xfId="0" applyFont="1" applyAlignment="1">
      <alignment textRotation="90" wrapText="1"/>
    </xf>
    <xf numFmtId="0" fontId="14" fillId="0" borderId="0" xfId="0" applyFont="1"/>
    <xf numFmtId="164" fontId="19" fillId="33" borderId="16" xfId="0" applyNumberFormat="1" applyFont="1" applyFill="1" applyBorder="1" applyAlignment="1">
      <alignment textRotation="90" wrapText="1"/>
    </xf>
    <xf numFmtId="0" fontId="19" fillId="0" borderId="22" xfId="0" applyFont="1" applyBorder="1"/>
    <xf numFmtId="0" fontId="19" fillId="37" borderId="13" xfId="0" applyFont="1" applyFill="1" applyBorder="1" applyAlignment="1">
      <alignment textRotation="90" wrapText="1"/>
    </xf>
    <xf numFmtId="0" fontId="20" fillId="36" borderId="14" xfId="0" applyFont="1" applyFill="1" applyBorder="1"/>
    <xf numFmtId="0" fontId="20" fillId="36" borderId="15" xfId="0" applyFont="1" applyFill="1" applyBorder="1"/>
    <xf numFmtId="0" fontId="19" fillId="37" borderId="20" xfId="42" applyFont="1" applyFill="1" applyBorder="1" applyAlignment="1">
      <alignment horizontal="left"/>
    </xf>
    <xf numFmtId="0" fontId="21" fillId="37" borderId="20" xfId="42" applyFont="1" applyFill="1" applyBorder="1" applyAlignment="1">
      <alignment horizontal="left"/>
    </xf>
    <xf numFmtId="0" fontId="19" fillId="36" borderId="12" xfId="0" applyFont="1" applyFill="1" applyBorder="1"/>
    <xf numFmtId="0" fontId="19" fillId="36" borderId="17" xfId="0" applyFont="1" applyFill="1" applyBorder="1"/>
    <xf numFmtId="0" fontId="19" fillId="37" borderId="21" xfId="42" applyFont="1" applyFill="1" applyBorder="1" applyAlignment="1">
      <alignment horizontal="left"/>
    </xf>
    <xf numFmtId="0" fontId="19" fillId="33" borderId="12" xfId="0" applyFont="1" applyFill="1" applyBorder="1" applyAlignment="1">
      <alignment textRotation="90" wrapText="1"/>
    </xf>
    <xf numFmtId="0" fontId="20" fillId="0" borderId="0" xfId="0" applyFont="1"/>
    <xf numFmtId="164" fontId="19" fillId="0" borderId="0" xfId="0" applyNumberFormat="1" applyFont="1" applyFill="1"/>
    <xf numFmtId="164" fontId="28" fillId="0" borderId="0" xfId="0" applyNumberFormat="1" applyFont="1" applyFill="1" applyBorder="1" applyAlignment="1">
      <alignment wrapText="1"/>
    </xf>
    <xf numFmtId="164" fontId="19" fillId="0" borderId="0" xfId="0" applyNumberFormat="1" applyFont="1" applyFill="1" applyBorder="1" applyAlignment="1">
      <alignment textRotation="90" wrapText="1"/>
    </xf>
    <xf numFmtId="164" fontId="19" fillId="0" borderId="0" xfId="0" applyNumberFormat="1" applyFont="1" applyFill="1" applyBorder="1"/>
    <xf numFmtId="0" fontId="19" fillId="0" borderId="12" xfId="0" applyFont="1" applyBorder="1" applyAlignment="1">
      <alignment textRotation="90" wrapText="1"/>
    </xf>
    <xf numFmtId="0" fontId="19" fillId="0" borderId="12" xfId="42" applyFont="1" applyBorder="1" applyAlignment="1">
      <alignment horizontal="left"/>
    </xf>
    <xf numFmtId="0" fontId="21" fillId="0" borderId="12" xfId="42" applyFont="1" applyBorder="1" applyAlignment="1">
      <alignment horizontal="left"/>
    </xf>
    <xf numFmtId="0" fontId="20" fillId="0" borderId="0" xfId="42" applyFont="1" applyFill="1" applyAlignment="1">
      <alignment horizontal="left"/>
    </xf>
    <xf numFmtId="0" fontId="0" fillId="0" borderId="0" xfId="0" applyFill="1" applyBorder="1" applyAlignment="1"/>
    <xf numFmtId="0" fontId="19" fillId="0" borderId="0" xfId="0" applyFont="1" applyFill="1" applyBorder="1" applyAlignment="1">
      <alignment horizontal="center" wrapText="1"/>
    </xf>
    <xf numFmtId="164" fontId="19" fillId="0" borderId="0" xfId="42" applyNumberFormat="1" applyFont="1" applyFill="1" applyBorder="1" applyAlignment="1">
      <alignment horizontal="left"/>
    </xf>
    <xf numFmtId="164" fontId="30" fillId="0" borderId="0" xfId="0" applyNumberFormat="1" applyFont="1"/>
    <xf numFmtId="0" fontId="19" fillId="0" borderId="23" xfId="0" applyFont="1" applyBorder="1"/>
    <xf numFmtId="164" fontId="19" fillId="0" borderId="12" xfId="42" applyNumberFormat="1" applyFont="1" applyBorder="1" applyAlignment="1">
      <alignment horizontal="left"/>
    </xf>
    <xf numFmtId="2" fontId="19" fillId="0" borderId="12" xfId="42" applyNumberFormat="1" applyFont="1" applyBorder="1" applyAlignment="1">
      <alignment horizontal="left"/>
    </xf>
    <xf numFmtId="0" fontId="30" fillId="0" borderId="0" xfId="0" applyFont="1"/>
    <xf numFmtId="0" fontId="0" fillId="0" borderId="0" xfId="0" applyFill="1" applyAlignment="1">
      <alignment textRotation="90" wrapText="1"/>
    </xf>
    <xf numFmtId="0" fontId="0" fillId="0" borderId="10" xfId="0" applyBorder="1" applyAlignment="1"/>
    <xf numFmtId="2" fontId="19" fillId="0" borderId="0" xfId="0" applyNumberFormat="1" applyFont="1"/>
    <xf numFmtId="0" fontId="0" fillId="0" borderId="0" xfId="0" applyFill="1" applyBorder="1" applyAlignment="1">
      <alignment wrapText="1"/>
    </xf>
    <xf numFmtId="0" fontId="19" fillId="0" borderId="0" xfId="0" applyFont="1" applyFill="1" applyBorder="1" applyAlignment="1">
      <alignment wrapText="1"/>
    </xf>
    <xf numFmtId="2" fontId="19" fillId="0" borderId="12" xfId="0" applyNumberFormat="1" applyFont="1" applyBorder="1"/>
    <xf numFmtId="0" fontId="19" fillId="0" borderId="12" xfId="42" applyFont="1" applyFill="1" applyBorder="1" applyAlignment="1">
      <alignment horizontal="left"/>
    </xf>
    <xf numFmtId="164" fontId="19" fillId="0" borderId="12" xfId="0" applyNumberFormat="1" applyFont="1" applyFill="1" applyBorder="1"/>
    <xf numFmtId="2" fontId="19" fillId="0" borderId="12" xfId="0" applyNumberFormat="1" applyFont="1" applyFill="1" applyBorder="1"/>
    <xf numFmtId="0" fontId="19" fillId="0" borderId="12" xfId="0" applyFont="1" applyFill="1" applyBorder="1"/>
    <xf numFmtId="164" fontId="19" fillId="33" borderId="24" xfId="0" applyNumberFormat="1" applyFont="1" applyFill="1" applyBorder="1" applyAlignment="1">
      <alignment textRotation="90" wrapText="1"/>
    </xf>
    <xf numFmtId="164" fontId="19" fillId="0" borderId="12" xfId="42" applyNumberFormat="1" applyFont="1" applyFill="1" applyBorder="1" applyAlignment="1">
      <alignment horizontal="left"/>
    </xf>
    <xf numFmtId="2" fontId="19" fillId="0" borderId="12" xfId="42" applyNumberFormat="1" applyFont="1" applyFill="1" applyBorder="1" applyAlignment="1">
      <alignment horizontal="left"/>
    </xf>
    <xf numFmtId="165" fontId="19" fillId="0" borderId="0" xfId="0" applyNumberFormat="1" applyFont="1"/>
    <xf numFmtId="164" fontId="19" fillId="34" borderId="12" xfId="0" applyNumberFormat="1" applyFont="1" applyFill="1" applyBorder="1" applyAlignment="1">
      <alignment horizontal="center" wrapText="1"/>
    </xf>
    <xf numFmtId="0" fontId="19" fillId="34" borderId="12" xfId="0" applyFont="1" applyFill="1" applyBorder="1" applyAlignment="1">
      <alignment horizontal="center" wrapText="1"/>
    </xf>
    <xf numFmtId="0" fontId="19" fillId="0" borderId="0" xfId="0" applyFont="1" applyAlignment="1">
      <alignment vertical="center"/>
    </xf>
    <xf numFmtId="0" fontId="19" fillId="34" borderId="12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2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34" borderId="16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164" fontId="19" fillId="34" borderId="12" xfId="0" applyNumberFormat="1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 wrapText="1"/>
    </xf>
    <xf numFmtId="164" fontId="19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28" fillId="35" borderId="0" xfId="0" applyFont="1" applyFill="1" applyBorder="1" applyAlignment="1"/>
    <xf numFmtId="0" fontId="28" fillId="35" borderId="29" xfId="0" applyFont="1" applyFill="1" applyBorder="1" applyAlignment="1"/>
    <xf numFmtId="164" fontId="19" fillId="0" borderId="12" xfId="42" applyNumberFormat="1" applyFont="1" applyFill="1" applyBorder="1" applyAlignment="1">
      <alignment horizontal="left"/>
    </xf>
    <xf numFmtId="164" fontId="19" fillId="0" borderId="12" xfId="42" applyNumberFormat="1" applyFont="1" applyFill="1" applyBorder="1" applyAlignment="1">
      <alignment horizontal="left"/>
    </xf>
    <xf numFmtId="0" fontId="19" fillId="0" borderId="12" xfId="0" applyFont="1" applyBorder="1"/>
    <xf numFmtId="0" fontId="0" fillId="36" borderId="12" xfId="0" applyFill="1" applyBorder="1"/>
    <xf numFmtId="164" fontId="19" fillId="34" borderId="26" xfId="0" applyNumberFormat="1" applyFont="1" applyFill="1" applyBorder="1" applyAlignment="1">
      <alignment horizontal="center" vertical="center" wrapText="1"/>
    </xf>
    <xf numFmtId="164" fontId="19" fillId="34" borderId="27" xfId="0" applyNumberFormat="1" applyFont="1" applyFill="1" applyBorder="1" applyAlignment="1">
      <alignment horizontal="center" vertical="center" wrapText="1"/>
    </xf>
    <xf numFmtId="0" fontId="28" fillId="35" borderId="28" xfId="0" applyFont="1" applyFill="1" applyBorder="1" applyAlignment="1">
      <alignment horizontal="center"/>
    </xf>
    <xf numFmtId="0" fontId="28" fillId="35" borderId="11" xfId="0" applyFont="1" applyFill="1" applyBorder="1" applyAlignment="1">
      <alignment horizontal="center"/>
    </xf>
    <xf numFmtId="164" fontId="28" fillId="35" borderId="25" xfId="0" applyNumberFormat="1" applyFont="1" applyFill="1" applyBorder="1" applyAlignment="1">
      <alignment horizontal="center" wrapText="1"/>
    </xf>
    <xf numFmtId="164" fontId="28" fillId="35" borderId="0" xfId="0" applyNumberFormat="1" applyFont="1" applyFill="1" applyBorder="1" applyAlignment="1">
      <alignment horizontal="center" wrapText="1"/>
    </xf>
    <xf numFmtId="164" fontId="19" fillId="34" borderId="28" xfId="0" applyNumberFormat="1" applyFont="1" applyFill="1" applyBorder="1" applyAlignment="1">
      <alignment horizontal="center" vertical="center" wrapText="1"/>
    </xf>
    <xf numFmtId="164" fontId="19" fillId="34" borderId="11" xfId="0" applyNumberFormat="1" applyFont="1" applyFill="1" applyBorder="1" applyAlignment="1">
      <alignment horizontal="center" vertical="center" wrapText="1"/>
    </xf>
    <xf numFmtId="0" fontId="28" fillId="35" borderId="26" xfId="0" applyFont="1" applyFill="1" applyBorder="1" applyAlignment="1">
      <alignment horizontal="center"/>
    </xf>
    <xf numFmtId="0" fontId="28" fillId="35" borderId="10" xfId="0" applyFont="1" applyFill="1" applyBorder="1" applyAlignment="1">
      <alignment horizontal="center"/>
    </xf>
    <xf numFmtId="0" fontId="28" fillId="35" borderId="27" xfId="0" applyFont="1" applyFill="1" applyBorder="1" applyAlignment="1">
      <alignment horizontal="center"/>
    </xf>
    <xf numFmtId="164" fontId="28" fillId="35" borderId="26" xfId="0" applyNumberFormat="1" applyFont="1" applyFill="1" applyBorder="1" applyAlignment="1">
      <alignment horizontal="center" wrapText="1"/>
    </xf>
    <xf numFmtId="164" fontId="28" fillId="35" borderId="10" xfId="0" applyNumberFormat="1" applyFont="1" applyFill="1" applyBorder="1" applyAlignment="1">
      <alignment horizontal="center" wrapText="1"/>
    </xf>
    <xf numFmtId="164" fontId="28" fillId="35" borderId="27" xfId="0" applyNumberFormat="1" applyFont="1" applyFill="1" applyBorder="1" applyAlignment="1">
      <alignment horizontal="center" wrapText="1"/>
    </xf>
    <xf numFmtId="164" fontId="19" fillId="34" borderId="26" xfId="0" applyNumberFormat="1" applyFont="1" applyFill="1" applyBorder="1" applyAlignment="1">
      <alignment horizontal="center" wrapText="1"/>
    </xf>
    <xf numFmtId="164" fontId="19" fillId="34" borderId="27" xfId="0" applyNumberFormat="1" applyFont="1" applyFill="1" applyBorder="1" applyAlignment="1">
      <alignment horizontal="center" wrapText="1"/>
    </xf>
    <xf numFmtId="164" fontId="19" fillId="34" borderId="10" xfId="0" applyNumberFormat="1" applyFont="1" applyFill="1" applyBorder="1" applyAlignment="1">
      <alignment horizontal="center" wrapText="1"/>
    </xf>
    <xf numFmtId="0" fontId="28" fillId="35" borderId="25" xfId="0" applyFont="1" applyFill="1" applyBorder="1" applyAlignment="1">
      <alignment horizontal="center"/>
    </xf>
    <xf numFmtId="0" fontId="28" fillId="35" borderId="0" xfId="0" applyFont="1" applyFill="1" applyBorder="1" applyAlignment="1">
      <alignment horizontal="center"/>
    </xf>
    <xf numFmtId="164" fontId="19" fillId="34" borderId="10" xfId="0" applyNumberFormat="1" applyFont="1" applyFill="1" applyBorder="1" applyAlignment="1">
      <alignment horizontal="center" vertical="center" wrapText="1"/>
    </xf>
    <xf numFmtId="164" fontId="28" fillId="35" borderId="22" xfId="0" applyNumberFormat="1" applyFont="1" applyFill="1" applyBorder="1" applyAlignment="1">
      <alignment horizontal="center" wrapText="1"/>
    </xf>
    <xf numFmtId="164" fontId="28" fillId="35" borderId="18" xfId="0" applyNumberFormat="1" applyFont="1" applyFill="1" applyBorder="1" applyAlignment="1">
      <alignment horizontal="center" wrapText="1"/>
    </xf>
    <xf numFmtId="164" fontId="28" fillId="35" borderId="19" xfId="0" applyNumberFormat="1" applyFont="1" applyFill="1" applyBorder="1" applyAlignment="1">
      <alignment horizontal="center" wrapText="1"/>
    </xf>
    <xf numFmtId="0" fontId="19" fillId="34" borderId="26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27" xfId="0" applyFont="1" applyFill="1" applyBorder="1" applyAlignment="1">
      <alignment horizontal="center" vertical="center" wrapText="1"/>
    </xf>
    <xf numFmtId="0" fontId="28" fillId="35" borderId="22" xfId="0" applyFont="1" applyFill="1" applyBorder="1" applyAlignment="1">
      <alignment horizontal="center"/>
    </xf>
    <xf numFmtId="0" fontId="28" fillId="35" borderId="18" xfId="0" applyFont="1" applyFill="1" applyBorder="1" applyAlignment="1">
      <alignment horizontal="center"/>
    </xf>
    <xf numFmtId="0" fontId="28" fillId="35" borderId="19" xfId="0" applyFont="1" applyFill="1" applyBorder="1" applyAlignment="1">
      <alignment horizontal="center"/>
    </xf>
    <xf numFmtId="164" fontId="28" fillId="35" borderId="30" xfId="0" applyNumberFormat="1" applyFont="1" applyFill="1" applyBorder="1" applyAlignment="1">
      <alignment horizontal="center" wrapText="1"/>
    </xf>
    <xf numFmtId="2" fontId="19" fillId="0" borderId="12" xfId="42" applyNumberFormat="1" applyFont="1" applyFill="1" applyBorder="1" applyAlignment="1">
      <alignment horizontal="left"/>
    </xf>
    <xf numFmtId="165" fontId="19" fillId="0" borderId="12" xfId="42" applyNumberFormat="1" applyFont="1" applyFill="1" applyBorder="1" applyAlignment="1">
      <alignment horizontal="left"/>
    </xf>
    <xf numFmtId="0" fontId="19" fillId="0" borderId="12" xfId="0" applyFont="1" applyFill="1" applyBorder="1"/>
    <xf numFmtId="0" fontId="19" fillId="0" borderId="12" xfId="0" applyFont="1" applyBorder="1"/>
    <xf numFmtId="0" fontId="0" fillId="36" borderId="12" xfId="0" applyFill="1" applyBorder="1"/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7"/>
    <cellStyle name="Normal 2 3" xfId="49"/>
    <cellStyle name="Normal 3" xfId="43"/>
    <cellStyle name="Normal 4" xfId="44"/>
    <cellStyle name="Normal 5" xfId="48"/>
    <cellStyle name="Normal 5 2" xfId="51"/>
    <cellStyle name="Normal 6" xfId="50"/>
    <cellStyle name="Normal 6 2" xfId="52"/>
    <cellStyle name="Note" xfId="15" builtinId="10" customBuiltin="1"/>
    <cellStyle name="Output" xfId="10" builtinId="21" customBuiltin="1"/>
    <cellStyle name="Percent 2" xfId="46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%20scoreboard%2029.08.2018_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gency_ind"/>
      <sheetName val="Urgency_data"/>
      <sheetName val="Ind 1.1.1"/>
      <sheetName val="Ind 1.1.2"/>
      <sheetName val="Ind 1.2.1"/>
      <sheetName val="Ind 1.2.2"/>
      <sheetName val="Ind 1.3.1"/>
      <sheetName val="Ind 1.3.2"/>
      <sheetName val="Ind 1.4.1"/>
      <sheetName val="Ind 1.4.2"/>
      <sheetName val="Ind 1.4.3"/>
      <sheetName val="Financing_ind"/>
      <sheetName val="Financing_data"/>
      <sheetName val="Ind 2.1.1"/>
      <sheetName val="Ind 2.1.2"/>
      <sheetName val="Ind 2.2.2"/>
      <sheetName val="Ind 2.2.3"/>
      <sheetName val="Ind 2.2.4"/>
      <sheetName val="Ind 2.3.1"/>
      <sheetName val="Ind 2.3.2"/>
      <sheetName val="Participation_ind"/>
      <sheetName val="Participation_data"/>
      <sheetName val="Ind 3.1.1"/>
      <sheetName val="Ind 3.1.2"/>
      <sheetName val="Ind 3.1.3"/>
      <sheetName val="Ind 3.2.1"/>
      <sheetName val="Ind 3.2.2"/>
      <sheetName val="Ind 3.2.3"/>
      <sheetName val="Ind 3.2.4"/>
      <sheetName val="Inclusiveness_ind"/>
      <sheetName val="Inclusiveness_data"/>
      <sheetName val="Ind 4.1.1"/>
      <sheetName val="Ind 4.1.2"/>
      <sheetName val="Ind 4.1.3"/>
      <sheetName val="Ind 4.1.4"/>
      <sheetName val="Ind 4.2.1"/>
      <sheetName val="Ind 4.2.2"/>
      <sheetName val="Ind 4.2.3"/>
      <sheetName val="Ind 4.2.4"/>
      <sheetName val="Quality_ind"/>
      <sheetName val="Quality_data"/>
      <sheetName val="Ind 5.1.1"/>
      <sheetName val="Ind 5.1.2"/>
      <sheetName val="Ind 5.2.1"/>
      <sheetName val="Ind 5.2.2"/>
      <sheetName val="Ind 5.2.3"/>
      <sheetName val="Ind 5.2.4"/>
      <sheetName val="Alignment_ind"/>
      <sheetName val="Alignment_data"/>
      <sheetName val="Ind 6.1.1"/>
      <sheetName val="Ind 6.2.1"/>
      <sheetName val="Ind 6.2.2"/>
      <sheetName val="Ind 6.2.3"/>
      <sheetName val="Ind 6.3.1"/>
      <sheetName val="Ind 6.3.2"/>
      <sheetName val="Ind 6.3.3"/>
      <sheetName val="FlexiGuidance_ind"/>
      <sheetName val="FlexiGuidance_data"/>
      <sheetName val="Ind 7.1.1"/>
      <sheetName val="Ind 7.1.2"/>
      <sheetName val="Ind 7.2.1"/>
      <sheetName val="Ind 7.2.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 t="str">
            <v>Argentina</v>
          </cell>
          <cell r="B4" t="str">
            <v>ARG</v>
          </cell>
          <cell r="C4">
            <v>37</v>
          </cell>
          <cell r="D4">
            <v>52</v>
          </cell>
        </row>
        <row r="5">
          <cell r="A5" t="str">
            <v>Australia</v>
          </cell>
          <cell r="B5" t="str">
            <v>AUS</v>
          </cell>
          <cell r="C5">
            <v>42</v>
          </cell>
          <cell r="D5">
            <v>34</v>
          </cell>
        </row>
        <row r="6">
          <cell r="A6" t="str">
            <v>Austria</v>
          </cell>
          <cell r="B6" t="str">
            <v>AUT</v>
          </cell>
          <cell r="C6">
            <v>39</v>
          </cell>
          <cell r="D6">
            <v>46</v>
          </cell>
        </row>
        <row r="7">
          <cell r="A7" t="str">
            <v>Belgium</v>
          </cell>
          <cell r="B7" t="str">
            <v>BEL</v>
          </cell>
          <cell r="C7">
            <v>24</v>
          </cell>
          <cell r="D7">
            <v>35</v>
          </cell>
        </row>
        <row r="8">
          <cell r="A8" t="str">
            <v>Bulgaria</v>
          </cell>
          <cell r="B8" t="str">
            <v>BGR</v>
          </cell>
          <cell r="C8">
            <v>47</v>
          </cell>
          <cell r="D8">
            <v>68</v>
          </cell>
        </row>
        <row r="9">
          <cell r="A9" t="str">
            <v>Brazil</v>
          </cell>
          <cell r="B9" t="str">
            <v>BRA</v>
          </cell>
          <cell r="C9">
            <v>61</v>
          </cell>
          <cell r="D9">
            <v>34</v>
          </cell>
        </row>
        <row r="10">
          <cell r="A10" t="str">
            <v>Canada</v>
          </cell>
          <cell r="B10" t="str">
            <v>CAN</v>
          </cell>
          <cell r="C10">
            <v>32</v>
          </cell>
          <cell r="D10">
            <v>41</v>
          </cell>
        </row>
        <row r="11">
          <cell r="A11" t="str">
            <v>Switzerland</v>
          </cell>
          <cell r="B11" t="str">
            <v>CHE</v>
          </cell>
          <cell r="C11">
            <v>41</v>
          </cell>
          <cell r="D11">
            <v>33</v>
          </cell>
        </row>
        <row r="12">
          <cell r="A12" t="str">
            <v>Chile</v>
          </cell>
          <cell r="B12" t="str">
            <v>CHL</v>
          </cell>
          <cell r="C12" t="str">
            <v/>
          </cell>
          <cell r="D12" t="str">
            <v/>
          </cell>
        </row>
        <row r="13">
          <cell r="A13" t="str">
            <v>Cyprus</v>
          </cell>
          <cell r="B13" t="str">
            <v>CYP</v>
          </cell>
          <cell r="C13" t="str">
            <v/>
          </cell>
          <cell r="D13" t="str">
            <v/>
          </cell>
        </row>
        <row r="14">
          <cell r="A14" t="str">
            <v>Czech Republic</v>
          </cell>
          <cell r="B14" t="str">
            <v>CZE</v>
          </cell>
          <cell r="C14">
            <v>18</v>
          </cell>
          <cell r="D14">
            <v>36</v>
          </cell>
        </row>
        <row r="15">
          <cell r="A15" t="str">
            <v>Germany</v>
          </cell>
          <cell r="B15" t="str">
            <v>DEU</v>
          </cell>
          <cell r="C15">
            <v>46</v>
          </cell>
          <cell r="D15">
            <v>51</v>
          </cell>
        </row>
        <row r="16">
          <cell r="A16" t="str">
            <v>Denmark</v>
          </cell>
          <cell r="B16" t="str">
            <v>DNK</v>
          </cell>
          <cell r="C16" t="str">
            <v/>
          </cell>
          <cell r="D16" t="str">
            <v/>
          </cell>
        </row>
        <row r="17">
          <cell r="A17" t="str">
            <v>Spain</v>
          </cell>
          <cell r="B17" t="str">
            <v>ESP</v>
          </cell>
          <cell r="C17">
            <v>14</v>
          </cell>
          <cell r="D17">
            <v>24</v>
          </cell>
        </row>
        <row r="18">
          <cell r="A18" t="str">
            <v>Estonia</v>
          </cell>
          <cell r="B18" t="str">
            <v>EST</v>
          </cell>
          <cell r="C18" t="str">
            <v/>
          </cell>
          <cell r="D18" t="str">
            <v/>
          </cell>
        </row>
        <row r="19">
          <cell r="A19" t="str">
            <v>Finland</v>
          </cell>
          <cell r="B19" t="str">
            <v>FIN</v>
          </cell>
          <cell r="C19">
            <v>22</v>
          </cell>
          <cell r="D19">
            <v>45</v>
          </cell>
        </row>
        <row r="20">
          <cell r="A20" t="str">
            <v>France</v>
          </cell>
          <cell r="B20" t="str">
            <v>FRA</v>
          </cell>
          <cell r="C20">
            <v>29</v>
          </cell>
          <cell r="D20">
            <v>29</v>
          </cell>
        </row>
        <row r="21">
          <cell r="A21" t="str">
            <v>United Kingdom</v>
          </cell>
          <cell r="B21" t="str">
            <v>GBR</v>
          </cell>
          <cell r="C21">
            <v>14</v>
          </cell>
          <cell r="D21">
            <v>19</v>
          </cell>
        </row>
        <row r="22">
          <cell r="A22" t="str">
            <v>Greece</v>
          </cell>
          <cell r="B22" t="str">
            <v>GRC</v>
          </cell>
          <cell r="C22">
            <v>59</v>
          </cell>
          <cell r="D22">
            <v>61</v>
          </cell>
        </row>
        <row r="23">
          <cell r="A23" t="str">
            <v>Croatia</v>
          </cell>
          <cell r="B23" t="str">
            <v>HRV</v>
          </cell>
          <cell r="C23" t="str">
            <v/>
          </cell>
          <cell r="D23" t="str">
            <v/>
          </cell>
        </row>
        <row r="24">
          <cell r="A24" t="str">
            <v>Hungary</v>
          </cell>
          <cell r="B24" t="str">
            <v>HUN</v>
          </cell>
          <cell r="C24">
            <v>47</v>
          </cell>
          <cell r="D24">
            <v>51</v>
          </cell>
        </row>
        <row r="25">
          <cell r="A25" t="str">
            <v>Ireland</v>
          </cell>
          <cell r="B25" t="str">
            <v>IRL</v>
          </cell>
          <cell r="C25">
            <v>11</v>
          </cell>
          <cell r="D25">
            <v>18</v>
          </cell>
        </row>
        <row r="26">
          <cell r="A26" t="str">
            <v>Iceland</v>
          </cell>
          <cell r="B26" t="str">
            <v>ISL</v>
          </cell>
          <cell r="C26" t="str">
            <v/>
          </cell>
          <cell r="D26" t="str">
            <v/>
          </cell>
        </row>
        <row r="27">
          <cell r="A27" t="str">
            <v>Israel</v>
          </cell>
          <cell r="B27" t="str">
            <v>ISR</v>
          </cell>
          <cell r="C27">
            <v>39</v>
          </cell>
          <cell r="D27">
            <v>49</v>
          </cell>
        </row>
        <row r="28">
          <cell r="A28" t="str">
            <v>Italy</v>
          </cell>
          <cell r="B28" t="str">
            <v>ITA</v>
          </cell>
          <cell r="C28">
            <v>28</v>
          </cell>
          <cell r="D28">
            <v>37</v>
          </cell>
        </row>
        <row r="29">
          <cell r="A29" t="str">
            <v>Japan</v>
          </cell>
          <cell r="B29" t="str">
            <v>JAP</v>
          </cell>
          <cell r="C29">
            <v>83</v>
          </cell>
          <cell r="D29">
            <v>89</v>
          </cell>
        </row>
        <row r="30">
          <cell r="A30" t="str">
            <v>Korea</v>
          </cell>
          <cell r="B30" t="str">
            <v>KOR</v>
          </cell>
          <cell r="C30" t="str">
            <v/>
          </cell>
          <cell r="D30" t="str">
            <v/>
          </cell>
        </row>
        <row r="31">
          <cell r="A31" t="str">
            <v>Lithuania</v>
          </cell>
          <cell r="B31" t="str">
            <v>LTU</v>
          </cell>
          <cell r="C31" t="str">
            <v/>
          </cell>
          <cell r="D31" t="str">
            <v/>
          </cell>
        </row>
        <row r="32">
          <cell r="A32" t="str">
            <v>Luxembourg</v>
          </cell>
          <cell r="B32" t="str">
            <v>LUX</v>
          </cell>
          <cell r="C32" t="str">
            <v/>
          </cell>
          <cell r="D32" t="str">
            <v/>
          </cell>
        </row>
        <row r="33">
          <cell r="A33" t="str">
            <v>Latvia</v>
          </cell>
          <cell r="B33" t="str">
            <v>LVA</v>
          </cell>
          <cell r="C33" t="str">
            <v/>
          </cell>
          <cell r="D33" t="str">
            <v/>
          </cell>
        </row>
        <row r="34">
          <cell r="A34" t="str">
            <v>Mexico</v>
          </cell>
          <cell r="B34" t="str">
            <v>MEX</v>
          </cell>
          <cell r="C34">
            <v>52</v>
          </cell>
          <cell r="D34">
            <v>50</v>
          </cell>
        </row>
        <row r="35">
          <cell r="A35" t="str">
            <v>Malta</v>
          </cell>
          <cell r="B35" t="str">
            <v>MLT</v>
          </cell>
          <cell r="C35" t="str">
            <v/>
          </cell>
          <cell r="D35" t="str">
            <v/>
          </cell>
        </row>
        <row r="36">
          <cell r="A36" t="str">
            <v>Netherlands</v>
          </cell>
          <cell r="B36" t="str">
            <v>NLD</v>
          </cell>
          <cell r="C36">
            <v>14</v>
          </cell>
          <cell r="D36">
            <v>24</v>
          </cell>
        </row>
        <row r="37">
          <cell r="A37" t="str">
            <v>Norway</v>
          </cell>
          <cell r="B37" t="str">
            <v>NOR</v>
          </cell>
          <cell r="C37">
            <v>30</v>
          </cell>
          <cell r="D37">
            <v>25</v>
          </cell>
        </row>
        <row r="38">
          <cell r="A38" t="str">
            <v>New Zealand</v>
          </cell>
          <cell r="B38" t="str">
            <v>NZL</v>
          </cell>
          <cell r="C38">
            <v>50</v>
          </cell>
          <cell r="D38">
            <v>44</v>
          </cell>
        </row>
        <row r="39">
          <cell r="A39" t="str">
            <v>Peru</v>
          </cell>
          <cell r="B39" t="str">
            <v>PER</v>
          </cell>
          <cell r="C39">
            <v>68</v>
          </cell>
          <cell r="D39">
            <v>43</v>
          </cell>
        </row>
        <row r="40">
          <cell r="A40" t="str">
            <v>Poland</v>
          </cell>
          <cell r="B40" t="str">
            <v>POL</v>
          </cell>
          <cell r="C40">
            <v>41</v>
          </cell>
          <cell r="D40">
            <v>51</v>
          </cell>
        </row>
        <row r="41">
          <cell r="A41" t="str">
            <v>Portugal</v>
          </cell>
          <cell r="B41" t="str">
            <v>PRT</v>
          </cell>
          <cell r="C41" t="str">
            <v/>
          </cell>
          <cell r="D41">
            <v>46</v>
          </cell>
        </row>
        <row r="42">
          <cell r="A42" t="str">
            <v>Romania</v>
          </cell>
          <cell r="B42" t="str">
            <v>ROU</v>
          </cell>
          <cell r="C42">
            <v>61</v>
          </cell>
          <cell r="D42">
            <v>81</v>
          </cell>
        </row>
        <row r="43">
          <cell r="A43" t="str">
            <v>Slovak Republic</v>
          </cell>
          <cell r="B43" t="str">
            <v>SVK</v>
          </cell>
          <cell r="C43">
            <v>28</v>
          </cell>
          <cell r="D43">
            <v>54</v>
          </cell>
        </row>
        <row r="44">
          <cell r="A44" t="str">
            <v>Slovenia</v>
          </cell>
          <cell r="B44" t="str">
            <v>SVN</v>
          </cell>
          <cell r="C44">
            <v>27</v>
          </cell>
          <cell r="D44">
            <v>40</v>
          </cell>
        </row>
        <row r="45">
          <cell r="A45" t="str">
            <v>Sweden</v>
          </cell>
          <cell r="B45" t="str">
            <v>SWE</v>
          </cell>
          <cell r="C45">
            <v>39</v>
          </cell>
          <cell r="D45">
            <v>42</v>
          </cell>
        </row>
        <row r="46">
          <cell r="A46" t="str">
            <v>Turkey</v>
          </cell>
          <cell r="B46" t="str">
            <v>TUR</v>
          </cell>
          <cell r="C46">
            <v>51</v>
          </cell>
          <cell r="D46">
            <v>66</v>
          </cell>
        </row>
        <row r="47">
          <cell r="A47" t="str">
            <v>United States</v>
          </cell>
          <cell r="B47" t="str">
            <v>USA</v>
          </cell>
          <cell r="C47">
            <v>32</v>
          </cell>
          <cell r="D47">
            <v>46</v>
          </cell>
        </row>
        <row r="48">
          <cell r="A48" t="str">
            <v>South Africa</v>
          </cell>
          <cell r="B48" t="str">
            <v>ZAF</v>
          </cell>
          <cell r="C48">
            <v>31</v>
          </cell>
          <cell r="D48">
            <v>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AN41"/>
  <sheetViews>
    <sheetView topLeftCell="I3" zoomScale="70" zoomScaleNormal="70" workbookViewId="0">
      <selection activeCell="M14" sqref="M14"/>
    </sheetView>
  </sheetViews>
  <sheetFormatPr defaultRowHeight="12.75" x14ac:dyDescent="0.2"/>
  <cols>
    <col min="1" max="1" width="14" style="4" customWidth="1"/>
    <col min="2" max="2" width="9.42578125" style="6" customWidth="1"/>
    <col min="3" max="3" width="9" style="6" customWidth="1"/>
    <col min="4" max="4" width="8.5703125" style="6" customWidth="1"/>
    <col min="5" max="7" width="9.140625" style="6"/>
    <col min="8" max="8" width="11" style="6" customWidth="1"/>
    <col min="9" max="10" width="9.140625" style="6"/>
    <col min="11" max="11" width="3.7109375" style="3" customWidth="1"/>
    <col min="12" max="20" width="8.7109375" style="3" customWidth="1"/>
    <col min="21" max="21" width="3.7109375" style="3" customWidth="1"/>
    <col min="22" max="25" width="9" style="4" bestFit="1" customWidth="1"/>
    <col min="26" max="27" width="9.140625" style="4"/>
    <col min="28" max="28" width="9.7109375" style="4" customWidth="1"/>
    <col min="29" max="29" width="9" style="4" bestFit="1" customWidth="1"/>
    <col min="30" max="30" width="9" style="4" customWidth="1"/>
    <col min="31" max="31" width="4" style="4" customWidth="1"/>
    <col min="32" max="34" width="9.140625" style="4" bestFit="1" customWidth="1"/>
    <col min="35" max="35" width="9" style="4" bestFit="1" customWidth="1"/>
    <col min="36" max="36" width="5" style="10" customWidth="1"/>
    <col min="37" max="37" width="8.42578125" style="4" customWidth="1"/>
    <col min="38" max="38" width="9.140625" style="3"/>
    <col min="39" max="39" width="9" style="3" customWidth="1"/>
    <col min="40" max="16384" width="9.140625" style="3"/>
  </cols>
  <sheetData>
    <row r="1" spans="1:40" x14ac:dyDescent="0.2">
      <c r="A1" s="12"/>
      <c r="B1" s="101" t="s">
        <v>35</v>
      </c>
      <c r="C1" s="102"/>
      <c r="D1" s="102"/>
      <c r="E1" s="102"/>
      <c r="F1" s="102"/>
      <c r="G1" s="102"/>
      <c r="H1" s="102"/>
      <c r="I1" s="102"/>
      <c r="J1" s="102"/>
      <c r="L1" s="99" t="s">
        <v>54</v>
      </c>
      <c r="M1" s="100"/>
      <c r="N1" s="100"/>
      <c r="O1" s="100"/>
      <c r="P1" s="100"/>
      <c r="Q1" s="100"/>
      <c r="R1" s="100"/>
      <c r="S1" s="100"/>
      <c r="T1" s="100"/>
      <c r="V1" s="105" t="s">
        <v>34</v>
      </c>
      <c r="W1" s="106"/>
      <c r="X1" s="106"/>
      <c r="Y1" s="106"/>
      <c r="Z1" s="106"/>
      <c r="AA1" s="106"/>
      <c r="AB1" s="106"/>
      <c r="AC1" s="106"/>
      <c r="AD1" s="107"/>
      <c r="AF1" s="105" t="s">
        <v>39</v>
      </c>
      <c r="AG1" s="106"/>
      <c r="AH1" s="106"/>
      <c r="AI1" s="107"/>
      <c r="AJ1" s="9"/>
      <c r="AK1" s="5"/>
    </row>
    <row r="2" spans="1:40" s="4" customFormat="1" ht="34.9" customHeight="1" x14ac:dyDescent="0.2">
      <c r="A2" s="12"/>
      <c r="B2" s="97" t="s">
        <v>67</v>
      </c>
      <c r="C2" s="98"/>
      <c r="D2" s="97" t="s">
        <v>68</v>
      </c>
      <c r="E2" s="98"/>
      <c r="F2" s="97" t="s">
        <v>69</v>
      </c>
      <c r="G2" s="98"/>
      <c r="H2" s="103" t="s">
        <v>70</v>
      </c>
      <c r="I2" s="104"/>
      <c r="J2" s="104"/>
      <c r="L2" s="97" t="s">
        <v>67</v>
      </c>
      <c r="M2" s="98"/>
      <c r="N2" s="97" t="s">
        <v>68</v>
      </c>
      <c r="O2" s="98"/>
      <c r="P2" s="97" t="s">
        <v>69</v>
      </c>
      <c r="Q2" s="98"/>
      <c r="R2" s="103" t="s">
        <v>70</v>
      </c>
      <c r="S2" s="104"/>
      <c r="T2" s="104"/>
      <c r="U2" s="71"/>
      <c r="V2" s="97" t="s">
        <v>67</v>
      </c>
      <c r="W2" s="98"/>
      <c r="X2" s="97" t="s">
        <v>68</v>
      </c>
      <c r="Y2" s="98"/>
      <c r="Z2" s="97" t="s">
        <v>69</v>
      </c>
      <c r="AA2" s="98"/>
      <c r="AB2" s="103" t="s">
        <v>70</v>
      </c>
      <c r="AC2" s="104"/>
      <c r="AD2" s="104"/>
      <c r="AE2" s="71"/>
      <c r="AF2" s="72" t="s">
        <v>36</v>
      </c>
      <c r="AG2" s="72" t="s">
        <v>55</v>
      </c>
      <c r="AH2" s="72" t="s">
        <v>37</v>
      </c>
      <c r="AI2" s="72" t="s">
        <v>56</v>
      </c>
      <c r="AJ2" s="73"/>
      <c r="AK2" s="5"/>
      <c r="AL2" s="5"/>
      <c r="AM2" s="5"/>
    </row>
    <row r="3" spans="1:40" s="8" customFormat="1" ht="54" customHeight="1" x14ac:dyDescent="0.2">
      <c r="A3" s="40"/>
      <c r="B3" s="13" t="s">
        <v>91</v>
      </c>
      <c r="C3" s="13" t="s">
        <v>92</v>
      </c>
      <c r="D3" s="13" t="s">
        <v>93</v>
      </c>
      <c r="E3" s="13" t="s">
        <v>94</v>
      </c>
      <c r="F3" s="13" t="s">
        <v>95</v>
      </c>
      <c r="G3" s="13" t="s">
        <v>96</v>
      </c>
      <c r="H3" s="13" t="s">
        <v>71</v>
      </c>
      <c r="I3" s="13" t="s">
        <v>97</v>
      </c>
      <c r="J3" s="13" t="s">
        <v>98</v>
      </c>
      <c r="L3" s="13" t="s">
        <v>91</v>
      </c>
      <c r="M3" s="13" t="s">
        <v>92</v>
      </c>
      <c r="N3" s="13" t="s">
        <v>93</v>
      </c>
      <c r="O3" s="13" t="s">
        <v>94</v>
      </c>
      <c r="P3" s="13" t="s">
        <v>95</v>
      </c>
      <c r="Q3" s="13" t="s">
        <v>96</v>
      </c>
      <c r="R3" s="13" t="s">
        <v>71</v>
      </c>
      <c r="S3" s="13" t="s">
        <v>97</v>
      </c>
      <c r="T3" s="13" t="s">
        <v>98</v>
      </c>
      <c r="V3" s="62" t="s">
        <v>91</v>
      </c>
      <c r="W3" s="62" t="s">
        <v>92</v>
      </c>
      <c r="X3" s="62" t="s">
        <v>93</v>
      </c>
      <c r="Y3" s="62" t="s">
        <v>94</v>
      </c>
      <c r="Z3" s="62" t="s">
        <v>95</v>
      </c>
      <c r="AA3" s="62" t="s">
        <v>96</v>
      </c>
      <c r="AB3" s="62" t="s">
        <v>71</v>
      </c>
      <c r="AC3" s="62" t="s">
        <v>97</v>
      </c>
      <c r="AD3" s="13" t="s">
        <v>98</v>
      </c>
      <c r="AE3" s="7"/>
      <c r="AF3" s="13"/>
      <c r="AG3" s="13"/>
      <c r="AH3" s="13"/>
      <c r="AI3" s="13"/>
      <c r="AJ3" s="11"/>
      <c r="AK3" s="16"/>
      <c r="AL3" s="21" t="s">
        <v>38</v>
      </c>
      <c r="AM3" s="21" t="s">
        <v>40</v>
      </c>
    </row>
    <row r="4" spans="1:40" x14ac:dyDescent="0.2">
      <c r="A4" s="41" t="s">
        <v>32</v>
      </c>
      <c r="B4" s="14">
        <v>22.628110799764901</v>
      </c>
      <c r="C4" s="14">
        <v>37.237721136445401</v>
      </c>
      <c r="D4" s="14" t="s">
        <v>137</v>
      </c>
      <c r="E4" s="14">
        <v>14.91564</v>
      </c>
      <c r="F4" s="14">
        <v>21.531425900000002</v>
      </c>
      <c r="G4" s="14">
        <v>22.352941176470587</v>
      </c>
      <c r="H4" s="14">
        <v>24.031747877597809</v>
      </c>
      <c r="I4" s="14">
        <f>IF(VLOOKUP(A4,'[1]Ind 1.4.2'!$A$4:$D$48,4,FALSE)=0,"",VLOOKUP(A4,'[1]Ind 1.4.2'!$A$4:$D$48,4,FALSE))</f>
        <v>34</v>
      </c>
      <c r="J4" s="14" t="s">
        <v>137</v>
      </c>
      <c r="L4" s="14">
        <v>22.628110799764901</v>
      </c>
      <c r="M4" s="14">
        <v>37.237721136445401</v>
      </c>
      <c r="N4" s="14" t="s">
        <v>137</v>
      </c>
      <c r="O4" s="14">
        <v>14.91564</v>
      </c>
      <c r="P4" s="14">
        <v>21.531425900000002</v>
      </c>
      <c r="Q4" s="14">
        <v>22.352941176470587</v>
      </c>
      <c r="R4" s="14">
        <v>24.031747877597809</v>
      </c>
      <c r="S4" s="14">
        <f>I4</f>
        <v>34</v>
      </c>
      <c r="T4" s="14" t="s">
        <v>137</v>
      </c>
      <c r="V4" s="12">
        <v>0.35281234691899116</v>
      </c>
      <c r="W4" s="12">
        <v>0.11537350817821289</v>
      </c>
      <c r="X4" s="12" t="s">
        <v>137</v>
      </c>
      <c r="Y4" s="12">
        <v>0.28448558045036398</v>
      </c>
      <c r="Z4" s="12">
        <v>0.21464751047067435</v>
      </c>
      <c r="AA4" s="12">
        <v>1.6302897934653553E-2</v>
      </c>
      <c r="AB4" s="12">
        <v>0.12076465898062395</v>
      </c>
      <c r="AC4" s="95">
        <f>IFERROR((S4-MIN($S$4:$S$37))/(MAX($S$4:$S$37)-MIN($S$4:$S$37)),"")</f>
        <v>0.22535211267605634</v>
      </c>
      <c r="AD4" s="12" t="s">
        <v>137</v>
      </c>
      <c r="AF4" s="12">
        <v>0.23409292754860203</v>
      </c>
      <c r="AG4" s="12">
        <v>0.28448558045036398</v>
      </c>
      <c r="AH4" s="12">
        <v>0.11547520420266395</v>
      </c>
      <c r="AI4" s="95">
        <f>IF(COUNT(AB4:AD4)&gt;1,SUM(AB4:AD4)/COUNT(AB4:AD4),"")</f>
        <v>0.17305838582834016</v>
      </c>
      <c r="AK4" s="17" t="s">
        <v>32</v>
      </c>
      <c r="AL4" s="96">
        <f>IF(COUNT(AF4:AI4)&gt;1,SUM(AF4:AI4)/COUNT(AF4:AI4), "")</f>
        <v>0.20177802450749255</v>
      </c>
      <c r="AM4" s="96">
        <f>IFERROR(RANK(AL4,$AL$4:$AL$37),"")</f>
        <v>30</v>
      </c>
      <c r="AN4" s="23"/>
    </row>
    <row r="5" spans="1:40" x14ac:dyDescent="0.2">
      <c r="A5" s="41" t="s">
        <v>22</v>
      </c>
      <c r="B5" s="14">
        <v>28.103534243717</v>
      </c>
      <c r="C5" s="14">
        <v>54.515396514941003</v>
      </c>
      <c r="D5" s="14">
        <v>46.282986023579419</v>
      </c>
      <c r="E5" s="14">
        <v>13.09554</v>
      </c>
      <c r="F5" s="14">
        <v>19.092461199999999</v>
      </c>
      <c r="G5" s="14">
        <v>29.885057471264368</v>
      </c>
      <c r="H5" s="14">
        <v>41.229623556137085</v>
      </c>
      <c r="I5" s="14">
        <f>IF(VLOOKUP(A5,'[1]Ind 1.4.2'!$A$4:$D$48,4,FALSE)=0,"",VLOOKUP(A5,'[1]Ind 1.4.2'!$A$4:$D$48,4,FALSE))</f>
        <v>46</v>
      </c>
      <c r="J5" s="14">
        <v>50.43</v>
      </c>
      <c r="L5" s="14">
        <v>28.103534243717</v>
      </c>
      <c r="M5" s="14">
        <v>54.515396514941003</v>
      </c>
      <c r="N5" s="14">
        <v>46.282986023579419</v>
      </c>
      <c r="O5" s="14">
        <v>13.09554</v>
      </c>
      <c r="P5" s="14">
        <v>19.092461199999999</v>
      </c>
      <c r="Q5" s="14">
        <v>29.885057471264368</v>
      </c>
      <c r="R5" s="14">
        <v>41.229623556137085</v>
      </c>
      <c r="S5" s="14">
        <f t="shared" ref="S5:S37" si="0">I5</f>
        <v>46</v>
      </c>
      <c r="T5" s="14">
        <v>50.43</v>
      </c>
      <c r="V5" s="12">
        <v>0.52977571669653756</v>
      </c>
      <c r="W5" s="12">
        <v>0.56524420799652619</v>
      </c>
      <c r="X5" s="12">
        <v>0.45067144293022582</v>
      </c>
      <c r="Y5" s="12">
        <v>0.19110354062665136</v>
      </c>
      <c r="Z5" s="12">
        <v>0.17258029967593447</v>
      </c>
      <c r="AA5" s="12">
        <v>0.16118305163391394</v>
      </c>
      <c r="AB5" s="12">
        <v>0.45299864421186586</v>
      </c>
      <c r="AC5" s="95">
        <f t="shared" ref="AC5:AC37" si="1">IFERROR((S5-MIN($S$4:$S$37))/(MAX($S$4:$S$37)-MIN($S$4:$S$37)),"")</f>
        <v>0.39436619718309857</v>
      </c>
      <c r="AD5" s="12">
        <v>0.66487046632124358</v>
      </c>
      <c r="AF5" s="12">
        <v>0.54750996234653182</v>
      </c>
      <c r="AG5" s="12">
        <v>0.32088749177843856</v>
      </c>
      <c r="AH5" s="12">
        <v>0.16688167565492421</v>
      </c>
      <c r="AI5" s="95">
        <f t="shared" ref="AI5:AI37" si="2">IF(COUNT(AB5:AD5)&gt;1,SUM(AB5:AD5)/COUNT(AB5:AD5),"")</f>
        <v>0.50407843590540269</v>
      </c>
      <c r="AK5" s="17" t="s">
        <v>22</v>
      </c>
      <c r="AL5" s="96">
        <f t="shared" ref="AL5:AL37" si="3">IF(COUNT(AF5:AI5)&gt;1,SUM(AF5:AI5)/COUNT(AF5:AI5), "")</f>
        <v>0.38483939142132434</v>
      </c>
      <c r="AM5" s="96">
        <f t="shared" ref="AM5:AM37" si="4">IFERROR(RANK(AL5,$AL$4:$AL$37),"")</f>
        <v>17</v>
      </c>
      <c r="AN5" s="23" t="s">
        <v>66</v>
      </c>
    </row>
    <row r="6" spans="1:40" x14ac:dyDescent="0.2">
      <c r="A6" s="41" t="s">
        <v>23</v>
      </c>
      <c r="B6" s="14">
        <v>27.9742803486258</v>
      </c>
      <c r="C6" s="14">
        <v>46.264539967234299</v>
      </c>
      <c r="D6" s="14">
        <v>42.531080784312266</v>
      </c>
      <c r="E6" s="14">
        <v>18.549789999999998</v>
      </c>
      <c r="F6" s="14">
        <v>17.327737299999999</v>
      </c>
      <c r="G6" s="14">
        <v>31.578947368421051</v>
      </c>
      <c r="H6" s="14">
        <v>22.823473811149597</v>
      </c>
      <c r="I6" s="14">
        <f>IF(VLOOKUP(A6,'[1]Ind 1.4.2'!$A$4:$D$48,4,FALSE)=0,"",VLOOKUP(A6,'[1]Ind 1.4.2'!$A$4:$D$48,4,FALSE))</f>
        <v>35</v>
      </c>
      <c r="J6" s="14">
        <v>39.86</v>
      </c>
      <c r="L6" s="14">
        <v>27.9742803486258</v>
      </c>
      <c r="M6" s="14">
        <v>46.264539967234299</v>
      </c>
      <c r="N6" s="14">
        <v>42.531080784312266</v>
      </c>
      <c r="O6" s="14">
        <v>18.549789999999998</v>
      </c>
      <c r="P6" s="14">
        <v>17.327737299999999</v>
      </c>
      <c r="Q6" s="14">
        <v>31.578947368421051</v>
      </c>
      <c r="R6" s="14">
        <v>22.823473811149597</v>
      </c>
      <c r="S6" s="14">
        <f t="shared" si="0"/>
        <v>35</v>
      </c>
      <c r="T6" s="14">
        <v>39.86</v>
      </c>
      <c r="V6" s="12">
        <v>0.52559828547750076</v>
      </c>
      <c r="W6" s="12">
        <v>0.35041098952795913</v>
      </c>
      <c r="X6" s="12">
        <v>0.33699178386745032</v>
      </c>
      <c r="Y6" s="12">
        <v>0.47093925883360938</v>
      </c>
      <c r="Z6" s="12">
        <v>0.14214237972743526</v>
      </c>
      <c r="AA6" s="12">
        <v>0.19376500059018714</v>
      </c>
      <c r="AB6" s="12">
        <v>9.7422839569254446E-2</v>
      </c>
      <c r="AC6" s="95">
        <f t="shared" si="1"/>
        <v>0.23943661971830985</v>
      </c>
      <c r="AD6" s="12">
        <v>0.44580310880829016</v>
      </c>
      <c r="AF6" s="12">
        <v>0.43800463750272994</v>
      </c>
      <c r="AG6" s="12">
        <v>0.40396552135052988</v>
      </c>
      <c r="AH6" s="12">
        <v>0.1679536901588112</v>
      </c>
      <c r="AI6" s="95">
        <f t="shared" si="2"/>
        <v>0.26088752269861815</v>
      </c>
      <c r="AK6" s="17" t="s">
        <v>23</v>
      </c>
      <c r="AL6" s="96">
        <f t="shared" si="3"/>
        <v>0.31770284292767226</v>
      </c>
      <c r="AM6" s="96">
        <f t="shared" si="4"/>
        <v>23</v>
      </c>
      <c r="AN6" s="23"/>
    </row>
    <row r="7" spans="1:40" x14ac:dyDescent="0.2">
      <c r="A7" s="41" t="s">
        <v>30</v>
      </c>
      <c r="B7" s="14">
        <v>23.790568608036502</v>
      </c>
      <c r="C7" s="14">
        <v>43.8492900973879</v>
      </c>
      <c r="D7" s="14">
        <v>42.073791519772456</v>
      </c>
      <c r="E7" s="14">
        <v>15.155009999999999</v>
      </c>
      <c r="F7" s="14">
        <v>25.1237405</v>
      </c>
      <c r="G7" s="14">
        <v>29.347826086956523</v>
      </c>
      <c r="H7" s="14">
        <v>25.190213322639465</v>
      </c>
      <c r="I7" s="14">
        <f>IF(VLOOKUP(A7,'[1]Ind 1.4.2'!$A$4:$D$48,4,FALSE)=0,"",VLOOKUP(A7,'[1]Ind 1.4.2'!$A$4:$D$48,4,FALSE))</f>
        <v>41</v>
      </c>
      <c r="J7" s="14" t="s">
        <v>137</v>
      </c>
      <c r="L7" s="14">
        <v>23.790568608036502</v>
      </c>
      <c r="M7" s="14">
        <v>43.8492900973879</v>
      </c>
      <c r="N7" s="14">
        <v>42.073791519772456</v>
      </c>
      <c r="O7" s="14">
        <v>15.155009999999999</v>
      </c>
      <c r="P7" s="14">
        <v>25.1237405</v>
      </c>
      <c r="Q7" s="14">
        <v>29.347826086956523</v>
      </c>
      <c r="R7" s="14">
        <v>25.190213322639465</v>
      </c>
      <c r="S7" s="14">
        <f t="shared" si="0"/>
        <v>41</v>
      </c>
      <c r="T7" s="14" t="s">
        <v>137</v>
      </c>
      <c r="V7" s="12">
        <v>0.390382491599433</v>
      </c>
      <c r="W7" s="12">
        <v>0.28752346991775463</v>
      </c>
      <c r="X7" s="12">
        <v>0.32313629329111931</v>
      </c>
      <c r="Y7" s="12">
        <v>0.29676669625312319</v>
      </c>
      <c r="Z7" s="12">
        <v>0.27660767558467592</v>
      </c>
      <c r="AA7" s="12">
        <v>0.15084941331975432</v>
      </c>
      <c r="AB7" s="12">
        <v>0.14314425973789402</v>
      </c>
      <c r="AC7" s="95">
        <f t="shared" si="1"/>
        <v>0.323943661971831</v>
      </c>
      <c r="AD7" s="12" t="s">
        <v>137</v>
      </c>
      <c r="AF7" s="12">
        <v>0.33895298075859381</v>
      </c>
      <c r="AG7" s="12">
        <v>0.30995149477212125</v>
      </c>
      <c r="AH7" s="12">
        <v>0.21372854445221512</v>
      </c>
      <c r="AI7" s="95">
        <f t="shared" si="2"/>
        <v>0.23354396085486251</v>
      </c>
      <c r="AK7" s="17" t="s">
        <v>30</v>
      </c>
      <c r="AL7" s="96">
        <f t="shared" si="3"/>
        <v>0.27404424520944815</v>
      </c>
      <c r="AM7" s="96">
        <f t="shared" si="4"/>
        <v>24</v>
      </c>
    </row>
    <row r="8" spans="1:40" x14ac:dyDescent="0.2">
      <c r="A8" s="58" t="s">
        <v>28</v>
      </c>
      <c r="B8" s="59">
        <v>26.773198656184899</v>
      </c>
      <c r="C8" s="59">
        <v>50.049046344604797</v>
      </c>
      <c r="D8" s="59" t="s">
        <v>137</v>
      </c>
      <c r="E8" s="59" t="s">
        <v>137</v>
      </c>
      <c r="F8" s="59" t="s">
        <v>137</v>
      </c>
      <c r="G8" s="59" t="s">
        <v>137</v>
      </c>
      <c r="H8" s="59" t="s">
        <v>137</v>
      </c>
      <c r="I8" s="14">
        <f>IF(VLOOKUP(A8,'[1]Ind 1.4.2'!$A$4:$D$48,4,FALSE)=0,"",VLOOKUP(A8,'[1]Ind 1.4.2'!$A$4:$D$48,4,FALSE))</f>
        <v>33</v>
      </c>
      <c r="J8" s="14" t="s">
        <v>137</v>
      </c>
      <c r="L8" s="14">
        <v>26.773198656184899</v>
      </c>
      <c r="M8" s="14">
        <v>50.049046344604797</v>
      </c>
      <c r="N8" s="14" t="s">
        <v>137</v>
      </c>
      <c r="O8" s="14" t="s">
        <v>137</v>
      </c>
      <c r="P8" s="14" t="s">
        <v>137</v>
      </c>
      <c r="Q8" s="14" t="s">
        <v>137</v>
      </c>
      <c r="R8" s="14" t="s">
        <v>137</v>
      </c>
      <c r="S8" s="14">
        <f t="shared" si="0"/>
        <v>33</v>
      </c>
      <c r="T8" s="14" t="s">
        <v>137</v>
      </c>
      <c r="V8" s="12">
        <v>0.48677983319738877</v>
      </c>
      <c r="W8" s="12">
        <v>0.44895078120465509</v>
      </c>
      <c r="X8" s="12" t="s">
        <v>137</v>
      </c>
      <c r="Y8" s="12" t="s">
        <v>137</v>
      </c>
      <c r="Z8" s="12" t="s">
        <v>137</v>
      </c>
      <c r="AA8" s="12" t="s">
        <v>137</v>
      </c>
      <c r="AB8" s="12" t="s">
        <v>137</v>
      </c>
      <c r="AC8" s="95">
        <f t="shared" si="1"/>
        <v>0.21126760563380281</v>
      </c>
      <c r="AD8" s="12" t="s">
        <v>137</v>
      </c>
      <c r="AF8" s="12">
        <v>0.46786530720102193</v>
      </c>
      <c r="AG8" s="12" t="s">
        <v>137</v>
      </c>
      <c r="AH8" s="12" t="s">
        <v>137</v>
      </c>
      <c r="AI8" s="95" t="str">
        <f t="shared" si="2"/>
        <v/>
      </c>
      <c r="AK8" s="17" t="s">
        <v>28</v>
      </c>
      <c r="AL8" s="96" t="str">
        <f>IF(COUNT(AF8:AI8)&gt;1,SUM(AF8:AI8)/COUNT(AF8:AI8), "")</f>
        <v/>
      </c>
      <c r="AM8" s="96" t="str">
        <f>IFERROR(RANK(AL8,$AL$4:$AL$37),"")</f>
        <v/>
      </c>
    </row>
    <row r="9" spans="1:40" x14ac:dyDescent="0.2">
      <c r="A9" s="41" t="s">
        <v>29</v>
      </c>
      <c r="B9" s="14">
        <v>15.156924304113501</v>
      </c>
      <c r="C9" s="14">
        <v>39.237643087938203</v>
      </c>
      <c r="D9" s="14">
        <v>52.958841407166673</v>
      </c>
      <c r="E9" s="14" t="s">
        <v>137</v>
      </c>
      <c r="F9" s="14">
        <v>67.064442299999996</v>
      </c>
      <c r="G9" s="14">
        <v>62.637362637362635</v>
      </c>
      <c r="H9" s="14">
        <v>65.585124492645264</v>
      </c>
      <c r="I9" s="14" t="str">
        <f>IF(VLOOKUP(A9,'[1]Ind 1.4.2'!$A$4:$D$48,4,FALSE)=0,"",VLOOKUP(A9,'[1]Ind 1.4.2'!$A$4:$D$48,4,FALSE))</f>
        <v/>
      </c>
      <c r="J9" s="14" t="s">
        <v>137</v>
      </c>
      <c r="L9" s="14">
        <v>15.156924304113501</v>
      </c>
      <c r="M9" s="14">
        <v>39.237643087938203</v>
      </c>
      <c r="N9" s="14">
        <v>52.958841407166673</v>
      </c>
      <c r="O9" s="14" t="s">
        <v>137</v>
      </c>
      <c r="P9" s="14">
        <v>67.064442299999996</v>
      </c>
      <c r="Q9" s="14">
        <v>62.637362637362635</v>
      </c>
      <c r="R9" s="14">
        <v>65.585124492645264</v>
      </c>
      <c r="S9" s="14" t="str">
        <f t="shared" si="0"/>
        <v/>
      </c>
      <c r="T9" s="14" t="s">
        <v>137</v>
      </c>
      <c r="V9" s="12">
        <v>0.11134675945518872</v>
      </c>
      <c r="W9" s="12">
        <v>0.16744684953869934</v>
      </c>
      <c r="X9" s="12">
        <v>0.65294439908485102</v>
      </c>
      <c r="Y9" s="12" t="s">
        <v>137</v>
      </c>
      <c r="Z9" s="12">
        <v>1</v>
      </c>
      <c r="AA9" s="12">
        <v>0.79117319261849528</v>
      </c>
      <c r="AB9" s="12">
        <v>0.92350589113520443</v>
      </c>
      <c r="AC9" s="95" t="str">
        <f t="shared" si="1"/>
        <v/>
      </c>
      <c r="AD9" s="12" t="s">
        <v>137</v>
      </c>
      <c r="AF9" s="12">
        <v>0.13939680449694403</v>
      </c>
      <c r="AG9" s="12">
        <v>0.65294439908485102</v>
      </c>
      <c r="AH9" s="12">
        <v>0.89558659630924764</v>
      </c>
      <c r="AI9" s="95" t="str">
        <f t="shared" si="2"/>
        <v/>
      </c>
      <c r="AK9" s="17" t="s">
        <v>29</v>
      </c>
      <c r="AL9" s="96">
        <f t="shared" si="3"/>
        <v>0.56264259996368093</v>
      </c>
      <c r="AM9" s="96">
        <f t="shared" si="4"/>
        <v>6</v>
      </c>
    </row>
    <row r="10" spans="1:40" x14ac:dyDescent="0.2">
      <c r="A10" s="41" t="s">
        <v>123</v>
      </c>
      <c r="B10" s="14">
        <v>26.907826249802898</v>
      </c>
      <c r="C10" s="14">
        <v>54.0313446311863</v>
      </c>
      <c r="D10" s="14">
        <v>46.66292066486983</v>
      </c>
      <c r="E10" s="14">
        <v>9.3707600000000006</v>
      </c>
      <c r="F10" s="14">
        <v>16.915034800000001</v>
      </c>
      <c r="G10" s="14">
        <v>31.395348837209301</v>
      </c>
      <c r="H10" s="14">
        <v>40.066033601760864</v>
      </c>
      <c r="I10" s="14">
        <f>IF(VLOOKUP(A10,'[1]Ind 1.4.2'!$A$4:$D$48,4,FALSE)=0,"",VLOOKUP(A10,'[1]Ind 1.4.2'!$A$4:$D$48,4,FALSE))</f>
        <v>36</v>
      </c>
      <c r="J10" s="14">
        <v>66.400000000000006</v>
      </c>
      <c r="L10" s="14">
        <v>26.907826249802898</v>
      </c>
      <c r="M10" s="14">
        <v>54.0313446311863</v>
      </c>
      <c r="N10" s="14">
        <v>46.66292066486983</v>
      </c>
      <c r="O10" s="14">
        <v>9.3707600000000006</v>
      </c>
      <c r="P10" s="14">
        <v>16.915034800000001</v>
      </c>
      <c r="Q10" s="14">
        <v>31.395348837209301</v>
      </c>
      <c r="R10" s="14">
        <v>40.066033601760864</v>
      </c>
      <c r="S10" s="14">
        <f t="shared" si="0"/>
        <v>36</v>
      </c>
      <c r="T10" s="14">
        <v>66.400000000000006</v>
      </c>
      <c r="V10" s="12">
        <v>0.49113094007990732</v>
      </c>
      <c r="W10" s="12">
        <v>0.55264061666130904</v>
      </c>
      <c r="X10" s="12">
        <v>0.46218315171114061</v>
      </c>
      <c r="Y10" s="12">
        <v>0</v>
      </c>
      <c r="Z10" s="12">
        <v>0.13502409586583775</v>
      </c>
      <c r="AA10" s="12">
        <v>0.19023348535863097</v>
      </c>
      <c r="AB10" s="12">
        <v>0.43052004656739878</v>
      </c>
      <c r="AC10" s="95">
        <f t="shared" si="1"/>
        <v>0.25352112676056338</v>
      </c>
      <c r="AD10" s="12">
        <v>0.995854922279793</v>
      </c>
      <c r="AF10" s="12">
        <v>0.52188577837060812</v>
      </c>
      <c r="AG10" s="12">
        <v>0.2310915758555703</v>
      </c>
      <c r="AH10" s="12">
        <v>0.16262879061223434</v>
      </c>
      <c r="AI10" s="95">
        <f t="shared" si="2"/>
        <v>0.559965365202585</v>
      </c>
      <c r="AK10" s="17" t="s">
        <v>4</v>
      </c>
      <c r="AL10" s="96">
        <f t="shared" si="3"/>
        <v>0.36889287751024946</v>
      </c>
      <c r="AM10" s="96">
        <f t="shared" si="4"/>
        <v>18</v>
      </c>
    </row>
    <row r="11" spans="1:40" x14ac:dyDescent="0.2">
      <c r="A11" s="41" t="s">
        <v>25</v>
      </c>
      <c r="B11" s="14">
        <v>32.111287506620997</v>
      </c>
      <c r="C11" s="14">
        <v>54.390370092340802</v>
      </c>
      <c r="D11" s="14">
        <v>54.160471778244968</v>
      </c>
      <c r="E11" s="14">
        <v>11.64349</v>
      </c>
      <c r="F11" s="14">
        <v>22.576711500000002</v>
      </c>
      <c r="G11" s="14">
        <v>30.851063829787233</v>
      </c>
      <c r="H11" s="14">
        <v>46.896934509277344</v>
      </c>
      <c r="I11" s="14">
        <f>IF(VLOOKUP(A11,'[1]Ind 1.4.2'!$A$4:$D$48,4,FALSE)=0,"",VLOOKUP(A11,'[1]Ind 1.4.2'!$A$4:$D$48,4,FALSE))</f>
        <v>51</v>
      </c>
      <c r="J11" s="14">
        <v>52.92</v>
      </c>
      <c r="L11" s="14">
        <v>32.111287506620997</v>
      </c>
      <c r="M11" s="14">
        <v>54.390370092340802</v>
      </c>
      <c r="N11" s="14">
        <v>54.160471778244968</v>
      </c>
      <c r="O11" s="14">
        <v>11.64349</v>
      </c>
      <c r="P11" s="14">
        <v>22.576711500000002</v>
      </c>
      <c r="Q11" s="14">
        <v>30.851063829787233</v>
      </c>
      <c r="R11" s="14">
        <v>46.896934509277344</v>
      </c>
      <c r="S11" s="14">
        <f t="shared" si="0"/>
        <v>51</v>
      </c>
      <c r="T11" s="14">
        <v>52.92</v>
      </c>
      <c r="V11" s="12">
        <v>0.65930460700068849</v>
      </c>
      <c r="W11" s="12">
        <v>0.56198880916544625</v>
      </c>
      <c r="X11" s="12">
        <v>0.68935281619357813</v>
      </c>
      <c r="Y11" s="12">
        <v>0.11660467192382082</v>
      </c>
      <c r="Z11" s="12">
        <v>0.23267657406306913</v>
      </c>
      <c r="AA11" s="12">
        <v>0.17976417070054238</v>
      </c>
      <c r="AB11" s="12">
        <v>0.56248154423399122</v>
      </c>
      <c r="AC11" s="95">
        <f t="shared" si="1"/>
        <v>0.46478873239436619</v>
      </c>
      <c r="AD11" s="12">
        <v>0.71647668393782393</v>
      </c>
      <c r="AF11" s="12">
        <v>0.61064670808306731</v>
      </c>
      <c r="AG11" s="12">
        <v>0.40297874405869949</v>
      </c>
      <c r="AH11" s="12">
        <v>0.20622037238180574</v>
      </c>
      <c r="AI11" s="95">
        <f t="shared" si="2"/>
        <v>0.58124898685539383</v>
      </c>
      <c r="AK11" s="17" t="s">
        <v>25</v>
      </c>
      <c r="AL11" s="96">
        <f t="shared" si="3"/>
        <v>0.45027370284474161</v>
      </c>
      <c r="AM11" s="96">
        <f t="shared" si="4"/>
        <v>14</v>
      </c>
    </row>
    <row r="12" spans="1:40" x14ac:dyDescent="0.2">
      <c r="A12" s="41" t="s">
        <v>8</v>
      </c>
      <c r="B12" s="14">
        <v>29.710846320306</v>
      </c>
      <c r="C12" s="14">
        <v>40.987379136645202</v>
      </c>
      <c r="D12" s="14">
        <v>38.255930660819224</v>
      </c>
      <c r="E12" s="14">
        <v>11.7545</v>
      </c>
      <c r="F12" s="14">
        <v>19.0971504</v>
      </c>
      <c r="G12" s="14">
        <v>25.531914893617021</v>
      </c>
      <c r="H12" s="14">
        <v>23.782366514205933</v>
      </c>
      <c r="I12" s="14" t="str">
        <f>IF(VLOOKUP(A12,'[1]Ind 1.4.2'!$A$4:$D$48,4,FALSE)=0,"",VLOOKUP(A12,'[1]Ind 1.4.2'!$A$4:$D$48,4,FALSE))</f>
        <v/>
      </c>
      <c r="J12" s="14">
        <v>23.79</v>
      </c>
      <c r="L12" s="14">
        <v>29.710846320306</v>
      </c>
      <c r="M12" s="14">
        <v>40.987379136645202</v>
      </c>
      <c r="N12" s="14">
        <v>38.255930660819224</v>
      </c>
      <c r="O12" s="14">
        <v>11.7545</v>
      </c>
      <c r="P12" s="14">
        <v>19.0971504</v>
      </c>
      <c r="Q12" s="14">
        <v>25.531914893617021</v>
      </c>
      <c r="R12" s="14">
        <v>23.782366514205933</v>
      </c>
      <c r="S12" s="14" t="str">
        <f t="shared" si="0"/>
        <v/>
      </c>
      <c r="T12" s="14">
        <v>23.79</v>
      </c>
      <c r="V12" s="12">
        <v>0.58172336316970852</v>
      </c>
      <c r="W12" s="12">
        <v>0.21300592872529345</v>
      </c>
      <c r="X12" s="12">
        <v>0.20745823291460166</v>
      </c>
      <c r="Y12" s="12">
        <v>0.12230015032656263</v>
      </c>
      <c r="Z12" s="12">
        <v>0.17266117889688373</v>
      </c>
      <c r="AA12" s="12">
        <v>7.745041381467678E-2</v>
      </c>
      <c r="AB12" s="12">
        <v>0.11594703116712177</v>
      </c>
      <c r="AC12" s="95" t="str">
        <f t="shared" si="1"/>
        <v/>
      </c>
      <c r="AD12" s="12">
        <v>0.11274611398963727</v>
      </c>
      <c r="AF12" s="12">
        <v>0.39736464594750098</v>
      </c>
      <c r="AG12" s="12">
        <v>0.16487919162058215</v>
      </c>
      <c r="AH12" s="12">
        <v>0.12505579635578026</v>
      </c>
      <c r="AI12" s="95">
        <f>IF(COUNT(AB12:AD12)&gt;1,SUM(AB12:AD12)/COUNT(AB12:AD12),"")</f>
        <v>0.11434657257837952</v>
      </c>
      <c r="AK12" s="17" t="s">
        <v>8</v>
      </c>
      <c r="AL12" s="96">
        <f t="shared" si="3"/>
        <v>0.20041155162556074</v>
      </c>
      <c r="AM12" s="96">
        <f t="shared" si="4"/>
        <v>31</v>
      </c>
    </row>
    <row r="13" spans="1:40" x14ac:dyDescent="0.2">
      <c r="A13" s="41" t="s">
        <v>21</v>
      </c>
      <c r="B13" s="14">
        <v>28.509628764524201</v>
      </c>
      <c r="C13" s="14">
        <v>71.176749605174905</v>
      </c>
      <c r="D13" s="14">
        <v>51.927443679067665</v>
      </c>
      <c r="E13" s="14">
        <v>27.19584</v>
      </c>
      <c r="F13" s="14">
        <v>35.6626853</v>
      </c>
      <c r="G13" s="14" t="s">
        <v>137</v>
      </c>
      <c r="H13" s="14">
        <v>39.376208186149597</v>
      </c>
      <c r="I13" s="14">
        <f>IF(VLOOKUP(A13,'[1]Ind 1.4.2'!$A$4:$D$48,4,FALSE)=0,"",VLOOKUP(A13,'[1]Ind 1.4.2'!$A$4:$D$48,4,FALSE))</f>
        <v>24</v>
      </c>
      <c r="J13" s="14">
        <v>42.3</v>
      </c>
      <c r="L13" s="14">
        <v>28.509628764524201</v>
      </c>
      <c r="M13" s="14">
        <v>71.176749605174905</v>
      </c>
      <c r="N13" s="14">
        <v>51.927443679067665</v>
      </c>
      <c r="O13" s="14">
        <v>27.19584</v>
      </c>
      <c r="P13" s="14">
        <v>35.6626853</v>
      </c>
      <c r="Q13" s="14" t="s">
        <v>137</v>
      </c>
      <c r="R13" s="14">
        <v>39.376208186149597</v>
      </c>
      <c r="S13" s="14">
        <f t="shared" si="0"/>
        <v>24</v>
      </c>
      <c r="T13" s="14">
        <v>42.3</v>
      </c>
      <c r="V13" s="12">
        <v>0.54290051984388454</v>
      </c>
      <c r="W13" s="12">
        <v>0.99906730111660214</v>
      </c>
      <c r="X13" s="12">
        <v>0.62169389177957635</v>
      </c>
      <c r="Y13" s="12">
        <v>0.91453344894283994</v>
      </c>
      <c r="Z13" s="12">
        <v>0.45838316928318129</v>
      </c>
      <c r="AA13" s="12" t="s">
        <v>137</v>
      </c>
      <c r="AB13" s="12">
        <v>0.4171937816713035</v>
      </c>
      <c r="AC13" s="95">
        <f t="shared" si="1"/>
        <v>8.4507042253521125E-2</v>
      </c>
      <c r="AD13" s="12">
        <v>0.49637305699481865</v>
      </c>
      <c r="AF13" s="12">
        <v>0.7709839104802434</v>
      </c>
      <c r="AG13" s="12">
        <v>0.76811367036120815</v>
      </c>
      <c r="AH13" s="12">
        <v>0.45838316928318129</v>
      </c>
      <c r="AI13" s="95">
        <f t="shared" si="2"/>
        <v>0.33269129363988109</v>
      </c>
      <c r="AK13" s="17" t="s">
        <v>21</v>
      </c>
      <c r="AL13" s="96">
        <f>IF(COUNT(AF13:AI13)&gt;1,SUM(AF13:AI13)/COUNT(AF13:AI13), "")</f>
        <v>0.58254301094112848</v>
      </c>
      <c r="AM13" s="96">
        <f t="shared" si="4"/>
        <v>4</v>
      </c>
    </row>
    <row r="14" spans="1:40" x14ac:dyDescent="0.2">
      <c r="A14" s="41" t="s">
        <v>9</v>
      </c>
      <c r="B14" s="14">
        <v>28.935372949066501</v>
      </c>
      <c r="C14" s="14">
        <v>51.528019134106898</v>
      </c>
      <c r="D14" s="14">
        <v>42.996525891265748</v>
      </c>
      <c r="E14" s="14">
        <v>19.895699999999998</v>
      </c>
      <c r="F14" s="14">
        <v>18.215774699999997</v>
      </c>
      <c r="G14" s="14">
        <v>37.804878048780488</v>
      </c>
      <c r="H14" s="14">
        <v>47.164797782897949</v>
      </c>
      <c r="I14" s="14" t="str">
        <f>IF(VLOOKUP(A14,'[1]Ind 1.4.2'!$A$4:$D$48,4,FALSE)=0,"",VLOOKUP(A14,'[1]Ind 1.4.2'!$A$4:$D$48,4,FALSE))</f>
        <v/>
      </c>
      <c r="J14" s="14">
        <v>44.03</v>
      </c>
      <c r="L14" s="14">
        <v>28.935372949066501</v>
      </c>
      <c r="M14" s="14">
        <v>51.528019134106898</v>
      </c>
      <c r="N14" s="14">
        <v>42.996525891265748</v>
      </c>
      <c r="O14" s="14">
        <v>19.895699999999998</v>
      </c>
      <c r="P14" s="14">
        <v>18.215774699999997</v>
      </c>
      <c r="Q14" s="14">
        <v>37.804878048780488</v>
      </c>
      <c r="R14" s="14">
        <v>47.164797782897949</v>
      </c>
      <c r="S14" s="14" t="str">
        <f t="shared" si="0"/>
        <v/>
      </c>
      <c r="T14" s="14">
        <v>44.03</v>
      </c>
      <c r="V14" s="12">
        <v>0.5566603918119637</v>
      </c>
      <c r="W14" s="12">
        <v>0.48745981145612438</v>
      </c>
      <c r="X14" s="12">
        <v>0.35109438979607016</v>
      </c>
      <c r="Y14" s="12">
        <v>0.53999250932486431</v>
      </c>
      <c r="Z14" s="12">
        <v>0.15745922974146484</v>
      </c>
      <c r="AA14" s="12">
        <v>0.31352069189767401</v>
      </c>
      <c r="AB14" s="12">
        <v>0.56765621141704992</v>
      </c>
      <c r="AC14" s="95" t="str">
        <f t="shared" si="1"/>
        <v/>
      </c>
      <c r="AD14" s="12">
        <v>0.53222797927461152</v>
      </c>
      <c r="AF14" s="12">
        <v>0.52206010163404404</v>
      </c>
      <c r="AG14" s="12">
        <v>0.44554344956046721</v>
      </c>
      <c r="AH14" s="12">
        <v>0.23548996081956941</v>
      </c>
      <c r="AI14" s="95">
        <f t="shared" si="2"/>
        <v>0.54994209534583072</v>
      </c>
      <c r="AK14" s="17" t="s">
        <v>9</v>
      </c>
      <c r="AL14" s="96">
        <f t="shared" si="3"/>
        <v>0.43825890183997784</v>
      </c>
      <c r="AM14" s="96">
        <f t="shared" si="4"/>
        <v>16</v>
      </c>
    </row>
    <row r="15" spans="1:40" x14ac:dyDescent="0.2">
      <c r="A15" s="41" t="s">
        <v>10</v>
      </c>
      <c r="B15" s="14">
        <v>31.9906408835006</v>
      </c>
      <c r="C15" s="14">
        <v>44.337630277755501</v>
      </c>
      <c r="D15" s="14">
        <v>33.623618796928625</v>
      </c>
      <c r="E15" s="14">
        <v>15.974720000000001</v>
      </c>
      <c r="F15" s="14">
        <v>15.391626899999999</v>
      </c>
      <c r="G15" s="14">
        <v>24.719101123595507</v>
      </c>
      <c r="H15" s="14">
        <v>29.892691969871521</v>
      </c>
      <c r="I15" s="14">
        <f>IF(VLOOKUP(A15,'[1]Ind 1.4.2'!$A$4:$D$48,4,FALSE)=0,"",VLOOKUP(A15,'[1]Ind 1.4.2'!$A$4:$D$48,4,FALSE))</f>
        <v>45</v>
      </c>
      <c r="J15" s="14">
        <v>22.91</v>
      </c>
      <c r="L15" s="14">
        <v>31.9906408835006</v>
      </c>
      <c r="M15" s="14">
        <v>44.337630277755501</v>
      </c>
      <c r="N15" s="14">
        <v>33.623618796928625</v>
      </c>
      <c r="O15" s="14">
        <v>15.974720000000001</v>
      </c>
      <c r="P15" s="14">
        <v>15.391626899999999</v>
      </c>
      <c r="Q15" s="14">
        <v>24.719101123595507</v>
      </c>
      <c r="R15" s="14">
        <v>29.892691969871521</v>
      </c>
      <c r="S15" s="14">
        <f t="shared" si="0"/>
        <v>45</v>
      </c>
      <c r="T15" s="14">
        <v>22.91</v>
      </c>
      <c r="V15" s="12">
        <v>0.65540535917114418</v>
      </c>
      <c r="W15" s="12">
        <v>0.30023871857700468</v>
      </c>
      <c r="X15" s="12">
        <v>6.7102973445843733E-2</v>
      </c>
      <c r="Y15" s="12">
        <v>0.33882273265985668</v>
      </c>
      <c r="Z15" s="12">
        <v>0.10874838910564069</v>
      </c>
      <c r="AA15" s="12">
        <v>6.1815952088297363E-2</v>
      </c>
      <c r="AB15" s="12">
        <v>0.23398822504137057</v>
      </c>
      <c r="AC15" s="95">
        <f t="shared" si="1"/>
        <v>0.38028169014084506</v>
      </c>
      <c r="AD15" s="12">
        <v>9.450777202072537E-2</v>
      </c>
      <c r="AF15" s="12">
        <v>0.47782203887407443</v>
      </c>
      <c r="AG15" s="12">
        <v>0.20296285305285022</v>
      </c>
      <c r="AH15" s="12">
        <v>8.528217059696902E-2</v>
      </c>
      <c r="AI15" s="95">
        <f t="shared" si="2"/>
        <v>0.23625922906764699</v>
      </c>
      <c r="AK15" s="17" t="s">
        <v>10</v>
      </c>
      <c r="AL15" s="96">
        <f t="shared" si="3"/>
        <v>0.25058157289788519</v>
      </c>
      <c r="AM15" s="96">
        <f t="shared" si="4"/>
        <v>26</v>
      </c>
    </row>
    <row r="16" spans="1:40" x14ac:dyDescent="0.2">
      <c r="A16" s="41" t="s">
        <v>24</v>
      </c>
      <c r="B16" s="14">
        <v>30.158479613576301</v>
      </c>
      <c r="C16" s="14">
        <v>47.168142103785897</v>
      </c>
      <c r="D16" s="14">
        <v>49.184267303572142</v>
      </c>
      <c r="E16" s="14">
        <v>11.4656</v>
      </c>
      <c r="F16" s="14">
        <v>31.458084899999999</v>
      </c>
      <c r="G16" s="14" t="s">
        <v>137</v>
      </c>
      <c r="H16" s="14">
        <v>31.071007251739502</v>
      </c>
      <c r="I16" s="14">
        <f>IF(VLOOKUP(A16,'[1]Ind 1.4.2'!$A$4:$D$48,4,FALSE)=0,"",VLOOKUP(A16,'[1]Ind 1.4.2'!$A$4:$D$48,4,FALSE))</f>
        <v>29</v>
      </c>
      <c r="J16" s="14">
        <v>35.6</v>
      </c>
      <c r="L16" s="14">
        <v>30.158479613576301</v>
      </c>
      <c r="M16" s="14">
        <v>47.168142103785897</v>
      </c>
      <c r="N16" s="14">
        <v>49.184267303572142</v>
      </c>
      <c r="O16" s="14">
        <v>11.4656</v>
      </c>
      <c r="P16" s="14">
        <v>31.458084899999999</v>
      </c>
      <c r="Q16" s="14" t="s">
        <v>137</v>
      </c>
      <c r="R16" s="14">
        <v>31.071007251739502</v>
      </c>
      <c r="S16" s="14">
        <f t="shared" si="0"/>
        <v>29</v>
      </c>
      <c r="T16" s="14">
        <v>35.6</v>
      </c>
      <c r="V16" s="12">
        <v>0.59619068187347557</v>
      </c>
      <c r="W16" s="12">
        <v>0.37393869893461573</v>
      </c>
      <c r="X16" s="12">
        <v>0.53857789197988459</v>
      </c>
      <c r="Y16" s="12">
        <v>0.10747784863705624</v>
      </c>
      <c r="Z16" s="12">
        <v>0.38586231183311354</v>
      </c>
      <c r="AA16" s="12" t="s">
        <v>137</v>
      </c>
      <c r="AB16" s="12">
        <v>0.25675129120554718</v>
      </c>
      <c r="AC16" s="95">
        <f t="shared" si="1"/>
        <v>0.15492957746478872</v>
      </c>
      <c r="AD16" s="12">
        <v>0.3575129533678757</v>
      </c>
      <c r="AF16" s="12">
        <v>0.48506469040404565</v>
      </c>
      <c r="AG16" s="12">
        <v>0.32302787030847041</v>
      </c>
      <c r="AH16" s="12">
        <v>0.38586231183311354</v>
      </c>
      <c r="AI16" s="95">
        <f t="shared" si="2"/>
        <v>0.25639794067940386</v>
      </c>
      <c r="AK16" s="17" t="s">
        <v>24</v>
      </c>
      <c r="AL16" s="96">
        <f t="shared" si="3"/>
        <v>0.36258820330625835</v>
      </c>
      <c r="AM16" s="96">
        <f t="shared" si="4"/>
        <v>19</v>
      </c>
    </row>
    <row r="17" spans="1:39" x14ac:dyDescent="0.2">
      <c r="A17" s="41" t="s">
        <v>16</v>
      </c>
      <c r="B17" s="14">
        <v>28.185474218584201</v>
      </c>
      <c r="C17" s="14">
        <v>43.632011687976501</v>
      </c>
      <c r="D17" s="14">
        <v>37.681801010032551</v>
      </c>
      <c r="E17" s="14">
        <v>14.58315</v>
      </c>
      <c r="F17" s="14">
        <v>26.80182525</v>
      </c>
      <c r="G17" s="14">
        <v>28.723404255319149</v>
      </c>
      <c r="H17" s="14">
        <v>20.934669673442841</v>
      </c>
      <c r="I17" s="14">
        <f>IF(VLOOKUP(A17,'[1]Ind 1.4.2'!$A$4:$D$48,4,FALSE)=0,"",VLOOKUP(A17,'[1]Ind 1.4.2'!$A$4:$D$48,4,FALSE))</f>
        <v>19</v>
      </c>
      <c r="J17" s="14">
        <v>34.619999999999997</v>
      </c>
      <c r="L17" s="14">
        <v>28.185474218584201</v>
      </c>
      <c r="M17" s="14">
        <v>43.632011687976501</v>
      </c>
      <c r="N17" s="14">
        <v>37.681801010032551</v>
      </c>
      <c r="O17" s="14">
        <v>14.58315</v>
      </c>
      <c r="P17" s="14">
        <v>26.80182525</v>
      </c>
      <c r="Q17" s="14">
        <v>28.723404255319149</v>
      </c>
      <c r="R17" s="14">
        <v>20.934669673442841</v>
      </c>
      <c r="S17" s="14">
        <f t="shared" si="0"/>
        <v>19</v>
      </c>
      <c r="T17" s="14">
        <v>34.619999999999997</v>
      </c>
      <c r="V17" s="12">
        <v>0.53242398202622709</v>
      </c>
      <c r="W17" s="12">
        <v>0.28186604274911042</v>
      </c>
      <c r="X17" s="12">
        <v>0.1900625742300002</v>
      </c>
      <c r="Y17" s="12">
        <v>0.26742685047894144</v>
      </c>
      <c r="Z17" s="12">
        <v>0.30555124533363059</v>
      </c>
      <c r="AA17" s="12">
        <v>0.13883866794619618</v>
      </c>
      <c r="AB17" s="12">
        <v>6.0934325655024608E-2</v>
      </c>
      <c r="AC17" s="95">
        <f t="shared" si="1"/>
        <v>1.4084507042253521E-2</v>
      </c>
      <c r="AD17" s="12">
        <v>0.33720207253886009</v>
      </c>
      <c r="AF17" s="12">
        <v>0.40714501238766876</v>
      </c>
      <c r="AG17" s="12">
        <v>0.2287447123544708</v>
      </c>
      <c r="AH17" s="12">
        <v>0.2221949566399134</v>
      </c>
      <c r="AI17" s="95">
        <f t="shared" si="2"/>
        <v>0.13740696841204605</v>
      </c>
      <c r="AK17" s="17" t="s">
        <v>16</v>
      </c>
      <c r="AL17" s="96">
        <f t="shared" si="3"/>
        <v>0.24887291244852475</v>
      </c>
      <c r="AM17" s="96">
        <f t="shared" si="4"/>
        <v>27</v>
      </c>
    </row>
    <row r="18" spans="1:39" x14ac:dyDescent="0.2">
      <c r="A18" s="41" t="s">
        <v>17</v>
      </c>
      <c r="B18" s="14">
        <v>30.451822210549199</v>
      </c>
      <c r="C18" s="14">
        <v>67.6544247900964</v>
      </c>
      <c r="D18" s="14">
        <v>58.680712181505939</v>
      </c>
      <c r="E18" s="14">
        <v>17.171710000000001</v>
      </c>
      <c r="F18" s="14">
        <v>35.537645099999999</v>
      </c>
      <c r="G18" s="14">
        <v>54.651162790697676</v>
      </c>
      <c r="H18" s="14">
        <v>35.782328248023987</v>
      </c>
      <c r="I18" s="14">
        <f>IF(VLOOKUP(A18,'[1]Ind 1.4.2'!$A$4:$D$48,4,FALSE)=0,"",VLOOKUP(A18,'[1]Ind 1.4.2'!$A$4:$D$48,4,FALSE))</f>
        <v>61</v>
      </c>
      <c r="J18" s="14">
        <v>18.350000000000001</v>
      </c>
      <c r="L18" s="14">
        <v>30.451822210549199</v>
      </c>
      <c r="M18" s="14">
        <v>67.6544247900964</v>
      </c>
      <c r="N18" s="14">
        <v>58.680712181505939</v>
      </c>
      <c r="O18" s="14">
        <v>17.171710000000001</v>
      </c>
      <c r="P18" s="14">
        <v>35.537645099999999</v>
      </c>
      <c r="Q18" s="14">
        <v>54.651162790697676</v>
      </c>
      <c r="R18" s="14">
        <v>35.782328248023987</v>
      </c>
      <c r="S18" s="14">
        <f t="shared" si="0"/>
        <v>61</v>
      </c>
      <c r="T18" s="14">
        <v>18.350000000000001</v>
      </c>
      <c r="V18" s="12">
        <v>0.60567139053299657</v>
      </c>
      <c r="W18" s="12">
        <v>0.90735411083875872</v>
      </c>
      <c r="X18" s="12">
        <v>0.82631240209848777</v>
      </c>
      <c r="Y18" s="12">
        <v>0.40023549451282397</v>
      </c>
      <c r="Z18" s="12">
        <v>0.45622647859749144</v>
      </c>
      <c r="AA18" s="12">
        <v>0.63755874802241552</v>
      </c>
      <c r="AB18" s="12">
        <v>0.34776607579620816</v>
      </c>
      <c r="AC18" s="95">
        <f>IFERROR((S18-MIN($S$4:$S$37))/(MAX($S$4:$S$37)-MIN($S$4:$S$37)),"")</f>
        <v>0.60563380281690138</v>
      </c>
      <c r="AD18" s="12">
        <v>0</v>
      </c>
      <c r="AF18" s="12">
        <v>0.75651275068587764</v>
      </c>
      <c r="AG18" s="12">
        <v>0.61327394830565585</v>
      </c>
      <c r="AH18" s="12">
        <v>0.54689261330995342</v>
      </c>
      <c r="AI18" s="95">
        <f t="shared" si="2"/>
        <v>0.31779995953770318</v>
      </c>
      <c r="AK18" s="17" t="s">
        <v>17</v>
      </c>
      <c r="AL18" s="96">
        <f t="shared" si="3"/>
        <v>0.55861981795979754</v>
      </c>
      <c r="AM18" s="96">
        <f t="shared" si="4"/>
        <v>7</v>
      </c>
    </row>
    <row r="19" spans="1:39" x14ac:dyDescent="0.2">
      <c r="A19" s="41" t="s">
        <v>5</v>
      </c>
      <c r="B19" s="14">
        <v>25.7050448721231</v>
      </c>
      <c r="C19" s="14">
        <v>48.078756874433999</v>
      </c>
      <c r="D19" s="14" t="s">
        <v>137</v>
      </c>
      <c r="E19" s="14">
        <v>22.786090000000002</v>
      </c>
      <c r="F19" s="14" t="s">
        <v>137</v>
      </c>
      <c r="G19" s="14" t="s">
        <v>137</v>
      </c>
      <c r="H19" s="14" t="s">
        <v>137</v>
      </c>
      <c r="I19" s="14">
        <f>IF(VLOOKUP(A19,'[1]Ind 1.4.2'!$A$4:$D$48,4,FALSE)=0,"",VLOOKUP(A19,'[1]Ind 1.4.2'!$A$4:$D$48,4,FALSE))</f>
        <v>51</v>
      </c>
      <c r="J19" s="14">
        <v>35.18</v>
      </c>
      <c r="L19" s="14">
        <v>25.7050448721231</v>
      </c>
      <c r="M19" s="14">
        <v>48.078756874433999</v>
      </c>
      <c r="N19" s="14" t="s">
        <v>137</v>
      </c>
      <c r="O19" s="14">
        <v>22.786090000000002</v>
      </c>
      <c r="P19" s="14" t="s">
        <v>137</v>
      </c>
      <c r="Q19" s="14" t="s">
        <v>137</v>
      </c>
      <c r="R19" s="14" t="s">
        <v>137</v>
      </c>
      <c r="S19" s="14">
        <f t="shared" si="0"/>
        <v>51</v>
      </c>
      <c r="T19" s="14">
        <v>35.18</v>
      </c>
      <c r="V19" s="12">
        <v>0.45225755469178736</v>
      </c>
      <c r="W19" s="12">
        <v>0.39764900111139068</v>
      </c>
      <c r="X19" s="12" t="s">
        <v>137</v>
      </c>
      <c r="Y19" s="12">
        <v>0.6882868415516985</v>
      </c>
      <c r="Z19" s="12" t="s">
        <v>137</v>
      </c>
      <c r="AA19" s="12" t="s">
        <v>137</v>
      </c>
      <c r="AB19" s="12" t="s">
        <v>137</v>
      </c>
      <c r="AC19" s="95">
        <f t="shared" si="1"/>
        <v>0.46478873239436619</v>
      </c>
      <c r="AD19" s="12">
        <v>0.3488082901554404</v>
      </c>
      <c r="AF19" s="12">
        <v>0.42495327790158899</v>
      </c>
      <c r="AG19" s="12">
        <v>0.6882868415516985</v>
      </c>
      <c r="AH19" s="12" t="s">
        <v>137</v>
      </c>
      <c r="AI19" s="95">
        <f t="shared" si="2"/>
        <v>0.4067985112749033</v>
      </c>
      <c r="AK19" s="17" t="s">
        <v>5</v>
      </c>
      <c r="AL19" s="96">
        <f t="shared" si="3"/>
        <v>0.5066795435760636</v>
      </c>
      <c r="AM19" s="96">
        <f t="shared" si="4"/>
        <v>10</v>
      </c>
    </row>
    <row r="20" spans="1:39" x14ac:dyDescent="0.2">
      <c r="A20" s="41" t="s">
        <v>11</v>
      </c>
      <c r="B20" s="14">
        <v>20.3427147676048</v>
      </c>
      <c r="C20" s="14">
        <v>45.098909884801003</v>
      </c>
      <c r="D20" s="14">
        <v>42.747679359064904</v>
      </c>
      <c r="E20" s="14">
        <v>23.561979999999998</v>
      </c>
      <c r="F20" s="14">
        <v>27.744404599999999</v>
      </c>
      <c r="G20" s="14">
        <v>37.037037037037038</v>
      </c>
      <c r="H20" s="14">
        <v>24.301846325397491</v>
      </c>
      <c r="I20" s="14">
        <f>IF(VLOOKUP(A20,'[1]Ind 1.4.2'!$A$4:$D$48,4,FALSE)=0,"",VLOOKUP(A20,'[1]Ind 1.4.2'!$A$4:$D$48,4,FALSE))</f>
        <v>18</v>
      </c>
      <c r="J20" s="14">
        <v>32.01</v>
      </c>
      <c r="L20" s="14">
        <v>20.3427147676048</v>
      </c>
      <c r="M20" s="14">
        <v>45.098909884801003</v>
      </c>
      <c r="N20" s="14">
        <v>42.747679359064904</v>
      </c>
      <c r="O20" s="14">
        <v>23.561979999999998</v>
      </c>
      <c r="P20" s="14">
        <v>27.744404599999999</v>
      </c>
      <c r="Q20" s="14">
        <v>37.037037037037038</v>
      </c>
      <c r="R20" s="14">
        <v>24.301846325397491</v>
      </c>
      <c r="S20" s="14">
        <f t="shared" si="0"/>
        <v>18</v>
      </c>
      <c r="T20" s="14">
        <v>32.01</v>
      </c>
      <c r="V20" s="12">
        <v>0.27894931380983473</v>
      </c>
      <c r="W20" s="12">
        <v>0.32006067853842579</v>
      </c>
      <c r="X20" s="12">
        <v>0.3435545434685357</v>
      </c>
      <c r="Y20" s="12">
        <v>0.72809464929787737</v>
      </c>
      <c r="Z20" s="12">
        <v>0.32180883373055114</v>
      </c>
      <c r="AA20" s="12">
        <v>0.29875128056040096</v>
      </c>
      <c r="AB20" s="12">
        <v>0.12598250596327426</v>
      </c>
      <c r="AC20" s="95">
        <f t="shared" si="1"/>
        <v>0</v>
      </c>
      <c r="AD20" s="12">
        <v>0.28310880829015539</v>
      </c>
      <c r="AF20" s="12">
        <v>0.29950499617413029</v>
      </c>
      <c r="AG20" s="12">
        <v>0.53582459638320656</v>
      </c>
      <c r="AH20" s="12">
        <v>0.31028005714547602</v>
      </c>
      <c r="AI20" s="95">
        <f t="shared" si="2"/>
        <v>0.13636377141780989</v>
      </c>
      <c r="AK20" s="17" t="s">
        <v>11</v>
      </c>
      <c r="AL20" s="96">
        <f t="shared" si="3"/>
        <v>0.32049335528015566</v>
      </c>
      <c r="AM20" s="96">
        <f t="shared" si="4"/>
        <v>22</v>
      </c>
    </row>
    <row r="21" spans="1:39" x14ac:dyDescent="0.2">
      <c r="A21" s="42" t="s">
        <v>2</v>
      </c>
      <c r="B21" s="14">
        <v>18.424560734278401</v>
      </c>
      <c r="C21" s="14">
        <v>48.1694372525821</v>
      </c>
      <c r="D21" s="14">
        <v>44.774744866922511</v>
      </c>
      <c r="E21" s="14">
        <v>13.212119999999999</v>
      </c>
      <c r="F21" s="14">
        <v>36.308640100000005</v>
      </c>
      <c r="G21" s="14">
        <v>41.176470588235297</v>
      </c>
      <c r="H21" s="14">
        <v>32.107874751091003</v>
      </c>
      <c r="I21" s="14">
        <f>IF(VLOOKUP(A21,'[1]Ind 1.4.2'!$A$4:$D$48,4,FALSE)=0,"",VLOOKUP(A21,'[1]Ind 1.4.2'!$A$4:$D$48,4,FALSE))</f>
        <v>49</v>
      </c>
      <c r="J21" s="14" t="s">
        <v>137</v>
      </c>
      <c r="L21" s="14">
        <v>18.424560734278401</v>
      </c>
      <c r="M21" s="14">
        <v>48.1694372525821</v>
      </c>
      <c r="N21" s="14">
        <v>44.774744866922511</v>
      </c>
      <c r="O21" s="14">
        <v>13.212119999999999</v>
      </c>
      <c r="P21" s="14">
        <v>36.308640100000005</v>
      </c>
      <c r="Q21" s="14">
        <v>41.176470588235297</v>
      </c>
      <c r="R21" s="14">
        <v>32.107874751091003</v>
      </c>
      <c r="S21" s="14">
        <f t="shared" si="0"/>
        <v>49</v>
      </c>
      <c r="T21" s="14" t="s">
        <v>137</v>
      </c>
      <c r="V21" s="12">
        <v>0.21695538677123011</v>
      </c>
      <c r="W21" s="12">
        <v>0.40001010839484208</v>
      </c>
      <c r="X21" s="12">
        <v>0.40497296987745396</v>
      </c>
      <c r="Y21" s="12">
        <v>0.19708479341641474</v>
      </c>
      <c r="Z21" s="12">
        <v>0.46952458380856343</v>
      </c>
      <c r="AA21" s="12">
        <v>0.37837322818486985</v>
      </c>
      <c r="AB21" s="12">
        <v>0.27678182450543443</v>
      </c>
      <c r="AC21" s="95">
        <f>IFERROR((S21-MIN($S$4:$S$37))/(MAX($S$4:$S$37)-MIN($S$4:$S$37)),"")</f>
        <v>0.43661971830985913</v>
      </c>
      <c r="AD21" s="12" t="s">
        <v>137</v>
      </c>
      <c r="AF21" s="12">
        <v>0.30848274758303607</v>
      </c>
      <c r="AG21" s="12">
        <v>0.30102888164693437</v>
      </c>
      <c r="AH21" s="12">
        <v>0.42394890599671664</v>
      </c>
      <c r="AI21" s="95">
        <f t="shared" si="2"/>
        <v>0.35670077140764678</v>
      </c>
      <c r="AK21" s="18" t="s">
        <v>2</v>
      </c>
      <c r="AL21" s="96">
        <f t="shared" si="3"/>
        <v>0.34754032665858348</v>
      </c>
      <c r="AM21" s="96">
        <f t="shared" si="4"/>
        <v>20</v>
      </c>
    </row>
    <row r="22" spans="1:39" x14ac:dyDescent="0.2">
      <c r="A22" s="41" t="s">
        <v>18</v>
      </c>
      <c r="B22" s="14">
        <v>34.990962647811003</v>
      </c>
      <c r="C22" s="14">
        <v>66.213524700080498</v>
      </c>
      <c r="D22" s="14">
        <v>50.740250699110611</v>
      </c>
      <c r="E22" s="14">
        <v>13.84069</v>
      </c>
      <c r="F22" s="14">
        <v>38.026528999999996</v>
      </c>
      <c r="G22" s="14" t="s">
        <v>137</v>
      </c>
      <c r="H22" s="14">
        <v>32.631063461303711</v>
      </c>
      <c r="I22" s="14">
        <f>IF(VLOOKUP(A22,'[1]Ind 1.4.2'!$A$4:$D$48,4,FALSE)=0,"",VLOOKUP(A22,'[1]Ind 1.4.2'!$A$4:$D$48,4,FALSE))</f>
        <v>37</v>
      </c>
      <c r="J22" s="14">
        <v>35.46</v>
      </c>
      <c r="L22" s="14">
        <v>34.990962647811003</v>
      </c>
      <c r="M22" s="14">
        <v>66.213524700080498</v>
      </c>
      <c r="N22" s="14">
        <v>50.740250699110611</v>
      </c>
      <c r="O22" s="14">
        <v>13.84069</v>
      </c>
      <c r="P22" s="14">
        <v>38.026528999999996</v>
      </c>
      <c r="Q22" s="14" t="s">
        <v>137</v>
      </c>
      <c r="R22" s="14">
        <v>32.631063461303711</v>
      </c>
      <c r="S22" s="14">
        <f t="shared" si="0"/>
        <v>37</v>
      </c>
      <c r="T22" s="14">
        <v>35.46</v>
      </c>
      <c r="V22" s="12">
        <v>0.75237448955241937</v>
      </c>
      <c r="W22" s="12">
        <v>0.8698364056114386</v>
      </c>
      <c r="X22" s="12">
        <v>0.58572291580961833</v>
      </c>
      <c r="Y22" s="12">
        <v>0.22933420211483307</v>
      </c>
      <c r="Z22" s="12">
        <v>0.49915469468234663</v>
      </c>
      <c r="AA22" s="12" t="s">
        <v>137</v>
      </c>
      <c r="AB22" s="12">
        <v>0.28688894898237588</v>
      </c>
      <c r="AC22" s="95">
        <f t="shared" si="1"/>
        <v>0.26760563380281688</v>
      </c>
      <c r="AD22" s="12">
        <v>0.35461139896373062</v>
      </c>
      <c r="AF22" s="12">
        <v>0.81110544758192904</v>
      </c>
      <c r="AG22" s="12">
        <v>0.40752855896222573</v>
      </c>
      <c r="AH22" s="12">
        <v>0.49915469468234663</v>
      </c>
      <c r="AI22" s="95">
        <f t="shared" si="2"/>
        <v>0.30303532724964116</v>
      </c>
      <c r="AK22" s="17" t="s">
        <v>18</v>
      </c>
      <c r="AL22" s="96">
        <f t="shared" si="3"/>
        <v>0.50520600711903563</v>
      </c>
      <c r="AM22" s="96">
        <f t="shared" si="4"/>
        <v>11</v>
      </c>
    </row>
    <row r="23" spans="1:39" x14ac:dyDescent="0.2">
      <c r="A23" s="41" t="s">
        <v>0</v>
      </c>
      <c r="B23" s="14">
        <v>42.6527433142262</v>
      </c>
      <c r="C23" s="14">
        <v>71.2125707167515</v>
      </c>
      <c r="D23" s="14">
        <v>54.282658533706133</v>
      </c>
      <c r="E23" s="14">
        <v>15.734170000000001</v>
      </c>
      <c r="F23" s="14">
        <v>9.086633599999999</v>
      </c>
      <c r="G23" s="14">
        <v>35.714285714285715</v>
      </c>
      <c r="H23" s="14">
        <v>69.544792175292969</v>
      </c>
      <c r="I23" s="14">
        <f>IF(VLOOKUP(A23,'[1]Ind 1.4.2'!$A$4:$D$48,4,FALSE)=0,"",VLOOKUP(A23,'[1]Ind 1.4.2'!$A$4:$D$48,4,FALSE))</f>
        <v>89</v>
      </c>
      <c r="J23" s="14" t="s">
        <v>137</v>
      </c>
      <c r="L23" s="14">
        <v>42.6527433142262</v>
      </c>
      <c r="M23" s="14">
        <v>71.2125707167515</v>
      </c>
      <c r="N23" s="14">
        <v>54.282658533706133</v>
      </c>
      <c r="O23" s="14">
        <v>15.734170000000001</v>
      </c>
      <c r="P23" s="14">
        <v>9.086633599999999</v>
      </c>
      <c r="Q23" s="14">
        <v>35.714285714285715</v>
      </c>
      <c r="R23" s="14">
        <v>69.544792175292969</v>
      </c>
      <c r="S23" s="14">
        <f t="shared" si="0"/>
        <v>89</v>
      </c>
      <c r="T23" s="14" t="s">
        <v>137</v>
      </c>
      <c r="V23" s="12">
        <v>1</v>
      </c>
      <c r="W23" s="12">
        <v>1</v>
      </c>
      <c r="X23" s="12">
        <v>0.69305497491481627</v>
      </c>
      <c r="Y23" s="12">
        <v>0.32648107578408386</v>
      </c>
      <c r="Z23" s="12">
        <v>0</v>
      </c>
      <c r="AA23" s="12">
        <v>0.27330817699619098</v>
      </c>
      <c r="AB23" s="12">
        <v>1</v>
      </c>
      <c r="AC23" s="95">
        <f t="shared" si="1"/>
        <v>1</v>
      </c>
      <c r="AD23" s="12" t="s">
        <v>137</v>
      </c>
      <c r="AF23" s="12">
        <v>1</v>
      </c>
      <c r="AG23" s="12">
        <v>0.50976802534945009</v>
      </c>
      <c r="AH23" s="12">
        <v>0.13665408849809549</v>
      </c>
      <c r="AI23" s="95">
        <f t="shared" si="2"/>
        <v>1</v>
      </c>
      <c r="AK23" s="17" t="s">
        <v>0</v>
      </c>
      <c r="AL23" s="96">
        <f t="shared" si="3"/>
        <v>0.66160552846188647</v>
      </c>
      <c r="AM23" s="96">
        <f t="shared" si="4"/>
        <v>1</v>
      </c>
    </row>
    <row r="24" spans="1:39" x14ac:dyDescent="0.2">
      <c r="A24" s="41" t="s">
        <v>124</v>
      </c>
      <c r="B24" s="14">
        <v>17.7293561926219</v>
      </c>
      <c r="C24" s="14">
        <v>66.324706829012996</v>
      </c>
      <c r="D24" s="14">
        <v>43.210929841751799</v>
      </c>
      <c r="E24" s="14">
        <v>28.861660000000001</v>
      </c>
      <c r="F24" s="14">
        <v>20.581987899999998</v>
      </c>
      <c r="G24" s="14">
        <v>41.935483870967744</v>
      </c>
      <c r="H24" s="14">
        <v>27.058044075965881</v>
      </c>
      <c r="I24" s="14" t="str">
        <f>IF(VLOOKUP(A24,'[1]Ind 1.4.2'!$A$4:$D$48,4,FALSE)=0,"",VLOOKUP(A24,'[1]Ind 1.4.2'!$A$4:$D$48,4,FALSE))</f>
        <v/>
      </c>
      <c r="J24" s="14" t="s">
        <v>137</v>
      </c>
      <c r="L24" s="14">
        <v>17.7293561926219</v>
      </c>
      <c r="M24" s="14">
        <v>66.324706829012996</v>
      </c>
      <c r="N24" s="14">
        <v>43.210929841751799</v>
      </c>
      <c r="O24" s="14">
        <v>28.861660000000001</v>
      </c>
      <c r="P24" s="14">
        <v>20.581987899999998</v>
      </c>
      <c r="Q24" s="14">
        <v>41.935483870967744</v>
      </c>
      <c r="R24" s="14">
        <v>27.058044075965881</v>
      </c>
      <c r="S24" s="14" t="str">
        <f t="shared" si="0"/>
        <v/>
      </c>
      <c r="T24" s="14" t="s">
        <v>137</v>
      </c>
      <c r="V24" s="12">
        <v>0.19448667003443093</v>
      </c>
      <c r="W24" s="12">
        <v>0.87273133106028733</v>
      </c>
      <c r="X24" s="12">
        <v>0.35759065407744828</v>
      </c>
      <c r="Y24" s="12">
        <v>1</v>
      </c>
      <c r="Z24" s="12">
        <v>0.19827162422577035</v>
      </c>
      <c r="AA24" s="12">
        <v>0.39297283827560431</v>
      </c>
      <c r="AB24" s="12">
        <v>0.17922760319928924</v>
      </c>
      <c r="AC24" s="95" t="str">
        <f>IFERROR((S24-MIN($S$4:$S$37))/(MAX($S$4:$S$37)-MIN($S$4:$S$37)),"")</f>
        <v/>
      </c>
      <c r="AD24" s="12" t="s">
        <v>137</v>
      </c>
      <c r="AF24" s="12">
        <v>0.53360900054735916</v>
      </c>
      <c r="AG24" s="12">
        <v>0.67879532703872414</v>
      </c>
      <c r="AH24" s="12">
        <v>0.29562223125068732</v>
      </c>
      <c r="AI24" s="95" t="str">
        <f t="shared" si="2"/>
        <v/>
      </c>
      <c r="AK24" s="17" t="s">
        <v>1</v>
      </c>
      <c r="AL24" s="96">
        <f t="shared" si="3"/>
        <v>0.50267551961225687</v>
      </c>
      <c r="AM24" s="96">
        <f t="shared" si="4"/>
        <v>12</v>
      </c>
    </row>
    <row r="25" spans="1:39" x14ac:dyDescent="0.2">
      <c r="A25" s="41" t="s">
        <v>13</v>
      </c>
      <c r="B25" s="14">
        <v>28.005774628950899</v>
      </c>
      <c r="C25" s="14">
        <v>43.7341602838477</v>
      </c>
      <c r="D25" s="14">
        <v>62.984518525553675</v>
      </c>
      <c r="E25" s="14">
        <v>28.741240000000001</v>
      </c>
      <c r="F25" s="14">
        <v>21.1447018</v>
      </c>
      <c r="G25" s="14">
        <v>55.670103092783506</v>
      </c>
      <c r="H25" s="14">
        <v>41.445520520210266</v>
      </c>
      <c r="I25" s="14" t="str">
        <f>IF(VLOOKUP(A25,'[1]Ind 1.4.2'!$A$4:$D$48,4,FALSE)=0,"",VLOOKUP(A25,'[1]Ind 1.4.2'!$A$4:$D$48,4,FALSE))</f>
        <v/>
      </c>
      <c r="J25" s="14">
        <v>40.049999999999997</v>
      </c>
      <c r="L25" s="14">
        <v>28.005774628950899</v>
      </c>
      <c r="M25" s="14">
        <v>43.7341602838477</v>
      </c>
      <c r="N25" s="14">
        <v>62.984518525553675</v>
      </c>
      <c r="O25" s="14">
        <v>28.741240000000001</v>
      </c>
      <c r="P25" s="14">
        <v>21.1447018</v>
      </c>
      <c r="Q25" s="14">
        <v>55.670103092783506</v>
      </c>
      <c r="R25" s="14">
        <v>41.445520520210266</v>
      </c>
      <c r="S25" s="14" t="str">
        <f t="shared" si="0"/>
        <v/>
      </c>
      <c r="T25" s="14">
        <v>40.049999999999997</v>
      </c>
      <c r="V25" s="12">
        <v>0.52661616729652316</v>
      </c>
      <c r="W25" s="12">
        <v>0.28452575589357837</v>
      </c>
      <c r="X25" s="12">
        <v>0.95671421308855464</v>
      </c>
      <c r="Y25" s="12">
        <v>0.9938217321929721</v>
      </c>
      <c r="Z25" s="12">
        <v>0.20797730149466656</v>
      </c>
      <c r="AA25" s="12">
        <v>0.65715805076799383</v>
      </c>
      <c r="AB25" s="12">
        <v>0.45716940984095267</v>
      </c>
      <c r="AC25" s="95" t="str">
        <f t="shared" si="1"/>
        <v/>
      </c>
      <c r="AD25" s="12">
        <v>0.44974093264248705</v>
      </c>
      <c r="AF25" s="12">
        <v>0.40557096159505079</v>
      </c>
      <c r="AG25" s="12">
        <v>0.97526797264076337</v>
      </c>
      <c r="AH25" s="12">
        <v>0.43256767613133018</v>
      </c>
      <c r="AI25" s="95">
        <f t="shared" si="2"/>
        <v>0.45345517124171986</v>
      </c>
      <c r="AK25" s="17" t="s">
        <v>13</v>
      </c>
      <c r="AL25" s="96">
        <f t="shared" si="3"/>
        <v>0.56671544540221608</v>
      </c>
      <c r="AM25" s="96">
        <f t="shared" si="4"/>
        <v>5</v>
      </c>
    </row>
    <row r="26" spans="1:39" x14ac:dyDescent="0.2">
      <c r="A26" s="41" t="s">
        <v>26</v>
      </c>
      <c r="B26" s="14">
        <v>20.098578343174299</v>
      </c>
      <c r="C26" s="14">
        <v>38.173862877395301</v>
      </c>
      <c r="D26" s="14" t="s">
        <v>137</v>
      </c>
      <c r="E26" s="14">
        <v>18.306789999999999</v>
      </c>
      <c r="F26" s="14" t="s">
        <v>137</v>
      </c>
      <c r="G26" s="14" t="s">
        <v>137</v>
      </c>
      <c r="H26" s="14" t="s">
        <v>137</v>
      </c>
      <c r="I26" s="14" t="str">
        <f>IF(VLOOKUP(A26,'[1]Ind 1.4.2'!$A$4:$D$48,4,FALSE)=0,"",VLOOKUP(A26,'[1]Ind 1.4.2'!$A$4:$D$48,4,FALSE))</f>
        <v/>
      </c>
      <c r="J26" s="14">
        <v>39.04</v>
      </c>
      <c r="L26" s="14">
        <v>20.098578343174299</v>
      </c>
      <c r="M26" s="14">
        <v>38.173862877395301</v>
      </c>
      <c r="N26" s="14" t="s">
        <v>137</v>
      </c>
      <c r="O26" s="14">
        <v>18.306789999999999</v>
      </c>
      <c r="P26" s="14" t="s">
        <v>137</v>
      </c>
      <c r="Q26" s="14" t="s">
        <v>137</v>
      </c>
      <c r="R26" s="14" t="s">
        <v>137</v>
      </c>
      <c r="S26" s="14" t="str">
        <f t="shared" si="0"/>
        <v/>
      </c>
      <c r="T26" s="14">
        <v>39.04</v>
      </c>
      <c r="V26" s="12">
        <v>0.27105892783422897</v>
      </c>
      <c r="W26" s="12">
        <v>0.13974847361218756</v>
      </c>
      <c r="X26" s="12" t="s">
        <v>137</v>
      </c>
      <c r="Y26" s="12">
        <v>0.45847190227234241</v>
      </c>
      <c r="Z26" s="12" t="s">
        <v>137</v>
      </c>
      <c r="AA26" s="12" t="s">
        <v>137</v>
      </c>
      <c r="AB26" s="12" t="s">
        <v>137</v>
      </c>
      <c r="AC26" s="95" t="str">
        <f>IFERROR((S26-MIN($S$4:$S$37))/(MAX($S$4:$S$37)-MIN($S$4:$S$37)),"")</f>
        <v/>
      </c>
      <c r="AD26" s="12">
        <v>0.42880829015544042</v>
      </c>
      <c r="AF26" s="12">
        <v>0.20540370072320827</v>
      </c>
      <c r="AG26" s="12">
        <v>0.45847190227234241</v>
      </c>
      <c r="AH26" s="12" t="s">
        <v>137</v>
      </c>
      <c r="AI26" s="95" t="str">
        <f t="shared" si="2"/>
        <v/>
      </c>
      <c r="AK26" s="17" t="s">
        <v>26</v>
      </c>
      <c r="AL26" s="96">
        <f t="shared" si="3"/>
        <v>0.33193780149777535</v>
      </c>
      <c r="AM26" s="96">
        <f t="shared" si="4"/>
        <v>21</v>
      </c>
    </row>
    <row r="27" spans="1:39" x14ac:dyDescent="0.2">
      <c r="A27" s="41" t="s">
        <v>12</v>
      </c>
      <c r="B27" s="14">
        <v>29.402339589378201</v>
      </c>
      <c r="C27" s="14">
        <v>48.0030821630722</v>
      </c>
      <c r="D27" s="14" t="s">
        <v>137</v>
      </c>
      <c r="E27" s="14">
        <v>23.241429999999998</v>
      </c>
      <c r="F27" s="14" t="s">
        <v>137</v>
      </c>
      <c r="G27" s="14" t="s">
        <v>137</v>
      </c>
      <c r="H27" s="14" t="s">
        <v>137</v>
      </c>
      <c r="I27" s="14" t="str">
        <f>IF(VLOOKUP(A27,'[1]Ind 1.4.2'!$A$4:$D$48,4,FALSE)=0,"",VLOOKUP(A27,'[1]Ind 1.4.2'!$A$4:$D$48,4,FALSE))</f>
        <v/>
      </c>
      <c r="J27" s="14">
        <v>66.599999999999994</v>
      </c>
      <c r="L27" s="14">
        <v>29.402339589378201</v>
      </c>
      <c r="M27" s="14">
        <v>48.0030821630722</v>
      </c>
      <c r="N27" s="14" t="s">
        <v>137</v>
      </c>
      <c r="O27" s="14">
        <v>23.241429999999998</v>
      </c>
      <c r="P27" s="14" t="s">
        <v>137</v>
      </c>
      <c r="Q27" s="14" t="s">
        <v>137</v>
      </c>
      <c r="R27" s="14" t="s">
        <v>137</v>
      </c>
      <c r="S27" s="14" t="str">
        <f t="shared" si="0"/>
        <v/>
      </c>
      <c r="T27" s="14">
        <v>66.599999999999994</v>
      </c>
      <c r="V27" s="12">
        <v>0.57175255611471421</v>
      </c>
      <c r="W27" s="12">
        <v>0.39567860667966903</v>
      </c>
      <c r="X27" s="12" t="s">
        <v>137</v>
      </c>
      <c r="Y27" s="12">
        <v>0.71164851289576148</v>
      </c>
      <c r="Z27" s="12" t="s">
        <v>137</v>
      </c>
      <c r="AA27" s="12" t="s">
        <v>137</v>
      </c>
      <c r="AB27" s="12" t="s">
        <v>137</v>
      </c>
      <c r="AC27" s="95" t="str">
        <f t="shared" si="1"/>
        <v/>
      </c>
      <c r="AD27" s="12">
        <v>1</v>
      </c>
      <c r="AF27" s="12">
        <v>0.48371558139719162</v>
      </c>
      <c r="AG27" s="12">
        <v>0.71164851289576148</v>
      </c>
      <c r="AH27" s="12" t="s">
        <v>137</v>
      </c>
      <c r="AI27" s="95" t="str">
        <f t="shared" si="2"/>
        <v/>
      </c>
      <c r="AK27" s="17" t="s">
        <v>12</v>
      </c>
      <c r="AL27" s="96">
        <f t="shared" si="3"/>
        <v>0.59768204714647655</v>
      </c>
      <c r="AM27" s="96">
        <f t="shared" si="4"/>
        <v>3</v>
      </c>
    </row>
    <row r="28" spans="1:39" x14ac:dyDescent="0.2">
      <c r="A28" s="41" t="s">
        <v>27</v>
      </c>
      <c r="B28" s="14">
        <v>27.432695290954602</v>
      </c>
      <c r="C28" s="14">
        <v>48.158191904040201</v>
      </c>
      <c r="D28" s="14">
        <v>40.071183412453976</v>
      </c>
      <c r="E28" s="14">
        <v>10.880239999999999</v>
      </c>
      <c r="F28" s="14">
        <v>15.587102999999999</v>
      </c>
      <c r="G28" s="14">
        <v>22.105263157894736</v>
      </c>
      <c r="H28" s="14">
        <v>17.780444025993347</v>
      </c>
      <c r="I28" s="14">
        <f>IF(VLOOKUP(A28,'[1]Ind 1.4.2'!$A$4:$D$48,4,FALSE)=0,"",VLOOKUP(A28,'[1]Ind 1.4.2'!$A$4:$D$48,4,FALSE))</f>
        <v>24</v>
      </c>
      <c r="J28" s="14">
        <v>32.71</v>
      </c>
      <c r="L28" s="14">
        <v>27.432695290954602</v>
      </c>
      <c r="M28" s="14">
        <v>48.158191904040201</v>
      </c>
      <c r="N28" s="14">
        <v>40.071183412453976</v>
      </c>
      <c r="O28" s="14">
        <v>10.880239999999999</v>
      </c>
      <c r="P28" s="14">
        <v>15.587102999999999</v>
      </c>
      <c r="Q28" s="14">
        <v>22.105263157894736</v>
      </c>
      <c r="R28" s="14">
        <v>17.780444025993347</v>
      </c>
      <c r="S28" s="14">
        <f>I28</f>
        <v>24</v>
      </c>
      <c r="T28" s="14">
        <v>32.71</v>
      </c>
      <c r="V28" s="12">
        <v>0.50809448548692215</v>
      </c>
      <c r="W28" s="12">
        <v>0.39971730553175894</v>
      </c>
      <c r="X28" s="12">
        <v>0.26245890610828571</v>
      </c>
      <c r="Y28" s="12">
        <v>7.7445371942803987E-2</v>
      </c>
      <c r="Z28" s="12">
        <v>0.1121199566826678</v>
      </c>
      <c r="AA28" s="12">
        <v>1.1538814641887564E-2</v>
      </c>
      <c r="AB28" s="12">
        <v>0</v>
      </c>
      <c r="AC28" s="95">
        <f t="shared" si="1"/>
        <v>8.4507042253521125E-2</v>
      </c>
      <c r="AD28" s="12">
        <v>0.29761658031088084</v>
      </c>
      <c r="AF28" s="12">
        <v>0.45390589550934057</v>
      </c>
      <c r="AG28" s="12">
        <v>0.16995213902554485</v>
      </c>
      <c r="AH28" s="12">
        <v>6.1829385662277685E-2</v>
      </c>
      <c r="AI28" s="95">
        <f t="shared" si="2"/>
        <v>0.12737454085480066</v>
      </c>
      <c r="AK28" s="17" t="s">
        <v>27</v>
      </c>
      <c r="AL28" s="96">
        <f t="shared" si="3"/>
        <v>0.20326549026299096</v>
      </c>
      <c r="AM28" s="96">
        <f t="shared" si="4"/>
        <v>29</v>
      </c>
    </row>
    <row r="29" spans="1:39" x14ac:dyDescent="0.2">
      <c r="A29" s="41" t="s">
        <v>14</v>
      </c>
      <c r="B29" s="14">
        <v>24.801278139220301</v>
      </c>
      <c r="C29" s="14">
        <v>39.1414367757842</v>
      </c>
      <c r="D29" s="14">
        <v>31.408939409978334</v>
      </c>
      <c r="E29" s="14">
        <v>12.684989999999999</v>
      </c>
      <c r="F29" s="14">
        <v>16.858388099999999</v>
      </c>
      <c r="G29" s="14">
        <v>21.50537634408602</v>
      </c>
      <c r="H29" s="14">
        <v>31.541690230369568</v>
      </c>
      <c r="I29" s="14">
        <f>IF(VLOOKUP(A29,'[1]Ind 1.4.2'!$A$4:$D$48,4,FALSE)=0,"",VLOOKUP(A29,'[1]Ind 1.4.2'!$A$4:$D$48,4,FALSE))</f>
        <v>25</v>
      </c>
      <c r="J29" s="14" t="s">
        <v>137</v>
      </c>
      <c r="L29" s="14">
        <v>24.801278139220301</v>
      </c>
      <c r="M29" s="14">
        <v>39.1414367757842</v>
      </c>
      <c r="N29" s="14">
        <v>31.408939409978334</v>
      </c>
      <c r="O29" s="14">
        <v>12.684989999999999</v>
      </c>
      <c r="P29" s="14">
        <v>16.858388099999999</v>
      </c>
      <c r="Q29" s="14">
        <v>21.50537634408602</v>
      </c>
      <c r="R29" s="14">
        <v>31.541690230369568</v>
      </c>
      <c r="S29" s="14">
        <f t="shared" si="0"/>
        <v>25</v>
      </c>
      <c r="T29" s="14" t="s">
        <v>137</v>
      </c>
      <c r="V29" s="12">
        <v>0.42304819614912004</v>
      </c>
      <c r="W29" s="12">
        <v>0.1649418597164268</v>
      </c>
      <c r="X29" s="12">
        <v>0</v>
      </c>
      <c r="Y29" s="12">
        <v>0.17003986475739952</v>
      </c>
      <c r="Z29" s="12">
        <v>0.13404705480012391</v>
      </c>
      <c r="AA29" s="12">
        <v>0</v>
      </c>
      <c r="AB29" s="12">
        <v>0.2658440934035487</v>
      </c>
      <c r="AC29" s="95">
        <f t="shared" si="1"/>
        <v>9.8591549295774641E-2</v>
      </c>
      <c r="AD29" s="12" t="s">
        <v>137</v>
      </c>
      <c r="AF29" s="12">
        <v>0.29399502793277343</v>
      </c>
      <c r="AG29" s="12">
        <v>8.5019932378699759E-2</v>
      </c>
      <c r="AH29" s="12">
        <v>6.7023527400061955E-2</v>
      </c>
      <c r="AI29" s="95">
        <f t="shared" si="2"/>
        <v>0.18221782134966166</v>
      </c>
      <c r="AK29" s="17" t="s">
        <v>14</v>
      </c>
      <c r="AL29" s="96">
        <f t="shared" si="3"/>
        <v>0.1570640772652992</v>
      </c>
      <c r="AM29" s="96">
        <f t="shared" si="4"/>
        <v>33</v>
      </c>
    </row>
    <row r="30" spans="1:39" x14ac:dyDescent="0.2">
      <c r="A30" s="41" t="s">
        <v>33</v>
      </c>
      <c r="B30" s="14">
        <v>22.402441041366899</v>
      </c>
      <c r="C30" s="14">
        <v>39.494055556335397</v>
      </c>
      <c r="D30" s="14">
        <v>32.770244005091129</v>
      </c>
      <c r="E30" s="14" t="s">
        <v>137</v>
      </c>
      <c r="F30" s="14">
        <v>20.650005499999999</v>
      </c>
      <c r="G30" s="14">
        <v>22.916666666666668</v>
      </c>
      <c r="H30" s="14">
        <v>31.037548184394836</v>
      </c>
      <c r="I30" s="14">
        <f>IF(VLOOKUP(A30,'[1]Ind 1.4.2'!$A$4:$D$48,4,FALSE)=0,"",VLOOKUP(A30,'[1]Ind 1.4.2'!$A$4:$D$48,4,FALSE))</f>
        <v>44</v>
      </c>
      <c r="J30" s="14" t="s">
        <v>137</v>
      </c>
      <c r="L30" s="14">
        <v>22.402441041366899</v>
      </c>
      <c r="M30" s="14">
        <v>39.494055556335397</v>
      </c>
      <c r="N30" s="14">
        <v>32.770244005091129</v>
      </c>
      <c r="O30" s="14" t="s">
        <v>137</v>
      </c>
      <c r="P30" s="14">
        <v>20.650005499999999</v>
      </c>
      <c r="Q30" s="14">
        <v>22.916666666666668</v>
      </c>
      <c r="R30" s="14">
        <v>31.037548184394836</v>
      </c>
      <c r="S30" s="14">
        <f t="shared" si="0"/>
        <v>44</v>
      </c>
      <c r="T30" s="14" t="s">
        <v>137</v>
      </c>
      <c r="V30" s="12">
        <v>0.34551879577873995</v>
      </c>
      <c r="W30" s="12">
        <v>0.1741232370777058</v>
      </c>
      <c r="X30" s="12">
        <v>4.1246415456707944E-2</v>
      </c>
      <c r="Y30" s="12" t="s">
        <v>137</v>
      </c>
      <c r="Z30" s="12">
        <v>0.19944479033061491</v>
      </c>
      <c r="AA30" s="12">
        <v>2.7146150012459555E-2</v>
      </c>
      <c r="AB30" s="12">
        <v>0.25610491839219385</v>
      </c>
      <c r="AC30" s="95">
        <f t="shared" si="1"/>
        <v>0.36619718309859156</v>
      </c>
      <c r="AD30" s="12" t="s">
        <v>137</v>
      </c>
      <c r="AF30" s="12">
        <v>0.25982101642822286</v>
      </c>
      <c r="AG30" s="12">
        <v>4.1246415456707944E-2</v>
      </c>
      <c r="AH30" s="12">
        <v>0.11329547017153724</v>
      </c>
      <c r="AI30" s="95">
        <f t="shared" si="2"/>
        <v>0.31115105074539273</v>
      </c>
      <c r="AK30" s="17" t="s">
        <v>33</v>
      </c>
      <c r="AL30" s="96">
        <f t="shared" si="3"/>
        <v>0.1813784882004652</v>
      </c>
      <c r="AM30" s="96">
        <f t="shared" si="4"/>
        <v>32</v>
      </c>
    </row>
    <row r="31" spans="1:39" x14ac:dyDescent="0.2">
      <c r="A31" s="41" t="s">
        <v>6</v>
      </c>
      <c r="B31" s="14">
        <v>22.461316844081299</v>
      </c>
      <c r="C31" s="14">
        <v>56.330824853847297</v>
      </c>
      <c r="D31" s="14">
        <v>50.352642536077568</v>
      </c>
      <c r="E31" s="14">
        <v>19.084300000000002</v>
      </c>
      <c r="F31" s="14">
        <v>27.380494499999998</v>
      </c>
      <c r="G31" s="14">
        <v>56.756756756756758</v>
      </c>
      <c r="H31" s="14">
        <v>45.216214656829834</v>
      </c>
      <c r="I31" s="14">
        <f>IF(VLOOKUP(A31,'[1]Ind 1.4.2'!$A$4:$D$48,4,FALSE)=0,"",VLOOKUP(A31,'[1]Ind 1.4.2'!$A$4:$D$48,4,FALSE))</f>
        <v>51</v>
      </c>
      <c r="J31" s="14">
        <v>57.17</v>
      </c>
      <c r="L31" s="14">
        <v>22.461316844081299</v>
      </c>
      <c r="M31" s="14">
        <v>56.330824853847297</v>
      </c>
      <c r="N31" s="14">
        <v>50.352642536077568</v>
      </c>
      <c r="O31" s="14">
        <v>19.084300000000002</v>
      </c>
      <c r="P31" s="14">
        <v>27.380494499999998</v>
      </c>
      <c r="Q31" s="14">
        <v>56.756756756756758</v>
      </c>
      <c r="R31" s="14">
        <v>45.216214656829834</v>
      </c>
      <c r="S31" s="14">
        <f t="shared" si="0"/>
        <v>51</v>
      </c>
      <c r="T31" s="14">
        <v>57.17</v>
      </c>
      <c r="V31" s="12">
        <v>0.34742163681986643</v>
      </c>
      <c r="W31" s="12">
        <v>0.61251376245929123</v>
      </c>
      <c r="X31" s="12">
        <v>0.57397870559812814</v>
      </c>
      <c r="Y31" s="12">
        <v>0.49836282572892998</v>
      </c>
      <c r="Z31" s="12">
        <v>0.31553212013685505</v>
      </c>
      <c r="AA31" s="12">
        <v>0.67805981910143398</v>
      </c>
      <c r="AB31" s="12">
        <v>0.53001286815600901</v>
      </c>
      <c r="AC31" s="95">
        <f t="shared" si="1"/>
        <v>0.46478873239436619</v>
      </c>
      <c r="AD31" s="12">
        <v>0.80455958549222806</v>
      </c>
      <c r="AF31" s="12">
        <v>0.47996769963957886</v>
      </c>
      <c r="AG31" s="12">
        <v>0.53617076566352906</v>
      </c>
      <c r="AH31" s="12">
        <v>0.49679596961914452</v>
      </c>
      <c r="AI31" s="95">
        <f t="shared" si="2"/>
        <v>0.59978706201420107</v>
      </c>
      <c r="AK31" s="17" t="s">
        <v>6</v>
      </c>
      <c r="AL31" s="96">
        <f t="shared" si="3"/>
        <v>0.52818037423411335</v>
      </c>
      <c r="AM31" s="96">
        <f t="shared" si="4"/>
        <v>9</v>
      </c>
    </row>
    <row r="32" spans="1:39" x14ac:dyDescent="0.2">
      <c r="A32" s="41" t="s">
        <v>19</v>
      </c>
      <c r="B32" s="14">
        <v>31.815287041564901</v>
      </c>
      <c r="C32" s="14">
        <v>67.471228996113297</v>
      </c>
      <c r="D32" s="14" t="s">
        <v>137</v>
      </c>
      <c r="E32" s="14">
        <v>21.289169999999999</v>
      </c>
      <c r="F32" s="14" t="s">
        <v>137</v>
      </c>
      <c r="G32" s="14" t="s">
        <v>137</v>
      </c>
      <c r="H32" s="14" t="s">
        <v>137</v>
      </c>
      <c r="I32" s="14">
        <f>IF(VLOOKUP(A32,'[1]Ind 1.4.2'!$A$4:$D$48,4,FALSE)=0,"",VLOOKUP(A32,'[1]Ind 1.4.2'!$A$4:$D$48,4,FALSE))</f>
        <v>46</v>
      </c>
      <c r="J32" s="14">
        <v>38.56</v>
      </c>
      <c r="L32" s="14">
        <v>31.815287041564901</v>
      </c>
      <c r="M32" s="14">
        <v>67.471228996113297</v>
      </c>
      <c r="N32" s="14" t="s">
        <v>137</v>
      </c>
      <c r="O32" s="14">
        <v>21.289169999999999</v>
      </c>
      <c r="P32" s="14" t="s">
        <v>137</v>
      </c>
      <c r="Q32" s="14" t="s">
        <v>137</v>
      </c>
      <c r="R32" s="14" t="s">
        <v>137</v>
      </c>
      <c r="S32" s="14">
        <f t="shared" si="0"/>
        <v>46</v>
      </c>
      <c r="T32" s="14">
        <v>38.56</v>
      </c>
      <c r="V32" s="12">
        <v>0.64973799716891278</v>
      </c>
      <c r="W32" s="12">
        <v>0.90258411613533207</v>
      </c>
      <c r="X32" s="12" t="s">
        <v>137</v>
      </c>
      <c r="Y32" s="12">
        <v>0.61148587289453016</v>
      </c>
      <c r="Z32" s="12" t="s">
        <v>137</v>
      </c>
      <c r="AA32" s="12" t="s">
        <v>137</v>
      </c>
      <c r="AB32" s="12" t="s">
        <v>137</v>
      </c>
      <c r="AC32" s="95">
        <f t="shared" si="1"/>
        <v>0.39436619718309857</v>
      </c>
      <c r="AD32" s="12">
        <v>0.41886010362694309</v>
      </c>
      <c r="AF32" s="12">
        <v>0.77616105665212243</v>
      </c>
      <c r="AG32" s="12">
        <v>0.61148587289453016</v>
      </c>
      <c r="AH32" s="12" t="s">
        <v>137</v>
      </c>
      <c r="AI32" s="95">
        <f t="shared" si="2"/>
        <v>0.40661315040502083</v>
      </c>
      <c r="AK32" s="17" t="s">
        <v>19</v>
      </c>
      <c r="AL32" s="96">
        <f>IF(COUNT(AF32:AI32)&gt;1,SUM(AF32:AI32)/COUNT(AF32:AI32), "")</f>
        <v>0.59808669331722453</v>
      </c>
      <c r="AM32" s="96">
        <f t="shared" si="4"/>
        <v>2</v>
      </c>
    </row>
    <row r="33" spans="1:39" x14ac:dyDescent="0.2">
      <c r="A33" s="41" t="s">
        <v>125</v>
      </c>
      <c r="B33" s="14">
        <v>19.894519790548699</v>
      </c>
      <c r="C33" s="14">
        <v>49.610609175266902</v>
      </c>
      <c r="D33" s="14">
        <v>64.413130926732421</v>
      </c>
      <c r="E33" s="14">
        <v>16.089469999999999</v>
      </c>
      <c r="F33" s="14">
        <v>16.462017600000003</v>
      </c>
      <c r="G33" s="14">
        <v>43.18181818181818</v>
      </c>
      <c r="H33" s="14">
        <v>26.04404091835022</v>
      </c>
      <c r="I33" s="14">
        <f>IF(VLOOKUP(A33,'[1]Ind 1.4.2'!$A$4:$D$48,4,FALSE)=0,"",VLOOKUP(A33,'[1]Ind 1.4.2'!$A$4:$D$48,4,FALSE))</f>
        <v>54</v>
      </c>
      <c r="J33" s="14">
        <v>54.55</v>
      </c>
      <c r="L33" s="14">
        <v>19.894519790548699</v>
      </c>
      <c r="M33" s="14">
        <v>49.610609175266902</v>
      </c>
      <c r="N33" s="14">
        <v>64.413130926732421</v>
      </c>
      <c r="O33" s="14">
        <v>16.089469999999999</v>
      </c>
      <c r="P33" s="14">
        <v>16.462017600000003</v>
      </c>
      <c r="Q33" s="14">
        <v>43.18181818181818</v>
      </c>
      <c r="R33" s="14">
        <v>26.04404091835022</v>
      </c>
      <c r="S33" s="14">
        <f t="shared" si="0"/>
        <v>54</v>
      </c>
      <c r="T33" s="14">
        <v>54.55</v>
      </c>
      <c r="V33" s="12">
        <v>0.26446384172368503</v>
      </c>
      <c r="W33" s="12">
        <v>0.43753489151605202</v>
      </c>
      <c r="X33" s="12">
        <v>1</v>
      </c>
      <c r="Y33" s="12">
        <v>0.34471009548045489</v>
      </c>
      <c r="Z33" s="12">
        <v>0.1272104649239702</v>
      </c>
      <c r="AA33" s="12">
        <v>0.41694606166323084</v>
      </c>
      <c r="AB33" s="12">
        <v>0.15963877046269112</v>
      </c>
      <c r="AC33" s="95">
        <f t="shared" si="1"/>
        <v>0.50704225352112675</v>
      </c>
      <c r="AD33" s="12">
        <v>0.75025906735751302</v>
      </c>
      <c r="AF33" s="12">
        <v>0.35099936661986852</v>
      </c>
      <c r="AG33" s="12">
        <v>0.67235504774022747</v>
      </c>
      <c r="AH33" s="12">
        <v>0.27207826329360052</v>
      </c>
      <c r="AI33" s="95">
        <f t="shared" si="2"/>
        <v>0.47231336378044358</v>
      </c>
      <c r="AK33" s="17" t="s">
        <v>7</v>
      </c>
      <c r="AL33" s="96">
        <f t="shared" si="3"/>
        <v>0.44193651035853498</v>
      </c>
      <c r="AM33" s="96">
        <f t="shared" si="4"/>
        <v>15</v>
      </c>
    </row>
    <row r="34" spans="1:39" x14ac:dyDescent="0.2">
      <c r="A34" s="41" t="s">
        <v>20</v>
      </c>
      <c r="B34" s="14">
        <v>26.815143616979299</v>
      </c>
      <c r="C34" s="14">
        <v>61.117821030953401</v>
      </c>
      <c r="D34" s="14">
        <v>52.949136868437762</v>
      </c>
      <c r="E34" s="14">
        <v>18.61608</v>
      </c>
      <c r="F34" s="14">
        <v>31.183292099999999</v>
      </c>
      <c r="G34" s="14">
        <v>47.826086956521742</v>
      </c>
      <c r="H34" s="14">
        <v>40.542855858802795</v>
      </c>
      <c r="I34" s="14">
        <f>IF(VLOOKUP(A34,'[1]Ind 1.4.2'!$A$4:$D$48,4,FALSE)=0,"",VLOOKUP(A34,'[1]Ind 1.4.2'!$A$4:$D$48,4,FALSE))</f>
        <v>40</v>
      </c>
      <c r="J34" s="14">
        <v>21.1</v>
      </c>
      <c r="L34" s="14">
        <v>26.815143616979299</v>
      </c>
      <c r="M34" s="14">
        <v>61.117821030953401</v>
      </c>
      <c r="N34" s="14">
        <v>52.949136868437762</v>
      </c>
      <c r="O34" s="14">
        <v>18.61608</v>
      </c>
      <c r="P34" s="14">
        <v>31.183292099999999</v>
      </c>
      <c r="Q34" s="14">
        <v>47.826086956521742</v>
      </c>
      <c r="R34" s="14">
        <v>40.542855858802795</v>
      </c>
      <c r="S34" s="14">
        <f t="shared" si="0"/>
        <v>40</v>
      </c>
      <c r="T34" s="14">
        <v>21.1</v>
      </c>
      <c r="V34" s="12">
        <v>0.48813547658887163</v>
      </c>
      <c r="W34" s="12">
        <v>0.73715606954318691</v>
      </c>
      <c r="X34" s="12">
        <v>0.65265035950130346</v>
      </c>
      <c r="Y34" s="12">
        <v>0.47434033318112551</v>
      </c>
      <c r="Z34" s="12">
        <v>0.38112269151697004</v>
      </c>
      <c r="AA34" s="12">
        <v>0.50627850789282658</v>
      </c>
      <c r="AB34" s="12">
        <v>0.4397314492816119</v>
      </c>
      <c r="AC34" s="95">
        <f t="shared" si="1"/>
        <v>0.30985915492957744</v>
      </c>
      <c r="AD34" s="12">
        <v>5.6994818652849749E-2</v>
      </c>
      <c r="AF34" s="12">
        <v>0.6126457730660293</v>
      </c>
      <c r="AG34" s="12">
        <v>0.56349534634121445</v>
      </c>
      <c r="AH34" s="12">
        <v>0.44370059970489828</v>
      </c>
      <c r="AI34" s="95">
        <f t="shared" si="2"/>
        <v>0.26886180762134632</v>
      </c>
      <c r="AK34" s="17" t="s">
        <v>20</v>
      </c>
      <c r="AL34" s="96">
        <f t="shared" si="3"/>
        <v>0.47217588168337205</v>
      </c>
      <c r="AM34" s="96">
        <f t="shared" si="4"/>
        <v>13</v>
      </c>
    </row>
    <row r="35" spans="1:39" x14ac:dyDescent="0.2">
      <c r="A35" s="41" t="s">
        <v>15</v>
      </c>
      <c r="B35" s="14">
        <v>31.055691845003899</v>
      </c>
      <c r="C35" s="14">
        <v>41.348533669562002</v>
      </c>
      <c r="D35" s="14">
        <v>35.444451396053744</v>
      </c>
      <c r="E35" s="14">
        <v>15.236130000000001</v>
      </c>
      <c r="F35" s="14">
        <v>17.526411399999997</v>
      </c>
      <c r="G35" s="14">
        <v>23.404255319148938</v>
      </c>
      <c r="H35" s="14">
        <v>34.547451138496399</v>
      </c>
      <c r="I35" s="14">
        <f>IF(VLOOKUP(A35,'[1]Ind 1.4.2'!$A$4:$D$48,4,FALSE)=0,"",VLOOKUP(A35,'[1]Ind 1.4.2'!$A$4:$D$48,4,FALSE))</f>
        <v>42</v>
      </c>
      <c r="J35" s="14">
        <v>35.270000000000003</v>
      </c>
      <c r="L35" s="14">
        <v>31.055691845003899</v>
      </c>
      <c r="M35" s="14">
        <v>41.348533669562002</v>
      </c>
      <c r="N35" s="14">
        <v>35.444451396053744</v>
      </c>
      <c r="O35" s="14">
        <v>15.236130000000001</v>
      </c>
      <c r="P35" s="14">
        <v>17.526411399999997</v>
      </c>
      <c r="Q35" s="14">
        <v>23.404255319148938</v>
      </c>
      <c r="R35" s="14">
        <v>34.547451138496399</v>
      </c>
      <c r="S35" s="14">
        <f t="shared" si="0"/>
        <v>42</v>
      </c>
      <c r="T35" s="14">
        <v>35.270000000000003</v>
      </c>
      <c r="V35" s="12">
        <v>0.62518820170081113</v>
      </c>
      <c r="W35" s="12">
        <v>0.22240955733311274</v>
      </c>
      <c r="X35" s="12">
        <v>0.12227271145323591</v>
      </c>
      <c r="Y35" s="12">
        <v>0.30092863849283513</v>
      </c>
      <c r="Z35" s="12">
        <v>0.14556910633981926</v>
      </c>
      <c r="AA35" s="12">
        <v>3.6524911060330574E-2</v>
      </c>
      <c r="AB35" s="12">
        <v>0.32391033041009926</v>
      </c>
      <c r="AC35" s="95">
        <f t="shared" si="1"/>
        <v>0.3380281690140845</v>
      </c>
      <c r="AD35" s="12">
        <v>0.35067357512953379</v>
      </c>
      <c r="AF35" s="12">
        <v>0.42379887951696193</v>
      </c>
      <c r="AG35" s="12">
        <v>0.21160067497303553</v>
      </c>
      <c r="AH35" s="12">
        <v>9.1047008700074913E-2</v>
      </c>
      <c r="AI35" s="95">
        <f t="shared" si="2"/>
        <v>0.33753735818457248</v>
      </c>
      <c r="AK35" s="17" t="s">
        <v>15</v>
      </c>
      <c r="AL35" s="96">
        <f t="shared" si="3"/>
        <v>0.26599598034366123</v>
      </c>
      <c r="AM35" s="96">
        <f t="shared" si="4"/>
        <v>25</v>
      </c>
    </row>
    <row r="36" spans="1:39" x14ac:dyDescent="0.2">
      <c r="A36" s="41" t="s">
        <v>3</v>
      </c>
      <c r="B36" s="14">
        <v>11.7117443332787</v>
      </c>
      <c r="C36" s="14">
        <v>32.806701240314297</v>
      </c>
      <c r="D36" s="14">
        <v>59.515431775316323</v>
      </c>
      <c r="E36" s="14" t="s">
        <v>137</v>
      </c>
      <c r="F36" s="14">
        <v>56.915543400000004</v>
      </c>
      <c r="G36" s="14">
        <v>73.493975903614455</v>
      </c>
      <c r="H36" s="14">
        <v>23.329815268516541</v>
      </c>
      <c r="I36" s="14">
        <f>IF(VLOOKUP(A36,'[1]Ind 1.4.2'!$A$4:$D$48,4,FALSE)=0,"",VLOOKUP(A36,'[1]Ind 1.4.2'!$A$4:$D$48,4,FALSE))</f>
        <v>66</v>
      </c>
      <c r="J36" s="14" t="s">
        <v>137</v>
      </c>
      <c r="L36" s="14">
        <v>11.7117443332787</v>
      </c>
      <c r="M36" s="14">
        <v>32.806701240314297</v>
      </c>
      <c r="N36" s="14">
        <v>59.515431775316323</v>
      </c>
      <c r="O36" s="14" t="s">
        <v>137</v>
      </c>
      <c r="P36" s="14">
        <v>56.915543400000004</v>
      </c>
      <c r="Q36" s="14">
        <v>73.493975903614455</v>
      </c>
      <c r="R36" s="14">
        <v>23.329815268516541</v>
      </c>
      <c r="S36" s="14">
        <f t="shared" si="0"/>
        <v>66</v>
      </c>
      <c r="T36" s="14" t="s">
        <v>137</v>
      </c>
      <c r="V36" s="12">
        <v>0</v>
      </c>
      <c r="W36" s="12">
        <v>0</v>
      </c>
      <c r="X36" s="12">
        <v>0.85160372285047925</v>
      </c>
      <c r="Y36" s="12" t="s">
        <v>137</v>
      </c>
      <c r="Z36" s="12">
        <v>0.82495200961260218</v>
      </c>
      <c r="AA36" s="12">
        <v>1</v>
      </c>
      <c r="AB36" s="12">
        <v>0.10720450350340743</v>
      </c>
      <c r="AC36" s="95">
        <f t="shared" si="1"/>
        <v>0.676056338028169</v>
      </c>
      <c r="AD36" s="12" t="s">
        <v>137</v>
      </c>
      <c r="AF36" s="12">
        <v>0</v>
      </c>
      <c r="AG36" s="12">
        <v>0.85160372285047925</v>
      </c>
      <c r="AH36" s="12">
        <v>0.91247600480630109</v>
      </c>
      <c r="AI36" s="95">
        <f t="shared" si="2"/>
        <v>0.39163042076578825</v>
      </c>
      <c r="AK36" s="17" t="s">
        <v>3</v>
      </c>
      <c r="AL36" s="96">
        <f t="shared" si="3"/>
        <v>0.53892753710564212</v>
      </c>
      <c r="AM36" s="96">
        <f t="shared" si="4"/>
        <v>8</v>
      </c>
    </row>
    <row r="37" spans="1:39" x14ac:dyDescent="0.2">
      <c r="A37" s="41" t="s">
        <v>126</v>
      </c>
      <c r="B37" s="14">
        <v>22.133110354304701</v>
      </c>
      <c r="C37" s="14">
        <v>36.433044115697498</v>
      </c>
      <c r="D37" s="14">
        <v>37.230044125980015</v>
      </c>
      <c r="E37" s="14">
        <v>9.7708100000000009</v>
      </c>
      <c r="F37" s="14">
        <v>30.045462399999998</v>
      </c>
      <c r="G37" s="14">
        <v>30.434782608695652</v>
      </c>
      <c r="H37" s="14">
        <v>22.863352298736572</v>
      </c>
      <c r="I37" s="14">
        <f>IF(VLOOKUP(A37,'[1]Ind 1.4.2'!$A$4:$D$48,4,FALSE)=0,"",VLOOKUP(A37,'[1]Ind 1.4.2'!$A$4:$D$48,4,FALSE))</f>
        <v>46</v>
      </c>
      <c r="J37" s="14" t="s">
        <v>137</v>
      </c>
      <c r="L37" s="14">
        <v>22.133110354304701</v>
      </c>
      <c r="M37" s="14">
        <v>36.433044115697498</v>
      </c>
      <c r="N37" s="14">
        <v>37.230044125980015</v>
      </c>
      <c r="O37" s="14">
        <v>9.7708100000000009</v>
      </c>
      <c r="P37" s="14">
        <v>30.045462399999998</v>
      </c>
      <c r="Q37" s="14">
        <v>30.434782608695652</v>
      </c>
      <c r="R37" s="14">
        <v>22.863352298736572</v>
      </c>
      <c r="S37" s="14">
        <f t="shared" si="0"/>
        <v>46</v>
      </c>
      <c r="T37" s="14" t="s">
        <v>137</v>
      </c>
      <c r="V37" s="12">
        <v>0.33681414189125419</v>
      </c>
      <c r="W37" s="12">
        <v>9.442157995167999E-2</v>
      </c>
      <c r="X37" s="12">
        <v>0.17637471025601956</v>
      </c>
      <c r="Y37" s="12">
        <v>2.052496293141929E-2</v>
      </c>
      <c r="Z37" s="12">
        <v>0.36149742927417677</v>
      </c>
      <c r="AA37" s="12">
        <v>0.17175700711817032</v>
      </c>
      <c r="AB37" s="12">
        <v>9.8193224767034903E-2</v>
      </c>
      <c r="AC37" s="95">
        <f t="shared" si="1"/>
        <v>0.39436619718309857</v>
      </c>
      <c r="AD37" s="12" t="s">
        <v>137</v>
      </c>
      <c r="AF37" s="12">
        <v>0.21561786092146709</v>
      </c>
      <c r="AG37" s="12">
        <v>9.844983659371942E-2</v>
      </c>
      <c r="AH37" s="12">
        <v>0.26662721819617352</v>
      </c>
      <c r="AI37" s="95">
        <f t="shared" si="2"/>
        <v>0.24627971097506673</v>
      </c>
      <c r="AK37" s="17" t="s">
        <v>31</v>
      </c>
      <c r="AL37" s="96">
        <f t="shared" si="3"/>
        <v>0.20674365667160668</v>
      </c>
      <c r="AM37" s="96">
        <f t="shared" si="4"/>
        <v>28</v>
      </c>
    </row>
    <row r="39" spans="1:39" x14ac:dyDescent="0.2">
      <c r="A39" s="43" t="s">
        <v>57</v>
      </c>
      <c r="B39" s="4"/>
      <c r="C39" s="4"/>
      <c r="D39" s="4"/>
      <c r="E39" s="4"/>
      <c r="F39" s="4"/>
      <c r="G39" s="4"/>
      <c r="H39" s="4"/>
      <c r="AK39" s="1"/>
    </row>
    <row r="40" spans="1:39" x14ac:dyDescent="0.2">
      <c r="A40" s="35" t="s">
        <v>58</v>
      </c>
      <c r="B40" s="4">
        <v>-1.7193059367367529E-2</v>
      </c>
      <c r="C40" s="4">
        <v>0.66695844480225874</v>
      </c>
      <c r="D40" s="4">
        <v>0.23324742109914837</v>
      </c>
      <c r="E40" s="4">
        <v>0.74111128010138105</v>
      </c>
      <c r="F40" s="4">
        <v>1.787281278065094</v>
      </c>
      <c r="G40" s="4">
        <v>1.0334373256340328</v>
      </c>
      <c r="H40" s="4">
        <v>1.3250786582904326</v>
      </c>
      <c r="I40" s="4">
        <v>0.94649400832041741</v>
      </c>
      <c r="J40" s="4">
        <v>0.47089442715328605</v>
      </c>
      <c r="K40" s="4"/>
      <c r="L40" s="4">
        <v>-1.7193059367367529E-2</v>
      </c>
      <c r="M40" s="4">
        <v>0.66695844480225874</v>
      </c>
      <c r="N40" s="4">
        <v>0.23324742109914837</v>
      </c>
      <c r="O40" s="4">
        <v>0.74111128010138105</v>
      </c>
      <c r="P40" s="4">
        <v>1.787281278065094</v>
      </c>
      <c r="Q40" s="4">
        <v>1.0334373256340328</v>
      </c>
      <c r="R40" s="4">
        <v>1.3250786582904326</v>
      </c>
      <c r="S40" s="4">
        <v>0.94649400832041741</v>
      </c>
      <c r="T40" s="4"/>
    </row>
    <row r="41" spans="1:39" x14ac:dyDescent="0.2">
      <c r="A41" s="35" t="s">
        <v>59</v>
      </c>
      <c r="B41" s="4">
        <v>1.0295524002801915</v>
      </c>
      <c r="C41" s="4">
        <v>-0.49771203835900302</v>
      </c>
      <c r="D41" s="4">
        <v>-0.72138834134580465</v>
      </c>
      <c r="E41" s="4">
        <v>-0.15031341906782592</v>
      </c>
      <c r="F41" s="4">
        <v>3.8773145847808252</v>
      </c>
      <c r="G41" s="4">
        <v>0.40107646538322461</v>
      </c>
      <c r="H41" s="4">
        <v>1.946606548057193</v>
      </c>
      <c r="I41" s="4">
        <v>1.8437807364606109</v>
      </c>
      <c r="J41" s="4">
        <v>-0.14744268240343272</v>
      </c>
      <c r="K41" s="4"/>
      <c r="L41" s="4">
        <v>1.0295524002801915</v>
      </c>
      <c r="M41" s="4">
        <v>-0.49771203835900302</v>
      </c>
      <c r="N41" s="4">
        <v>-0.72138834134580465</v>
      </c>
      <c r="O41" s="4">
        <v>-0.15031341906782592</v>
      </c>
      <c r="P41" s="4">
        <v>3.8773145847808252</v>
      </c>
      <c r="Q41" s="4">
        <v>0.40107646538322461</v>
      </c>
      <c r="R41" s="4">
        <v>1.946606548057193</v>
      </c>
      <c r="S41" s="4">
        <v>1.8437807364606109</v>
      </c>
      <c r="T41" s="4"/>
    </row>
  </sheetData>
  <mergeCells count="16">
    <mergeCell ref="AF1:AI1"/>
    <mergeCell ref="AB2:AD2"/>
    <mergeCell ref="V1:AD1"/>
    <mergeCell ref="X2:Y2"/>
    <mergeCell ref="Z2:AA2"/>
    <mergeCell ref="V2:W2"/>
    <mergeCell ref="L2:M2"/>
    <mergeCell ref="N2:O2"/>
    <mergeCell ref="P2:Q2"/>
    <mergeCell ref="L1:T1"/>
    <mergeCell ref="B1:J1"/>
    <mergeCell ref="H2:J2"/>
    <mergeCell ref="R2:T2"/>
    <mergeCell ref="D2:E2"/>
    <mergeCell ref="F2:G2"/>
    <mergeCell ref="B2:C2"/>
  </mergeCells>
  <conditionalFormatting sqref="B40:T40">
    <cfRule type="cellIs" dxfId="18" priority="3" operator="notBetween">
      <formula>-2</formula>
      <formula>2</formula>
    </cfRule>
  </conditionalFormatting>
  <conditionalFormatting sqref="B41:T41">
    <cfRule type="cellIs" dxfId="17" priority="2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AG41"/>
  <sheetViews>
    <sheetView topLeftCell="D1" zoomScale="90" zoomScaleNormal="90" workbookViewId="0">
      <selection activeCell="G26" sqref="G26"/>
    </sheetView>
  </sheetViews>
  <sheetFormatPr defaultRowHeight="12.75" x14ac:dyDescent="0.2"/>
  <cols>
    <col min="1" max="1" width="15.140625" style="4" customWidth="1"/>
    <col min="2" max="2" width="9.140625" style="4"/>
    <col min="3" max="3" width="9.5703125" style="4" customWidth="1"/>
    <col min="4" max="6" width="12.7109375" style="4" customWidth="1"/>
    <col min="7" max="7" width="12.42578125" style="4" customWidth="1"/>
    <col min="8" max="8" width="11.28515625" style="4" customWidth="1"/>
    <col min="9" max="9" width="3.5703125" style="10" customWidth="1"/>
    <col min="10" max="10" width="9.140625" style="4"/>
    <col min="11" max="11" width="9.5703125" style="4" customWidth="1"/>
    <col min="12" max="14" width="12.7109375" style="4" customWidth="1"/>
    <col min="15" max="15" width="12.42578125" style="4" customWidth="1"/>
    <col min="16" max="16" width="11.28515625" style="4" customWidth="1"/>
    <col min="17" max="17" width="2.85546875" style="4" customWidth="1"/>
    <col min="18" max="24" width="9.140625" style="4"/>
    <col min="25" max="25" width="3.140625" style="4" customWidth="1"/>
    <col min="26" max="32" width="9.140625" style="4"/>
    <col min="33" max="16384" width="9.140625" style="3"/>
  </cols>
  <sheetData>
    <row r="1" spans="1:33" ht="12.75" customHeight="1" x14ac:dyDescent="0.2">
      <c r="A1" s="12"/>
      <c r="B1" s="108" t="s">
        <v>35</v>
      </c>
      <c r="C1" s="109"/>
      <c r="D1" s="109"/>
      <c r="E1" s="109"/>
      <c r="F1" s="109"/>
      <c r="G1" s="109"/>
      <c r="H1" s="110"/>
      <c r="I1" s="56"/>
      <c r="J1" s="108" t="s">
        <v>54</v>
      </c>
      <c r="K1" s="109"/>
      <c r="L1" s="109"/>
      <c r="M1" s="109"/>
      <c r="N1" s="109"/>
      <c r="O1" s="109"/>
      <c r="P1" s="110"/>
      <c r="R1" s="105" t="s">
        <v>34</v>
      </c>
      <c r="S1" s="106"/>
      <c r="T1" s="106"/>
      <c r="U1" s="106"/>
      <c r="V1" s="106"/>
      <c r="W1" s="106"/>
      <c r="X1" s="107"/>
      <c r="Z1" s="105" t="s">
        <v>39</v>
      </c>
      <c r="AA1" s="106"/>
      <c r="AB1" s="107"/>
      <c r="AC1" s="9"/>
      <c r="AD1" s="5"/>
    </row>
    <row r="2" spans="1:33" s="75" customFormat="1" ht="13.9" customHeight="1" thickBot="1" x14ac:dyDescent="0.25">
      <c r="A2" s="74"/>
      <c r="B2" s="111" t="s">
        <v>72</v>
      </c>
      <c r="C2" s="112"/>
      <c r="D2" s="111" t="s">
        <v>73</v>
      </c>
      <c r="E2" s="113"/>
      <c r="F2" s="112"/>
      <c r="G2" s="111" t="s">
        <v>74</v>
      </c>
      <c r="H2" s="112"/>
      <c r="I2" s="45"/>
      <c r="J2" s="111" t="s">
        <v>72</v>
      </c>
      <c r="K2" s="112"/>
      <c r="L2" s="111" t="s">
        <v>73</v>
      </c>
      <c r="M2" s="113"/>
      <c r="N2" s="112"/>
      <c r="O2" s="111" t="s">
        <v>74</v>
      </c>
      <c r="P2" s="112"/>
      <c r="R2" s="111" t="s">
        <v>72</v>
      </c>
      <c r="S2" s="112"/>
      <c r="T2" s="111" t="s">
        <v>73</v>
      </c>
      <c r="U2" s="113"/>
      <c r="V2" s="112"/>
      <c r="W2" s="111" t="s">
        <v>74</v>
      </c>
      <c r="X2" s="112"/>
      <c r="Z2" s="66" t="s">
        <v>49</v>
      </c>
      <c r="AA2" s="67" t="s">
        <v>50</v>
      </c>
      <c r="AB2" s="66" t="s">
        <v>42</v>
      </c>
      <c r="AC2" s="76"/>
      <c r="AD2" s="77"/>
    </row>
    <row r="3" spans="1:33" s="8" customFormat="1" ht="111" customHeight="1" x14ac:dyDescent="0.2">
      <c r="A3" s="40"/>
      <c r="B3" s="13" t="s">
        <v>105</v>
      </c>
      <c r="C3" s="13" t="s">
        <v>106</v>
      </c>
      <c r="D3" s="13" t="s">
        <v>107</v>
      </c>
      <c r="E3" s="13" t="s">
        <v>108</v>
      </c>
      <c r="F3" s="13" t="s">
        <v>109</v>
      </c>
      <c r="G3" s="13" t="s">
        <v>110</v>
      </c>
      <c r="H3" s="13" t="s">
        <v>111</v>
      </c>
      <c r="I3" s="38"/>
      <c r="J3" s="13" t="s">
        <v>105</v>
      </c>
      <c r="K3" s="13" t="s">
        <v>106</v>
      </c>
      <c r="L3" s="13" t="s">
        <v>107</v>
      </c>
      <c r="M3" s="13" t="s">
        <v>108</v>
      </c>
      <c r="N3" s="13" t="s">
        <v>109</v>
      </c>
      <c r="O3" s="13" t="s">
        <v>110</v>
      </c>
      <c r="P3" s="13" t="s">
        <v>111</v>
      </c>
      <c r="Q3" s="7"/>
      <c r="R3" s="13" t="s">
        <v>105</v>
      </c>
      <c r="S3" s="13" t="s">
        <v>106</v>
      </c>
      <c r="T3" s="13" t="s">
        <v>107</v>
      </c>
      <c r="U3" s="13" t="s">
        <v>108</v>
      </c>
      <c r="V3" s="13" t="s">
        <v>109</v>
      </c>
      <c r="W3" s="13" t="s">
        <v>110</v>
      </c>
      <c r="X3" s="13" t="s">
        <v>111</v>
      </c>
      <c r="Y3" s="7"/>
      <c r="Z3" s="13"/>
      <c r="AA3" s="13"/>
      <c r="AB3" s="13"/>
      <c r="AC3" s="11"/>
      <c r="AD3" s="26"/>
      <c r="AE3" s="27" t="s">
        <v>38</v>
      </c>
      <c r="AF3" s="28" t="s">
        <v>40</v>
      </c>
    </row>
    <row r="4" spans="1:33" x14ac:dyDescent="0.2">
      <c r="A4" s="41" t="s">
        <v>32</v>
      </c>
      <c r="B4" s="57">
        <v>0.01</v>
      </c>
      <c r="C4" s="57">
        <v>0.99708311886508649</v>
      </c>
      <c r="D4" s="14">
        <v>78.091198205947876</v>
      </c>
      <c r="E4" s="59" t="s">
        <v>137</v>
      </c>
      <c r="F4" s="14" t="s">
        <v>137</v>
      </c>
      <c r="G4" s="14">
        <v>16.8</v>
      </c>
      <c r="H4" s="14">
        <v>18.279464542865753</v>
      </c>
      <c r="I4" s="39"/>
      <c r="J4" s="57">
        <v>0.01</v>
      </c>
      <c r="K4" s="57">
        <v>0.99708311886508649</v>
      </c>
      <c r="L4" s="57">
        <v>78.091198205947876</v>
      </c>
      <c r="M4" s="60" t="s">
        <v>137</v>
      </c>
      <c r="N4" s="60" t="s">
        <v>137</v>
      </c>
      <c r="O4" s="60">
        <v>16.8</v>
      </c>
      <c r="P4" s="57">
        <v>18.279464542865753</v>
      </c>
      <c r="R4" s="12">
        <v>3.3783783783783786E-3</v>
      </c>
      <c r="S4" s="12">
        <v>8.2123510591178034E-2</v>
      </c>
      <c r="T4" s="12">
        <v>0.79954427168874465</v>
      </c>
      <c r="U4" s="61" t="s">
        <v>137</v>
      </c>
      <c r="V4" s="61" t="s">
        <v>137</v>
      </c>
      <c r="W4" s="61">
        <v>0.19306511540537374</v>
      </c>
      <c r="X4" s="12">
        <v>0.48307281439476313</v>
      </c>
      <c r="Z4" s="12">
        <v>4.2750944484778203E-2</v>
      </c>
      <c r="AA4" s="12" t="s">
        <v>137</v>
      </c>
      <c r="AB4" s="12">
        <v>0.33806896490006844</v>
      </c>
      <c r="AD4" s="29" t="s">
        <v>32</v>
      </c>
      <c r="AE4" s="31">
        <v>0.19040995469242333</v>
      </c>
      <c r="AF4" s="32">
        <v>30</v>
      </c>
      <c r="AG4" s="23"/>
    </row>
    <row r="5" spans="1:33" x14ac:dyDescent="0.2">
      <c r="A5" s="41" t="s">
        <v>22</v>
      </c>
      <c r="B5" s="57">
        <v>0.46</v>
      </c>
      <c r="C5" s="57">
        <v>2.8163686520663855</v>
      </c>
      <c r="D5" s="14">
        <v>81.900149583816528</v>
      </c>
      <c r="E5" s="59">
        <v>41.074299999999994</v>
      </c>
      <c r="F5" s="14">
        <v>8.57</v>
      </c>
      <c r="G5" s="14">
        <v>25.466620241000001</v>
      </c>
      <c r="H5" s="14">
        <v>11.512144654989243</v>
      </c>
      <c r="I5" s="39"/>
      <c r="J5" s="57">
        <v>0.46</v>
      </c>
      <c r="K5" s="57">
        <v>2.8163686520663855</v>
      </c>
      <c r="L5" s="57">
        <v>81.900149583816528</v>
      </c>
      <c r="M5" s="60">
        <v>41.074299999999994</v>
      </c>
      <c r="N5" s="60">
        <v>8.57</v>
      </c>
      <c r="O5" s="60">
        <v>25.466620241000001</v>
      </c>
      <c r="P5" s="57">
        <v>11.512144654989243</v>
      </c>
      <c r="R5" s="12">
        <v>0.7635135135135136</v>
      </c>
      <c r="S5" s="12">
        <v>0.39275187746390394</v>
      </c>
      <c r="T5" s="12">
        <v>0.87224010981344779</v>
      </c>
      <c r="U5" s="61">
        <v>0.41071915085783828</v>
      </c>
      <c r="V5" s="61">
        <v>0.29687499999999994</v>
      </c>
      <c r="W5" s="61">
        <v>0.44749845226464458</v>
      </c>
      <c r="X5" s="12">
        <v>0.75433446463759801</v>
      </c>
      <c r="Z5" s="12">
        <v>0.57813269548870871</v>
      </c>
      <c r="AA5" s="12">
        <v>0.52661142022376206</v>
      </c>
      <c r="AB5" s="12">
        <v>0.60091645845112129</v>
      </c>
      <c r="AD5" s="29" t="s">
        <v>22</v>
      </c>
      <c r="AE5" s="31">
        <v>0.56855352472119736</v>
      </c>
      <c r="AF5" s="32">
        <v>4</v>
      </c>
      <c r="AG5" s="23" t="s">
        <v>51</v>
      </c>
    </row>
    <row r="6" spans="1:33" x14ac:dyDescent="0.2">
      <c r="A6" s="41" t="s">
        <v>23</v>
      </c>
      <c r="B6" s="57">
        <v>0.16</v>
      </c>
      <c r="C6" s="57">
        <v>1.1694535754532562</v>
      </c>
      <c r="D6" s="14">
        <v>86.291444301605225</v>
      </c>
      <c r="E6" s="59">
        <v>20.851900000000004</v>
      </c>
      <c r="F6" s="14">
        <v>12.38</v>
      </c>
      <c r="G6" s="14">
        <v>21.454902492999999</v>
      </c>
      <c r="H6" s="14">
        <v>5.3833857178688049</v>
      </c>
      <c r="I6" s="39"/>
      <c r="J6" s="57">
        <v>0.16</v>
      </c>
      <c r="K6" s="57">
        <v>1.1694535754532562</v>
      </c>
      <c r="L6" s="57">
        <v>86.291444301605225</v>
      </c>
      <c r="M6" s="60">
        <v>20.851900000000004</v>
      </c>
      <c r="N6" s="60">
        <v>12.38</v>
      </c>
      <c r="O6" s="60">
        <v>21.454902492999999</v>
      </c>
      <c r="P6" s="57">
        <v>5.3833857178688049</v>
      </c>
      <c r="R6" s="12">
        <v>0.25675675675675674</v>
      </c>
      <c r="S6" s="12">
        <v>0.11155437916565203</v>
      </c>
      <c r="T6" s="12">
        <v>0.95605027652155106</v>
      </c>
      <c r="U6" s="61">
        <v>0.78808580993576938</v>
      </c>
      <c r="V6" s="61">
        <v>0.62760416666666663</v>
      </c>
      <c r="W6" s="61">
        <v>0.3297230444612187</v>
      </c>
      <c r="X6" s="12">
        <v>1</v>
      </c>
      <c r="Z6" s="12">
        <v>0.18415556796120439</v>
      </c>
      <c r="AA6" s="12">
        <v>0.79058008437466232</v>
      </c>
      <c r="AB6" s="12">
        <v>0.66486152223060935</v>
      </c>
      <c r="AD6" s="29" t="s">
        <v>23</v>
      </c>
      <c r="AE6" s="31">
        <v>0.54653239152215871</v>
      </c>
      <c r="AF6" s="32">
        <v>6</v>
      </c>
      <c r="AG6" s="23" t="s">
        <v>53</v>
      </c>
    </row>
    <row r="7" spans="1:33" x14ac:dyDescent="0.2">
      <c r="A7" s="41" t="s">
        <v>30</v>
      </c>
      <c r="B7" s="57">
        <v>7.0000000000000007E-2</v>
      </c>
      <c r="C7" s="57">
        <v>4.3749490038780596</v>
      </c>
      <c r="D7" s="14">
        <v>78.630417585372925</v>
      </c>
      <c r="E7" s="59" t="s">
        <v>137</v>
      </c>
      <c r="F7" s="14" t="s">
        <v>137</v>
      </c>
      <c r="G7" s="14" t="s">
        <v>137</v>
      </c>
      <c r="H7" s="14">
        <v>19.299611449241638</v>
      </c>
      <c r="I7" s="39"/>
      <c r="J7" s="57">
        <v>7.0000000000000007E-2</v>
      </c>
      <c r="K7" s="57">
        <v>4.3749490038780596</v>
      </c>
      <c r="L7" s="57">
        <v>78.630417585372925</v>
      </c>
      <c r="M7" s="60" t="s">
        <v>137</v>
      </c>
      <c r="N7" s="60" t="s">
        <v>137</v>
      </c>
      <c r="O7" s="60" t="s">
        <v>137</v>
      </c>
      <c r="P7" s="57">
        <v>19.299611449241638</v>
      </c>
      <c r="R7" s="12">
        <v>0.10472972972972974</v>
      </c>
      <c r="S7" s="12">
        <v>0.65886693224107529</v>
      </c>
      <c r="T7" s="12">
        <v>0.8098355568304102</v>
      </c>
      <c r="U7" s="61" t="s">
        <v>137</v>
      </c>
      <c r="V7" s="61" t="s">
        <v>137</v>
      </c>
      <c r="W7" s="61" t="s">
        <v>137</v>
      </c>
      <c r="X7" s="12">
        <v>0.44218118552269015</v>
      </c>
      <c r="Z7" s="12">
        <v>0.3817983309854025</v>
      </c>
      <c r="AA7" s="12" t="s">
        <v>137</v>
      </c>
      <c r="AB7" s="12">
        <v>0.44218118552269015</v>
      </c>
      <c r="AD7" s="29" t="s">
        <v>30</v>
      </c>
      <c r="AE7" s="31">
        <v>0.41198975825404632</v>
      </c>
      <c r="AF7" s="32">
        <v>20</v>
      </c>
    </row>
    <row r="8" spans="1:33" x14ac:dyDescent="0.2">
      <c r="A8" s="41" t="s">
        <v>28</v>
      </c>
      <c r="B8" s="57">
        <v>0.18</v>
      </c>
      <c r="C8" s="57">
        <v>3.7312915137799698</v>
      </c>
      <c r="D8" s="14" t="s">
        <v>137</v>
      </c>
      <c r="E8" s="59" t="s">
        <v>137</v>
      </c>
      <c r="F8" s="14" t="s">
        <v>137</v>
      </c>
      <c r="G8" s="14">
        <v>23.582827385000002</v>
      </c>
      <c r="H8" s="14" t="s">
        <v>137</v>
      </c>
      <c r="I8" s="39"/>
      <c r="J8" s="57">
        <v>0.18</v>
      </c>
      <c r="K8" s="57">
        <v>3.7312915137799698</v>
      </c>
      <c r="L8" s="57" t="s">
        <v>137</v>
      </c>
      <c r="M8" s="60" t="s">
        <v>137</v>
      </c>
      <c r="N8" s="60" t="s">
        <v>137</v>
      </c>
      <c r="O8" s="60">
        <v>23.582827385000002</v>
      </c>
      <c r="P8" s="57" t="s">
        <v>137</v>
      </c>
      <c r="R8" s="12">
        <v>0.29054054054054052</v>
      </c>
      <c r="S8" s="12">
        <v>0.54896759465730038</v>
      </c>
      <c r="T8" s="12" t="s">
        <v>137</v>
      </c>
      <c r="U8" s="61" t="s">
        <v>137</v>
      </c>
      <c r="V8" s="61" t="s">
        <v>137</v>
      </c>
      <c r="W8" s="61">
        <v>0.39219434420689592</v>
      </c>
      <c r="X8" s="12" t="s">
        <v>137</v>
      </c>
      <c r="Z8" s="12">
        <v>0.41975406759892042</v>
      </c>
      <c r="AA8" s="12" t="s">
        <v>137</v>
      </c>
      <c r="AB8" s="12">
        <v>0.39219434420689592</v>
      </c>
      <c r="AD8" s="29" t="s">
        <v>28</v>
      </c>
      <c r="AE8" s="31">
        <v>0.40597420590290817</v>
      </c>
      <c r="AF8" s="32">
        <v>22</v>
      </c>
    </row>
    <row r="9" spans="1:33" x14ac:dyDescent="0.2">
      <c r="A9" s="41" t="s">
        <v>29</v>
      </c>
      <c r="B9" s="57">
        <v>0.08</v>
      </c>
      <c r="C9" s="57" t="s">
        <v>137</v>
      </c>
      <c r="D9" s="14">
        <v>63.739466667175293</v>
      </c>
      <c r="E9" s="59" t="s">
        <v>137</v>
      </c>
      <c r="F9" s="14" t="s">
        <v>137</v>
      </c>
      <c r="G9" s="14" t="s">
        <v>137</v>
      </c>
      <c r="H9" s="14">
        <v>15.654470026493073</v>
      </c>
      <c r="I9" s="39"/>
      <c r="J9" s="57">
        <v>0.08</v>
      </c>
      <c r="K9" s="57" t="s">
        <v>137</v>
      </c>
      <c r="L9" s="57">
        <v>63.739466667175293</v>
      </c>
      <c r="M9" s="60" t="s">
        <v>137</v>
      </c>
      <c r="N9" s="60" t="s">
        <v>137</v>
      </c>
      <c r="O9" s="60" t="s">
        <v>137</v>
      </c>
      <c r="P9" s="57">
        <v>15.654470026493073</v>
      </c>
      <c r="R9" s="12">
        <v>0.12162162162162164</v>
      </c>
      <c r="S9" s="12" t="s">
        <v>137</v>
      </c>
      <c r="T9" s="12">
        <v>0.52563393541776626</v>
      </c>
      <c r="U9" s="61" t="s">
        <v>137</v>
      </c>
      <c r="V9" s="61" t="s">
        <v>137</v>
      </c>
      <c r="W9" s="61" t="s">
        <v>137</v>
      </c>
      <c r="X9" s="12">
        <v>0.58829324969076335</v>
      </c>
      <c r="Z9" s="12">
        <v>0.12162162162162164</v>
      </c>
      <c r="AA9" s="12" t="s">
        <v>137</v>
      </c>
      <c r="AB9" s="12">
        <v>0.58829324969076335</v>
      </c>
      <c r="AD9" s="29" t="s">
        <v>29</v>
      </c>
      <c r="AE9" s="31">
        <v>0.35495743565619248</v>
      </c>
      <c r="AF9" s="32">
        <v>24</v>
      </c>
    </row>
    <row r="10" spans="1:33" x14ac:dyDescent="0.2">
      <c r="A10" s="41" t="s">
        <v>123</v>
      </c>
      <c r="B10" s="57">
        <v>8.9999999999999993E-3</v>
      </c>
      <c r="C10" s="57">
        <v>4.0810780275247565</v>
      </c>
      <c r="D10" s="14">
        <v>83.682399988174438</v>
      </c>
      <c r="E10" s="59">
        <v>9.4958000000000009</v>
      </c>
      <c r="F10" s="14">
        <v>5.38</v>
      </c>
      <c r="G10" s="14">
        <v>16.985615200000002</v>
      </c>
      <c r="H10" s="14">
        <v>14.649897813796997</v>
      </c>
      <c r="I10" s="39"/>
      <c r="J10" s="57">
        <v>8.9999999999999993E-3</v>
      </c>
      <c r="K10" s="57">
        <v>4.0810780275247565</v>
      </c>
      <c r="L10" s="57">
        <v>83.682399988174438</v>
      </c>
      <c r="M10" s="60">
        <v>9.4958000000000009</v>
      </c>
      <c r="N10" s="60">
        <v>5.38</v>
      </c>
      <c r="O10" s="60">
        <v>16.985615200000002</v>
      </c>
      <c r="P10" s="57">
        <v>14.649897813796997</v>
      </c>
      <c r="R10" s="12">
        <v>1.6891891891891878E-3</v>
      </c>
      <c r="S10" s="12">
        <v>0.60869082750654724</v>
      </c>
      <c r="T10" s="12">
        <v>0.90625529510714609</v>
      </c>
      <c r="U10" s="61">
        <v>1</v>
      </c>
      <c r="V10" s="61">
        <v>1.9965277777777735E-2</v>
      </c>
      <c r="W10" s="61">
        <v>0.19851437860077503</v>
      </c>
      <c r="X10" s="12">
        <v>0.62856058162112094</v>
      </c>
      <c r="Z10" s="12">
        <v>0.30519000834786819</v>
      </c>
      <c r="AA10" s="12">
        <v>0.64207352429497455</v>
      </c>
      <c r="AB10" s="12">
        <v>0.41353748011094799</v>
      </c>
      <c r="AD10" s="29" t="s">
        <v>4</v>
      </c>
      <c r="AE10" s="31">
        <v>0.45360033758459689</v>
      </c>
      <c r="AF10" s="32">
        <v>11</v>
      </c>
    </row>
    <row r="11" spans="1:33" x14ac:dyDescent="0.2">
      <c r="A11" s="41" t="s">
        <v>25</v>
      </c>
      <c r="B11" s="57">
        <v>0.19</v>
      </c>
      <c r="C11" s="57">
        <v>1.4539767328166773</v>
      </c>
      <c r="D11" s="14">
        <v>84.523499011993408</v>
      </c>
      <c r="E11" s="59">
        <v>30.952700000000004</v>
      </c>
      <c r="F11" s="14">
        <v>8.68</v>
      </c>
      <c r="G11" s="14">
        <v>19.171530821000001</v>
      </c>
      <c r="H11" s="14">
        <v>9.5972158014774323</v>
      </c>
      <c r="I11" s="39"/>
      <c r="J11" s="57">
        <v>0.19</v>
      </c>
      <c r="K11" s="57">
        <v>1.4539767328166773</v>
      </c>
      <c r="L11" s="57">
        <v>84.523499011993408</v>
      </c>
      <c r="M11" s="60">
        <v>30.952700000000004</v>
      </c>
      <c r="N11" s="60">
        <v>8.68</v>
      </c>
      <c r="O11" s="60">
        <v>19.171530821000001</v>
      </c>
      <c r="P11" s="57">
        <v>9.5972158014774323</v>
      </c>
      <c r="R11" s="12">
        <v>0.30743243243243246</v>
      </c>
      <c r="S11" s="12">
        <v>0.16013441901995232</v>
      </c>
      <c r="T11" s="12">
        <v>0.92230811185814487</v>
      </c>
      <c r="U11" s="61">
        <v>0.59959655297248271</v>
      </c>
      <c r="V11" s="61">
        <v>0.30642361111111099</v>
      </c>
      <c r="W11" s="61">
        <v>0.26268816146860047</v>
      </c>
      <c r="X11" s="12">
        <v>0.83109258594819402</v>
      </c>
      <c r="Z11" s="12">
        <v>0.23378342572619237</v>
      </c>
      <c r="AA11" s="12">
        <v>0.60944275864724617</v>
      </c>
      <c r="AB11" s="12">
        <v>0.54689037370839721</v>
      </c>
      <c r="AD11" s="29" t="s">
        <v>25</v>
      </c>
      <c r="AE11" s="31">
        <v>0.46337218602727859</v>
      </c>
      <c r="AF11" s="32">
        <v>9</v>
      </c>
    </row>
    <row r="12" spans="1:33" x14ac:dyDescent="0.2">
      <c r="A12" s="41" t="s">
        <v>8</v>
      </c>
      <c r="B12" s="57">
        <v>0.6</v>
      </c>
      <c r="C12" s="57">
        <v>4.6183022382412524</v>
      </c>
      <c r="D12" s="14">
        <v>87.753820419311523</v>
      </c>
      <c r="E12" s="59">
        <v>23.731999999999996</v>
      </c>
      <c r="F12" s="14">
        <v>9.49</v>
      </c>
      <c r="G12" s="14">
        <v>15.785006387999999</v>
      </c>
      <c r="H12" s="14">
        <v>13.898588716983795</v>
      </c>
      <c r="I12" s="39"/>
      <c r="J12" s="57">
        <v>0.6</v>
      </c>
      <c r="K12" s="57">
        <v>4.6183022382412524</v>
      </c>
      <c r="L12" s="57">
        <v>87.753820419311523</v>
      </c>
      <c r="M12" s="60">
        <v>23.731999999999996</v>
      </c>
      <c r="N12" s="60">
        <v>9.49</v>
      </c>
      <c r="O12" s="60">
        <v>15.785006387999999</v>
      </c>
      <c r="P12" s="57">
        <v>13.898588716983795</v>
      </c>
      <c r="R12" s="12">
        <v>1</v>
      </c>
      <c r="S12" s="12">
        <v>0.70041753899515546</v>
      </c>
      <c r="T12" s="12">
        <v>0.98396049300472799</v>
      </c>
      <c r="U12" s="61">
        <v>0.73434076904990286</v>
      </c>
      <c r="V12" s="61">
        <v>0.37673611111111105</v>
      </c>
      <c r="W12" s="61">
        <v>0.16326708521474823</v>
      </c>
      <c r="X12" s="12">
        <v>0.65867609985000031</v>
      </c>
      <c r="Z12" s="12">
        <v>0.85020876949757773</v>
      </c>
      <c r="AA12" s="12">
        <v>0.6983457910552473</v>
      </c>
      <c r="AB12" s="12">
        <v>0.41097159253237425</v>
      </c>
      <c r="AD12" s="29" t="s">
        <v>8</v>
      </c>
      <c r="AE12" s="31">
        <v>0.65317538436173306</v>
      </c>
      <c r="AF12" s="32">
        <v>1</v>
      </c>
    </row>
    <row r="13" spans="1:33" x14ac:dyDescent="0.2">
      <c r="A13" s="41" t="s">
        <v>21</v>
      </c>
      <c r="B13" s="57">
        <v>0.12</v>
      </c>
      <c r="C13" s="57">
        <v>1.5730139167358599</v>
      </c>
      <c r="D13" s="14">
        <v>74.518072605133057</v>
      </c>
      <c r="E13" s="59">
        <v>46.814</v>
      </c>
      <c r="F13" s="14">
        <v>11.29</v>
      </c>
      <c r="G13" s="14">
        <v>25.830854174999999</v>
      </c>
      <c r="H13" s="14">
        <v>10.32496765255928</v>
      </c>
      <c r="I13" s="39"/>
      <c r="J13" s="57">
        <v>0.12</v>
      </c>
      <c r="K13" s="57">
        <v>1.5730139167358599</v>
      </c>
      <c r="L13" s="57">
        <v>74.518072605133057</v>
      </c>
      <c r="M13" s="60">
        <v>46.814</v>
      </c>
      <c r="N13" s="60">
        <v>11.29</v>
      </c>
      <c r="O13" s="60">
        <v>25.830854174999999</v>
      </c>
      <c r="P13" s="57">
        <v>10.32496765255928</v>
      </c>
      <c r="R13" s="12">
        <v>0.18918918918918917</v>
      </c>
      <c r="S13" s="12">
        <v>0.18045906040424275</v>
      </c>
      <c r="T13" s="12">
        <v>0.73134929241300128</v>
      </c>
      <c r="U13" s="61">
        <v>0.30361161599008746</v>
      </c>
      <c r="V13" s="61">
        <v>0.53298611111111094</v>
      </c>
      <c r="W13" s="61">
        <v>0.45819157745623662</v>
      </c>
      <c r="X13" s="12">
        <v>0.80192133774912522</v>
      </c>
      <c r="Z13" s="12">
        <v>0.18482412479671595</v>
      </c>
      <c r="AA13" s="12">
        <v>0.52264900650473323</v>
      </c>
      <c r="AB13" s="12">
        <v>0.63005645760268092</v>
      </c>
      <c r="AD13" s="29" t="s">
        <v>21</v>
      </c>
      <c r="AE13" s="31">
        <v>0.4458431963013767</v>
      </c>
      <c r="AF13" s="32">
        <v>13</v>
      </c>
    </row>
    <row r="14" spans="1:33" x14ac:dyDescent="0.2">
      <c r="A14" s="41" t="s">
        <v>9</v>
      </c>
      <c r="B14" s="57">
        <v>7.9000000000000001E-2</v>
      </c>
      <c r="C14" s="57">
        <v>3.4319203160815532</v>
      </c>
      <c r="D14" s="14">
        <v>81.955087184906006</v>
      </c>
      <c r="E14" s="59">
        <v>29.119600000000002</v>
      </c>
      <c r="F14" s="14">
        <v>11.74</v>
      </c>
      <c r="G14" s="14">
        <v>14.417412333</v>
      </c>
      <c r="H14" s="14">
        <v>18.671327829360962</v>
      </c>
      <c r="I14" s="39"/>
      <c r="J14" s="57">
        <v>7.9000000000000001E-2</v>
      </c>
      <c r="K14" s="57">
        <v>3.4319203160815532</v>
      </c>
      <c r="L14" s="57">
        <v>81.955087184906006</v>
      </c>
      <c r="M14" s="60">
        <v>29.119600000000002</v>
      </c>
      <c r="N14" s="60">
        <v>11.74</v>
      </c>
      <c r="O14" s="60">
        <v>14.417412333</v>
      </c>
      <c r="P14" s="57">
        <v>18.671327829360962</v>
      </c>
      <c r="R14" s="12">
        <v>0.11993243243243246</v>
      </c>
      <c r="S14" s="12">
        <v>0.49785237138272403</v>
      </c>
      <c r="T14" s="12">
        <v>0.87328862279236519</v>
      </c>
      <c r="U14" s="61">
        <v>0.63380371051836026</v>
      </c>
      <c r="V14" s="61">
        <v>0.57204861111111105</v>
      </c>
      <c r="W14" s="61">
        <v>0.12311746411603934</v>
      </c>
      <c r="X14" s="12">
        <v>0.46736534326506229</v>
      </c>
      <c r="Z14" s="12">
        <v>0.30889240190757827</v>
      </c>
      <c r="AA14" s="12">
        <v>0.6930469814739455</v>
      </c>
      <c r="AB14" s="12">
        <v>0.2952414036905508</v>
      </c>
      <c r="AD14" s="29" t="s">
        <v>9</v>
      </c>
      <c r="AE14" s="31">
        <v>0.43239359569069152</v>
      </c>
      <c r="AF14" s="32">
        <v>17</v>
      </c>
    </row>
    <row r="15" spans="1:33" x14ac:dyDescent="0.2">
      <c r="A15" s="41" t="s">
        <v>10</v>
      </c>
      <c r="B15" s="57">
        <v>0.47499999999999998</v>
      </c>
      <c r="C15" s="57">
        <v>3.2211333055828977</v>
      </c>
      <c r="D15" s="14">
        <v>85.503530502319336</v>
      </c>
      <c r="E15" s="59">
        <v>40.730999999999995</v>
      </c>
      <c r="F15" s="14">
        <v>7.43</v>
      </c>
      <c r="G15" s="14">
        <v>23.046777514999999</v>
      </c>
      <c r="H15" s="14">
        <v>6.5834768116474152</v>
      </c>
      <c r="I15" s="39"/>
      <c r="J15" s="57">
        <v>0.47499999999999998</v>
      </c>
      <c r="K15" s="57">
        <v>3.2211333055828977</v>
      </c>
      <c r="L15" s="57">
        <v>85.503530502319336</v>
      </c>
      <c r="M15" s="60">
        <v>40.730999999999995</v>
      </c>
      <c r="N15" s="60">
        <v>7.43</v>
      </c>
      <c r="O15" s="60">
        <v>23.046777514999999</v>
      </c>
      <c r="P15" s="57">
        <v>6.5834768116474152</v>
      </c>
      <c r="R15" s="12">
        <v>0.78885135135135132</v>
      </c>
      <c r="S15" s="12">
        <v>0.46186218532657147</v>
      </c>
      <c r="T15" s="12">
        <v>0.94101252772225885</v>
      </c>
      <c r="U15" s="61">
        <v>0.41712541193770281</v>
      </c>
      <c r="V15" s="61">
        <v>0.19791666666666657</v>
      </c>
      <c r="W15" s="61">
        <v>0.37645707254223348</v>
      </c>
      <c r="X15" s="12">
        <v>0.95189547768780525</v>
      </c>
      <c r="Z15" s="12">
        <v>0.62535676833896137</v>
      </c>
      <c r="AA15" s="12">
        <v>0.51868486877554265</v>
      </c>
      <c r="AB15" s="12">
        <v>0.66417627511501931</v>
      </c>
      <c r="AD15" s="29" t="s">
        <v>10</v>
      </c>
      <c r="AE15" s="31">
        <v>0.60273930407650778</v>
      </c>
      <c r="AF15" s="32">
        <v>2</v>
      </c>
    </row>
    <row r="16" spans="1:33" x14ac:dyDescent="0.2">
      <c r="A16" s="41" t="s">
        <v>24</v>
      </c>
      <c r="B16" s="57">
        <v>0.37</v>
      </c>
      <c r="C16" s="57">
        <v>3.5524356238149131</v>
      </c>
      <c r="D16" s="14">
        <v>88.06721568107605</v>
      </c>
      <c r="E16" s="59">
        <v>51.771600000000007</v>
      </c>
      <c r="F16" s="14">
        <v>16.670000000000002</v>
      </c>
      <c r="G16" s="14">
        <v>23.816302029999999</v>
      </c>
      <c r="H16" s="14">
        <v>18.230836093425751</v>
      </c>
      <c r="I16" s="39"/>
      <c r="J16" s="57">
        <v>0.37</v>
      </c>
      <c r="K16" s="57">
        <v>3.5524356238149131</v>
      </c>
      <c r="L16" s="57">
        <v>88.06721568107605</v>
      </c>
      <c r="M16" s="60">
        <v>51.771600000000007</v>
      </c>
      <c r="N16" s="60">
        <v>16.670000000000002</v>
      </c>
      <c r="O16" s="60">
        <v>23.816302029999999</v>
      </c>
      <c r="P16" s="57">
        <v>18.230836093425751</v>
      </c>
      <c r="R16" s="12">
        <v>0.61148648648648651</v>
      </c>
      <c r="S16" s="12">
        <v>0.51842939051534165</v>
      </c>
      <c r="T16" s="12">
        <v>0.98994180622144623</v>
      </c>
      <c r="U16" s="61">
        <v>0.21109871202988706</v>
      </c>
      <c r="V16" s="61">
        <v>1</v>
      </c>
      <c r="W16" s="61">
        <v>0.39904865780867993</v>
      </c>
      <c r="X16" s="12">
        <v>0.48502204003540073</v>
      </c>
      <c r="Z16" s="12">
        <v>0.56495793850091403</v>
      </c>
      <c r="AA16" s="12">
        <v>0.73368017275044439</v>
      </c>
      <c r="AB16" s="12">
        <v>0.44203534892204033</v>
      </c>
      <c r="AD16" s="29" t="s">
        <v>24</v>
      </c>
      <c r="AE16" s="31">
        <v>0.58022448672446625</v>
      </c>
      <c r="AF16" s="32">
        <v>3</v>
      </c>
    </row>
    <row r="17" spans="1:32" x14ac:dyDescent="0.2">
      <c r="A17" s="41" t="s">
        <v>16</v>
      </c>
      <c r="B17" s="57">
        <v>1.7000000000000001E-2</v>
      </c>
      <c r="C17" s="57" t="s">
        <v>137</v>
      </c>
      <c r="D17" s="14">
        <v>86.230158805847168</v>
      </c>
      <c r="E17" s="59">
        <v>29.041200000000003</v>
      </c>
      <c r="F17" s="14">
        <v>10.35</v>
      </c>
      <c r="G17" s="14">
        <v>15.680879214999999</v>
      </c>
      <c r="H17" s="14">
        <v>19.949895143508911</v>
      </c>
      <c r="I17" s="39"/>
      <c r="J17" s="57">
        <v>1.7000000000000001E-2</v>
      </c>
      <c r="K17" s="57" t="s">
        <v>137</v>
      </c>
      <c r="L17" s="57">
        <v>86.230158805847168</v>
      </c>
      <c r="M17" s="60">
        <v>29.041200000000003</v>
      </c>
      <c r="N17" s="60">
        <v>10.35</v>
      </c>
      <c r="O17" s="60">
        <v>15.680879214999999</v>
      </c>
      <c r="P17" s="57">
        <v>19.949895143508911</v>
      </c>
      <c r="R17" s="12">
        <v>1.5202702702702705E-2</v>
      </c>
      <c r="S17" s="12" t="s">
        <v>137</v>
      </c>
      <c r="T17" s="12">
        <v>0.95488061063794172</v>
      </c>
      <c r="U17" s="61">
        <v>0.63526671916578648</v>
      </c>
      <c r="V17" s="61">
        <v>0.45138888888888878</v>
      </c>
      <c r="W17" s="61">
        <v>0.16021013529108852</v>
      </c>
      <c r="X17" s="12">
        <v>0.41611517549869836</v>
      </c>
      <c r="Z17" s="12">
        <v>1.5202702702702705E-2</v>
      </c>
      <c r="AA17" s="12">
        <v>0.68051207289753901</v>
      </c>
      <c r="AB17" s="12">
        <v>0.28816265539489344</v>
      </c>
      <c r="AD17" s="29" t="s">
        <v>16</v>
      </c>
      <c r="AE17" s="31">
        <v>0.32795914366504508</v>
      </c>
      <c r="AF17" s="32">
        <v>26</v>
      </c>
    </row>
    <row r="18" spans="1:32" x14ac:dyDescent="0.2">
      <c r="A18" s="41" t="s">
        <v>17</v>
      </c>
      <c r="B18" s="57">
        <v>0.09</v>
      </c>
      <c r="C18" s="57">
        <v>6.372894205465772</v>
      </c>
      <c r="D18" s="14">
        <v>36.198493838310242</v>
      </c>
      <c r="E18" s="59">
        <v>29.754799999999999</v>
      </c>
      <c r="F18" s="14">
        <v>6.8</v>
      </c>
      <c r="G18" s="14">
        <v>44.286170996000003</v>
      </c>
      <c r="H18" s="14">
        <v>30.330958962440491</v>
      </c>
      <c r="I18" s="39"/>
      <c r="J18" s="57">
        <v>0.09</v>
      </c>
      <c r="K18" s="57">
        <v>6.372894205465772</v>
      </c>
      <c r="L18" s="57">
        <v>36.198493838310242</v>
      </c>
      <c r="M18" s="60">
        <v>29.754799999999999</v>
      </c>
      <c r="N18" s="60">
        <v>6.8</v>
      </c>
      <c r="O18" s="60">
        <v>44.286170996000003</v>
      </c>
      <c r="P18" s="57">
        <v>30.330958962440491</v>
      </c>
      <c r="R18" s="12">
        <v>0.13851351351351351</v>
      </c>
      <c r="S18" s="12">
        <v>1</v>
      </c>
      <c r="T18" s="12">
        <v>0</v>
      </c>
      <c r="U18" s="61">
        <v>0.62195035474227534</v>
      </c>
      <c r="V18" s="61">
        <v>0.1432291666666666</v>
      </c>
      <c r="W18" s="61">
        <v>1</v>
      </c>
      <c r="X18" s="12">
        <v>0</v>
      </c>
      <c r="Z18" s="12">
        <v>0.5692567567567568</v>
      </c>
      <c r="AA18" s="12">
        <v>0.2550598404696473</v>
      </c>
      <c r="AB18" s="12">
        <v>0.5</v>
      </c>
      <c r="AD18" s="29" t="s">
        <v>17</v>
      </c>
      <c r="AE18" s="31">
        <v>0.4414388657421347</v>
      </c>
      <c r="AF18" s="32">
        <v>14</v>
      </c>
    </row>
    <row r="19" spans="1:32" x14ac:dyDescent="0.2">
      <c r="A19" s="41" t="s">
        <v>5</v>
      </c>
      <c r="B19" s="57">
        <v>0.01</v>
      </c>
      <c r="C19" s="57">
        <v>0.51610285212901541</v>
      </c>
      <c r="D19" s="14" t="s">
        <v>137</v>
      </c>
      <c r="E19" s="59">
        <v>31.038000000000004</v>
      </c>
      <c r="F19" s="14">
        <v>5.15</v>
      </c>
      <c r="G19" s="14">
        <v>12.490142242999999</v>
      </c>
      <c r="H19" s="14" t="s">
        <v>137</v>
      </c>
      <c r="I19" s="39"/>
      <c r="J19" s="57">
        <v>0.01</v>
      </c>
      <c r="K19" s="57">
        <v>0.51610285212901541</v>
      </c>
      <c r="L19" s="57" t="s">
        <v>137</v>
      </c>
      <c r="M19" s="60">
        <v>31.038000000000004</v>
      </c>
      <c r="N19" s="60">
        <v>5.15</v>
      </c>
      <c r="O19" s="60">
        <v>12.490142242999999</v>
      </c>
      <c r="P19" s="57" t="s">
        <v>137</v>
      </c>
      <c r="R19" s="12">
        <v>3.3783783783783786E-3</v>
      </c>
      <c r="S19" s="12">
        <v>0</v>
      </c>
      <c r="T19" s="12" t="s">
        <v>137</v>
      </c>
      <c r="U19" s="61">
        <v>0.5980047846354235</v>
      </c>
      <c r="V19" s="61">
        <v>0</v>
      </c>
      <c r="W19" s="61">
        <v>6.6536957945021666E-2</v>
      </c>
      <c r="X19" s="12" t="s">
        <v>137</v>
      </c>
      <c r="Z19" s="12">
        <v>1.6891891891891893E-3</v>
      </c>
      <c r="AA19" s="12">
        <v>0.29900239231771175</v>
      </c>
      <c r="AB19" s="12">
        <v>6.6536957945021666E-2</v>
      </c>
      <c r="AD19" s="29" t="s">
        <v>5</v>
      </c>
      <c r="AE19" s="31">
        <v>0.12240951315064087</v>
      </c>
      <c r="AF19" s="32">
        <v>33</v>
      </c>
    </row>
    <row r="20" spans="1:32" x14ac:dyDescent="0.2">
      <c r="A20" s="41" t="s">
        <v>11</v>
      </c>
      <c r="B20" s="57">
        <v>0.23</v>
      </c>
      <c r="C20" s="57">
        <v>2.0963375207271802</v>
      </c>
      <c r="D20" s="14">
        <v>71.938121318817139</v>
      </c>
      <c r="E20" s="59">
        <v>31.286200000000001</v>
      </c>
      <c r="F20" s="14">
        <v>9.3699999999999992</v>
      </c>
      <c r="G20" s="14" t="s">
        <v>137</v>
      </c>
      <c r="H20" s="14">
        <v>20.741304755210876</v>
      </c>
      <c r="I20" s="39"/>
      <c r="J20" s="57">
        <v>0.23</v>
      </c>
      <c r="K20" s="57">
        <v>2.0963375207271802</v>
      </c>
      <c r="L20" s="57">
        <v>71.938121318817139</v>
      </c>
      <c r="M20" s="60">
        <v>31.286200000000001</v>
      </c>
      <c r="N20" s="60">
        <v>9.3699999999999992</v>
      </c>
      <c r="O20" s="60" t="s">
        <v>137</v>
      </c>
      <c r="P20" s="57">
        <v>20.741304755210876</v>
      </c>
      <c r="R20" s="12">
        <v>0.375</v>
      </c>
      <c r="S20" s="12">
        <v>0.26981235513842688</v>
      </c>
      <c r="T20" s="12">
        <v>0.68210956670545264</v>
      </c>
      <c r="U20" s="61">
        <v>0.59337316797354644</v>
      </c>
      <c r="V20" s="61">
        <v>0.36631944444444431</v>
      </c>
      <c r="W20" s="61" t="s">
        <v>137</v>
      </c>
      <c r="X20" s="12">
        <v>0.38439226586161912</v>
      </c>
      <c r="Z20" s="12">
        <v>0.32240617756921341</v>
      </c>
      <c r="AA20" s="12">
        <v>0.5472673930411478</v>
      </c>
      <c r="AB20" s="12">
        <v>0.38439226586161912</v>
      </c>
      <c r="AD20" s="29" t="s">
        <v>11</v>
      </c>
      <c r="AE20" s="31">
        <v>0.41802194549066013</v>
      </c>
      <c r="AF20" s="32">
        <v>19</v>
      </c>
    </row>
    <row r="21" spans="1:32" x14ac:dyDescent="0.2">
      <c r="A21" s="42" t="s">
        <v>2</v>
      </c>
      <c r="B21" s="57">
        <v>0.06</v>
      </c>
      <c r="C21" s="57">
        <v>0.79111709632102434</v>
      </c>
      <c r="D21" s="14">
        <v>75.02666711807251</v>
      </c>
      <c r="E21" s="59" t="s">
        <v>137</v>
      </c>
      <c r="F21" s="14" t="s">
        <v>137</v>
      </c>
      <c r="G21" s="14" t="s">
        <v>137</v>
      </c>
      <c r="H21" s="14">
        <v>24.230898916721344</v>
      </c>
      <c r="I21" s="39"/>
      <c r="J21" s="57">
        <v>0.06</v>
      </c>
      <c r="K21" s="57">
        <v>0.79111709632102434</v>
      </c>
      <c r="L21" s="57">
        <v>75.02666711807251</v>
      </c>
      <c r="M21" s="60" t="s">
        <v>137</v>
      </c>
      <c r="N21" s="60" t="s">
        <v>137</v>
      </c>
      <c r="O21" s="60" t="s">
        <v>137</v>
      </c>
      <c r="P21" s="57">
        <v>24.230898916721344</v>
      </c>
      <c r="R21" s="12">
        <v>8.7837837837837843E-2</v>
      </c>
      <c r="S21" s="12">
        <v>4.6956469438735701E-2</v>
      </c>
      <c r="T21" s="12">
        <v>0.74105608588865002</v>
      </c>
      <c r="U21" s="61" t="s">
        <v>137</v>
      </c>
      <c r="V21" s="61" t="s">
        <v>137</v>
      </c>
      <c r="W21" s="61" t="s">
        <v>137</v>
      </c>
      <c r="X21" s="12">
        <v>0.24451516730375578</v>
      </c>
      <c r="Z21" s="12">
        <v>6.7397153638286772E-2</v>
      </c>
      <c r="AA21" s="12" t="s">
        <v>137</v>
      </c>
      <c r="AB21" s="12">
        <v>0.24451516730375578</v>
      </c>
      <c r="AD21" s="30" t="s">
        <v>2</v>
      </c>
      <c r="AE21" s="31">
        <v>0.15595616047102129</v>
      </c>
      <c r="AF21" s="32">
        <v>31</v>
      </c>
    </row>
    <row r="22" spans="1:32" x14ac:dyDescent="0.2">
      <c r="A22" s="41" t="s">
        <v>18</v>
      </c>
      <c r="B22" s="57">
        <v>0.17</v>
      </c>
      <c r="C22" s="57">
        <v>1.0384768338268264</v>
      </c>
      <c r="D22" s="14">
        <v>83.420664072036743</v>
      </c>
      <c r="E22" s="59">
        <v>13.239799999999999</v>
      </c>
      <c r="F22" s="14">
        <v>8.5500000000000007</v>
      </c>
      <c r="G22" s="14">
        <v>28.437520882000001</v>
      </c>
      <c r="H22" s="14">
        <v>15.028004348278046</v>
      </c>
      <c r="I22" s="39"/>
      <c r="J22" s="57">
        <v>0.17</v>
      </c>
      <c r="K22" s="57">
        <v>1.0384768338268264</v>
      </c>
      <c r="L22" s="57">
        <v>83.420664072036743</v>
      </c>
      <c r="M22" s="60">
        <v>13.239799999999999</v>
      </c>
      <c r="N22" s="60">
        <v>8.5500000000000007</v>
      </c>
      <c r="O22" s="60">
        <v>28.437520882000001</v>
      </c>
      <c r="P22" s="57">
        <v>15.028004348278046</v>
      </c>
      <c r="R22" s="12">
        <v>0.27364864864864868</v>
      </c>
      <c r="S22" s="12">
        <v>8.9191154368202283E-2</v>
      </c>
      <c r="T22" s="12">
        <v>0.90125992764156992</v>
      </c>
      <c r="U22" s="61">
        <v>0.93013387275556936</v>
      </c>
      <c r="V22" s="61">
        <v>0.2951388888888889</v>
      </c>
      <c r="W22" s="61">
        <v>0.53471770758530424</v>
      </c>
      <c r="X22" s="12">
        <v>0.61340453695199382</v>
      </c>
      <c r="Z22" s="12">
        <v>0.18141990150842549</v>
      </c>
      <c r="AA22" s="12">
        <v>0.70884422976200945</v>
      </c>
      <c r="AB22" s="12">
        <v>0.57406112226864903</v>
      </c>
      <c r="AD22" s="29" t="s">
        <v>18</v>
      </c>
      <c r="AE22" s="31">
        <v>0.48810841784636133</v>
      </c>
      <c r="AF22" s="32">
        <v>8</v>
      </c>
    </row>
    <row r="23" spans="1:32" x14ac:dyDescent="0.2">
      <c r="A23" s="41" t="s">
        <v>0</v>
      </c>
      <c r="B23" s="57">
        <v>0.01</v>
      </c>
      <c r="C23" s="57" t="s">
        <v>137</v>
      </c>
      <c r="D23" s="14">
        <v>80.453300476074219</v>
      </c>
      <c r="E23" s="59" t="s">
        <v>137</v>
      </c>
      <c r="F23" s="14" t="s">
        <v>137</v>
      </c>
      <c r="G23" s="14" t="s">
        <v>137</v>
      </c>
      <c r="H23" s="14">
        <v>8.4495440125465393</v>
      </c>
      <c r="I23" s="39"/>
      <c r="J23" s="57">
        <v>0.01</v>
      </c>
      <c r="K23" s="57" t="s">
        <v>137</v>
      </c>
      <c r="L23" s="57">
        <v>80.453300476074219</v>
      </c>
      <c r="M23" s="60" t="s">
        <v>137</v>
      </c>
      <c r="N23" s="60" t="s">
        <v>137</v>
      </c>
      <c r="O23" s="60" t="s">
        <v>137</v>
      </c>
      <c r="P23" s="57">
        <v>8.4495440125465393</v>
      </c>
      <c r="R23" s="12">
        <v>3.3783783783783786E-3</v>
      </c>
      <c r="S23" s="12" t="s">
        <v>137</v>
      </c>
      <c r="T23" s="12">
        <v>0.84462623447273377</v>
      </c>
      <c r="U23" s="61" t="s">
        <v>137</v>
      </c>
      <c r="V23" s="61" t="s">
        <v>137</v>
      </c>
      <c r="W23" s="61" t="s">
        <v>137</v>
      </c>
      <c r="X23" s="12">
        <v>0.87709592974759998</v>
      </c>
      <c r="Z23" s="12">
        <v>3.3783783783783786E-3</v>
      </c>
      <c r="AA23" s="12" t="s">
        <v>137</v>
      </c>
      <c r="AB23" s="12">
        <v>0.87709592974759998</v>
      </c>
      <c r="AD23" s="29" t="s">
        <v>0</v>
      </c>
      <c r="AE23" s="31">
        <v>0.44023715406298919</v>
      </c>
      <c r="AF23" s="32">
        <v>15</v>
      </c>
    </row>
    <row r="24" spans="1:32" x14ac:dyDescent="0.2">
      <c r="A24" s="41" t="s">
        <v>124</v>
      </c>
      <c r="B24" s="57">
        <v>0.04</v>
      </c>
      <c r="C24" s="57" t="s">
        <v>137</v>
      </c>
      <c r="D24" s="14">
        <v>59.635752439498901</v>
      </c>
      <c r="E24" s="59" t="s">
        <v>137</v>
      </c>
      <c r="F24" s="14" t="s">
        <v>137</v>
      </c>
      <c r="G24" s="14" t="s">
        <v>137</v>
      </c>
      <c r="H24" s="14">
        <v>11.193899810314178</v>
      </c>
      <c r="I24" s="39"/>
      <c r="J24" s="57">
        <v>0.04</v>
      </c>
      <c r="K24" s="57" t="s">
        <v>137</v>
      </c>
      <c r="L24" s="57">
        <v>59.635752439498901</v>
      </c>
      <c r="M24" s="60" t="s">
        <v>137</v>
      </c>
      <c r="N24" s="60" t="s">
        <v>137</v>
      </c>
      <c r="O24" s="60" t="s">
        <v>137</v>
      </c>
      <c r="P24" s="57">
        <v>11.193899810314178</v>
      </c>
      <c r="R24" s="12">
        <v>5.4054054054054057E-2</v>
      </c>
      <c r="S24" s="12" t="s">
        <v>137</v>
      </c>
      <c r="T24" s="12">
        <v>0.44731239344730012</v>
      </c>
      <c r="U24" s="61" t="s">
        <v>137</v>
      </c>
      <c r="V24" s="61" t="s">
        <v>137</v>
      </c>
      <c r="W24" s="61" t="s">
        <v>137</v>
      </c>
      <c r="X24" s="12">
        <v>0.7670910097955248</v>
      </c>
      <c r="Z24" s="12">
        <v>5.4054054054054057E-2</v>
      </c>
      <c r="AA24" s="12" t="s">
        <v>137</v>
      </c>
      <c r="AB24" s="12">
        <v>0.7670910097955248</v>
      </c>
      <c r="AD24" s="29" t="s">
        <v>1</v>
      </c>
      <c r="AE24" s="31">
        <v>0.41057253192478943</v>
      </c>
      <c r="AF24" s="32">
        <v>21</v>
      </c>
    </row>
    <row r="25" spans="1:32" x14ac:dyDescent="0.2">
      <c r="A25" s="41" t="s">
        <v>13</v>
      </c>
      <c r="B25" s="57">
        <v>7.1999999999999995E-2</v>
      </c>
      <c r="C25" s="57">
        <v>4.0016516848413399</v>
      </c>
      <c r="D25" s="14">
        <v>79.562532901763916</v>
      </c>
      <c r="E25" s="59">
        <v>63.084000000000003</v>
      </c>
      <c r="F25" s="14">
        <v>9.8699999999999992</v>
      </c>
      <c r="G25" s="14">
        <v>17.770514848000001</v>
      </c>
      <c r="H25" s="14">
        <v>24.578274786472321</v>
      </c>
      <c r="I25" s="39"/>
      <c r="J25" s="57">
        <v>7.1999999999999995E-2</v>
      </c>
      <c r="K25" s="57">
        <v>4.0016516848413399</v>
      </c>
      <c r="L25" s="57">
        <v>79.562532901763916</v>
      </c>
      <c r="M25" s="60">
        <v>63.084000000000003</v>
      </c>
      <c r="N25" s="60">
        <v>9.8699999999999992</v>
      </c>
      <c r="O25" s="60">
        <v>17.770514848000001</v>
      </c>
      <c r="P25" s="57">
        <v>24.578274786472321</v>
      </c>
      <c r="R25" s="12">
        <v>0.10810810810810811</v>
      </c>
      <c r="S25" s="12">
        <v>0.59512941855552404</v>
      </c>
      <c r="T25" s="12">
        <v>0.82762546734164188</v>
      </c>
      <c r="U25" s="61">
        <v>0</v>
      </c>
      <c r="V25" s="61">
        <v>0.4097222222222221</v>
      </c>
      <c r="W25" s="61">
        <v>0.22155734471524091</v>
      </c>
      <c r="X25" s="12">
        <v>0.23059093241543605</v>
      </c>
      <c r="Z25" s="12">
        <v>0.35161876333181608</v>
      </c>
      <c r="AA25" s="12">
        <v>0.41244922985462135</v>
      </c>
      <c r="AB25" s="12">
        <v>0.22607413856533848</v>
      </c>
      <c r="AD25" s="29" t="s">
        <v>13</v>
      </c>
      <c r="AE25" s="31">
        <v>0.33004737725059191</v>
      </c>
      <c r="AF25" s="32">
        <v>25</v>
      </c>
    </row>
    <row r="26" spans="1:32" x14ac:dyDescent="0.2">
      <c r="A26" s="41" t="s">
        <v>26</v>
      </c>
      <c r="B26" s="57">
        <v>0.184</v>
      </c>
      <c r="C26" s="57">
        <v>2.191728771664557</v>
      </c>
      <c r="D26" s="14" t="s">
        <v>137</v>
      </c>
      <c r="E26" s="59">
        <v>14.635199999999999</v>
      </c>
      <c r="F26" s="14">
        <v>16.52</v>
      </c>
      <c r="G26" s="14">
        <v>25.542463296000001</v>
      </c>
      <c r="H26" s="14" t="s">
        <v>137</v>
      </c>
      <c r="I26" s="39"/>
      <c r="J26" s="57">
        <v>0.184</v>
      </c>
      <c r="K26" s="57">
        <v>2.191728771664557</v>
      </c>
      <c r="L26" s="57" t="s">
        <v>137</v>
      </c>
      <c r="M26" s="60">
        <v>14.635199999999999</v>
      </c>
      <c r="N26" s="60">
        <v>16.52</v>
      </c>
      <c r="O26" s="60">
        <v>25.542463296000001</v>
      </c>
      <c r="P26" s="57" t="s">
        <v>137</v>
      </c>
      <c r="R26" s="12">
        <v>0.29729729729729731</v>
      </c>
      <c r="S26" s="12">
        <v>0.28609964372060082</v>
      </c>
      <c r="T26" s="12" t="s">
        <v>137</v>
      </c>
      <c r="U26" s="61">
        <v>0.90409455813033468</v>
      </c>
      <c r="V26" s="61">
        <v>0.98697916666666652</v>
      </c>
      <c r="W26" s="61">
        <v>0.44972504129527507</v>
      </c>
      <c r="X26" s="12" t="s">
        <v>137</v>
      </c>
      <c r="Z26" s="12">
        <v>0.29169847050894904</v>
      </c>
      <c r="AA26" s="12">
        <v>0.94553686239850054</v>
      </c>
      <c r="AB26" s="12">
        <v>0.44972504129527507</v>
      </c>
      <c r="AD26" s="29" t="s">
        <v>26</v>
      </c>
      <c r="AE26" s="31">
        <v>0.56232012473424164</v>
      </c>
      <c r="AF26" s="32">
        <v>5</v>
      </c>
    </row>
    <row r="27" spans="1:32" x14ac:dyDescent="0.2">
      <c r="A27" s="41" t="s">
        <v>12</v>
      </c>
      <c r="B27" s="57">
        <v>8.1000000000000003E-2</v>
      </c>
      <c r="C27" s="57">
        <v>2.7796548546502713</v>
      </c>
      <c r="D27" s="14" t="s">
        <v>137</v>
      </c>
      <c r="E27" s="59" t="s">
        <v>137</v>
      </c>
      <c r="F27" s="14">
        <v>10.59</v>
      </c>
      <c r="G27" s="14">
        <v>16.751340582000001</v>
      </c>
      <c r="H27" s="14" t="s">
        <v>137</v>
      </c>
      <c r="I27" s="39"/>
      <c r="J27" s="57">
        <v>8.1000000000000003E-2</v>
      </c>
      <c r="K27" s="57">
        <v>2.7796548546502713</v>
      </c>
      <c r="L27" s="57" t="s">
        <v>137</v>
      </c>
      <c r="M27" s="60" t="s">
        <v>137</v>
      </c>
      <c r="N27" s="60">
        <v>10.59</v>
      </c>
      <c r="O27" s="60">
        <v>16.751340582000001</v>
      </c>
      <c r="P27" s="57" t="s">
        <v>137</v>
      </c>
      <c r="R27" s="12">
        <v>0.12331081081081083</v>
      </c>
      <c r="S27" s="12">
        <v>0.38648329195330738</v>
      </c>
      <c r="T27" s="12" t="s">
        <v>137</v>
      </c>
      <c r="U27" s="61" t="s">
        <v>137</v>
      </c>
      <c r="V27" s="61">
        <v>0.4722222222222221</v>
      </c>
      <c r="W27" s="61">
        <v>0.19163657951166976</v>
      </c>
      <c r="X27" s="12" t="s">
        <v>137</v>
      </c>
      <c r="Z27" s="12">
        <v>0.25489705138205909</v>
      </c>
      <c r="AA27" s="12" t="s">
        <v>137</v>
      </c>
      <c r="AB27" s="12">
        <v>0.19163657951166976</v>
      </c>
      <c r="AD27" s="29" t="s">
        <v>12</v>
      </c>
      <c r="AE27" s="31">
        <v>0.22326681544686444</v>
      </c>
      <c r="AF27" s="32">
        <v>29</v>
      </c>
    </row>
    <row r="28" spans="1:32" x14ac:dyDescent="0.2">
      <c r="A28" s="41" t="s">
        <v>27</v>
      </c>
      <c r="B28" s="57">
        <v>7.0000000000000007E-2</v>
      </c>
      <c r="C28" s="57">
        <v>0.83371517772804038</v>
      </c>
      <c r="D28" s="14">
        <v>88.594222068786621</v>
      </c>
      <c r="E28" s="59">
        <v>26.85</v>
      </c>
      <c r="F28" s="14">
        <v>10.82</v>
      </c>
      <c r="G28" s="14">
        <v>25.251518452999999</v>
      </c>
      <c r="H28" s="14">
        <v>14.050987362861633</v>
      </c>
      <c r="I28" s="39"/>
      <c r="J28" s="57">
        <v>7.0000000000000007E-2</v>
      </c>
      <c r="K28" s="57">
        <v>0.83371517772804038</v>
      </c>
      <c r="L28" s="57">
        <v>88.594222068786621</v>
      </c>
      <c r="M28" s="60">
        <v>26.85</v>
      </c>
      <c r="N28" s="60">
        <v>10.82</v>
      </c>
      <c r="O28" s="60">
        <v>25.251518452999999</v>
      </c>
      <c r="P28" s="57">
        <v>14.050987362861633</v>
      </c>
      <c r="R28" s="12">
        <v>0.10472972972972974</v>
      </c>
      <c r="S28" s="12">
        <v>5.4229749095991528E-2</v>
      </c>
      <c r="T28" s="12">
        <v>1</v>
      </c>
      <c r="U28" s="61">
        <v>0.67615631799537956</v>
      </c>
      <c r="V28" s="61">
        <v>0.49218749999999994</v>
      </c>
      <c r="W28" s="61">
        <v>0.44118352624234997</v>
      </c>
      <c r="X28" s="12">
        <v>0.65256734352393164</v>
      </c>
      <c r="Z28" s="12">
        <v>7.9479739412860628E-2</v>
      </c>
      <c r="AA28" s="12">
        <v>0.72278127266512648</v>
      </c>
      <c r="AB28" s="12">
        <v>0.54687543488314083</v>
      </c>
      <c r="AD28" s="29" t="s">
        <v>27</v>
      </c>
      <c r="AE28" s="31">
        <v>0.44971214898704265</v>
      </c>
      <c r="AF28" s="32">
        <v>12</v>
      </c>
    </row>
    <row r="29" spans="1:32" x14ac:dyDescent="0.2">
      <c r="A29" s="41" t="s">
        <v>14</v>
      </c>
      <c r="B29" s="57">
        <v>0.11700000000000001</v>
      </c>
      <c r="C29" s="57">
        <v>3.2976700756275652</v>
      </c>
      <c r="D29" s="14">
        <v>85.870999097824097</v>
      </c>
      <c r="E29" s="59">
        <v>31.320599999999999</v>
      </c>
      <c r="F29" s="14" t="s">
        <v>137</v>
      </c>
      <c r="G29" s="14">
        <v>10.223731112999999</v>
      </c>
      <c r="H29" s="14">
        <v>9.7218610346317291</v>
      </c>
      <c r="I29" s="39"/>
      <c r="J29" s="57">
        <v>0.11700000000000001</v>
      </c>
      <c r="K29" s="57">
        <v>3.2976700756275652</v>
      </c>
      <c r="L29" s="57">
        <v>85.870999097824097</v>
      </c>
      <c r="M29" s="60">
        <v>31.320599999999999</v>
      </c>
      <c r="N29" s="60" t="s">
        <v>137</v>
      </c>
      <c r="O29" s="60">
        <v>10.223731112999999</v>
      </c>
      <c r="P29" s="57">
        <v>9.7218610346317291</v>
      </c>
      <c r="R29" s="12">
        <v>0.18412162162162166</v>
      </c>
      <c r="S29" s="12">
        <v>0.47493022299895032</v>
      </c>
      <c r="T29" s="12">
        <v>0.94802585892148095</v>
      </c>
      <c r="U29" s="61">
        <v>0.59273123560783914</v>
      </c>
      <c r="V29" s="61" t="s">
        <v>137</v>
      </c>
      <c r="W29" s="61">
        <v>0</v>
      </c>
      <c r="X29" s="12">
        <v>0.82609629905758752</v>
      </c>
      <c r="Z29" s="12">
        <v>0.32952592231028599</v>
      </c>
      <c r="AA29" s="12">
        <v>0.77037854726466004</v>
      </c>
      <c r="AB29" s="12">
        <v>0.41304814952879376</v>
      </c>
      <c r="AD29" s="29" t="s">
        <v>14</v>
      </c>
      <c r="AE29" s="31">
        <v>0.5043175397012466</v>
      </c>
      <c r="AF29" s="32">
        <v>7</v>
      </c>
    </row>
    <row r="30" spans="1:32" x14ac:dyDescent="0.2">
      <c r="A30" s="41" t="s">
        <v>33</v>
      </c>
      <c r="B30" s="57">
        <v>0.1</v>
      </c>
      <c r="C30" s="57">
        <v>1.4094979944988915</v>
      </c>
      <c r="D30" s="14">
        <v>81.637591123580933</v>
      </c>
      <c r="E30" s="59">
        <v>58.71</v>
      </c>
      <c r="F30" s="14" t="s">
        <v>137</v>
      </c>
      <c r="G30" s="14" t="s">
        <v>137</v>
      </c>
      <c r="H30" s="14">
        <v>14.320102334022522</v>
      </c>
      <c r="I30" s="39"/>
      <c r="J30" s="57">
        <v>0.1</v>
      </c>
      <c r="K30" s="57">
        <v>1.4094979944988915</v>
      </c>
      <c r="L30" s="57">
        <v>81.637591123580933</v>
      </c>
      <c r="M30" s="60">
        <v>58.71</v>
      </c>
      <c r="N30" s="60" t="s">
        <v>137</v>
      </c>
      <c r="O30" s="60" t="s">
        <v>137</v>
      </c>
      <c r="P30" s="57">
        <v>14.320102334022522</v>
      </c>
      <c r="R30" s="12">
        <v>0.1554054054054054</v>
      </c>
      <c r="S30" s="12">
        <v>0.15254003232689639</v>
      </c>
      <c r="T30" s="12">
        <v>0.86722904366162978</v>
      </c>
      <c r="U30" s="61">
        <v>8.1622446732676268E-2</v>
      </c>
      <c r="V30" s="61" t="s">
        <v>137</v>
      </c>
      <c r="W30" s="61" t="s">
        <v>137</v>
      </c>
      <c r="X30" s="12">
        <v>0.6417801231188589</v>
      </c>
      <c r="Z30" s="12">
        <v>0.15397271886615088</v>
      </c>
      <c r="AA30" s="12">
        <v>0.47442574519715303</v>
      </c>
      <c r="AB30" s="12">
        <v>0.6417801231188589</v>
      </c>
      <c r="AD30" s="29" t="s">
        <v>33</v>
      </c>
      <c r="AE30" s="31">
        <v>0.42339286239405433</v>
      </c>
      <c r="AF30" s="32">
        <v>18</v>
      </c>
    </row>
    <row r="31" spans="1:32" x14ac:dyDescent="0.2">
      <c r="A31" s="41" t="s">
        <v>6</v>
      </c>
      <c r="B31" s="57">
        <v>0.01</v>
      </c>
      <c r="C31" s="57">
        <v>7.1306923037248646</v>
      </c>
      <c r="D31" s="14">
        <v>79.376733303070068</v>
      </c>
      <c r="E31" s="59">
        <v>34.504600000000003</v>
      </c>
      <c r="F31" s="14">
        <v>6.54</v>
      </c>
      <c r="G31" s="14">
        <v>18.609911326999999</v>
      </c>
      <c r="H31" s="14">
        <v>20.328103005886078</v>
      </c>
      <c r="I31" s="39"/>
      <c r="J31" s="57">
        <v>0.01</v>
      </c>
      <c r="K31" s="57">
        <v>6.372894205465772</v>
      </c>
      <c r="L31" s="57">
        <v>79.376733303070068</v>
      </c>
      <c r="M31" s="60">
        <v>34.504600000000003</v>
      </c>
      <c r="N31" s="60">
        <v>6.54</v>
      </c>
      <c r="O31" s="60">
        <v>18.609911326999999</v>
      </c>
      <c r="P31" s="57">
        <v>20.328103005886078</v>
      </c>
      <c r="R31" s="12">
        <v>3.3783783783783786E-3</v>
      </c>
      <c r="S31" s="12">
        <v>1</v>
      </c>
      <c r="T31" s="12">
        <v>0.82407938438853245</v>
      </c>
      <c r="U31" s="61">
        <v>0.5333151701307377</v>
      </c>
      <c r="V31" s="61">
        <v>0.12065972222222218</v>
      </c>
      <c r="W31" s="61">
        <v>0.2462002206185295</v>
      </c>
      <c r="X31" s="12">
        <v>0.40095506919619617</v>
      </c>
      <c r="Z31" s="12">
        <v>0.50168918918918914</v>
      </c>
      <c r="AA31" s="12">
        <v>0.49268475891383079</v>
      </c>
      <c r="AB31" s="12">
        <v>0.32357764490736285</v>
      </c>
      <c r="AD31" s="29" t="s">
        <v>6</v>
      </c>
      <c r="AE31" s="31">
        <v>0.43931719767012761</v>
      </c>
      <c r="AF31" s="32">
        <v>16</v>
      </c>
    </row>
    <row r="32" spans="1:32" x14ac:dyDescent="0.2">
      <c r="A32" s="41" t="s">
        <v>19</v>
      </c>
      <c r="B32" s="57">
        <v>0.27</v>
      </c>
      <c r="C32" s="57">
        <v>2.1618628704216696</v>
      </c>
      <c r="D32" s="14" t="s">
        <v>137</v>
      </c>
      <c r="E32" s="59">
        <v>49.075000000000003</v>
      </c>
      <c r="F32" s="14">
        <v>10.29</v>
      </c>
      <c r="G32" s="14">
        <v>19.224157309999999</v>
      </c>
      <c r="H32" s="14" t="s">
        <v>137</v>
      </c>
      <c r="I32" s="39"/>
      <c r="J32" s="57">
        <v>0.27</v>
      </c>
      <c r="K32" s="57">
        <v>2.1618628704216696</v>
      </c>
      <c r="L32" s="57" t="s">
        <v>137</v>
      </c>
      <c r="M32" s="60">
        <v>49.075000000000003</v>
      </c>
      <c r="N32" s="60">
        <v>10.29</v>
      </c>
      <c r="O32" s="60">
        <v>19.224157309999999</v>
      </c>
      <c r="P32" s="57" t="s">
        <v>137</v>
      </c>
      <c r="R32" s="12">
        <v>0.4425675675675676</v>
      </c>
      <c r="S32" s="12">
        <v>0.28100028138359834</v>
      </c>
      <c r="T32" s="12" t="s">
        <v>137</v>
      </c>
      <c r="U32" s="61">
        <v>0.26141949160449507</v>
      </c>
      <c r="V32" s="61">
        <v>0.44618055555555541</v>
      </c>
      <c r="W32" s="61">
        <v>0.26423316203757802</v>
      </c>
      <c r="X32" s="12" t="s">
        <v>137</v>
      </c>
      <c r="Z32" s="12">
        <v>0.36178392447558294</v>
      </c>
      <c r="AA32" s="12">
        <v>0.35380002358002527</v>
      </c>
      <c r="AB32" s="12">
        <v>0.26423316203757802</v>
      </c>
      <c r="AD32" s="29" t="s">
        <v>19</v>
      </c>
      <c r="AE32" s="31">
        <v>0.32660570336439543</v>
      </c>
      <c r="AF32" s="32">
        <v>27</v>
      </c>
    </row>
    <row r="33" spans="1:32" x14ac:dyDescent="0.2">
      <c r="A33" s="41" t="s">
        <v>125</v>
      </c>
      <c r="B33" s="57">
        <v>8.0000000000000002E-3</v>
      </c>
      <c r="C33" s="57">
        <v>1.889041408736573</v>
      </c>
      <c r="D33" s="14">
        <v>69.496798515319824</v>
      </c>
      <c r="E33" s="59">
        <v>31.23</v>
      </c>
      <c r="F33" s="14">
        <v>9.43</v>
      </c>
      <c r="G33" s="14">
        <v>19.740037487999999</v>
      </c>
      <c r="H33" s="14">
        <v>15.286515653133392</v>
      </c>
      <c r="I33" s="39"/>
      <c r="J33" s="57">
        <v>8.0000000000000002E-3</v>
      </c>
      <c r="K33" s="57">
        <v>1.889041408736573</v>
      </c>
      <c r="L33" s="57">
        <v>69.496798515319824</v>
      </c>
      <c r="M33" s="60">
        <v>31.23</v>
      </c>
      <c r="N33" s="60">
        <v>9.43</v>
      </c>
      <c r="O33" s="60">
        <v>19.740037487999999</v>
      </c>
      <c r="P33" s="57">
        <v>15.286515653133392</v>
      </c>
      <c r="R33" s="12">
        <v>0</v>
      </c>
      <c r="S33" s="12">
        <v>0.2344182119148501</v>
      </c>
      <c r="T33" s="12">
        <v>0.6355156384226256</v>
      </c>
      <c r="U33" s="61">
        <v>0.59442190631519631</v>
      </c>
      <c r="V33" s="61">
        <v>0.37152777777777768</v>
      </c>
      <c r="W33" s="61">
        <v>0.27937829491038396</v>
      </c>
      <c r="X33" s="12">
        <v>0.60304235453364596</v>
      </c>
      <c r="Z33" s="12">
        <v>0.11720910595742505</v>
      </c>
      <c r="AA33" s="12">
        <v>0.5338217741718666</v>
      </c>
      <c r="AB33" s="12">
        <v>0.44121032472201493</v>
      </c>
      <c r="AD33" s="29" t="s">
        <v>7</v>
      </c>
      <c r="AE33" s="31">
        <v>0.3640804016171022</v>
      </c>
      <c r="AF33" s="32">
        <v>23</v>
      </c>
    </row>
    <row r="34" spans="1:32" x14ac:dyDescent="0.2">
      <c r="A34" s="41" t="s">
        <v>20</v>
      </c>
      <c r="B34" s="57">
        <v>1.0999999999999999E-2</v>
      </c>
      <c r="C34" s="57">
        <v>2.1768454234272561</v>
      </c>
      <c r="D34" s="14">
        <v>86.306297779083252</v>
      </c>
      <c r="E34" s="59" t="s">
        <v>137</v>
      </c>
      <c r="F34" s="14">
        <v>5.91</v>
      </c>
      <c r="G34" s="14">
        <v>14.303513572</v>
      </c>
      <c r="H34" s="14">
        <v>25.533384084701538</v>
      </c>
      <c r="I34" s="39"/>
      <c r="J34" s="57">
        <v>1.0999999999999999E-2</v>
      </c>
      <c r="K34" s="57">
        <v>2.1768454234272561</v>
      </c>
      <c r="L34" s="57">
        <v>86.306297779083252</v>
      </c>
      <c r="M34" s="60" t="s">
        <v>137</v>
      </c>
      <c r="N34" s="60">
        <v>5.91</v>
      </c>
      <c r="O34" s="60">
        <v>14.303513572</v>
      </c>
      <c r="P34" s="57">
        <v>25.533384084701538</v>
      </c>
      <c r="R34" s="12">
        <v>5.0675675675675661E-3</v>
      </c>
      <c r="S34" s="12">
        <v>0.28355843176009254</v>
      </c>
      <c r="T34" s="12">
        <v>0.95633376294267092</v>
      </c>
      <c r="U34" s="61" t="s">
        <v>137</v>
      </c>
      <c r="V34" s="61">
        <v>6.5972222222222196E-2</v>
      </c>
      <c r="W34" s="61">
        <v>0.11977364137782015</v>
      </c>
      <c r="X34" s="12">
        <v>0.19230627487115814</v>
      </c>
      <c r="Z34" s="12">
        <v>0.14431299966383004</v>
      </c>
      <c r="AA34" s="12">
        <v>0.51115299258244651</v>
      </c>
      <c r="AB34" s="12">
        <v>0.15603995812448915</v>
      </c>
      <c r="AD34" s="29" t="s">
        <v>20</v>
      </c>
      <c r="AE34" s="31">
        <v>0.27050198345692189</v>
      </c>
      <c r="AF34" s="32">
        <v>28</v>
      </c>
    </row>
    <row r="35" spans="1:32" x14ac:dyDescent="0.2">
      <c r="A35" s="41" t="s">
        <v>15</v>
      </c>
      <c r="B35" s="57">
        <v>0.13100000000000001</v>
      </c>
      <c r="C35" s="57">
        <v>3.2050697190237081</v>
      </c>
      <c r="D35" s="14">
        <v>81.070220470428467</v>
      </c>
      <c r="E35" s="59" t="s">
        <v>137</v>
      </c>
      <c r="F35" s="14">
        <v>10.75</v>
      </c>
      <c r="G35" s="14">
        <v>11.597443802000001</v>
      </c>
      <c r="H35" s="14">
        <v>12.429860234260559</v>
      </c>
      <c r="I35" s="39"/>
      <c r="J35" s="57">
        <v>0.13100000000000001</v>
      </c>
      <c r="K35" s="57">
        <v>3.2050697190237081</v>
      </c>
      <c r="L35" s="57">
        <v>81.070220470428467</v>
      </c>
      <c r="M35" s="60" t="s">
        <v>137</v>
      </c>
      <c r="N35" s="60">
        <v>10.75</v>
      </c>
      <c r="O35" s="60">
        <v>11.597443802000001</v>
      </c>
      <c r="P35" s="57">
        <v>12.429860234260559</v>
      </c>
      <c r="R35" s="12">
        <v>0.20777027027027029</v>
      </c>
      <c r="S35" s="12">
        <v>0.45911945716876573</v>
      </c>
      <c r="T35" s="12">
        <v>0.85640047667126873</v>
      </c>
      <c r="U35" s="61" t="s">
        <v>137</v>
      </c>
      <c r="V35" s="61">
        <v>0.48611111111111105</v>
      </c>
      <c r="W35" s="61">
        <v>4.0329251037756648E-2</v>
      </c>
      <c r="X35" s="12">
        <v>0.71754869913349228</v>
      </c>
      <c r="Z35" s="12">
        <v>0.33344486371951798</v>
      </c>
      <c r="AA35" s="12">
        <v>0.67125579389118983</v>
      </c>
      <c r="AB35" s="12">
        <v>0.37893897508562446</v>
      </c>
      <c r="AD35" s="29" t="s">
        <v>15</v>
      </c>
      <c r="AE35" s="31">
        <v>0.46121321089877743</v>
      </c>
      <c r="AF35" s="32">
        <v>10</v>
      </c>
    </row>
    <row r="36" spans="1:32" x14ac:dyDescent="0.2">
      <c r="A36" s="41" t="s">
        <v>3</v>
      </c>
      <c r="B36" s="57" t="s">
        <v>137</v>
      </c>
      <c r="C36" s="57" t="s">
        <v>137</v>
      </c>
      <c r="D36" s="14">
        <v>48.958823084831238</v>
      </c>
      <c r="E36" s="59" t="s">
        <v>137</v>
      </c>
      <c r="F36" s="14" t="s">
        <v>137</v>
      </c>
      <c r="G36" s="14">
        <v>25.626401610999999</v>
      </c>
      <c r="H36" s="14">
        <v>8.4780097007751465</v>
      </c>
      <c r="I36" s="39"/>
      <c r="J36" s="57" t="s">
        <v>137</v>
      </c>
      <c r="K36" s="57" t="s">
        <v>137</v>
      </c>
      <c r="L36" s="57">
        <v>48.958823084831238</v>
      </c>
      <c r="M36" s="60" t="s">
        <v>137</v>
      </c>
      <c r="N36" s="60" t="s">
        <v>137</v>
      </c>
      <c r="O36" s="60">
        <v>25.626401610999999</v>
      </c>
      <c r="P36" s="57">
        <v>8.4780097007751465</v>
      </c>
      <c r="R36" s="12" t="s">
        <v>137</v>
      </c>
      <c r="S36" s="12" t="s">
        <v>137</v>
      </c>
      <c r="T36" s="12">
        <v>0.24353758746116352</v>
      </c>
      <c r="U36" s="61" t="s">
        <v>137</v>
      </c>
      <c r="V36" s="61" t="s">
        <v>137</v>
      </c>
      <c r="W36" s="61">
        <v>0.45218928975452566</v>
      </c>
      <c r="X36" s="12">
        <v>0.8759549094187068</v>
      </c>
      <c r="Z36" s="12" t="s">
        <v>137</v>
      </c>
      <c r="AA36" s="12" t="s">
        <v>137</v>
      </c>
      <c r="AB36" s="12">
        <v>0.66407209958661628</v>
      </c>
      <c r="AD36" s="29" t="s">
        <v>3</v>
      </c>
      <c r="AE36" s="31" t="s">
        <v>137</v>
      </c>
      <c r="AF36" s="32" t="s">
        <v>137</v>
      </c>
    </row>
    <row r="37" spans="1:32" ht="13.5" thickBot="1" x14ac:dyDescent="0.25">
      <c r="A37" s="41" t="s">
        <v>126</v>
      </c>
      <c r="B37" s="57">
        <v>0.03</v>
      </c>
      <c r="C37" s="57" t="s">
        <v>137</v>
      </c>
      <c r="D37" s="14">
        <v>70.714312791824341</v>
      </c>
      <c r="E37" s="59" t="s">
        <v>137</v>
      </c>
      <c r="F37" s="14" t="s">
        <v>137</v>
      </c>
      <c r="G37" s="14" t="s">
        <v>137</v>
      </c>
      <c r="H37" s="14">
        <v>23.673443496227264</v>
      </c>
      <c r="I37" s="39"/>
      <c r="J37" s="57">
        <v>0.03</v>
      </c>
      <c r="K37" s="57" t="s">
        <v>137</v>
      </c>
      <c r="L37" s="57">
        <v>70.714312791824341</v>
      </c>
      <c r="M37" s="60" t="s">
        <v>137</v>
      </c>
      <c r="N37" s="60" t="s">
        <v>137</v>
      </c>
      <c r="O37" s="60" t="s">
        <v>137</v>
      </c>
      <c r="P37" s="57">
        <v>23.673443496227264</v>
      </c>
      <c r="R37" s="12">
        <v>3.7162162162162164E-2</v>
      </c>
      <c r="S37" s="12" t="s">
        <v>137</v>
      </c>
      <c r="T37" s="12">
        <v>0.65875253802537492</v>
      </c>
      <c r="U37" s="61" t="s">
        <v>137</v>
      </c>
      <c r="V37" s="61" t="s">
        <v>137</v>
      </c>
      <c r="W37" s="61" t="s">
        <v>137</v>
      </c>
      <c r="X37" s="12">
        <v>0.2668602433169257</v>
      </c>
      <c r="Z37" s="12">
        <v>3.7162162162162164E-2</v>
      </c>
      <c r="AA37" s="12" t="s">
        <v>137</v>
      </c>
      <c r="AB37" s="12">
        <v>0.2668602433169257</v>
      </c>
      <c r="AD37" s="33" t="s">
        <v>31</v>
      </c>
      <c r="AE37" s="31">
        <v>0.15201120273954394</v>
      </c>
      <c r="AF37" s="32">
        <v>32</v>
      </c>
    </row>
    <row r="38" spans="1:32" x14ac:dyDescent="0.2">
      <c r="R38" s="4" t="s">
        <v>137</v>
      </c>
      <c r="W38" s="10"/>
      <c r="Z38" s="4" t="s">
        <v>137</v>
      </c>
    </row>
    <row r="39" spans="1:32" x14ac:dyDescent="0.2">
      <c r="A39" s="43" t="s">
        <v>57</v>
      </c>
    </row>
    <row r="40" spans="1:32" x14ac:dyDescent="0.2">
      <c r="A40" s="35" t="s">
        <v>58</v>
      </c>
      <c r="B40" s="4">
        <v>1.7113817144319128</v>
      </c>
      <c r="C40" s="4">
        <v>0.92091204962339701</v>
      </c>
      <c r="D40" s="4">
        <v>-1.9856425477006425</v>
      </c>
      <c r="E40" s="4">
        <v>0.41957303864874707</v>
      </c>
      <c r="F40" s="4">
        <v>0.76734438876894862</v>
      </c>
      <c r="G40" s="4">
        <v>1.5046301696913784</v>
      </c>
      <c r="H40" s="4">
        <v>0.37293861081524093</v>
      </c>
      <c r="I40" s="4"/>
      <c r="J40" s="4">
        <v>1.7113817144319128</v>
      </c>
      <c r="K40" s="4">
        <v>0.72871792253587209</v>
      </c>
      <c r="L40" s="4">
        <v>-1.9856425477006425</v>
      </c>
      <c r="M40" s="4">
        <v>0.41957303864874707</v>
      </c>
      <c r="O40" s="4">
        <v>1.5046301696913784</v>
      </c>
      <c r="P40" s="4">
        <v>0.37293861081524093</v>
      </c>
    </row>
    <row r="41" spans="1:32" x14ac:dyDescent="0.2">
      <c r="A41" s="35" t="s">
        <v>59</v>
      </c>
      <c r="B41" s="4">
        <v>2.6013760314117023</v>
      </c>
      <c r="C41" s="4">
        <v>0.82412793198586609</v>
      </c>
      <c r="D41" s="4">
        <v>4.2613805775152009</v>
      </c>
      <c r="E41" s="4">
        <v>-8.8720598540902085E-2</v>
      </c>
      <c r="F41" s="4">
        <v>1.0149872929099937</v>
      </c>
      <c r="G41" s="4">
        <v>4.3387431283978461</v>
      </c>
      <c r="H41" s="4">
        <v>-0.40823844444645152</v>
      </c>
      <c r="I41" s="4"/>
      <c r="J41" s="4">
        <v>2.6013760314117023</v>
      </c>
      <c r="K41" s="4">
        <v>0.18476610364666168</v>
      </c>
      <c r="L41" s="4">
        <v>4.2613805775152009</v>
      </c>
      <c r="M41" s="4">
        <v>-8.8720598540902085E-2</v>
      </c>
      <c r="O41" s="4">
        <v>4.3387431283978461</v>
      </c>
      <c r="P41" s="4">
        <v>-0.40823844444645152</v>
      </c>
    </row>
  </sheetData>
  <mergeCells count="13">
    <mergeCell ref="Z1:AB1"/>
    <mergeCell ref="B1:H1"/>
    <mergeCell ref="B2:C2"/>
    <mergeCell ref="G2:H2"/>
    <mergeCell ref="R2:S2"/>
    <mergeCell ref="W2:X2"/>
    <mergeCell ref="J1:P1"/>
    <mergeCell ref="J2:K2"/>
    <mergeCell ref="O2:P2"/>
    <mergeCell ref="D2:F2"/>
    <mergeCell ref="L2:N2"/>
    <mergeCell ref="T2:V2"/>
    <mergeCell ref="R1:X1"/>
  </mergeCells>
  <conditionalFormatting sqref="B40:P40">
    <cfRule type="cellIs" dxfId="16" priority="4" operator="notBetween">
      <formula>-2</formula>
      <formula>2</formula>
    </cfRule>
  </conditionalFormatting>
  <conditionalFormatting sqref="B41:P41">
    <cfRule type="cellIs" dxfId="15" priority="3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F41"/>
  <sheetViews>
    <sheetView zoomScale="80" zoomScaleNormal="80" workbookViewId="0">
      <selection activeCell="S44" sqref="S44"/>
    </sheetView>
  </sheetViews>
  <sheetFormatPr defaultColWidth="8.85546875" defaultRowHeight="12.75" x14ac:dyDescent="0.2"/>
  <cols>
    <col min="1" max="1" width="8.42578125" style="4" customWidth="1"/>
    <col min="2" max="2" width="8.5703125" style="6" customWidth="1"/>
    <col min="3" max="3" width="12.28515625" style="6" customWidth="1"/>
    <col min="4" max="4" width="13.28515625" style="6" customWidth="1"/>
    <col min="5" max="7" width="11.7109375" style="6" customWidth="1"/>
    <col min="8" max="8" width="12.140625" style="6" customWidth="1"/>
    <col min="9" max="9" width="4.42578125" style="36" customWidth="1"/>
    <col min="10" max="11" width="8.5703125" style="6" customWidth="1"/>
    <col min="12" max="12" width="13.28515625" style="6" customWidth="1"/>
    <col min="13" max="15" width="11.7109375" style="6" customWidth="1"/>
    <col min="16" max="16" width="12.140625" style="6" customWidth="1"/>
    <col min="17" max="17" width="3.7109375" style="3" customWidth="1"/>
    <col min="18" max="18" width="9" style="4" bestFit="1" customWidth="1"/>
    <col min="19" max="19" width="9" style="4" customWidth="1"/>
    <col min="20" max="20" width="9" style="4" bestFit="1" customWidth="1"/>
    <col min="21" max="23" width="9" style="4" customWidth="1"/>
    <col min="24" max="24" width="9" style="4" bestFit="1" customWidth="1"/>
    <col min="25" max="25" width="4" style="4" customWidth="1"/>
    <col min="26" max="26" width="9.140625" style="4" bestFit="1" customWidth="1"/>
    <col min="27" max="27" width="11" style="4" customWidth="1"/>
    <col min="28" max="28" width="5" style="10" customWidth="1"/>
    <col min="29" max="29" width="8.42578125" style="4" customWidth="1"/>
    <col min="30" max="30" width="8.85546875" style="3"/>
    <col min="31" max="31" width="8.28515625" style="3" customWidth="1"/>
    <col min="32" max="16384" width="8.85546875" style="3"/>
  </cols>
  <sheetData>
    <row r="1" spans="1:32" ht="12.75" customHeight="1" x14ac:dyDescent="0.2">
      <c r="A1" s="12"/>
      <c r="B1" s="108" t="s">
        <v>35</v>
      </c>
      <c r="C1" s="109"/>
      <c r="D1" s="109"/>
      <c r="E1" s="109"/>
      <c r="F1" s="109"/>
      <c r="G1" s="109"/>
      <c r="H1" s="110"/>
      <c r="I1" s="55"/>
      <c r="J1" s="108" t="s">
        <v>54</v>
      </c>
      <c r="K1" s="109"/>
      <c r="L1" s="109"/>
      <c r="M1" s="109"/>
      <c r="N1" s="109"/>
      <c r="O1" s="109"/>
      <c r="P1" s="110"/>
      <c r="R1" s="105" t="s">
        <v>34</v>
      </c>
      <c r="S1" s="106"/>
      <c r="T1" s="106"/>
      <c r="U1" s="106"/>
      <c r="V1" s="106"/>
      <c r="W1" s="106"/>
      <c r="X1" s="107"/>
      <c r="Z1" s="114" t="s">
        <v>39</v>
      </c>
      <c r="AA1" s="115"/>
      <c r="AB1" s="115"/>
      <c r="AC1" s="115"/>
    </row>
    <row r="2" spans="1:32" s="68" customFormat="1" ht="34.9" customHeight="1" x14ac:dyDescent="0.2">
      <c r="A2" s="78"/>
      <c r="B2" s="97" t="s">
        <v>73</v>
      </c>
      <c r="C2" s="116"/>
      <c r="D2" s="98"/>
      <c r="E2" s="97" t="s">
        <v>75</v>
      </c>
      <c r="F2" s="116"/>
      <c r="G2" s="116"/>
      <c r="H2" s="98"/>
      <c r="I2" s="81"/>
      <c r="J2" s="97" t="s">
        <v>73</v>
      </c>
      <c r="K2" s="116"/>
      <c r="L2" s="98"/>
      <c r="M2" s="97" t="s">
        <v>75</v>
      </c>
      <c r="N2" s="116"/>
      <c r="O2" s="116"/>
      <c r="P2" s="98"/>
      <c r="R2" s="97" t="s">
        <v>73</v>
      </c>
      <c r="S2" s="116"/>
      <c r="T2" s="98"/>
      <c r="U2" s="97" t="s">
        <v>75</v>
      </c>
      <c r="V2" s="116"/>
      <c r="W2" s="116"/>
      <c r="X2" s="98"/>
      <c r="Z2" s="69" t="s">
        <v>41</v>
      </c>
      <c r="AA2" s="69" t="s">
        <v>42</v>
      </c>
      <c r="AB2" s="70"/>
      <c r="AC2" s="79"/>
      <c r="AD2" s="79"/>
      <c r="AE2" s="79"/>
    </row>
    <row r="3" spans="1:32" s="8" customFormat="1" ht="102" customHeight="1" x14ac:dyDescent="0.2">
      <c r="A3" s="40"/>
      <c r="B3" s="13" t="s">
        <v>99</v>
      </c>
      <c r="C3" s="13" t="s">
        <v>100</v>
      </c>
      <c r="D3" s="13" t="s">
        <v>101</v>
      </c>
      <c r="E3" s="13" t="s">
        <v>102</v>
      </c>
      <c r="F3" s="13" t="s">
        <v>138</v>
      </c>
      <c r="G3" s="13" t="s">
        <v>103</v>
      </c>
      <c r="H3" s="13" t="s">
        <v>104</v>
      </c>
      <c r="I3" s="38"/>
      <c r="J3" s="13" t="s">
        <v>99</v>
      </c>
      <c r="K3" s="13" t="s">
        <v>100</v>
      </c>
      <c r="L3" s="13" t="s">
        <v>101</v>
      </c>
      <c r="M3" s="13" t="s">
        <v>102</v>
      </c>
      <c r="N3" s="13" t="s">
        <v>138</v>
      </c>
      <c r="O3" s="13" t="s">
        <v>103</v>
      </c>
      <c r="P3" s="13" t="s">
        <v>104</v>
      </c>
      <c r="R3" s="13" t="s">
        <v>99</v>
      </c>
      <c r="S3" s="13" t="s">
        <v>100</v>
      </c>
      <c r="T3" s="13" t="s">
        <v>101</v>
      </c>
      <c r="U3" s="13" t="s">
        <v>102</v>
      </c>
      <c r="V3" s="13" t="s">
        <v>138</v>
      </c>
      <c r="W3" s="13" t="s">
        <v>103</v>
      </c>
      <c r="X3" s="13" t="s">
        <v>104</v>
      </c>
      <c r="Y3" s="7"/>
      <c r="Z3" s="13"/>
      <c r="AA3" s="13"/>
      <c r="AB3" s="11"/>
      <c r="AC3" s="16"/>
      <c r="AD3" s="21" t="s">
        <v>38</v>
      </c>
      <c r="AE3" s="21" t="s">
        <v>40</v>
      </c>
    </row>
    <row r="4" spans="1:32" x14ac:dyDescent="0.2">
      <c r="A4" s="41" t="s">
        <v>32</v>
      </c>
      <c r="B4" s="14" t="s">
        <v>137</v>
      </c>
      <c r="C4" s="14" t="s">
        <v>137</v>
      </c>
      <c r="D4" s="14" t="s">
        <v>137</v>
      </c>
      <c r="E4" s="59">
        <v>48.436859250068665</v>
      </c>
      <c r="F4" s="14">
        <v>71.633040904998779</v>
      </c>
      <c r="G4" s="14">
        <v>36</v>
      </c>
      <c r="H4" s="14">
        <v>-40.1</v>
      </c>
      <c r="I4" s="39"/>
      <c r="J4" s="14" t="s">
        <v>137</v>
      </c>
      <c r="K4" s="14" t="s">
        <v>137</v>
      </c>
      <c r="L4" s="14" t="s">
        <v>137</v>
      </c>
      <c r="M4" s="14">
        <v>48.436859250068665</v>
      </c>
      <c r="N4" s="14">
        <v>71.633040904998779</v>
      </c>
      <c r="O4" s="14">
        <v>36</v>
      </c>
      <c r="P4" s="59">
        <v>-40.1</v>
      </c>
      <c r="R4" s="12" t="s">
        <v>137</v>
      </c>
      <c r="S4" s="12" t="s">
        <v>137</v>
      </c>
      <c r="T4" s="12" t="s">
        <v>137</v>
      </c>
      <c r="U4" s="12">
        <v>0.77158992251681602</v>
      </c>
      <c r="V4" s="12">
        <v>0.85598050963495309</v>
      </c>
      <c r="W4" s="12">
        <v>0.75</v>
      </c>
      <c r="X4" s="61">
        <v>0</v>
      </c>
      <c r="Z4" s="12" t="s">
        <v>137</v>
      </c>
      <c r="AA4" s="12">
        <v>0.59439260803794225</v>
      </c>
      <c r="AC4" s="17" t="s">
        <v>32</v>
      </c>
      <c r="AD4" s="15">
        <v>0.59439260803794225</v>
      </c>
      <c r="AE4" s="15">
        <v>12</v>
      </c>
      <c r="AF4" s="23"/>
    </row>
    <row r="5" spans="1:32" x14ac:dyDescent="0.2">
      <c r="A5" s="41" t="s">
        <v>22</v>
      </c>
      <c r="B5" s="14">
        <v>88.1</v>
      </c>
      <c r="C5" s="14">
        <v>36.6</v>
      </c>
      <c r="D5" s="14">
        <v>8.6313193588162775</v>
      </c>
      <c r="E5" s="59">
        <v>39.8455411195755</v>
      </c>
      <c r="F5" s="14">
        <v>63.095754384994507</v>
      </c>
      <c r="G5" s="14">
        <v>40</v>
      </c>
      <c r="H5" s="14">
        <v>50.937499999999993</v>
      </c>
      <c r="I5" s="39"/>
      <c r="J5" s="14">
        <v>88.1</v>
      </c>
      <c r="K5" s="14">
        <v>36.6</v>
      </c>
      <c r="L5" s="14">
        <v>8.6313193588162775</v>
      </c>
      <c r="M5" s="14">
        <v>39.8455411195755</v>
      </c>
      <c r="N5" s="14">
        <v>63.095754384994507</v>
      </c>
      <c r="O5" s="14">
        <v>40</v>
      </c>
      <c r="P5" s="59">
        <v>50.937499999999993</v>
      </c>
      <c r="R5" s="12">
        <v>0.84910485933503821</v>
      </c>
      <c r="S5" s="12">
        <v>0.27359781121751026</v>
      </c>
      <c r="T5" s="12">
        <v>0.19872587147306128</v>
      </c>
      <c r="U5" s="12">
        <v>0.56593015687438486</v>
      </c>
      <c r="V5" s="12">
        <v>0.64117272128747993</v>
      </c>
      <c r="W5" s="12">
        <v>0.91666666666666663</v>
      </c>
      <c r="X5" s="61">
        <v>0.52632831735686891</v>
      </c>
      <c r="Z5" s="12">
        <v>0.44047618067520328</v>
      </c>
      <c r="AA5" s="12">
        <v>0.66252446554635003</v>
      </c>
      <c r="AC5" s="17" t="s">
        <v>22</v>
      </c>
      <c r="AD5" s="15">
        <v>0.55150032311077668</v>
      </c>
      <c r="AE5" s="15">
        <v>15</v>
      </c>
      <c r="AF5" s="23" t="s">
        <v>51</v>
      </c>
    </row>
    <row r="6" spans="1:32" x14ac:dyDescent="0.2">
      <c r="A6" s="41" t="s">
        <v>23</v>
      </c>
      <c r="B6" s="14">
        <v>83.9</v>
      </c>
      <c r="C6" s="14">
        <v>49.4</v>
      </c>
      <c r="D6" s="14">
        <v>34.240000000000009</v>
      </c>
      <c r="E6" s="59">
        <v>39.009043574333191</v>
      </c>
      <c r="F6" s="14">
        <v>63.975763320922852</v>
      </c>
      <c r="G6" s="14">
        <v>24</v>
      </c>
      <c r="H6" s="14">
        <v>21.052631578947366</v>
      </c>
      <c r="I6" s="39"/>
      <c r="J6" s="14">
        <v>83.9</v>
      </c>
      <c r="K6" s="14">
        <v>49.4</v>
      </c>
      <c r="L6" s="14">
        <v>34.240000000000009</v>
      </c>
      <c r="M6" s="14">
        <v>39.009043574333191</v>
      </c>
      <c r="N6" s="14">
        <v>63.975763320922852</v>
      </c>
      <c r="O6" s="14">
        <v>24</v>
      </c>
      <c r="P6" s="59">
        <v>21.052631578947366</v>
      </c>
      <c r="R6" s="12">
        <v>0.79539641943734019</v>
      </c>
      <c r="S6" s="12">
        <v>0.44870041039671682</v>
      </c>
      <c r="T6" s="12">
        <v>0.46070506386448068</v>
      </c>
      <c r="U6" s="12">
        <v>0.54590600150008872</v>
      </c>
      <c r="V6" s="12">
        <v>0.6633147418006542</v>
      </c>
      <c r="W6" s="12">
        <v>0.25</v>
      </c>
      <c r="X6" s="61">
        <v>0.35355058828385988</v>
      </c>
      <c r="Z6" s="12">
        <v>0.56826729789951258</v>
      </c>
      <c r="AA6" s="12">
        <v>0.4531928328961507</v>
      </c>
      <c r="AC6" s="17" t="s">
        <v>23</v>
      </c>
      <c r="AD6" s="15">
        <v>0.51073006539783161</v>
      </c>
      <c r="AE6" s="15">
        <v>19</v>
      </c>
      <c r="AF6" s="23" t="s">
        <v>52</v>
      </c>
    </row>
    <row r="7" spans="1:32" x14ac:dyDescent="0.2">
      <c r="A7" s="41" t="s">
        <v>30</v>
      </c>
      <c r="B7" s="14" t="s">
        <v>137</v>
      </c>
      <c r="C7" s="14" t="s">
        <v>137</v>
      </c>
      <c r="D7" s="14" t="s">
        <v>137</v>
      </c>
      <c r="E7" s="59">
        <v>48.686474561691284</v>
      </c>
      <c r="F7" s="14">
        <v>71.130216121673584</v>
      </c>
      <c r="G7" s="14">
        <v>32</v>
      </c>
      <c r="H7" s="14" t="s">
        <v>137</v>
      </c>
      <c r="I7" s="39"/>
      <c r="J7" s="14" t="s">
        <v>137</v>
      </c>
      <c r="K7" s="14" t="s">
        <v>137</v>
      </c>
      <c r="L7" s="14" t="s">
        <v>137</v>
      </c>
      <c r="M7" s="14">
        <v>48.686474561691284</v>
      </c>
      <c r="N7" s="14">
        <v>71.130216121673584</v>
      </c>
      <c r="O7" s="14">
        <v>32</v>
      </c>
      <c r="P7" s="59" t="s">
        <v>137</v>
      </c>
      <c r="R7" s="12" t="s">
        <v>137</v>
      </c>
      <c r="S7" s="12" t="s">
        <v>137</v>
      </c>
      <c r="T7" s="12" t="s">
        <v>137</v>
      </c>
      <c r="U7" s="12">
        <v>0.77756523686431578</v>
      </c>
      <c r="V7" s="12">
        <v>0.84332886916590055</v>
      </c>
      <c r="W7" s="12">
        <v>0.58333333333333337</v>
      </c>
      <c r="X7" s="61" t="s">
        <v>137</v>
      </c>
      <c r="Z7" s="12" t="s">
        <v>137</v>
      </c>
      <c r="AA7" s="12">
        <v>0.73474247978785001</v>
      </c>
      <c r="AC7" s="17" t="s">
        <v>30</v>
      </c>
      <c r="AD7" s="15">
        <v>0.73474247978785001</v>
      </c>
      <c r="AE7" s="15">
        <v>2</v>
      </c>
    </row>
    <row r="8" spans="1:32" x14ac:dyDescent="0.2">
      <c r="A8" s="41" t="s">
        <v>28</v>
      </c>
      <c r="B8" s="14" t="s">
        <v>137</v>
      </c>
      <c r="C8" s="14" t="s">
        <v>137</v>
      </c>
      <c r="D8" s="14" t="s">
        <v>137</v>
      </c>
      <c r="E8" s="59" t="s">
        <v>137</v>
      </c>
      <c r="F8" s="14" t="s">
        <v>137</v>
      </c>
      <c r="G8" s="14" t="s">
        <v>137</v>
      </c>
      <c r="H8" s="14">
        <v>51.562500000000014</v>
      </c>
      <c r="I8" s="39"/>
      <c r="J8" s="14" t="s">
        <v>137</v>
      </c>
      <c r="K8" s="14" t="s">
        <v>137</v>
      </c>
      <c r="L8" s="14" t="s">
        <v>137</v>
      </c>
      <c r="M8" s="14" t="s">
        <v>137</v>
      </c>
      <c r="N8" s="14" t="s">
        <v>137</v>
      </c>
      <c r="O8" s="14" t="s">
        <v>137</v>
      </c>
      <c r="P8" s="59">
        <v>51.562500000000014</v>
      </c>
      <c r="R8" s="12" t="s">
        <v>137</v>
      </c>
      <c r="S8" s="12" t="s">
        <v>137</v>
      </c>
      <c r="T8" s="12" t="s">
        <v>137</v>
      </c>
      <c r="U8" s="12" t="s">
        <v>137</v>
      </c>
      <c r="V8" s="12" t="s">
        <v>137</v>
      </c>
      <c r="W8" s="12" t="s">
        <v>137</v>
      </c>
      <c r="X8" s="61">
        <v>0.52994172060660727</v>
      </c>
      <c r="Z8" s="12" t="s">
        <v>137</v>
      </c>
      <c r="AA8" s="12" t="s">
        <v>137</v>
      </c>
      <c r="AC8" s="17" t="s">
        <v>28</v>
      </c>
      <c r="AD8" s="15" t="s">
        <v>137</v>
      </c>
      <c r="AE8" s="15" t="s">
        <v>137</v>
      </c>
    </row>
    <row r="9" spans="1:32" x14ac:dyDescent="0.2">
      <c r="A9" s="41" t="s">
        <v>29</v>
      </c>
      <c r="B9" s="14">
        <v>76.8</v>
      </c>
      <c r="C9" s="14" t="s">
        <v>137</v>
      </c>
      <c r="D9" s="14" t="s">
        <v>137</v>
      </c>
      <c r="E9" s="59">
        <v>39.38964307308197</v>
      </c>
      <c r="F9" s="14">
        <v>77.356928586959839</v>
      </c>
      <c r="G9" s="14">
        <v>24</v>
      </c>
      <c r="H9" s="14" t="s">
        <v>137</v>
      </c>
      <c r="I9" s="39"/>
      <c r="J9" s="14">
        <v>76.8</v>
      </c>
      <c r="K9" s="14" t="s">
        <v>137</v>
      </c>
      <c r="L9" s="14" t="s">
        <v>137</v>
      </c>
      <c r="M9" s="14">
        <v>39.38964307308197</v>
      </c>
      <c r="N9" s="14">
        <v>77.356928586959839</v>
      </c>
      <c r="O9" s="14">
        <v>24</v>
      </c>
      <c r="P9" s="59" t="s">
        <v>137</v>
      </c>
      <c r="R9" s="12">
        <v>0.7046035805626597</v>
      </c>
      <c r="S9" s="12" t="s">
        <v>137</v>
      </c>
      <c r="T9" s="12" t="s">
        <v>137</v>
      </c>
      <c r="U9" s="12">
        <v>0.55501682739751224</v>
      </c>
      <c r="V9" s="12">
        <v>1</v>
      </c>
      <c r="W9" s="12">
        <v>0.25</v>
      </c>
      <c r="X9" s="61" t="s">
        <v>137</v>
      </c>
      <c r="Z9" s="12" t="s">
        <v>137</v>
      </c>
      <c r="AA9" s="12">
        <v>0.60167227579917071</v>
      </c>
      <c r="AC9" s="17" t="s">
        <v>29</v>
      </c>
      <c r="AD9" s="15">
        <v>0.60167227579917071</v>
      </c>
      <c r="AE9" s="15">
        <v>11</v>
      </c>
    </row>
    <row r="10" spans="1:32" x14ac:dyDescent="0.2">
      <c r="A10" s="41" t="s">
        <v>123</v>
      </c>
      <c r="B10" s="14">
        <v>90.6</v>
      </c>
      <c r="C10" s="14">
        <v>89.7</v>
      </c>
      <c r="D10" s="14" t="s">
        <v>137</v>
      </c>
      <c r="E10" s="59">
        <v>42.155793309211731</v>
      </c>
      <c r="F10" s="14">
        <v>60.659056901931763</v>
      </c>
      <c r="G10" s="14">
        <v>25</v>
      </c>
      <c r="H10" s="14">
        <v>18.731117824773399</v>
      </c>
      <c r="I10" s="39"/>
      <c r="J10" s="14">
        <v>90.6</v>
      </c>
      <c r="K10" s="14">
        <v>89.7</v>
      </c>
      <c r="L10" s="14" t="s">
        <v>137</v>
      </c>
      <c r="M10" s="14">
        <v>42.155793309211731</v>
      </c>
      <c r="N10" s="14">
        <v>60.659056901931763</v>
      </c>
      <c r="O10" s="14">
        <v>25</v>
      </c>
      <c r="P10" s="59">
        <v>18.731117824773399</v>
      </c>
      <c r="R10" s="12">
        <v>0.88107416879795386</v>
      </c>
      <c r="S10" s="12">
        <v>1</v>
      </c>
      <c r="T10" s="12" t="s">
        <v>137</v>
      </c>
      <c r="U10" s="12">
        <v>0.62123318682611439</v>
      </c>
      <c r="V10" s="12">
        <v>0.57986265561472783</v>
      </c>
      <c r="W10" s="12">
        <v>0.29166666666666669</v>
      </c>
      <c r="X10" s="61">
        <v>0.34012888373402922</v>
      </c>
      <c r="Z10" s="12">
        <v>0.94053708439897687</v>
      </c>
      <c r="AA10" s="12">
        <v>0.45822284821038456</v>
      </c>
      <c r="AC10" s="17" t="s">
        <v>4</v>
      </c>
      <c r="AD10" s="15">
        <v>0.69937996630468069</v>
      </c>
      <c r="AE10" s="15">
        <v>3</v>
      </c>
    </row>
    <row r="11" spans="1:32" x14ac:dyDescent="0.2">
      <c r="A11" s="41" t="s">
        <v>25</v>
      </c>
      <c r="B11" s="14">
        <v>77.3</v>
      </c>
      <c r="C11" s="14">
        <v>38.299999999999997</v>
      </c>
      <c r="D11" s="14">
        <v>11.223021582733809</v>
      </c>
      <c r="E11" s="59">
        <v>45.690703392028809</v>
      </c>
      <c r="F11" s="14">
        <v>61.626684665679932</v>
      </c>
      <c r="G11" s="14">
        <v>32</v>
      </c>
      <c r="H11" s="14">
        <v>12.368421052631588</v>
      </c>
      <c r="I11" s="39"/>
      <c r="J11" s="14">
        <v>77.3</v>
      </c>
      <c r="K11" s="14">
        <v>38.299999999999997</v>
      </c>
      <c r="L11" s="14">
        <v>11.223021582733809</v>
      </c>
      <c r="M11" s="14">
        <v>45.690703392028809</v>
      </c>
      <c r="N11" s="14">
        <v>61.626684665679932</v>
      </c>
      <c r="O11" s="14">
        <v>32</v>
      </c>
      <c r="P11" s="59">
        <v>12.368421052631588</v>
      </c>
      <c r="R11" s="12">
        <v>0.71099744245524288</v>
      </c>
      <c r="S11" s="12">
        <v>0.29685362517099861</v>
      </c>
      <c r="T11" s="12">
        <v>0.22523922704394692</v>
      </c>
      <c r="U11" s="12">
        <v>0.70585219035467961</v>
      </c>
      <c r="V11" s="12">
        <v>0.60420926497208272</v>
      </c>
      <c r="W11" s="12">
        <v>0.58333333333333337</v>
      </c>
      <c r="X11" s="61">
        <v>0.30334330102433948</v>
      </c>
      <c r="Z11" s="12">
        <v>0.41103009822339615</v>
      </c>
      <c r="AA11" s="12">
        <v>0.54918452242110882</v>
      </c>
      <c r="AC11" s="17" t="s">
        <v>25</v>
      </c>
      <c r="AD11" s="15">
        <v>0.48010731032225251</v>
      </c>
      <c r="AE11" s="15">
        <v>22</v>
      </c>
    </row>
    <row r="12" spans="1:32" x14ac:dyDescent="0.2">
      <c r="A12" s="41" t="s">
        <v>8</v>
      </c>
      <c r="B12" s="14">
        <v>86.6</v>
      </c>
      <c r="C12" s="14">
        <v>27.2</v>
      </c>
      <c r="D12" s="14">
        <v>1.5240328253223883</v>
      </c>
      <c r="E12" s="59">
        <v>57.978558540344238</v>
      </c>
      <c r="F12" s="14">
        <v>65.282690525054932</v>
      </c>
      <c r="G12" s="14">
        <v>42</v>
      </c>
      <c r="H12" s="14">
        <v>9.4285714285714217</v>
      </c>
      <c r="I12" s="39"/>
      <c r="J12" s="14">
        <v>86.6</v>
      </c>
      <c r="K12" s="14">
        <v>27.2</v>
      </c>
      <c r="L12" s="14">
        <v>1.5240328253223883</v>
      </c>
      <c r="M12" s="14">
        <v>57.978558540344238</v>
      </c>
      <c r="N12" s="14">
        <v>65.282690525054932</v>
      </c>
      <c r="O12" s="14">
        <v>42</v>
      </c>
      <c r="P12" s="59">
        <v>9.4285714285714217</v>
      </c>
      <c r="R12" s="12">
        <v>0.82992327365728891</v>
      </c>
      <c r="S12" s="12">
        <v>0.14500683994528041</v>
      </c>
      <c r="T12" s="12">
        <v>0.12601766708611817</v>
      </c>
      <c r="U12" s="12">
        <v>1</v>
      </c>
      <c r="V12" s="12">
        <v>0.69619850897807556</v>
      </c>
      <c r="W12" s="12">
        <v>1</v>
      </c>
      <c r="X12" s="61">
        <v>0.28634672152782636</v>
      </c>
      <c r="Z12" s="12">
        <v>0.36698259356289586</v>
      </c>
      <c r="AA12" s="12">
        <v>0.74563630762647548</v>
      </c>
      <c r="AC12" s="17" t="s">
        <v>8</v>
      </c>
      <c r="AD12" s="15">
        <v>0.55630945059468573</v>
      </c>
      <c r="AE12" s="15">
        <v>14</v>
      </c>
    </row>
    <row r="13" spans="1:32" x14ac:dyDescent="0.2">
      <c r="A13" s="41" t="s">
        <v>21</v>
      </c>
      <c r="B13" s="14">
        <v>86</v>
      </c>
      <c r="C13" s="14">
        <v>39.700000000000003</v>
      </c>
      <c r="D13" s="14">
        <v>82.59023354564755</v>
      </c>
      <c r="E13" s="59">
        <v>35.336726903915405</v>
      </c>
      <c r="F13" s="14">
        <v>73.74262809753418</v>
      </c>
      <c r="G13" s="14">
        <v>31</v>
      </c>
      <c r="H13" s="14">
        <v>63.131313131313114</v>
      </c>
      <c r="I13" s="39"/>
      <c r="J13" s="14">
        <v>86</v>
      </c>
      <c r="K13" s="14">
        <v>39.700000000000003</v>
      </c>
      <c r="L13" s="14">
        <v>82.59023354564755</v>
      </c>
      <c r="M13" s="14">
        <v>35.336726903915405</v>
      </c>
      <c r="N13" s="14">
        <v>73.74262809753418</v>
      </c>
      <c r="O13" s="14">
        <v>31</v>
      </c>
      <c r="P13" s="59">
        <v>63.131313131313114</v>
      </c>
      <c r="R13" s="12">
        <v>0.82225063938618914</v>
      </c>
      <c r="S13" s="12">
        <v>0.31600547195622442</v>
      </c>
      <c r="T13" s="12">
        <v>0.95533246438173558</v>
      </c>
      <c r="U13" s="12">
        <v>0.45799774640680868</v>
      </c>
      <c r="V13" s="12">
        <v>0.90906011028943101</v>
      </c>
      <c r="W13" s="12">
        <v>0.54166666666666663</v>
      </c>
      <c r="X13" s="61">
        <v>0.59682617974948871</v>
      </c>
      <c r="Z13" s="12">
        <v>0.69786285857471642</v>
      </c>
      <c r="AA13" s="12">
        <v>0.62638767577809873</v>
      </c>
      <c r="AC13" s="17" t="s">
        <v>21</v>
      </c>
      <c r="AD13" s="15">
        <v>0.66212526717640752</v>
      </c>
      <c r="AE13" s="15">
        <v>6</v>
      </c>
    </row>
    <row r="14" spans="1:32" x14ac:dyDescent="0.2">
      <c r="A14" s="41" t="s">
        <v>9</v>
      </c>
      <c r="B14" s="14">
        <v>86.1</v>
      </c>
      <c r="C14" s="14">
        <v>20.9</v>
      </c>
      <c r="D14" s="14">
        <v>29.279279279279283</v>
      </c>
      <c r="E14" s="59">
        <v>41.672733426094055</v>
      </c>
      <c r="F14" s="14">
        <v>61.794883012771606</v>
      </c>
      <c r="G14" s="14">
        <v>32</v>
      </c>
      <c r="H14" s="14">
        <v>-1.9230769230769114</v>
      </c>
      <c r="I14" s="39"/>
      <c r="J14" s="14">
        <v>86.1</v>
      </c>
      <c r="K14" s="14">
        <v>20.9</v>
      </c>
      <c r="L14" s="14">
        <v>29.279279279279283</v>
      </c>
      <c r="M14" s="14">
        <v>41.672733426094055</v>
      </c>
      <c r="N14" s="14">
        <v>61.794883012771606</v>
      </c>
      <c r="O14" s="14">
        <v>32</v>
      </c>
      <c r="P14" s="59">
        <v>-1.9230769230769114</v>
      </c>
      <c r="R14" s="12">
        <v>0.82352941176470573</v>
      </c>
      <c r="S14" s="12">
        <v>5.882352941176467E-2</v>
      </c>
      <c r="T14" s="12">
        <v>0.40995642802871729</v>
      </c>
      <c r="U14" s="12">
        <v>0.60966965479944757</v>
      </c>
      <c r="V14" s="12">
        <v>0.60844132569275833</v>
      </c>
      <c r="W14" s="12">
        <v>0.58333333333333337</v>
      </c>
      <c r="X14" s="61">
        <v>0.22071778865785582</v>
      </c>
      <c r="Z14" s="12">
        <v>0.43076978973506258</v>
      </c>
      <c r="AA14" s="12">
        <v>0.50554052562084872</v>
      </c>
      <c r="AC14" s="17" t="s">
        <v>9</v>
      </c>
      <c r="AD14" s="15">
        <v>0.46815515767795568</v>
      </c>
      <c r="AE14" s="15">
        <v>24</v>
      </c>
    </row>
    <row r="15" spans="1:32" x14ac:dyDescent="0.2">
      <c r="A15" s="41" t="s">
        <v>10</v>
      </c>
      <c r="B15" s="14">
        <v>83.1</v>
      </c>
      <c r="C15" s="14">
        <v>44.3</v>
      </c>
      <c r="D15" s="14">
        <v>8.3441981747066372</v>
      </c>
      <c r="E15" s="59">
        <v>55.294382572174072</v>
      </c>
      <c r="F15" s="14">
        <v>71.116483211517334</v>
      </c>
      <c r="G15" s="14">
        <v>32</v>
      </c>
      <c r="H15" s="14">
        <v>-5.0228310502283016</v>
      </c>
      <c r="I15" s="39"/>
      <c r="J15" s="14">
        <v>83.1</v>
      </c>
      <c r="K15" s="14">
        <v>44.3</v>
      </c>
      <c r="L15" s="14">
        <v>8.3441981747066372</v>
      </c>
      <c r="M15" s="14">
        <v>55.294382572174072</v>
      </c>
      <c r="N15" s="14">
        <v>71.116483211517334</v>
      </c>
      <c r="O15" s="14">
        <v>32</v>
      </c>
      <c r="P15" s="59">
        <v>-5.0228310502283016</v>
      </c>
      <c r="R15" s="12">
        <v>0.78516624040920702</v>
      </c>
      <c r="S15" s="12">
        <v>0.37893296853625169</v>
      </c>
      <c r="T15" s="12">
        <v>0.19578859496961876</v>
      </c>
      <c r="U15" s="12">
        <v>0.93574594815694079</v>
      </c>
      <c r="V15" s="12">
        <v>0.84298333360828204</v>
      </c>
      <c r="W15" s="12">
        <v>0.58333333333333337</v>
      </c>
      <c r="X15" s="61">
        <v>0.20279673003955459</v>
      </c>
      <c r="Z15" s="12">
        <v>0.45329593463835915</v>
      </c>
      <c r="AA15" s="12">
        <v>0.6412148362845278</v>
      </c>
      <c r="AC15" s="17" t="s">
        <v>10</v>
      </c>
      <c r="AD15" s="15">
        <v>0.54725538546144348</v>
      </c>
      <c r="AE15" s="15">
        <v>16</v>
      </c>
    </row>
    <row r="16" spans="1:32" x14ac:dyDescent="0.2">
      <c r="A16" s="41" t="s">
        <v>24</v>
      </c>
      <c r="B16" s="14">
        <v>78.900000000000006</v>
      </c>
      <c r="C16" s="14">
        <v>31.7</v>
      </c>
      <c r="D16" s="14">
        <v>6.910569105691069</v>
      </c>
      <c r="E16" s="59">
        <v>31.559622287750244</v>
      </c>
      <c r="F16" s="14">
        <v>67.565065622329712</v>
      </c>
      <c r="G16" s="14">
        <v>32</v>
      </c>
      <c r="H16" s="14" t="s">
        <v>137</v>
      </c>
      <c r="I16" s="39"/>
      <c r="J16" s="14">
        <v>78.900000000000006</v>
      </c>
      <c r="K16" s="14">
        <v>31.7</v>
      </c>
      <c r="L16" s="14">
        <v>6.910569105691069</v>
      </c>
      <c r="M16" s="14">
        <v>31.559622287750244</v>
      </c>
      <c r="N16" s="14">
        <v>67.565065622329712</v>
      </c>
      <c r="O16" s="14">
        <v>32</v>
      </c>
      <c r="P16" s="59" t="s">
        <v>137</v>
      </c>
      <c r="R16" s="12">
        <v>0.73145780051150899</v>
      </c>
      <c r="S16" s="12">
        <v>0.20656634746922023</v>
      </c>
      <c r="T16" s="12">
        <v>0.18112243582803636</v>
      </c>
      <c r="U16" s="12">
        <v>0.36758106780537486</v>
      </c>
      <c r="V16" s="12">
        <v>0.75362564881649574</v>
      </c>
      <c r="W16" s="12">
        <v>0.58333333333333337</v>
      </c>
      <c r="X16" s="61" t="s">
        <v>137</v>
      </c>
      <c r="Z16" s="12">
        <v>0.37304886126958853</v>
      </c>
      <c r="AA16" s="12">
        <v>0.56818001665173468</v>
      </c>
      <c r="AC16" s="17" t="s">
        <v>24</v>
      </c>
      <c r="AD16" s="15">
        <v>0.47061443896066157</v>
      </c>
      <c r="AE16" s="15">
        <v>23</v>
      </c>
    </row>
    <row r="17" spans="1:31" x14ac:dyDescent="0.2">
      <c r="A17" s="41" t="s">
        <v>16</v>
      </c>
      <c r="B17" s="14">
        <v>85.7</v>
      </c>
      <c r="C17" s="14">
        <v>31.7</v>
      </c>
      <c r="D17" s="14">
        <v>-5.1991150442477903</v>
      </c>
      <c r="E17" s="59">
        <v>48.684829473495483</v>
      </c>
      <c r="F17" s="14">
        <v>65.371644496917725</v>
      </c>
      <c r="G17" s="14">
        <v>32</v>
      </c>
      <c r="H17" s="14">
        <v>34.967320261437898</v>
      </c>
      <c r="I17" s="39"/>
      <c r="J17" s="14">
        <v>85.7</v>
      </c>
      <c r="K17" s="14">
        <v>31.7</v>
      </c>
      <c r="L17" s="14">
        <v>-5.1991150442477903</v>
      </c>
      <c r="M17" s="14">
        <v>48.684829473495483</v>
      </c>
      <c r="N17" s="14">
        <v>65.371644496917725</v>
      </c>
      <c r="O17" s="14">
        <v>32</v>
      </c>
      <c r="P17" s="59">
        <v>34.967320261437898</v>
      </c>
      <c r="R17" s="12">
        <v>0.81841432225063937</v>
      </c>
      <c r="S17" s="12">
        <v>0.20656634746922023</v>
      </c>
      <c r="T17" s="12">
        <v>5.7239237073385095E-2</v>
      </c>
      <c r="U17" s="12">
        <v>0.77752585659138551</v>
      </c>
      <c r="V17" s="12">
        <v>0.69843669155702459</v>
      </c>
      <c r="W17" s="12">
        <v>0.58333333333333337</v>
      </c>
      <c r="X17" s="61">
        <v>0.43399759837091095</v>
      </c>
      <c r="Z17" s="12">
        <v>0.36073996893108157</v>
      </c>
      <c r="AA17" s="12">
        <v>0.62332336996316351</v>
      </c>
      <c r="AC17" s="17" t="s">
        <v>16</v>
      </c>
      <c r="AD17" s="15">
        <v>0.49203166944712251</v>
      </c>
      <c r="AE17" s="15">
        <v>21</v>
      </c>
    </row>
    <row r="18" spans="1:31" x14ac:dyDescent="0.2">
      <c r="A18" s="41" t="s">
        <v>17</v>
      </c>
      <c r="B18" s="14">
        <v>21.7</v>
      </c>
      <c r="C18" s="14">
        <v>21.3</v>
      </c>
      <c r="D18" s="14">
        <v>3.3333333333333299</v>
      </c>
      <c r="E18" s="59">
        <v>16.245868802070618</v>
      </c>
      <c r="F18" s="14">
        <v>60.844427347183228</v>
      </c>
      <c r="G18" s="14">
        <v>32</v>
      </c>
      <c r="H18" s="14">
        <v>7.4766355140186995</v>
      </c>
      <c r="I18" s="39"/>
      <c r="J18" s="14">
        <v>21.7</v>
      </c>
      <c r="K18" s="14">
        <v>21.3</v>
      </c>
      <c r="L18" s="14">
        <v>3.3333333333333299</v>
      </c>
      <c r="M18" s="14">
        <v>16.245868802070618</v>
      </c>
      <c r="N18" s="14">
        <v>60.844427347183228</v>
      </c>
      <c r="O18" s="14">
        <v>32</v>
      </c>
      <c r="P18" s="59">
        <v>7.4766355140186995</v>
      </c>
      <c r="R18" s="12">
        <v>0</v>
      </c>
      <c r="S18" s="12">
        <v>6.429548563611491E-2</v>
      </c>
      <c r="T18" s="12">
        <v>0.1445269801008546</v>
      </c>
      <c r="U18" s="12">
        <v>9.9902473184584569E-4</v>
      </c>
      <c r="V18" s="12">
        <v>0.58452678575445682</v>
      </c>
      <c r="W18" s="12">
        <v>0.58333333333333337</v>
      </c>
      <c r="X18" s="61">
        <v>0.27506171100474552</v>
      </c>
      <c r="Z18" s="12">
        <v>6.9607488578989837E-2</v>
      </c>
      <c r="AA18" s="12">
        <v>0.3609802137060954</v>
      </c>
      <c r="AC18" s="17" t="s">
        <v>17</v>
      </c>
      <c r="AD18" s="15">
        <v>0.21529385114254262</v>
      </c>
      <c r="AE18" s="15">
        <v>32</v>
      </c>
    </row>
    <row r="19" spans="1:31" x14ac:dyDescent="0.2">
      <c r="A19" s="41" t="s">
        <v>5</v>
      </c>
      <c r="B19" s="14">
        <v>43.8</v>
      </c>
      <c r="C19" s="14">
        <v>18.899999999999999</v>
      </c>
      <c r="D19" s="14">
        <v>-10.794297352342168</v>
      </c>
      <c r="E19" s="59" t="s">
        <v>137</v>
      </c>
      <c r="F19" s="14" t="s">
        <v>137</v>
      </c>
      <c r="G19" s="14" t="s">
        <v>137</v>
      </c>
      <c r="H19" s="14" t="s">
        <v>137</v>
      </c>
      <c r="I19" s="39"/>
      <c r="J19" s="14">
        <v>43.8</v>
      </c>
      <c r="K19" s="14">
        <v>18.899999999999999</v>
      </c>
      <c r="L19" s="14">
        <v>-10.794297352342168</v>
      </c>
      <c r="M19" s="14" t="s">
        <v>137</v>
      </c>
      <c r="N19" s="14" t="s">
        <v>137</v>
      </c>
      <c r="O19" s="14" t="s">
        <v>137</v>
      </c>
      <c r="P19" s="59" t="s">
        <v>137</v>
      </c>
      <c r="R19" s="12">
        <v>0.28260869565217389</v>
      </c>
      <c r="S19" s="12">
        <v>3.1463748290013645E-2</v>
      </c>
      <c r="T19" s="12">
        <v>0</v>
      </c>
      <c r="U19" s="12" t="s">
        <v>137</v>
      </c>
      <c r="V19" s="12" t="s">
        <v>137</v>
      </c>
      <c r="W19" s="12" t="s">
        <v>137</v>
      </c>
      <c r="X19" s="61" t="s">
        <v>137</v>
      </c>
      <c r="Z19" s="12">
        <v>0.10469081464739584</v>
      </c>
      <c r="AA19" s="12" t="s">
        <v>137</v>
      </c>
      <c r="AC19" s="17" t="s">
        <v>5</v>
      </c>
      <c r="AD19" s="15">
        <v>0.10469081464739584</v>
      </c>
      <c r="AE19" s="15">
        <v>33</v>
      </c>
    </row>
    <row r="20" spans="1:31" x14ac:dyDescent="0.2">
      <c r="A20" s="41" t="s">
        <v>11</v>
      </c>
      <c r="B20" s="14">
        <v>77.400000000000006</v>
      </c>
      <c r="C20" s="14">
        <v>37.5</v>
      </c>
      <c r="D20" s="14">
        <v>15.695067264573989</v>
      </c>
      <c r="E20" s="59">
        <v>43.045678734779358</v>
      </c>
      <c r="F20" s="14">
        <v>63.31743597984314</v>
      </c>
      <c r="G20" s="14">
        <v>30</v>
      </c>
      <c r="H20" s="14" t="s">
        <v>137</v>
      </c>
      <c r="I20" s="39"/>
      <c r="J20" s="14">
        <v>77.400000000000006</v>
      </c>
      <c r="K20" s="14">
        <v>37.5</v>
      </c>
      <c r="L20" s="14">
        <v>15.695067264573989</v>
      </c>
      <c r="M20" s="14">
        <v>43.045678734779358</v>
      </c>
      <c r="N20" s="14">
        <v>63.31743597984314</v>
      </c>
      <c r="O20" s="14">
        <v>30</v>
      </c>
      <c r="P20" s="59" t="s">
        <v>137</v>
      </c>
      <c r="R20" s="12">
        <v>0.71227621483375958</v>
      </c>
      <c r="S20" s="12">
        <v>0.2859097127222982</v>
      </c>
      <c r="T20" s="12">
        <v>0.27098867163586754</v>
      </c>
      <c r="U20" s="12">
        <v>0.64253534620271613</v>
      </c>
      <c r="V20" s="12">
        <v>0.64675048103528687</v>
      </c>
      <c r="W20" s="12">
        <v>0.5</v>
      </c>
      <c r="X20" s="61" t="s">
        <v>137</v>
      </c>
      <c r="Z20" s="12">
        <v>0.42305819973064179</v>
      </c>
      <c r="AA20" s="12">
        <v>0.59642860907933437</v>
      </c>
      <c r="AC20" s="17" t="s">
        <v>11</v>
      </c>
      <c r="AD20" s="15">
        <v>0.50974340440498811</v>
      </c>
      <c r="AE20" s="15">
        <v>20</v>
      </c>
    </row>
    <row r="21" spans="1:31" x14ac:dyDescent="0.2">
      <c r="A21" s="42" t="s">
        <v>2</v>
      </c>
      <c r="B21" s="14" t="s">
        <v>137</v>
      </c>
      <c r="C21" s="14" t="s">
        <v>137</v>
      </c>
      <c r="D21" s="14" t="s">
        <v>137</v>
      </c>
      <c r="E21" s="59">
        <v>38.841375708580017</v>
      </c>
      <c r="F21" s="14">
        <v>65.252500772476196</v>
      </c>
      <c r="G21" s="14">
        <v>37.5</v>
      </c>
      <c r="H21" s="14" t="s">
        <v>137</v>
      </c>
      <c r="I21" s="39"/>
      <c r="J21" s="14" t="s">
        <v>137</v>
      </c>
      <c r="K21" s="14" t="s">
        <v>137</v>
      </c>
      <c r="L21" s="14" t="s">
        <v>137</v>
      </c>
      <c r="M21" s="14">
        <v>38.841375708580017</v>
      </c>
      <c r="N21" s="14">
        <v>65.252500772476196</v>
      </c>
      <c r="O21" s="14">
        <v>37.5</v>
      </c>
      <c r="P21" s="59" t="s">
        <v>137</v>
      </c>
      <c r="R21" s="12" t="s">
        <v>137</v>
      </c>
      <c r="S21" s="12" t="s">
        <v>137</v>
      </c>
      <c r="T21" s="12" t="s">
        <v>137</v>
      </c>
      <c r="U21" s="12">
        <v>0.54189235266846469</v>
      </c>
      <c r="V21" s="12">
        <v>0.69543890064502967</v>
      </c>
      <c r="W21" s="12">
        <v>0.8125</v>
      </c>
      <c r="X21" s="61" t="s">
        <v>137</v>
      </c>
      <c r="Z21" s="12" t="s">
        <v>137</v>
      </c>
      <c r="AA21" s="12">
        <v>0.68327708443783142</v>
      </c>
      <c r="AC21" s="18" t="s">
        <v>2</v>
      </c>
      <c r="AD21" s="15">
        <v>0.68327708443783142</v>
      </c>
      <c r="AE21" s="15">
        <v>4</v>
      </c>
    </row>
    <row r="22" spans="1:31" x14ac:dyDescent="0.2">
      <c r="A22" s="41" t="s">
        <v>18</v>
      </c>
      <c r="B22" s="14">
        <v>60.2</v>
      </c>
      <c r="C22" s="14">
        <v>46.5</v>
      </c>
      <c r="D22" s="14">
        <v>86.956521739130423</v>
      </c>
      <c r="E22" s="59">
        <v>20.131403207778931</v>
      </c>
      <c r="F22" s="14">
        <v>61.449259519577026</v>
      </c>
      <c r="G22" s="14">
        <v>30</v>
      </c>
      <c r="H22" s="14">
        <v>132.86713286713282</v>
      </c>
      <c r="I22" s="39"/>
      <c r="J22" s="14">
        <v>60.2</v>
      </c>
      <c r="K22" s="14">
        <v>46.5</v>
      </c>
      <c r="L22" s="14">
        <v>86.956521739130423</v>
      </c>
      <c r="M22" s="14">
        <v>20.131403207778931</v>
      </c>
      <c r="N22" s="14">
        <v>61.449259519577026</v>
      </c>
      <c r="O22" s="14">
        <v>30</v>
      </c>
      <c r="P22" s="59">
        <v>132.86713286713282</v>
      </c>
      <c r="R22" s="12">
        <v>0.49232736572890023</v>
      </c>
      <c r="S22" s="12">
        <v>0.40902872777017785</v>
      </c>
      <c r="T22" s="12">
        <v>1</v>
      </c>
      <c r="U22" s="12">
        <v>9.4011305634043613E-2</v>
      </c>
      <c r="V22" s="12">
        <v>0.59974504754863223</v>
      </c>
      <c r="W22" s="12">
        <v>0.5</v>
      </c>
      <c r="X22" s="61">
        <v>1</v>
      </c>
      <c r="Z22" s="12">
        <v>0.63378536449969269</v>
      </c>
      <c r="AA22" s="12">
        <v>0.5484390882956689</v>
      </c>
      <c r="AC22" s="17" t="s">
        <v>18</v>
      </c>
      <c r="AD22" s="15">
        <v>0.5911122263976808</v>
      </c>
      <c r="AE22" s="15">
        <v>13</v>
      </c>
    </row>
    <row r="23" spans="1:31" x14ac:dyDescent="0.2">
      <c r="A23" s="41" t="s">
        <v>0</v>
      </c>
      <c r="B23" s="14">
        <v>79</v>
      </c>
      <c r="C23" s="14" t="s">
        <v>137</v>
      </c>
      <c r="D23" s="14" t="s">
        <v>137</v>
      </c>
      <c r="E23" s="59">
        <v>35.173550248146057</v>
      </c>
      <c r="F23" s="14">
        <v>61.024850606918335</v>
      </c>
      <c r="G23" s="14">
        <v>24</v>
      </c>
      <c r="H23" s="14" t="s">
        <v>137</v>
      </c>
      <c r="I23" s="39"/>
      <c r="J23" s="14">
        <v>79</v>
      </c>
      <c r="K23" s="14" t="s">
        <v>137</v>
      </c>
      <c r="L23" s="14" t="s">
        <v>137</v>
      </c>
      <c r="M23" s="14">
        <v>35.173550248146057</v>
      </c>
      <c r="N23" s="14">
        <v>61.024850606918335</v>
      </c>
      <c r="O23" s="14">
        <v>24</v>
      </c>
      <c r="P23" s="59" t="s">
        <v>137</v>
      </c>
      <c r="R23" s="12">
        <v>0.73273657289002547</v>
      </c>
      <c r="S23" s="12" t="s">
        <v>137</v>
      </c>
      <c r="T23" s="12" t="s">
        <v>137</v>
      </c>
      <c r="U23" s="12">
        <v>0.45409160857392722</v>
      </c>
      <c r="V23" s="12">
        <v>0.58906643910910617</v>
      </c>
      <c r="W23" s="12">
        <v>0.25</v>
      </c>
      <c r="X23" s="61" t="s">
        <v>137</v>
      </c>
      <c r="Z23" s="12" t="s">
        <v>137</v>
      </c>
      <c r="AA23" s="12">
        <v>0.4310526825610112</v>
      </c>
      <c r="AC23" s="17" t="s">
        <v>0</v>
      </c>
      <c r="AD23" s="15">
        <v>0.4310526825610112</v>
      </c>
      <c r="AE23" s="15">
        <v>27</v>
      </c>
    </row>
    <row r="24" spans="1:31" x14ac:dyDescent="0.2">
      <c r="A24" s="41" t="s">
        <v>124</v>
      </c>
      <c r="B24" s="14" t="s">
        <v>137</v>
      </c>
      <c r="C24" s="14" t="s">
        <v>137</v>
      </c>
      <c r="D24" s="14" t="s">
        <v>137</v>
      </c>
      <c r="E24" s="59">
        <v>37.96752393245697</v>
      </c>
      <c r="F24" s="14">
        <v>37.613087892532349</v>
      </c>
      <c r="G24" s="14">
        <v>30</v>
      </c>
      <c r="H24" s="14" t="s">
        <v>137</v>
      </c>
      <c r="I24" s="39"/>
      <c r="J24" s="14" t="s">
        <v>137</v>
      </c>
      <c r="K24" s="14" t="s">
        <v>137</v>
      </c>
      <c r="L24" s="14" t="s">
        <v>137</v>
      </c>
      <c r="M24" s="14">
        <v>37.96752393245697</v>
      </c>
      <c r="N24" s="14">
        <v>37.613087892532349</v>
      </c>
      <c r="O24" s="14">
        <v>30</v>
      </c>
      <c r="P24" s="59" t="s">
        <v>137</v>
      </c>
      <c r="R24" s="12" t="s">
        <v>137</v>
      </c>
      <c r="S24" s="12" t="s">
        <v>137</v>
      </c>
      <c r="T24" s="12" t="s">
        <v>137</v>
      </c>
      <c r="U24" s="12">
        <v>0.52097400827078477</v>
      </c>
      <c r="V24" s="12">
        <v>0</v>
      </c>
      <c r="W24" s="12">
        <v>0.5</v>
      </c>
      <c r="X24" s="61" t="s">
        <v>137</v>
      </c>
      <c r="Z24" s="12" t="s">
        <v>137</v>
      </c>
      <c r="AA24" s="12">
        <v>0.34032466942359491</v>
      </c>
      <c r="AC24" s="17" t="s">
        <v>1</v>
      </c>
      <c r="AD24" s="15">
        <v>0.34032466942359491</v>
      </c>
      <c r="AE24" s="15">
        <v>28</v>
      </c>
    </row>
    <row r="25" spans="1:31" x14ac:dyDescent="0.2">
      <c r="A25" s="41" t="s">
        <v>13</v>
      </c>
      <c r="B25" s="14">
        <v>61.6</v>
      </c>
      <c r="C25" s="14">
        <v>21.8</v>
      </c>
      <c r="D25" s="14">
        <v>32.758620689655181</v>
      </c>
      <c r="E25" s="59">
        <v>27.431941032409668</v>
      </c>
      <c r="F25" s="14">
        <v>40.870320796966553</v>
      </c>
      <c r="G25" s="14">
        <v>32</v>
      </c>
      <c r="H25" s="14">
        <v>-6.5217391304347849</v>
      </c>
      <c r="I25" s="39"/>
      <c r="J25" s="14">
        <v>61.6</v>
      </c>
      <c r="K25" s="14">
        <v>21.8</v>
      </c>
      <c r="L25" s="14">
        <v>32.758620689655181</v>
      </c>
      <c r="M25" s="14">
        <v>27.431941032409668</v>
      </c>
      <c r="N25" s="14">
        <v>40.870320796966553</v>
      </c>
      <c r="O25" s="14">
        <v>32</v>
      </c>
      <c r="P25" s="59">
        <v>-6.5217391304347849</v>
      </c>
      <c r="R25" s="12">
        <v>0.51023017902813306</v>
      </c>
      <c r="S25" s="12">
        <v>7.1135430916552667E-2</v>
      </c>
      <c r="T25" s="12">
        <v>0.44555041529873729</v>
      </c>
      <c r="U25" s="12">
        <v>0.26877225328749477</v>
      </c>
      <c r="V25" s="12">
        <v>8.1955665268427444E-2</v>
      </c>
      <c r="W25" s="12">
        <v>0.58333333333333337</v>
      </c>
      <c r="X25" s="61">
        <v>0.19413087511463137</v>
      </c>
      <c r="Z25" s="12">
        <v>0.34230534174780769</v>
      </c>
      <c r="AA25" s="12">
        <v>0.28204803175097176</v>
      </c>
      <c r="AC25" s="17" t="s">
        <v>13</v>
      </c>
      <c r="AD25" s="15">
        <v>0.3121766867493897</v>
      </c>
      <c r="AE25" s="15">
        <v>29</v>
      </c>
    </row>
    <row r="26" spans="1:31" x14ac:dyDescent="0.2">
      <c r="A26" s="41" t="s">
        <v>26</v>
      </c>
      <c r="B26" s="14">
        <v>77.099999999999994</v>
      </c>
      <c r="C26" s="14">
        <v>47.8</v>
      </c>
      <c r="D26" s="14">
        <v>7.3816155988857908</v>
      </c>
      <c r="E26" s="59" t="s">
        <v>137</v>
      </c>
      <c r="F26" s="14" t="s">
        <v>137</v>
      </c>
      <c r="G26" s="14" t="s">
        <v>137</v>
      </c>
      <c r="H26" s="14" t="s">
        <v>137</v>
      </c>
      <c r="I26" s="39"/>
      <c r="J26" s="14">
        <v>77.099999999999994</v>
      </c>
      <c r="K26" s="14">
        <v>47.8</v>
      </c>
      <c r="L26" s="14">
        <v>7.3816155988857908</v>
      </c>
      <c r="M26" s="14" t="s">
        <v>137</v>
      </c>
      <c r="N26" s="14" t="s">
        <v>137</v>
      </c>
      <c r="O26" s="14" t="s">
        <v>137</v>
      </c>
      <c r="P26" s="59" t="s">
        <v>137</v>
      </c>
      <c r="R26" s="12">
        <v>0.70843989769820959</v>
      </c>
      <c r="S26" s="12">
        <v>0.426812585499316</v>
      </c>
      <c r="T26" s="12">
        <v>0.18594128540467192</v>
      </c>
      <c r="U26" s="12" t="s">
        <v>137</v>
      </c>
      <c r="V26" s="12" t="s">
        <v>137</v>
      </c>
      <c r="W26" s="12" t="s">
        <v>137</v>
      </c>
      <c r="X26" s="61" t="s">
        <v>137</v>
      </c>
      <c r="Z26" s="12">
        <v>0.44039792286739915</v>
      </c>
      <c r="AA26" s="12" t="s">
        <v>137</v>
      </c>
      <c r="AC26" s="17" t="s">
        <v>26</v>
      </c>
      <c r="AD26" s="15">
        <v>0.44039792286739915</v>
      </c>
      <c r="AE26" s="15">
        <v>26</v>
      </c>
    </row>
    <row r="27" spans="1:31" x14ac:dyDescent="0.2">
      <c r="A27" s="41" t="s">
        <v>12</v>
      </c>
      <c r="B27" s="14">
        <v>99.9</v>
      </c>
      <c r="C27" s="14">
        <v>16.600000000000001</v>
      </c>
      <c r="D27" s="14">
        <v>174.45054945054949</v>
      </c>
      <c r="E27" s="59" t="s">
        <v>137</v>
      </c>
      <c r="F27" s="14" t="s">
        <v>137</v>
      </c>
      <c r="G27" s="14" t="s">
        <v>137</v>
      </c>
      <c r="H27" s="14">
        <v>46.332046332046332</v>
      </c>
      <c r="I27" s="39"/>
      <c r="J27" s="14">
        <v>99.9</v>
      </c>
      <c r="K27" s="14">
        <v>16.600000000000001</v>
      </c>
      <c r="L27" s="14">
        <v>86.956521739130423</v>
      </c>
      <c r="M27" s="14" t="s">
        <v>137</v>
      </c>
      <c r="N27" s="14" t="s">
        <v>137</v>
      </c>
      <c r="O27" s="14" t="s">
        <v>137</v>
      </c>
      <c r="P27" s="59">
        <v>46.332046332046332</v>
      </c>
      <c r="R27" s="12">
        <v>1</v>
      </c>
      <c r="S27" s="12">
        <v>0</v>
      </c>
      <c r="T27" s="12">
        <v>1</v>
      </c>
      <c r="U27" s="12" t="s">
        <v>137</v>
      </c>
      <c r="V27" s="12" t="s">
        <v>137</v>
      </c>
      <c r="W27" s="12" t="s">
        <v>137</v>
      </c>
      <c r="X27" s="61">
        <v>0.4997021393563848</v>
      </c>
      <c r="Z27" s="12">
        <v>0.66666666666666663</v>
      </c>
      <c r="AA27" s="12" t="s">
        <v>137</v>
      </c>
      <c r="AC27" s="17" t="s">
        <v>12</v>
      </c>
      <c r="AD27" s="15">
        <v>0.66666666666666663</v>
      </c>
      <c r="AE27" s="15">
        <v>5</v>
      </c>
    </row>
    <row r="28" spans="1:31" x14ac:dyDescent="0.2">
      <c r="A28" s="41" t="s">
        <v>27</v>
      </c>
      <c r="B28" s="14">
        <v>85</v>
      </c>
      <c r="C28" s="14">
        <v>38</v>
      </c>
      <c r="D28" s="14">
        <v>13.788487282463182</v>
      </c>
      <c r="E28" s="59">
        <v>52.900451421737671</v>
      </c>
      <c r="F28" s="14">
        <v>60.662060976028442</v>
      </c>
      <c r="G28" s="14">
        <v>32</v>
      </c>
      <c r="H28" s="14">
        <v>50.700280112044794</v>
      </c>
      <c r="I28" s="39"/>
      <c r="J28" s="14">
        <v>85</v>
      </c>
      <c r="K28" s="14">
        <v>38</v>
      </c>
      <c r="L28" s="14">
        <v>13.788487282463182</v>
      </c>
      <c r="M28" s="14">
        <v>52.900451421737671</v>
      </c>
      <c r="N28" s="14">
        <v>60.662060976028442</v>
      </c>
      <c r="O28" s="14">
        <v>32</v>
      </c>
      <c r="P28" s="59">
        <v>50.700280112044794</v>
      </c>
      <c r="R28" s="12">
        <v>0.8094629156010229</v>
      </c>
      <c r="S28" s="12">
        <v>0.292749658002736</v>
      </c>
      <c r="T28" s="12">
        <v>0.25148418052437432</v>
      </c>
      <c r="U28" s="12">
        <v>0.87843980352525497</v>
      </c>
      <c r="V28" s="12">
        <v>0.57993824151795692</v>
      </c>
      <c r="W28" s="12">
        <v>0.58333333333333337</v>
      </c>
      <c r="X28" s="61">
        <v>0.52495684357440509</v>
      </c>
      <c r="Z28" s="12">
        <v>0.45123225137604445</v>
      </c>
      <c r="AA28" s="12">
        <v>0.64166705548773761</v>
      </c>
      <c r="AC28" s="17" t="s">
        <v>27</v>
      </c>
      <c r="AD28" s="15">
        <v>0.546449653431891</v>
      </c>
      <c r="AE28" s="15">
        <v>17</v>
      </c>
    </row>
    <row r="29" spans="1:31" x14ac:dyDescent="0.2">
      <c r="A29" s="41" t="s">
        <v>14</v>
      </c>
      <c r="B29" s="14">
        <v>99.1</v>
      </c>
      <c r="C29" s="14">
        <v>52.4</v>
      </c>
      <c r="D29" s="14">
        <v>15.232558139534879</v>
      </c>
      <c r="E29" s="59">
        <v>55.984479188919067</v>
      </c>
      <c r="F29" s="14">
        <v>75.310379266738892</v>
      </c>
      <c r="G29" s="14" t="s">
        <v>137</v>
      </c>
      <c r="H29" s="14">
        <v>5.3191489361702127</v>
      </c>
      <c r="I29" s="39"/>
      <c r="J29" s="14">
        <v>99.1</v>
      </c>
      <c r="K29" s="14">
        <v>52.4</v>
      </c>
      <c r="L29" s="14">
        <v>15.232558139534879</v>
      </c>
      <c r="M29" s="14">
        <v>55.984479188919067</v>
      </c>
      <c r="N29" s="14">
        <v>75.310379266738892</v>
      </c>
      <c r="O29" s="14" t="s">
        <v>137</v>
      </c>
      <c r="P29" s="59">
        <v>5.3191489361702127</v>
      </c>
      <c r="R29" s="12">
        <v>0.98976982097186683</v>
      </c>
      <c r="S29" s="12">
        <v>0.48974008207934339</v>
      </c>
      <c r="T29" s="12">
        <v>0.26625716013204775</v>
      </c>
      <c r="U29" s="12">
        <v>0.95226554460474033</v>
      </c>
      <c r="V29" s="12">
        <v>0.94850650353709032</v>
      </c>
      <c r="W29" s="12" t="s">
        <v>137</v>
      </c>
      <c r="X29" s="61">
        <v>0.26258832058608261</v>
      </c>
      <c r="Z29" s="12">
        <v>0.58192235439441931</v>
      </c>
      <c r="AA29" s="12">
        <v>0.72112012290930438</v>
      </c>
      <c r="AC29" s="17" t="s">
        <v>14</v>
      </c>
      <c r="AD29" s="15">
        <v>0.65152123865186184</v>
      </c>
      <c r="AE29" s="15">
        <v>8</v>
      </c>
    </row>
    <row r="30" spans="1:31" x14ac:dyDescent="0.2">
      <c r="A30" s="41" t="s">
        <v>33</v>
      </c>
      <c r="B30" s="14">
        <v>95.2</v>
      </c>
      <c r="C30" s="14">
        <v>43.05</v>
      </c>
      <c r="D30" s="14">
        <v>1.1599999999999999</v>
      </c>
      <c r="E30" s="59">
        <v>57.352489233016968</v>
      </c>
      <c r="F30" s="14">
        <v>73.30249547958374</v>
      </c>
      <c r="G30" s="14">
        <v>32</v>
      </c>
      <c r="H30" s="14" t="s">
        <v>137</v>
      </c>
      <c r="I30" s="39"/>
      <c r="J30" s="14">
        <v>95.2</v>
      </c>
      <c r="K30" s="14">
        <v>43.05</v>
      </c>
      <c r="L30" s="14">
        <v>1.1599999999999999</v>
      </c>
      <c r="M30" s="14">
        <v>57.352489233016968</v>
      </c>
      <c r="N30" s="14">
        <v>73.30249547958374</v>
      </c>
      <c r="O30" s="14">
        <v>32</v>
      </c>
      <c r="P30" s="59" t="s">
        <v>137</v>
      </c>
      <c r="R30" s="12">
        <v>0.93989769820971869</v>
      </c>
      <c r="S30" s="12">
        <v>0.36183310533515728</v>
      </c>
      <c r="T30" s="12">
        <v>0.12229357731678604</v>
      </c>
      <c r="U30" s="12">
        <v>0.98501309518921809</v>
      </c>
      <c r="V30" s="12">
        <v>0.89798587563419419</v>
      </c>
      <c r="W30" s="12">
        <v>0.58333333333333337</v>
      </c>
      <c r="X30" s="61" t="s">
        <v>137</v>
      </c>
      <c r="Z30" s="12">
        <v>0.47467479362055404</v>
      </c>
      <c r="AA30" s="12">
        <v>0.82211076805224848</v>
      </c>
      <c r="AC30" s="17" t="s">
        <v>33</v>
      </c>
      <c r="AD30" s="15">
        <v>0.64839278083640128</v>
      </c>
      <c r="AE30" s="15">
        <v>9</v>
      </c>
    </row>
    <row r="31" spans="1:31" x14ac:dyDescent="0.2">
      <c r="A31" s="41" t="s">
        <v>6</v>
      </c>
      <c r="B31" s="14">
        <v>44.7</v>
      </c>
      <c r="C31" s="14">
        <v>34.5</v>
      </c>
      <c r="D31" s="14">
        <v>28.448275862068986</v>
      </c>
      <c r="E31" s="59">
        <v>28.738495707511902</v>
      </c>
      <c r="F31" s="14">
        <v>50.519376993179321</v>
      </c>
      <c r="G31" s="14">
        <v>23</v>
      </c>
      <c r="H31" s="14">
        <v>21.60493827160494</v>
      </c>
      <c r="I31" s="39"/>
      <c r="J31" s="14">
        <v>44.7</v>
      </c>
      <c r="K31" s="14">
        <v>34.5</v>
      </c>
      <c r="L31" s="14">
        <v>28.448275862068986</v>
      </c>
      <c r="M31" s="14">
        <v>28.738495707511902</v>
      </c>
      <c r="N31" s="14">
        <v>50.519376993179321</v>
      </c>
      <c r="O31" s="14">
        <v>23</v>
      </c>
      <c r="P31" s="59">
        <v>21.60493827160494</v>
      </c>
      <c r="R31" s="12">
        <v>0.29411764705882354</v>
      </c>
      <c r="S31" s="12">
        <v>0.24487004103967169</v>
      </c>
      <c r="T31" s="12">
        <v>0.40145518553342252</v>
      </c>
      <c r="U31" s="12">
        <v>0.30004867958194559</v>
      </c>
      <c r="V31" s="12">
        <v>0.32473683657997782</v>
      </c>
      <c r="W31" s="12">
        <v>0.20833333333333334</v>
      </c>
      <c r="X31" s="61">
        <v>0.35674371916082159</v>
      </c>
      <c r="Z31" s="12">
        <v>0.3134809578773059</v>
      </c>
      <c r="AA31" s="12">
        <v>0.29746564216401961</v>
      </c>
      <c r="AC31" s="17" t="s">
        <v>6</v>
      </c>
      <c r="AD31" s="15">
        <v>0.30547330002066275</v>
      </c>
      <c r="AE31" s="15">
        <v>30</v>
      </c>
    </row>
    <row r="32" spans="1:31" x14ac:dyDescent="0.2">
      <c r="A32" s="41" t="s">
        <v>19</v>
      </c>
      <c r="B32" s="14">
        <v>75</v>
      </c>
      <c r="C32" s="14">
        <v>42.6</v>
      </c>
      <c r="D32" s="14">
        <v>70.068027210884352</v>
      </c>
      <c r="E32" s="59" t="s">
        <v>137</v>
      </c>
      <c r="F32" s="14" t="s">
        <v>137</v>
      </c>
      <c r="G32" s="14" t="s">
        <v>137</v>
      </c>
      <c r="H32" s="14">
        <v>111.64021164021165</v>
      </c>
      <c r="I32" s="39"/>
      <c r="J32" s="14">
        <v>75</v>
      </c>
      <c r="K32" s="14">
        <v>42.6</v>
      </c>
      <c r="L32" s="14">
        <v>70.068027210884352</v>
      </c>
      <c r="M32" s="14" t="s">
        <v>137</v>
      </c>
      <c r="N32" s="14" t="s">
        <v>137</v>
      </c>
      <c r="O32" s="14" t="s">
        <v>137</v>
      </c>
      <c r="P32" s="59">
        <v>111.64021164021165</v>
      </c>
      <c r="R32" s="12">
        <v>0.68158567774936052</v>
      </c>
      <c r="S32" s="12">
        <v>0.35567715458276339</v>
      </c>
      <c r="T32" s="12">
        <v>0.82722912518572078</v>
      </c>
      <c r="U32" s="12" t="s">
        <v>137</v>
      </c>
      <c r="V32" s="12" t="s">
        <v>137</v>
      </c>
      <c r="W32" s="12" t="s">
        <v>137</v>
      </c>
      <c r="X32" s="61">
        <v>0.8772777181707293</v>
      </c>
      <c r="Z32" s="12">
        <v>0.62149731917261486</v>
      </c>
      <c r="AA32" s="12" t="s">
        <v>137</v>
      </c>
      <c r="AC32" s="17" t="s">
        <v>19</v>
      </c>
      <c r="AD32" s="15">
        <v>0.62149731917261486</v>
      </c>
      <c r="AE32" s="15">
        <v>10</v>
      </c>
    </row>
    <row r="33" spans="1:31" x14ac:dyDescent="0.2">
      <c r="A33" s="41" t="s">
        <v>125</v>
      </c>
      <c r="B33" s="14">
        <v>70</v>
      </c>
      <c r="C33" s="14">
        <v>58.7</v>
      </c>
      <c r="D33" s="14">
        <v>15.894039735099341</v>
      </c>
      <c r="E33" s="59">
        <v>29.216265678405762</v>
      </c>
      <c r="F33" s="14">
        <v>66.901224851608276</v>
      </c>
      <c r="G33" s="14">
        <v>25</v>
      </c>
      <c r="H33" s="14">
        <v>10.263157894736837</v>
      </c>
      <c r="I33" s="39"/>
      <c r="J33" s="14">
        <v>70</v>
      </c>
      <c r="K33" s="14">
        <v>58.7</v>
      </c>
      <c r="L33" s="14">
        <v>15.894039735099341</v>
      </c>
      <c r="M33" s="14">
        <v>29.216265678405762</v>
      </c>
      <c r="N33" s="14">
        <v>66.901224851608276</v>
      </c>
      <c r="O33" s="14">
        <v>25</v>
      </c>
      <c r="P33" s="59">
        <v>10.263157894736837</v>
      </c>
      <c r="R33" s="12">
        <v>0.61764705882352933</v>
      </c>
      <c r="S33" s="12">
        <v>0.57592339261285919</v>
      </c>
      <c r="T33" s="12">
        <v>0.27302417857457828</v>
      </c>
      <c r="U33" s="12">
        <v>0.31148558120199793</v>
      </c>
      <c r="V33" s="12">
        <v>0.73692266392317829</v>
      </c>
      <c r="W33" s="12">
        <v>0.29166666666666669</v>
      </c>
      <c r="X33" s="61">
        <v>0.29117183744627378</v>
      </c>
      <c r="Z33" s="12">
        <v>0.48886487667032225</v>
      </c>
      <c r="AA33" s="12">
        <v>0.40781168730952916</v>
      </c>
      <c r="AC33" s="17" t="s">
        <v>7</v>
      </c>
      <c r="AD33" s="15">
        <v>0.4483382819899257</v>
      </c>
      <c r="AE33" s="15">
        <v>25</v>
      </c>
    </row>
    <row r="34" spans="1:31" x14ac:dyDescent="0.2">
      <c r="A34" s="41" t="s">
        <v>20</v>
      </c>
      <c r="B34" s="14">
        <v>84.1</v>
      </c>
      <c r="C34" s="14">
        <v>51.1</v>
      </c>
      <c r="D34" s="14">
        <v>15.363511659807939</v>
      </c>
      <c r="E34" s="59">
        <v>36.478236317634583</v>
      </c>
      <c r="F34" s="14">
        <v>64.448142051696777</v>
      </c>
      <c r="G34" s="14">
        <v>28</v>
      </c>
      <c r="H34" s="14">
        <v>46.093749999999986</v>
      </c>
      <c r="I34" s="39"/>
      <c r="J34" s="14">
        <v>84.1</v>
      </c>
      <c r="K34" s="14">
        <v>51.1</v>
      </c>
      <c r="L34" s="14">
        <v>15.363511659807939</v>
      </c>
      <c r="M34" s="14">
        <v>36.478236317634583</v>
      </c>
      <c r="N34" s="14">
        <v>64.448142051696777</v>
      </c>
      <c r="O34" s="14">
        <v>28</v>
      </c>
      <c r="P34" s="59">
        <v>46.093749999999986</v>
      </c>
      <c r="R34" s="12">
        <v>0.79795396419437326</v>
      </c>
      <c r="S34" s="12">
        <v>0.47195622435020523</v>
      </c>
      <c r="T34" s="12">
        <v>0.26759682686313174</v>
      </c>
      <c r="U34" s="12">
        <v>0.4853233040148866</v>
      </c>
      <c r="V34" s="12">
        <v>0.67520032513936146</v>
      </c>
      <c r="W34" s="12">
        <v>0.41666666666666669</v>
      </c>
      <c r="X34" s="61">
        <v>0.49832444217139771</v>
      </c>
      <c r="Z34" s="12">
        <v>0.51250233846923676</v>
      </c>
      <c r="AA34" s="12">
        <v>0.51887868449807817</v>
      </c>
      <c r="AC34" s="17" t="s">
        <v>20</v>
      </c>
      <c r="AD34" s="15">
        <v>0.51569051148365741</v>
      </c>
      <c r="AE34" s="15">
        <v>18</v>
      </c>
    </row>
    <row r="35" spans="1:31" x14ac:dyDescent="0.2">
      <c r="A35" s="41" t="s">
        <v>15</v>
      </c>
      <c r="B35" s="14">
        <v>93.1</v>
      </c>
      <c r="C35" s="14">
        <v>50</v>
      </c>
      <c r="D35" s="14" t="s">
        <v>137</v>
      </c>
      <c r="E35" s="59">
        <v>52.453559637069702</v>
      </c>
      <c r="F35" s="14">
        <v>68.246889114379883</v>
      </c>
      <c r="G35" s="14">
        <v>35.25</v>
      </c>
      <c r="H35" s="14">
        <v>-19.344262295081961</v>
      </c>
      <c r="I35" s="39"/>
      <c r="J35" s="14">
        <v>93.1</v>
      </c>
      <c r="K35" s="14">
        <v>50</v>
      </c>
      <c r="L35" s="14" t="s">
        <v>137</v>
      </c>
      <c r="M35" s="14">
        <v>52.453559637069702</v>
      </c>
      <c r="N35" s="14">
        <v>68.246889114379883</v>
      </c>
      <c r="O35" s="14">
        <v>35.25</v>
      </c>
      <c r="P35" s="59">
        <v>-19.344262295081961</v>
      </c>
      <c r="R35" s="12">
        <v>0.9130434782608694</v>
      </c>
      <c r="S35" s="12">
        <v>0.45690834473324216</v>
      </c>
      <c r="T35" s="12" t="s">
        <v>137</v>
      </c>
      <c r="U35" s="12">
        <v>0.86774206677446064</v>
      </c>
      <c r="V35" s="12">
        <v>0.77078109932497585</v>
      </c>
      <c r="W35" s="12">
        <v>0.71875</v>
      </c>
      <c r="X35" s="61">
        <v>0.11999816011786388</v>
      </c>
      <c r="Z35" s="12">
        <v>0.68497591149705572</v>
      </c>
      <c r="AA35" s="12">
        <v>0.61931783155432507</v>
      </c>
      <c r="AC35" s="17" t="s">
        <v>15</v>
      </c>
      <c r="AD35" s="15">
        <v>0.6521468715256904</v>
      </c>
      <c r="AE35" s="15">
        <v>7</v>
      </c>
    </row>
    <row r="36" spans="1:31" x14ac:dyDescent="0.2">
      <c r="A36" s="41" t="s">
        <v>3</v>
      </c>
      <c r="B36" s="14">
        <v>39.799999999999997</v>
      </c>
      <c r="C36" s="14" t="s">
        <v>137</v>
      </c>
      <c r="D36" s="14">
        <v>24.4</v>
      </c>
      <c r="E36" s="59">
        <v>16.204135119915009</v>
      </c>
      <c r="F36" s="14">
        <v>43.035873770713806</v>
      </c>
      <c r="G36" s="14">
        <v>18</v>
      </c>
      <c r="H36" s="14">
        <v>53.333333333333343</v>
      </c>
      <c r="I36" s="39"/>
      <c r="J36" s="14">
        <v>39.799999999999997</v>
      </c>
      <c r="K36" s="14" t="s">
        <v>137</v>
      </c>
      <c r="L36" s="14">
        <v>24.4</v>
      </c>
      <c r="M36" s="14">
        <v>16.204135119915009</v>
      </c>
      <c r="N36" s="14">
        <v>43.035873770713806</v>
      </c>
      <c r="O36" s="14">
        <v>18</v>
      </c>
      <c r="P36" s="59">
        <v>53.333333333333343</v>
      </c>
      <c r="R36" s="12">
        <v>0.23145780051150891</v>
      </c>
      <c r="S36" s="12" t="s">
        <v>137</v>
      </c>
      <c r="T36" s="12">
        <v>0.36004094573783868</v>
      </c>
      <c r="U36" s="12">
        <v>0</v>
      </c>
      <c r="V36" s="12">
        <v>0.13644342830062192</v>
      </c>
      <c r="W36" s="12">
        <v>0</v>
      </c>
      <c r="X36" s="61">
        <v>0.5401796964808655</v>
      </c>
      <c r="Z36" s="12">
        <v>0.29574937312467381</v>
      </c>
      <c r="AA36" s="12">
        <v>0.16915578119537186</v>
      </c>
      <c r="AC36" s="17" t="s">
        <v>3</v>
      </c>
      <c r="AD36" s="15">
        <v>0.23245257716002282</v>
      </c>
      <c r="AE36" s="15">
        <v>31</v>
      </c>
    </row>
    <row r="37" spans="1:31" x14ac:dyDescent="0.2">
      <c r="A37" s="41" t="s">
        <v>126</v>
      </c>
      <c r="B37" s="14" t="s">
        <v>137</v>
      </c>
      <c r="C37" s="14" t="s">
        <v>137</v>
      </c>
      <c r="D37" s="14" t="s">
        <v>137</v>
      </c>
      <c r="E37" s="59">
        <v>50.546199083328247</v>
      </c>
      <c r="F37" s="14">
        <v>74.560791254043579</v>
      </c>
      <c r="G37" s="14">
        <v>30</v>
      </c>
      <c r="H37" s="14" t="s">
        <v>137</v>
      </c>
      <c r="I37" s="39"/>
      <c r="J37" s="14" t="s">
        <v>137</v>
      </c>
      <c r="K37" s="14" t="s">
        <v>137</v>
      </c>
      <c r="L37" s="14" t="s">
        <v>137</v>
      </c>
      <c r="M37" s="14">
        <v>50.546199083328247</v>
      </c>
      <c r="N37" s="14">
        <v>74.560791254043579</v>
      </c>
      <c r="O37" s="14">
        <v>30</v>
      </c>
      <c r="P37" s="59" t="s">
        <v>137</v>
      </c>
      <c r="R37" s="12" t="s">
        <v>137</v>
      </c>
      <c r="S37" s="12" t="s">
        <v>137</v>
      </c>
      <c r="T37" s="12" t="s">
        <v>137</v>
      </c>
      <c r="U37" s="12">
        <v>0.82208349395478919</v>
      </c>
      <c r="V37" s="12">
        <v>0.92964602101708027</v>
      </c>
      <c r="W37" s="12">
        <v>0.5</v>
      </c>
      <c r="X37" s="61" t="s">
        <v>137</v>
      </c>
      <c r="Z37" s="12" t="s">
        <v>137</v>
      </c>
      <c r="AA37" s="12">
        <v>0.75057650499062323</v>
      </c>
      <c r="AC37" s="17" t="s">
        <v>31</v>
      </c>
      <c r="AD37" s="15">
        <v>0.75057650499062323</v>
      </c>
      <c r="AE37" s="15">
        <v>1</v>
      </c>
    </row>
    <row r="39" spans="1:31" x14ac:dyDescent="0.2">
      <c r="A39" s="43" t="s">
        <v>57</v>
      </c>
      <c r="AC39" s="1"/>
    </row>
    <row r="40" spans="1:31" x14ac:dyDescent="0.2">
      <c r="A40" s="35" t="s">
        <v>58</v>
      </c>
      <c r="B40" s="6">
        <v>-1.3794199162112442</v>
      </c>
      <c r="C40" s="6">
        <v>1.163523866908138</v>
      </c>
      <c r="D40" s="6">
        <v>2.4787362290946051</v>
      </c>
      <c r="E40" s="6">
        <v>-0.45167812879404756</v>
      </c>
      <c r="F40" s="6">
        <v>-1.2305996723899646</v>
      </c>
      <c r="G40" s="6">
        <v>-0.11299942557388122</v>
      </c>
      <c r="H40" s="6">
        <v>0.93046863353340548</v>
      </c>
      <c r="J40" s="6">
        <v>-1.3794199162112442</v>
      </c>
      <c r="K40" s="6">
        <v>1.163523866908138</v>
      </c>
      <c r="L40" s="6">
        <v>1.3342923689571247</v>
      </c>
      <c r="M40" s="6">
        <v>-0.45167812879404756</v>
      </c>
      <c r="N40" s="6">
        <v>-1.2305996723899646</v>
      </c>
      <c r="O40" s="6">
        <v>-0.11299942557388122</v>
      </c>
      <c r="P40" s="6">
        <v>0.93046863353340548</v>
      </c>
    </row>
    <row r="41" spans="1:31" x14ac:dyDescent="0.2">
      <c r="A41" s="35" t="s">
        <v>59</v>
      </c>
      <c r="B41" s="6">
        <v>1.6168243429488944</v>
      </c>
      <c r="C41" s="6">
        <v>3.2724829659047403</v>
      </c>
      <c r="D41" s="6">
        <v>7.1865397925386691</v>
      </c>
      <c r="E41" s="6">
        <v>-0.38838251530806334</v>
      </c>
      <c r="F41" s="6">
        <v>1.4741851130141774</v>
      </c>
      <c r="G41" s="6">
        <v>0.44599071382405997</v>
      </c>
      <c r="H41" s="6">
        <v>1.4115293935016027</v>
      </c>
      <c r="J41" s="6">
        <v>1.6168243429488944</v>
      </c>
      <c r="K41" s="6">
        <v>3.2724829659047403</v>
      </c>
      <c r="L41" s="6">
        <v>0.78181827538240389</v>
      </c>
      <c r="M41" s="6">
        <v>-0.38838251530806334</v>
      </c>
      <c r="N41" s="6">
        <v>1.4741851130141774</v>
      </c>
      <c r="O41" s="6">
        <v>0.44599071382405997</v>
      </c>
      <c r="P41" s="6">
        <v>1.4115293935016027</v>
      </c>
    </row>
  </sheetData>
  <mergeCells count="10">
    <mergeCell ref="Z1:AC1"/>
    <mergeCell ref="U2:X2"/>
    <mergeCell ref="B1:H1"/>
    <mergeCell ref="B2:D2"/>
    <mergeCell ref="E2:H2"/>
    <mergeCell ref="R2:T2"/>
    <mergeCell ref="J1:P1"/>
    <mergeCell ref="J2:L2"/>
    <mergeCell ref="M2:P2"/>
    <mergeCell ref="R1:X1"/>
  </mergeCells>
  <conditionalFormatting sqref="B40:H40">
    <cfRule type="cellIs" dxfId="14" priority="7" operator="notBetween">
      <formula>-2</formula>
      <formula>2</formula>
    </cfRule>
  </conditionalFormatting>
  <conditionalFormatting sqref="B41:H41">
    <cfRule type="cellIs" dxfId="13" priority="6" operator="notBetween">
      <formula>-3.5</formula>
      <formula>3.5</formula>
    </cfRule>
  </conditionalFormatting>
  <conditionalFormatting sqref="D4:D37">
    <cfRule type="top10" dxfId="12" priority="4" rank="1"/>
  </conditionalFormatting>
  <conditionalFormatting sqref="N40:O40">
    <cfRule type="cellIs" dxfId="11" priority="2" operator="notBetween">
      <formula>-2</formula>
      <formula>2</formula>
    </cfRule>
  </conditionalFormatting>
  <conditionalFormatting sqref="N41:O41">
    <cfRule type="cellIs" dxfId="10" priority="1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43"/>
  <sheetViews>
    <sheetView zoomScale="80" zoomScaleNormal="80" workbookViewId="0">
      <selection activeCell="AC1" sqref="AC1:AF1"/>
    </sheetView>
  </sheetViews>
  <sheetFormatPr defaultColWidth="8.85546875" defaultRowHeight="12.75" x14ac:dyDescent="0.2"/>
  <cols>
    <col min="1" max="1" width="8.42578125" style="4" customWidth="1"/>
    <col min="2" max="2" width="11.42578125" style="4" customWidth="1"/>
    <col min="3" max="3" width="9.42578125" style="4" customWidth="1"/>
    <col min="4" max="5" width="8.7109375" style="4" customWidth="1"/>
    <col min="6" max="6" width="9.5703125" style="4" customWidth="1"/>
    <col min="7" max="7" width="8.5703125" style="6" customWidth="1"/>
    <col min="8" max="8" width="13.28515625" style="6" customWidth="1"/>
    <col min="9" max="9" width="11.7109375" style="6" customWidth="1"/>
    <col min="10" max="10" width="5.42578125" style="36" customWidth="1"/>
    <col min="11" max="11" width="11.42578125" style="4" customWidth="1"/>
    <col min="12" max="12" width="9.42578125" style="4" customWidth="1"/>
    <col min="13" max="13" width="8.7109375" style="4" customWidth="1"/>
    <col min="14" max="14" width="8.42578125" style="4" customWidth="1"/>
    <col min="15" max="15" width="8.5703125" style="6" customWidth="1"/>
    <col min="16" max="16" width="9.28515625" style="6" customWidth="1"/>
    <col min="17" max="17" width="11.7109375" style="6" customWidth="1"/>
    <col min="18" max="18" width="8.5703125" style="6" customWidth="1"/>
    <col min="19" max="19" width="3.7109375" style="3" customWidth="1"/>
    <col min="20" max="27" width="9" style="4" bestFit="1" customWidth="1"/>
    <col min="28" max="28" width="4" style="4" customWidth="1"/>
    <col min="29" max="29" width="9.140625" style="4" bestFit="1" customWidth="1"/>
    <col min="30" max="30" width="9.140625" style="4" customWidth="1"/>
    <col min="31" max="31" width="5" style="10" customWidth="1"/>
    <col min="32" max="32" width="8.42578125" style="4" customWidth="1"/>
    <col min="33" max="33" width="8.85546875" style="3"/>
    <col min="34" max="34" width="8.28515625" style="3" customWidth="1"/>
    <col min="35" max="16384" width="8.85546875" style="3"/>
  </cols>
  <sheetData>
    <row r="1" spans="1:35" ht="12.75" customHeight="1" x14ac:dyDescent="0.2">
      <c r="A1" s="25"/>
      <c r="B1" s="117" t="s">
        <v>35</v>
      </c>
      <c r="C1" s="118"/>
      <c r="D1" s="118"/>
      <c r="E1" s="118"/>
      <c r="F1" s="118"/>
      <c r="G1" s="118"/>
      <c r="H1" s="118"/>
      <c r="I1" s="118"/>
      <c r="J1" s="44"/>
      <c r="K1" s="117" t="s">
        <v>64</v>
      </c>
      <c r="L1" s="118"/>
      <c r="M1" s="118"/>
      <c r="N1" s="118"/>
      <c r="O1" s="118"/>
      <c r="P1" s="118"/>
      <c r="Q1" s="118"/>
      <c r="R1" s="119"/>
      <c r="T1" s="123" t="s">
        <v>34</v>
      </c>
      <c r="U1" s="124"/>
      <c r="V1" s="124"/>
      <c r="W1" s="124"/>
      <c r="X1" s="124"/>
      <c r="Y1" s="124"/>
      <c r="Z1" s="124"/>
      <c r="AA1" s="125"/>
      <c r="AC1" s="92" t="s">
        <v>39</v>
      </c>
      <c r="AD1" s="91"/>
      <c r="AE1" s="91"/>
      <c r="AF1" s="91"/>
    </row>
    <row r="2" spans="1:35" s="68" customFormat="1" ht="34.9" customHeight="1" x14ac:dyDescent="0.2">
      <c r="A2" s="78"/>
      <c r="B2" s="97" t="s">
        <v>76</v>
      </c>
      <c r="C2" s="116"/>
      <c r="D2" s="116"/>
      <c r="E2" s="98"/>
      <c r="F2" s="120" t="s">
        <v>77</v>
      </c>
      <c r="G2" s="121"/>
      <c r="H2" s="121"/>
      <c r="I2" s="122"/>
      <c r="J2" s="81"/>
      <c r="K2" s="97" t="s">
        <v>76</v>
      </c>
      <c r="L2" s="116"/>
      <c r="M2" s="116"/>
      <c r="N2" s="98"/>
      <c r="O2" s="97" t="s">
        <v>77</v>
      </c>
      <c r="P2" s="116"/>
      <c r="Q2" s="116"/>
      <c r="R2" s="98"/>
      <c r="T2" s="97" t="s">
        <v>76</v>
      </c>
      <c r="U2" s="116"/>
      <c r="V2" s="116"/>
      <c r="W2" s="98"/>
      <c r="X2" s="97" t="s">
        <v>77</v>
      </c>
      <c r="Y2" s="116"/>
      <c r="Z2" s="116"/>
      <c r="AA2" s="98"/>
      <c r="AC2" s="80" t="s">
        <v>78</v>
      </c>
      <c r="AD2" s="69" t="s">
        <v>79</v>
      </c>
      <c r="AE2" s="70"/>
      <c r="AF2" s="79"/>
      <c r="AG2" s="79"/>
      <c r="AH2" s="79"/>
    </row>
    <row r="3" spans="1:35" s="8" customFormat="1" ht="102" customHeight="1" x14ac:dyDescent="0.2">
      <c r="A3" s="40"/>
      <c r="B3" s="13" t="s">
        <v>129</v>
      </c>
      <c r="C3" s="13" t="s">
        <v>130</v>
      </c>
      <c r="D3" s="13" t="s">
        <v>131</v>
      </c>
      <c r="E3" s="13" t="s">
        <v>132</v>
      </c>
      <c r="F3" s="13" t="s">
        <v>133</v>
      </c>
      <c r="G3" s="13" t="s">
        <v>134</v>
      </c>
      <c r="H3" s="13" t="s">
        <v>135</v>
      </c>
      <c r="I3" s="13" t="s">
        <v>136</v>
      </c>
      <c r="J3" s="38"/>
      <c r="K3" s="13" t="s">
        <v>129</v>
      </c>
      <c r="L3" s="13" t="s">
        <v>130</v>
      </c>
      <c r="M3" s="13" t="s">
        <v>131</v>
      </c>
      <c r="N3" s="13" t="s">
        <v>132</v>
      </c>
      <c r="O3" s="13" t="s">
        <v>133</v>
      </c>
      <c r="P3" s="13" t="s">
        <v>134</v>
      </c>
      <c r="Q3" s="13" t="s">
        <v>135</v>
      </c>
      <c r="R3" s="13" t="s">
        <v>136</v>
      </c>
      <c r="T3" s="24" t="s">
        <v>129</v>
      </c>
      <c r="U3" s="13" t="s">
        <v>130</v>
      </c>
      <c r="V3" s="13" t="s">
        <v>131</v>
      </c>
      <c r="W3" s="13" t="s">
        <v>132</v>
      </c>
      <c r="X3" s="13" t="s">
        <v>133</v>
      </c>
      <c r="Y3" s="13" t="s">
        <v>134</v>
      </c>
      <c r="Z3" s="13" t="s">
        <v>135</v>
      </c>
      <c r="AA3" s="20" t="s">
        <v>136</v>
      </c>
      <c r="AB3" s="7"/>
      <c r="AC3" s="24"/>
      <c r="AD3" s="13"/>
      <c r="AE3" s="11"/>
      <c r="AF3" s="16"/>
      <c r="AG3" s="21" t="s">
        <v>38</v>
      </c>
      <c r="AH3" s="21" t="s">
        <v>40</v>
      </c>
      <c r="AI3" s="22"/>
    </row>
    <row r="4" spans="1:35" x14ac:dyDescent="0.2">
      <c r="A4" s="41" t="s">
        <v>32</v>
      </c>
      <c r="B4" s="49">
        <v>20.729783177375793</v>
      </c>
      <c r="C4" s="49">
        <v>4.9985527992248535</v>
      </c>
      <c r="D4" s="49">
        <v>28.391443192958832</v>
      </c>
      <c r="E4" s="49">
        <v>17.995041608810425</v>
      </c>
      <c r="F4" s="49">
        <v>15.685456991195679</v>
      </c>
      <c r="G4" s="63"/>
      <c r="H4" s="49">
        <v>6.4156234264373779</v>
      </c>
      <c r="I4" s="49">
        <v>17.902195453643799</v>
      </c>
      <c r="J4" s="46"/>
      <c r="K4" s="49">
        <v>20.729783177375793</v>
      </c>
      <c r="L4" s="49">
        <v>4.9985527992248535</v>
      </c>
      <c r="M4" s="49">
        <v>28.391443192958832</v>
      </c>
      <c r="N4" s="49">
        <v>17.995041608810425</v>
      </c>
      <c r="O4" s="49">
        <v>15.685456991195679</v>
      </c>
      <c r="P4" s="49" t="s">
        <v>137</v>
      </c>
      <c r="Q4" s="49">
        <v>6.4156234264373779</v>
      </c>
      <c r="R4" s="49">
        <v>17.902195453643799</v>
      </c>
      <c r="T4" s="12">
        <v>0.44038783431124645</v>
      </c>
      <c r="U4" s="12">
        <v>0.31342708930216628</v>
      </c>
      <c r="V4" s="12">
        <v>0.80547010262596286</v>
      </c>
      <c r="W4" s="12">
        <v>0.38792451062315869</v>
      </c>
      <c r="X4" s="12">
        <v>0.35441833323252292</v>
      </c>
      <c r="Y4" s="12" t="s">
        <v>137</v>
      </c>
      <c r="Z4" s="12">
        <v>0.44408515314194175</v>
      </c>
      <c r="AA4" s="12">
        <v>0.54310490113701648</v>
      </c>
      <c r="AC4" s="19">
        <v>0.4868023842156336</v>
      </c>
      <c r="AD4" s="12">
        <v>0.44720279583716033</v>
      </c>
      <c r="AF4" s="17" t="s">
        <v>32</v>
      </c>
      <c r="AG4" s="15">
        <v>0.46700259002639699</v>
      </c>
      <c r="AH4" s="15">
        <v>13</v>
      </c>
      <c r="AI4" s="23" t="s">
        <v>43</v>
      </c>
    </row>
    <row r="5" spans="1:35" x14ac:dyDescent="0.2">
      <c r="A5" s="41" t="s">
        <v>22</v>
      </c>
      <c r="B5" s="49">
        <v>32.085469365119934</v>
      </c>
      <c r="C5" s="49">
        <v>6.454053521156311</v>
      </c>
      <c r="D5" s="49">
        <v>23.795793950557709</v>
      </c>
      <c r="E5" s="49">
        <v>19.345107674598694</v>
      </c>
      <c r="F5" s="49">
        <v>7.0784389972686768</v>
      </c>
      <c r="G5" s="63">
        <v>-3.4211426973342896</v>
      </c>
      <c r="H5" s="49">
        <v>-4.598534107208252</v>
      </c>
      <c r="I5" s="49">
        <v>10.371917486190796</v>
      </c>
      <c r="J5" s="46"/>
      <c r="K5" s="49">
        <v>32.085469365119934</v>
      </c>
      <c r="L5" s="49">
        <v>6.454053521156311</v>
      </c>
      <c r="M5" s="49">
        <v>23.795793950557709</v>
      </c>
      <c r="N5" s="49">
        <v>19.345107674598694</v>
      </c>
      <c r="O5" s="49">
        <v>7.0784389972686768</v>
      </c>
      <c r="P5" s="49">
        <v>3.4211426973342896</v>
      </c>
      <c r="Q5" s="49">
        <v>4.598534107208252</v>
      </c>
      <c r="R5" s="49">
        <v>10.371917486190796</v>
      </c>
      <c r="T5" s="12">
        <v>1</v>
      </c>
      <c r="U5" s="12">
        <v>0.40730447713167706</v>
      </c>
      <c r="V5" s="12">
        <v>0.59619026563700395</v>
      </c>
      <c r="W5" s="12">
        <v>0.4579666133164369</v>
      </c>
      <c r="X5" s="12">
        <v>4.6956466667865491E-3</v>
      </c>
      <c r="Y5" s="12">
        <v>0</v>
      </c>
      <c r="Z5" s="12">
        <v>0.31796025326175459</v>
      </c>
      <c r="AA5" s="12">
        <v>0.28872221614809385</v>
      </c>
      <c r="AC5" s="19">
        <v>0.61536533902127954</v>
      </c>
      <c r="AD5" s="12">
        <v>0.15284452901915874</v>
      </c>
      <c r="AF5" s="17" t="s">
        <v>22</v>
      </c>
      <c r="AG5" s="15">
        <v>0.38410493402021917</v>
      </c>
      <c r="AH5" s="15">
        <v>4</v>
      </c>
      <c r="AI5" s="23"/>
    </row>
    <row r="6" spans="1:35" x14ac:dyDescent="0.2">
      <c r="A6" s="41" t="s">
        <v>23</v>
      </c>
      <c r="B6" s="49">
        <v>28.223779797554016</v>
      </c>
      <c r="C6" s="49">
        <v>6.2975138425827026</v>
      </c>
      <c r="D6" s="49">
        <v>25.897647440433502</v>
      </c>
      <c r="E6" s="49">
        <v>22.790932655334473</v>
      </c>
      <c r="F6" s="49">
        <v>6.9628745317459106</v>
      </c>
      <c r="G6" s="63">
        <v>15.608102083206177</v>
      </c>
      <c r="H6" s="49">
        <v>13.475668430328369</v>
      </c>
      <c r="I6" s="49">
        <v>10.228604078292847</v>
      </c>
      <c r="J6" s="46"/>
      <c r="K6" s="49">
        <v>28.223779797554016</v>
      </c>
      <c r="L6" s="49">
        <v>6.2975138425827026</v>
      </c>
      <c r="M6" s="49">
        <v>25.897647440433502</v>
      </c>
      <c r="N6" s="49">
        <v>22.790932655334473</v>
      </c>
      <c r="O6" s="49">
        <v>6.9628745317459106</v>
      </c>
      <c r="P6" s="49">
        <v>15.608102083206177</v>
      </c>
      <c r="Q6" s="49">
        <v>13.475668430328369</v>
      </c>
      <c r="R6" s="49">
        <v>10.228604078292847</v>
      </c>
      <c r="T6" s="12">
        <v>0.80969459472598093</v>
      </c>
      <c r="U6" s="12">
        <v>0.39720792692408902</v>
      </c>
      <c r="V6" s="12">
        <v>0.69190591592585315</v>
      </c>
      <c r="W6" s="12">
        <v>0.63673773665612265</v>
      </c>
      <c r="X6" s="12">
        <v>0</v>
      </c>
      <c r="Y6" s="12">
        <v>0.34018712448554866</v>
      </c>
      <c r="Z6" s="12">
        <v>0.93412571407767309</v>
      </c>
      <c r="AA6" s="12">
        <v>0.2838809009066694</v>
      </c>
      <c r="AC6" s="19">
        <v>0.63388654355801144</v>
      </c>
      <c r="AD6" s="12">
        <v>0.38954843486747276</v>
      </c>
      <c r="AF6" s="17" t="s">
        <v>23</v>
      </c>
      <c r="AG6" s="15">
        <v>0.51171748921274207</v>
      </c>
      <c r="AH6" s="15">
        <v>14</v>
      </c>
      <c r="AI6" s="23" t="s">
        <v>51</v>
      </c>
    </row>
    <row r="7" spans="1:35" x14ac:dyDescent="0.2">
      <c r="A7" s="41" t="s">
        <v>30</v>
      </c>
      <c r="B7" s="49">
        <v>22.872671484947205</v>
      </c>
      <c r="C7" s="49">
        <v>4.5701444149017334</v>
      </c>
      <c r="D7" s="49">
        <v>27.762924134731293</v>
      </c>
      <c r="E7" s="49">
        <v>25.003087520599365</v>
      </c>
      <c r="F7" s="49">
        <v>17.089211940765381</v>
      </c>
      <c r="G7" s="63">
        <v>26.663026213645935</v>
      </c>
      <c r="H7" s="49">
        <v>6.6803693771362305</v>
      </c>
      <c r="I7" s="49">
        <v>15.967130661010742</v>
      </c>
      <c r="J7" s="46"/>
      <c r="K7" s="49">
        <v>22.872671484947205</v>
      </c>
      <c r="L7" s="49">
        <v>4.5701444149017334</v>
      </c>
      <c r="M7" s="49">
        <v>27.762924134731293</v>
      </c>
      <c r="N7" s="49">
        <v>25.003087520599365</v>
      </c>
      <c r="O7" s="49">
        <v>17.089211940765381</v>
      </c>
      <c r="P7" s="49">
        <v>26.663026213645935</v>
      </c>
      <c r="Q7" s="49">
        <v>6.6803693771362305</v>
      </c>
      <c r="R7" s="49">
        <v>15.967130661010742</v>
      </c>
      <c r="T7" s="12">
        <v>0.54599011556514299</v>
      </c>
      <c r="U7" s="12">
        <v>0.28579545749428481</v>
      </c>
      <c r="V7" s="12">
        <v>0.77684816933377188</v>
      </c>
      <c r="W7" s="12">
        <v>0.75150543741738196</v>
      </c>
      <c r="X7" s="12">
        <v>0.41145608458727273</v>
      </c>
      <c r="Y7" s="12">
        <v>0.64877458525119003</v>
      </c>
      <c r="Z7" s="12">
        <v>0.46246127597323078</v>
      </c>
      <c r="AA7" s="12">
        <v>0.47773586964772807</v>
      </c>
      <c r="AC7" s="19">
        <v>0.59003479495264544</v>
      </c>
      <c r="AD7" s="12">
        <v>0.50010695386485537</v>
      </c>
      <c r="AF7" s="17" t="s">
        <v>30</v>
      </c>
      <c r="AG7" s="15">
        <v>0.54507087440875046</v>
      </c>
      <c r="AH7" s="15">
        <v>18</v>
      </c>
      <c r="AI7" s="23" t="s">
        <v>65</v>
      </c>
    </row>
    <row r="8" spans="1:35" x14ac:dyDescent="0.2">
      <c r="A8" s="41" t="s">
        <v>28</v>
      </c>
      <c r="B8" s="49" t="s">
        <v>137</v>
      </c>
      <c r="C8" s="49" t="s">
        <v>137</v>
      </c>
      <c r="D8" s="49" t="s">
        <v>137</v>
      </c>
      <c r="E8" s="49" t="s">
        <v>137</v>
      </c>
      <c r="F8" s="49" t="s">
        <v>137</v>
      </c>
      <c r="G8" s="63" t="s">
        <v>137</v>
      </c>
      <c r="H8" s="49" t="s">
        <v>137</v>
      </c>
      <c r="I8" s="49" t="s">
        <v>137</v>
      </c>
      <c r="J8" s="46"/>
      <c r="K8" s="49" t="s">
        <v>137</v>
      </c>
      <c r="L8" s="49" t="s">
        <v>137</v>
      </c>
      <c r="M8" s="49" t="s">
        <v>137</v>
      </c>
      <c r="N8" s="49" t="s">
        <v>137</v>
      </c>
      <c r="O8" s="49" t="s">
        <v>137</v>
      </c>
      <c r="P8" s="49" t="s">
        <v>137</v>
      </c>
      <c r="Q8" s="49" t="s">
        <v>137</v>
      </c>
      <c r="R8" s="49" t="s">
        <v>137</v>
      </c>
      <c r="T8" s="12" t="s">
        <v>137</v>
      </c>
      <c r="U8" s="12" t="s">
        <v>137</v>
      </c>
      <c r="V8" s="12" t="s">
        <v>137</v>
      </c>
      <c r="W8" s="12" t="s">
        <v>137</v>
      </c>
      <c r="X8" s="12" t="s">
        <v>137</v>
      </c>
      <c r="Y8" s="12" t="s">
        <v>137</v>
      </c>
      <c r="Z8" s="12" t="s">
        <v>137</v>
      </c>
      <c r="AA8" s="12" t="s">
        <v>137</v>
      </c>
      <c r="AC8" s="19" t="s">
        <v>137</v>
      </c>
      <c r="AD8" s="12" t="s">
        <v>137</v>
      </c>
      <c r="AF8" s="17" t="s">
        <v>28</v>
      </c>
      <c r="AG8" s="15" t="s">
        <v>137</v>
      </c>
      <c r="AH8" s="15" t="s">
        <v>137</v>
      </c>
    </row>
    <row r="9" spans="1:35" x14ac:dyDescent="0.2">
      <c r="A9" s="41" t="s">
        <v>29</v>
      </c>
      <c r="B9" s="49">
        <v>19.615982472896576</v>
      </c>
      <c r="C9" s="49">
        <v>13.96166980266571</v>
      </c>
      <c r="D9" s="49">
        <v>27.915087342262268</v>
      </c>
      <c r="E9" s="49">
        <v>24.4829922914505</v>
      </c>
      <c r="F9" s="49">
        <v>8.7429732084274292</v>
      </c>
      <c r="G9" s="63">
        <v>34.573359042406082</v>
      </c>
      <c r="H9" s="49">
        <v>9.424513578414917</v>
      </c>
      <c r="I9" s="49">
        <v>27.09539532661438</v>
      </c>
      <c r="J9" s="46"/>
      <c r="K9" s="49">
        <v>19.615982472896576</v>
      </c>
      <c r="L9" s="49">
        <v>13.96166980266571</v>
      </c>
      <c r="M9" s="49">
        <v>27.915087342262268</v>
      </c>
      <c r="N9" s="49">
        <v>24.4829922914505</v>
      </c>
      <c r="O9" s="49">
        <v>8.7429732084274292</v>
      </c>
      <c r="P9" s="49">
        <v>34.573359042406082</v>
      </c>
      <c r="Q9" s="49">
        <v>9.424513578414917</v>
      </c>
      <c r="R9" s="49">
        <v>27.09539532661438</v>
      </c>
      <c r="T9" s="12">
        <v>0.38549934813134656</v>
      </c>
      <c r="U9" s="12">
        <v>0.89153330279597509</v>
      </c>
      <c r="V9" s="12">
        <v>0.78377748216600218</v>
      </c>
      <c r="W9" s="12">
        <v>0.72452263681713192</v>
      </c>
      <c r="X9" s="12">
        <v>7.232945161732314E-2</v>
      </c>
      <c r="Y9" s="12">
        <v>0.86958383664322869</v>
      </c>
      <c r="Z9" s="12">
        <v>0.65293342777141572</v>
      </c>
      <c r="AA9" s="12">
        <v>0.85366327327597613</v>
      </c>
      <c r="AC9" s="19">
        <v>0.69633319247761394</v>
      </c>
      <c r="AD9" s="12">
        <v>0.6121274973269859</v>
      </c>
      <c r="AF9" s="17" t="s">
        <v>29</v>
      </c>
      <c r="AG9" s="15">
        <v>0.65423034490229992</v>
      </c>
      <c r="AH9" s="15">
        <v>27</v>
      </c>
    </row>
    <row r="10" spans="1:35" x14ac:dyDescent="0.2">
      <c r="A10" s="41" t="s">
        <v>123</v>
      </c>
      <c r="B10" s="49">
        <v>24.941211938858032</v>
      </c>
      <c r="C10" s="49">
        <v>12.030214071273804</v>
      </c>
      <c r="D10" s="49">
        <v>16.157209873199463</v>
      </c>
      <c r="E10" s="49">
        <v>22.898733615875244</v>
      </c>
      <c r="F10" s="49">
        <v>25.894773006439209</v>
      </c>
      <c r="G10" s="63">
        <v>32.327708601951599</v>
      </c>
      <c r="H10" s="49">
        <v>6.2112510204315186</v>
      </c>
      <c r="I10" s="49">
        <v>14.880478382110596</v>
      </c>
      <c r="J10" s="46"/>
      <c r="K10" s="49">
        <v>24.941211938858032</v>
      </c>
      <c r="L10" s="49">
        <v>12.030214071273804</v>
      </c>
      <c r="M10" s="49">
        <v>16.157209873199463</v>
      </c>
      <c r="N10" s="49">
        <v>22.898733615875244</v>
      </c>
      <c r="O10" s="49">
        <v>25.894773006439209</v>
      </c>
      <c r="P10" s="49">
        <v>32.327708601951599</v>
      </c>
      <c r="Q10" s="49">
        <v>6.2112510204315186</v>
      </c>
      <c r="R10" s="49">
        <v>14.880478382110596</v>
      </c>
      <c r="T10" s="12">
        <v>0.64792850872690355</v>
      </c>
      <c r="U10" s="12">
        <v>0.76695760452301465</v>
      </c>
      <c r="V10" s="12">
        <v>0.24833916860664015</v>
      </c>
      <c r="W10" s="12">
        <v>0.64233050440280481</v>
      </c>
      <c r="X10" s="12">
        <v>0.76924602702482281</v>
      </c>
      <c r="Y10" s="12">
        <v>0.80689868756301275</v>
      </c>
      <c r="Z10" s="12">
        <v>0.42989958231007025</v>
      </c>
      <c r="AA10" s="12">
        <v>0.44102732773855768</v>
      </c>
      <c r="AC10" s="19">
        <v>0.57638894656484074</v>
      </c>
      <c r="AD10" s="12">
        <v>0.61176790615911592</v>
      </c>
      <c r="AF10" s="17" t="s">
        <v>4</v>
      </c>
      <c r="AG10" s="15">
        <v>0.59407842636197827</v>
      </c>
      <c r="AH10" s="15">
        <v>24</v>
      </c>
    </row>
    <row r="11" spans="1:35" x14ac:dyDescent="0.2">
      <c r="A11" s="41" t="s">
        <v>25</v>
      </c>
      <c r="B11" s="49">
        <v>22.608134150505066</v>
      </c>
      <c r="C11" s="49">
        <v>10.056471824645996</v>
      </c>
      <c r="D11" s="49">
        <v>30.256372690200806</v>
      </c>
      <c r="E11" s="49">
        <v>25.567319989204407</v>
      </c>
      <c r="F11" s="49">
        <v>21.314454078674316</v>
      </c>
      <c r="G11" s="63">
        <v>26.984384655952454</v>
      </c>
      <c r="H11" s="49">
        <v>4.8787713050842285</v>
      </c>
      <c r="I11" s="49">
        <v>18.881353735923767</v>
      </c>
      <c r="J11" s="46"/>
      <c r="K11" s="49">
        <v>22.608134150505066</v>
      </c>
      <c r="L11" s="49">
        <v>10.056471824645996</v>
      </c>
      <c r="M11" s="49">
        <v>30.256372690200806</v>
      </c>
      <c r="N11" s="49">
        <v>25.567319989204407</v>
      </c>
      <c r="O11" s="49">
        <v>21.314454078674316</v>
      </c>
      <c r="P11" s="49">
        <v>26.984384655952454</v>
      </c>
      <c r="Q11" s="49">
        <v>4.8787713050842285</v>
      </c>
      <c r="R11" s="49">
        <v>18.881353735923767</v>
      </c>
      <c r="T11" s="12">
        <v>0.53295362369797006</v>
      </c>
      <c r="U11" s="12">
        <v>0.63965449599807478</v>
      </c>
      <c r="V11" s="12">
        <v>0.89039654513548361</v>
      </c>
      <c r="W11" s="12">
        <v>0.78077810007470272</v>
      </c>
      <c r="X11" s="12">
        <v>0.58313726765240492</v>
      </c>
      <c r="Y11" s="12">
        <v>0.65774499378017426</v>
      </c>
      <c r="Z11" s="12">
        <v>0.33741162978506511</v>
      </c>
      <c r="AA11" s="12">
        <v>0.5761821545866348</v>
      </c>
      <c r="AC11" s="19">
        <v>0.71094569122655793</v>
      </c>
      <c r="AD11" s="12">
        <v>0.53861901145106983</v>
      </c>
      <c r="AF11" s="17" t="s">
        <v>25</v>
      </c>
      <c r="AG11" s="15">
        <v>0.62478235133881388</v>
      </c>
      <c r="AH11" s="15">
        <v>26</v>
      </c>
    </row>
    <row r="12" spans="1:35" x14ac:dyDescent="0.2">
      <c r="A12" s="41" t="s">
        <v>8</v>
      </c>
      <c r="B12" s="49">
        <v>27.218678593635559</v>
      </c>
      <c r="C12" s="49">
        <v>-0.69831013679504395</v>
      </c>
      <c r="D12" s="49">
        <v>29.5328289270401</v>
      </c>
      <c r="E12" s="49">
        <v>10.806596279144287</v>
      </c>
      <c r="F12" s="49">
        <v>16.376852989196777</v>
      </c>
      <c r="G12" s="63">
        <v>16.168415546417236</v>
      </c>
      <c r="H12" s="49">
        <v>-2.2004365921020508</v>
      </c>
      <c r="I12" s="49">
        <v>14.081454277038574</v>
      </c>
      <c r="J12" s="46"/>
      <c r="K12" s="49">
        <v>27.218678593635559</v>
      </c>
      <c r="L12" s="49">
        <v>0.69831013679504395</v>
      </c>
      <c r="M12" s="49">
        <v>29.5328289270401</v>
      </c>
      <c r="N12" s="49">
        <v>10.806596279144287</v>
      </c>
      <c r="O12" s="49">
        <v>16.376852989196777</v>
      </c>
      <c r="P12" s="49">
        <v>16.168415546417236</v>
      </c>
      <c r="Q12" s="49">
        <v>2.2004365921020508</v>
      </c>
      <c r="R12" s="49">
        <v>14.081454277038574</v>
      </c>
      <c r="T12" s="12">
        <v>0.76016285774752912</v>
      </c>
      <c r="U12" s="12">
        <v>3.6068554126570368E-2</v>
      </c>
      <c r="V12" s="12">
        <v>0.85744731145342501</v>
      </c>
      <c r="W12" s="12">
        <v>1.4984371807422446E-2</v>
      </c>
      <c r="X12" s="12">
        <v>0.3825113227060376</v>
      </c>
      <c r="Y12" s="12">
        <v>0.35582773013828284</v>
      </c>
      <c r="Z12" s="12">
        <v>0.15150734101635677</v>
      </c>
      <c r="AA12" s="12">
        <v>0.41403524350241089</v>
      </c>
      <c r="AC12" s="19">
        <v>0.41716577378373676</v>
      </c>
      <c r="AD12" s="12">
        <v>0.32597040934077204</v>
      </c>
      <c r="AF12" s="17" t="s">
        <v>8</v>
      </c>
      <c r="AG12" s="15">
        <v>0.3715680915622544</v>
      </c>
      <c r="AH12" s="15">
        <v>3</v>
      </c>
    </row>
    <row r="13" spans="1:35" x14ac:dyDescent="0.2">
      <c r="A13" s="41" t="s">
        <v>21</v>
      </c>
      <c r="B13" s="49">
        <v>23.872055113315582</v>
      </c>
      <c r="C13" s="49">
        <v>5.273166298866272</v>
      </c>
      <c r="D13" s="49">
        <v>21.166090667247772</v>
      </c>
      <c r="E13" s="49">
        <v>25.427266955375671</v>
      </c>
      <c r="F13" s="49">
        <v>19.765108823776245</v>
      </c>
      <c r="G13" s="63">
        <v>25.480742752552032</v>
      </c>
      <c r="H13" s="49">
        <v>8.6559832096099854</v>
      </c>
      <c r="I13" s="49">
        <v>21.88967764377594</v>
      </c>
      <c r="J13" s="46"/>
      <c r="K13" s="49">
        <v>23.872055113315582</v>
      </c>
      <c r="L13" s="49">
        <v>5.273166298866272</v>
      </c>
      <c r="M13" s="49">
        <v>21.166090667247772</v>
      </c>
      <c r="N13" s="49">
        <v>25.427266955375671</v>
      </c>
      <c r="O13" s="49">
        <v>19.765108823776245</v>
      </c>
      <c r="P13" s="49">
        <v>25.480742752552032</v>
      </c>
      <c r="Q13" s="49">
        <v>8.6559832096099854</v>
      </c>
      <c r="R13" s="49">
        <v>21.88967764377594</v>
      </c>
      <c r="T13" s="12">
        <v>0.59524008843148668</v>
      </c>
      <c r="U13" s="12">
        <v>0.33113920556607745</v>
      </c>
      <c r="V13" s="12">
        <v>0.47643702829618129</v>
      </c>
      <c r="W13" s="12">
        <v>0.77351207863581117</v>
      </c>
      <c r="X13" s="12">
        <v>0.52018385157460134</v>
      </c>
      <c r="Y13" s="12">
        <v>0.61577229171580528</v>
      </c>
      <c r="Z13" s="12">
        <v>0.59958942602386989</v>
      </c>
      <c r="AA13" s="12">
        <v>0.67780728931650758</v>
      </c>
      <c r="AC13" s="19">
        <v>0.54408210023238923</v>
      </c>
      <c r="AD13" s="12">
        <v>0.60333821465769599</v>
      </c>
      <c r="AF13" s="17" t="s">
        <v>21</v>
      </c>
      <c r="AG13" s="15">
        <v>0.57371015744504261</v>
      </c>
      <c r="AH13" s="15">
        <v>22</v>
      </c>
    </row>
    <row r="14" spans="1:35" x14ac:dyDescent="0.2">
      <c r="A14" s="41" t="s">
        <v>9</v>
      </c>
      <c r="B14" s="49">
        <v>18.299907445907593</v>
      </c>
      <c r="C14" s="49">
        <v>-4.0214359760284424</v>
      </c>
      <c r="D14" s="49">
        <v>19.680052995681763</v>
      </c>
      <c r="E14" s="49">
        <v>21.06902003288269</v>
      </c>
      <c r="F14" s="49">
        <v>31.573854386806488</v>
      </c>
      <c r="G14" s="63">
        <v>39.245424419641495</v>
      </c>
      <c r="H14" s="49">
        <v>7.9708755016326904</v>
      </c>
      <c r="I14" s="49">
        <v>11.208289861679077</v>
      </c>
      <c r="J14" s="46"/>
      <c r="K14" s="49">
        <v>18.299907445907593</v>
      </c>
      <c r="L14" s="49">
        <v>4.0214359760284424</v>
      </c>
      <c r="M14" s="49">
        <v>19.680052995681763</v>
      </c>
      <c r="N14" s="49">
        <v>21.06902003288269</v>
      </c>
      <c r="O14" s="49">
        <v>31.573854386806488</v>
      </c>
      <c r="P14" s="49">
        <v>39.245424419641495</v>
      </c>
      <c r="Q14" s="49">
        <v>7.9708755016326904</v>
      </c>
      <c r="R14" s="49">
        <v>11.208289861679077</v>
      </c>
      <c r="T14" s="12">
        <v>0.32064271297203201</v>
      </c>
      <c r="U14" s="12">
        <v>0.25040467125470289</v>
      </c>
      <c r="V14" s="12">
        <v>0.40876482242036966</v>
      </c>
      <c r="W14" s="12">
        <v>0.54740404863382519</v>
      </c>
      <c r="X14" s="12">
        <v>1</v>
      </c>
      <c r="Y14" s="12">
        <v>1</v>
      </c>
      <c r="Z14" s="12">
        <v>0.55203582468938039</v>
      </c>
      <c r="AA14" s="12">
        <v>0.31697597403682615</v>
      </c>
      <c r="AC14" s="19">
        <v>0.38180406382023246</v>
      </c>
      <c r="AD14" s="12">
        <v>0.71725294968155162</v>
      </c>
      <c r="AF14" s="17" t="s">
        <v>9</v>
      </c>
      <c r="AG14" s="15">
        <v>0.54952850675089204</v>
      </c>
      <c r="AH14" s="15">
        <v>20</v>
      </c>
    </row>
    <row r="15" spans="1:35" x14ac:dyDescent="0.2">
      <c r="A15" s="41" t="s">
        <v>10</v>
      </c>
      <c r="B15" s="49">
        <v>28.480187058448792</v>
      </c>
      <c r="C15" s="49">
        <v>0.13909339904785156</v>
      </c>
      <c r="D15" s="49">
        <v>32.663193345069885</v>
      </c>
      <c r="E15" s="49">
        <v>29.792836308479309</v>
      </c>
      <c r="F15" s="49">
        <v>17.436566948890686</v>
      </c>
      <c r="G15" s="63">
        <v>32.440239191055298</v>
      </c>
      <c r="H15" s="49">
        <v>6.9933295249938965</v>
      </c>
      <c r="I15" s="49">
        <v>9.6198797225952148</v>
      </c>
      <c r="J15" s="46"/>
      <c r="K15" s="49">
        <v>28.480187058448792</v>
      </c>
      <c r="L15" s="49">
        <v>0.13909339904785156</v>
      </c>
      <c r="M15" s="49">
        <v>32.663193345069885</v>
      </c>
      <c r="N15" s="49">
        <v>29.792836308479309</v>
      </c>
      <c r="O15" s="49">
        <v>17.436566948890686</v>
      </c>
      <c r="P15" s="49">
        <v>32.440239191055298</v>
      </c>
      <c r="Q15" s="49">
        <v>6.9933295249938965</v>
      </c>
      <c r="R15" s="49">
        <v>9.6198797225952148</v>
      </c>
      <c r="T15" s="12">
        <v>0.82233043374049242</v>
      </c>
      <c r="U15" s="12">
        <v>0</v>
      </c>
      <c r="V15" s="12">
        <v>1</v>
      </c>
      <c r="W15" s="12">
        <v>1</v>
      </c>
      <c r="X15" s="12">
        <v>0.42556990736763151</v>
      </c>
      <c r="Y15" s="12">
        <v>0.81003986956844642</v>
      </c>
      <c r="Z15" s="12">
        <v>0.48418396560512084</v>
      </c>
      <c r="AA15" s="12">
        <v>0.26331739226996353</v>
      </c>
      <c r="AC15" s="19">
        <v>0.7055826084351231</v>
      </c>
      <c r="AD15" s="12">
        <v>0.49577778370279058</v>
      </c>
      <c r="AF15" s="17" t="s">
        <v>10</v>
      </c>
      <c r="AG15" s="15">
        <v>0.60068019606895684</v>
      </c>
      <c r="AH15" s="15">
        <v>25</v>
      </c>
    </row>
    <row r="16" spans="1:35" x14ac:dyDescent="0.2">
      <c r="A16" s="41" t="s">
        <v>24</v>
      </c>
      <c r="B16" s="49">
        <v>25.449027121067047</v>
      </c>
      <c r="C16" s="49">
        <v>3.325122594833374</v>
      </c>
      <c r="D16" s="49">
        <v>20.549775660037994</v>
      </c>
      <c r="E16" s="49">
        <v>17.251613736152649</v>
      </c>
      <c r="F16" s="49">
        <v>15.089359879493713</v>
      </c>
      <c r="G16" s="63">
        <v>24.298465251922607</v>
      </c>
      <c r="H16" s="49">
        <v>8.9794844388961792</v>
      </c>
      <c r="I16" s="49">
        <v>13.172450661659241</v>
      </c>
      <c r="J16" s="46"/>
      <c r="K16" s="49">
        <v>25.449027121067047</v>
      </c>
      <c r="L16" s="49">
        <v>3.325122594833374</v>
      </c>
      <c r="M16" s="49">
        <v>20.549775660037994</v>
      </c>
      <c r="N16" s="49">
        <v>17.251613736152649</v>
      </c>
      <c r="O16" s="49">
        <v>15.089359879493713</v>
      </c>
      <c r="P16" s="49">
        <v>24.298465251922607</v>
      </c>
      <c r="Q16" s="49">
        <v>8.9794844388961792</v>
      </c>
      <c r="R16" s="49">
        <v>13.172450661659241</v>
      </c>
      <c r="T16" s="12">
        <v>0.67295381756225359</v>
      </c>
      <c r="U16" s="12">
        <v>0.20549361050951576</v>
      </c>
      <c r="V16" s="12">
        <v>0.44837085147557582</v>
      </c>
      <c r="W16" s="12">
        <v>0.34935510078369408</v>
      </c>
      <c r="X16" s="12">
        <v>0.33019755392131667</v>
      </c>
      <c r="Y16" s="12">
        <v>0.58277016456099229</v>
      </c>
      <c r="Z16" s="12">
        <v>0.62204377635385155</v>
      </c>
      <c r="AA16" s="12">
        <v>0.38332790688824281</v>
      </c>
      <c r="AC16" s="19">
        <v>0.41904334508275981</v>
      </c>
      <c r="AD16" s="12">
        <v>0.47958485043110077</v>
      </c>
      <c r="AF16" s="17" t="s">
        <v>24</v>
      </c>
      <c r="AG16" s="15">
        <v>0.44931409775693032</v>
      </c>
      <c r="AH16" s="15">
        <v>12</v>
      </c>
    </row>
    <row r="17" spans="1:34" x14ac:dyDescent="0.2">
      <c r="A17" s="41" t="s">
        <v>16</v>
      </c>
      <c r="B17" s="49">
        <v>22.210699319839478</v>
      </c>
      <c r="C17" s="49">
        <v>5.7477384805679321</v>
      </c>
      <c r="D17" s="49">
        <v>24.176725745201111</v>
      </c>
      <c r="E17" s="49">
        <v>23.509475588798523</v>
      </c>
      <c r="F17" s="49">
        <v>21.764588356018066</v>
      </c>
      <c r="G17" s="63">
        <v>30.370858311653137</v>
      </c>
      <c r="H17" s="49">
        <v>3.024524450302124</v>
      </c>
      <c r="I17" s="49">
        <v>13.70508074760437</v>
      </c>
      <c r="J17" s="46"/>
      <c r="K17" s="49">
        <v>22.210699319839478</v>
      </c>
      <c r="L17" s="49">
        <v>5.7477384805679321</v>
      </c>
      <c r="M17" s="49">
        <v>24.176725745201111</v>
      </c>
      <c r="N17" s="49">
        <v>23.509475588798523</v>
      </c>
      <c r="O17" s="49">
        <v>21.764588356018066</v>
      </c>
      <c r="P17" s="49">
        <v>30.370858311653137</v>
      </c>
      <c r="Q17" s="49">
        <v>3.024524450302124</v>
      </c>
      <c r="R17" s="49">
        <v>13.70508074760437</v>
      </c>
      <c r="T17" s="12">
        <v>0.51336789698521945</v>
      </c>
      <c r="U17" s="12">
        <v>0.36174832590755251</v>
      </c>
      <c r="V17" s="12">
        <v>0.61353739978104282</v>
      </c>
      <c r="W17" s="12">
        <v>0.67401610340466622</v>
      </c>
      <c r="X17" s="12">
        <v>0.6014272455401074</v>
      </c>
      <c r="Y17" s="12">
        <v>0.75227511393585578</v>
      </c>
      <c r="Z17" s="12">
        <v>0.2087076104296712</v>
      </c>
      <c r="AA17" s="12">
        <v>0.40132085110015886</v>
      </c>
      <c r="AC17" s="19">
        <v>0.54066743151962027</v>
      </c>
      <c r="AD17" s="12">
        <v>0.49093270525144833</v>
      </c>
      <c r="AF17" s="17" t="s">
        <v>16</v>
      </c>
      <c r="AG17" s="15">
        <v>0.51580006838553427</v>
      </c>
      <c r="AH17" s="15">
        <v>16</v>
      </c>
    </row>
    <row r="18" spans="1:34" x14ac:dyDescent="0.2">
      <c r="A18" s="41" t="s">
        <v>17</v>
      </c>
      <c r="B18" s="49">
        <v>14.582201093435287</v>
      </c>
      <c r="C18" s="49">
        <v>3.8886085152626038</v>
      </c>
      <c r="D18" s="49">
        <v>10.703843086957932</v>
      </c>
      <c r="E18" s="49">
        <v>10.517771542072296</v>
      </c>
      <c r="F18" s="49">
        <v>9.6762493252754211</v>
      </c>
      <c r="G18" s="63">
        <v>13.27943280339241</v>
      </c>
      <c r="H18" s="49">
        <v>-4.2223900556564331</v>
      </c>
      <c r="I18" s="49">
        <v>12.321707606315613</v>
      </c>
      <c r="J18" s="46"/>
      <c r="K18" s="49">
        <v>14.582201093435287</v>
      </c>
      <c r="L18" s="49">
        <v>3.8886085152626038</v>
      </c>
      <c r="M18" s="49">
        <v>10.703843086957932</v>
      </c>
      <c r="N18" s="49">
        <v>10.517771542072296</v>
      </c>
      <c r="O18" s="49">
        <v>9.6762493252754211</v>
      </c>
      <c r="P18" s="49">
        <v>13.27943280339241</v>
      </c>
      <c r="Q18" s="49">
        <v>4.2223900556564331</v>
      </c>
      <c r="R18" s="49">
        <v>12.321707606315613</v>
      </c>
      <c r="T18" s="12">
        <v>0.13743285062595398</v>
      </c>
      <c r="U18" s="12">
        <v>0.24183751985392815</v>
      </c>
      <c r="V18" s="12">
        <v>0</v>
      </c>
      <c r="W18" s="12">
        <v>0</v>
      </c>
      <c r="X18" s="12">
        <v>0.11025057959939694</v>
      </c>
      <c r="Y18" s="12">
        <v>0.27518458520605932</v>
      </c>
      <c r="Z18" s="12">
        <v>0.29185194348277937</v>
      </c>
      <c r="AA18" s="12">
        <v>0.35458868855003978</v>
      </c>
      <c r="AC18" s="19">
        <v>9.4817592619970525E-2</v>
      </c>
      <c r="AD18" s="12">
        <v>0.25796894920956887</v>
      </c>
      <c r="AF18" s="17" t="s">
        <v>17</v>
      </c>
      <c r="AG18" s="15">
        <v>0.1763932709147697</v>
      </c>
      <c r="AH18" s="15">
        <v>1</v>
      </c>
    </row>
    <row r="19" spans="1:34" x14ac:dyDescent="0.2">
      <c r="A19" s="41" t="s">
        <v>5</v>
      </c>
      <c r="B19" s="49" t="s">
        <v>137</v>
      </c>
      <c r="C19" s="49" t="s">
        <v>137</v>
      </c>
      <c r="D19" s="49" t="s">
        <v>137</v>
      </c>
      <c r="E19" s="49" t="s">
        <v>137</v>
      </c>
      <c r="F19" s="49" t="s">
        <v>137</v>
      </c>
      <c r="G19" s="63" t="s">
        <v>137</v>
      </c>
      <c r="H19" s="49" t="s">
        <v>137</v>
      </c>
      <c r="I19" s="49" t="s">
        <v>137</v>
      </c>
      <c r="J19" s="46"/>
      <c r="K19" s="49" t="s">
        <v>137</v>
      </c>
      <c r="L19" s="49" t="s">
        <v>137</v>
      </c>
      <c r="M19" s="49" t="s">
        <v>137</v>
      </c>
      <c r="N19" s="49" t="s">
        <v>137</v>
      </c>
      <c r="O19" s="49" t="s">
        <v>137</v>
      </c>
      <c r="P19" s="49" t="s">
        <v>137</v>
      </c>
      <c r="Q19" s="49" t="s">
        <v>137</v>
      </c>
      <c r="R19" s="49" t="s">
        <v>137</v>
      </c>
      <c r="T19" s="12" t="s">
        <v>137</v>
      </c>
      <c r="U19" s="12" t="s">
        <v>137</v>
      </c>
      <c r="V19" s="12" t="s">
        <v>137</v>
      </c>
      <c r="W19" s="12" t="s">
        <v>137</v>
      </c>
      <c r="X19" s="12" t="s">
        <v>137</v>
      </c>
      <c r="Y19" s="12" t="s">
        <v>137</v>
      </c>
      <c r="Z19" s="12" t="s">
        <v>137</v>
      </c>
      <c r="AA19" s="12" t="s">
        <v>137</v>
      </c>
      <c r="AC19" s="19" t="s">
        <v>137</v>
      </c>
      <c r="AD19" s="12" t="s">
        <v>137</v>
      </c>
      <c r="AF19" s="17" t="s">
        <v>5</v>
      </c>
      <c r="AG19" s="15" t="s">
        <v>137</v>
      </c>
      <c r="AH19" s="15" t="s">
        <v>137</v>
      </c>
    </row>
    <row r="20" spans="1:34" x14ac:dyDescent="0.2">
      <c r="A20" s="41" t="s">
        <v>11</v>
      </c>
      <c r="B20" s="49">
        <v>20.10054886341095</v>
      </c>
      <c r="C20" s="49">
        <v>6.4949750900268555</v>
      </c>
      <c r="D20" s="49">
        <v>24.624158442020416</v>
      </c>
      <c r="E20" s="49">
        <v>25.210872292518616</v>
      </c>
      <c r="F20" s="49">
        <v>21.114063262939453</v>
      </c>
      <c r="G20" s="63">
        <v>28.844341635704041</v>
      </c>
      <c r="H20" s="49">
        <v>-6.0570240020751953E-2</v>
      </c>
      <c r="I20" s="49">
        <v>19.447845220565796</v>
      </c>
      <c r="J20" s="46"/>
      <c r="K20" s="49">
        <v>20.10054886341095</v>
      </c>
      <c r="L20" s="49">
        <v>6.4949750900268555</v>
      </c>
      <c r="M20" s="49">
        <v>24.624158442020416</v>
      </c>
      <c r="N20" s="49">
        <v>25.210872292518616</v>
      </c>
      <c r="O20" s="49">
        <v>21.114063262939453</v>
      </c>
      <c r="P20" s="49">
        <v>28.844341635704041</v>
      </c>
      <c r="Q20" s="49">
        <v>6.0570240020751953E-2</v>
      </c>
      <c r="R20" s="49">
        <v>19.447845220565796</v>
      </c>
      <c r="T20" s="12">
        <v>0.40937894842431666</v>
      </c>
      <c r="U20" s="12">
        <v>0.40994385060196592</v>
      </c>
      <c r="V20" s="12">
        <v>0.63391289776072557</v>
      </c>
      <c r="W20" s="12">
        <v>0.76228541530266414</v>
      </c>
      <c r="X20" s="12">
        <v>0.57499493374635935</v>
      </c>
      <c r="Y20" s="12">
        <v>0.70966388483203369</v>
      </c>
      <c r="Z20" s="12">
        <v>2.9783575717056443E-3</v>
      </c>
      <c r="AA20" s="12">
        <v>0.59531898134249239</v>
      </c>
      <c r="AC20" s="19">
        <v>0.55388027802241813</v>
      </c>
      <c r="AD20" s="12">
        <v>0.47073903937314776</v>
      </c>
      <c r="AF20" s="17" t="s">
        <v>11</v>
      </c>
      <c r="AG20" s="15">
        <v>0.51230965869778289</v>
      </c>
      <c r="AH20" s="15">
        <v>15</v>
      </c>
    </row>
    <row r="21" spans="1:34" x14ac:dyDescent="0.2">
      <c r="A21" s="42" t="s">
        <v>2</v>
      </c>
      <c r="B21" s="49">
        <v>11.793404817581177</v>
      </c>
      <c r="C21" s="49">
        <v>2.7348786592483521</v>
      </c>
      <c r="D21" s="49">
        <v>23.858837783336639</v>
      </c>
      <c r="E21" s="49">
        <v>23.64659309387207</v>
      </c>
      <c r="F21" s="49">
        <v>18.45192015171051</v>
      </c>
      <c r="G21" s="63">
        <v>36.779002100229263</v>
      </c>
      <c r="H21" s="49">
        <v>-1.7660856246948242E-2</v>
      </c>
      <c r="I21" s="49">
        <v>15.722471475601196</v>
      </c>
      <c r="J21" s="46"/>
      <c r="K21" s="49">
        <v>11.793404817581177</v>
      </c>
      <c r="L21" s="49">
        <v>2.7348786592483521</v>
      </c>
      <c r="M21" s="49">
        <v>23.858837783336639</v>
      </c>
      <c r="N21" s="49">
        <v>23.64659309387207</v>
      </c>
      <c r="O21" s="49">
        <v>18.45192015171051</v>
      </c>
      <c r="P21" s="49">
        <v>36.779002100229263</v>
      </c>
      <c r="Q21" s="49">
        <v>1.7660856246948242E-2</v>
      </c>
      <c r="R21" s="49">
        <v>15.722471475601196</v>
      </c>
      <c r="T21" s="12">
        <v>0</v>
      </c>
      <c r="U21" s="12">
        <v>0.16742385346988903</v>
      </c>
      <c r="V21" s="12">
        <v>0.59906119906799848</v>
      </c>
      <c r="W21" s="12">
        <v>0.68112982814361067</v>
      </c>
      <c r="X21" s="12">
        <v>0.46682601373964355</v>
      </c>
      <c r="Y21" s="12">
        <v>0.93115221852790342</v>
      </c>
      <c r="Z21" s="12">
        <v>0</v>
      </c>
      <c r="AA21" s="12">
        <v>0.4694709608673775</v>
      </c>
      <c r="AC21" s="19">
        <v>0.36190372017037453</v>
      </c>
      <c r="AD21" s="12">
        <v>0.4668622982837311</v>
      </c>
      <c r="AF21" s="18" t="s">
        <v>2</v>
      </c>
      <c r="AG21" s="15">
        <v>0.41438300922705285</v>
      </c>
      <c r="AH21" s="15">
        <v>8</v>
      </c>
    </row>
    <row r="22" spans="1:34" x14ac:dyDescent="0.2">
      <c r="A22" s="41" t="s">
        <v>18</v>
      </c>
      <c r="B22" s="49">
        <v>15.565350651741028</v>
      </c>
      <c r="C22" s="49">
        <v>5.6915625929832458</v>
      </c>
      <c r="D22" s="49">
        <v>13.595546036958694</v>
      </c>
      <c r="E22" s="49">
        <v>19.312556087970734</v>
      </c>
      <c r="F22" s="49">
        <v>17.780612409114838</v>
      </c>
      <c r="G22" s="63">
        <v>23.13934788107872</v>
      </c>
      <c r="H22" s="49">
        <v>11.022953689098358</v>
      </c>
      <c r="I22" s="49">
        <v>12.583959102630615</v>
      </c>
      <c r="J22" s="46"/>
      <c r="K22" s="49">
        <v>15.565350651741028</v>
      </c>
      <c r="L22" s="49">
        <v>5.6915625929832458</v>
      </c>
      <c r="M22" s="49">
        <v>13.595546036958694</v>
      </c>
      <c r="N22" s="49">
        <v>19.312556087970734</v>
      </c>
      <c r="O22" s="49">
        <v>17.780612409114838</v>
      </c>
      <c r="P22" s="49">
        <v>23.13934788107872</v>
      </c>
      <c r="Q22" s="49">
        <v>11.022953689098358</v>
      </c>
      <c r="R22" s="49">
        <v>12.583959102630615</v>
      </c>
      <c r="T22" s="12">
        <v>0.18588280287218747</v>
      </c>
      <c r="U22" s="12">
        <v>0.35812507412485578</v>
      </c>
      <c r="V22" s="12">
        <v>0.13168435841732365</v>
      </c>
      <c r="W22" s="12">
        <v>0.45627782072235484</v>
      </c>
      <c r="X22" s="12">
        <v>0.4395492557011928</v>
      </c>
      <c r="Y22" s="12">
        <v>0.55041452991550754</v>
      </c>
      <c r="Z22" s="12">
        <v>0.76388179821803281</v>
      </c>
      <c r="AA22" s="12">
        <v>0.36344788871015515</v>
      </c>
      <c r="AC22" s="19">
        <v>0.28299251403418041</v>
      </c>
      <c r="AD22" s="12">
        <v>0.52932336813622205</v>
      </c>
      <c r="AF22" s="17" t="s">
        <v>18</v>
      </c>
      <c r="AG22" s="15">
        <v>0.4061579410852012</v>
      </c>
      <c r="AH22" s="15">
        <v>6</v>
      </c>
    </row>
    <row r="23" spans="1:34" x14ac:dyDescent="0.2">
      <c r="A23" s="41" t="s">
        <v>0</v>
      </c>
      <c r="B23" s="49">
        <v>18.429763615131378</v>
      </c>
      <c r="C23" s="49">
        <v>15.643367171287537</v>
      </c>
      <c r="D23" s="49">
        <v>22.397981584072113</v>
      </c>
      <c r="E23" s="49">
        <v>28.628142178058624</v>
      </c>
      <c r="F23" s="49">
        <v>18.308591842651367</v>
      </c>
      <c r="G23" s="63">
        <v>8.6680591106414795</v>
      </c>
      <c r="H23" s="49">
        <v>8.5443586111068726</v>
      </c>
      <c r="I23" s="49">
        <v>16.089734435081482</v>
      </c>
      <c r="J23" s="46"/>
      <c r="K23" s="49">
        <v>18.429763615131378</v>
      </c>
      <c r="L23" s="49">
        <v>15.643367171287537</v>
      </c>
      <c r="M23" s="49">
        <v>22.397981584072113</v>
      </c>
      <c r="N23" s="49">
        <v>28.628142178058624</v>
      </c>
      <c r="O23" s="49">
        <v>18.308591842651367</v>
      </c>
      <c r="P23" s="49">
        <v>8.6680591106414795</v>
      </c>
      <c r="Q23" s="49">
        <v>8.5443586111068726</v>
      </c>
      <c r="R23" s="49">
        <v>16.089734435081482</v>
      </c>
      <c r="T23" s="12">
        <v>0.32704207016506515</v>
      </c>
      <c r="U23" s="12">
        <v>1</v>
      </c>
      <c r="V23" s="12">
        <v>0.5325357244026051</v>
      </c>
      <c r="W23" s="12">
        <v>0.93957508602251039</v>
      </c>
      <c r="X23" s="12">
        <v>0.46100225906172193</v>
      </c>
      <c r="Y23" s="12">
        <v>0.14646257122414319</v>
      </c>
      <c r="Z23" s="12">
        <v>0.59184151778326455</v>
      </c>
      <c r="AA23" s="12">
        <v>0.48187758624473692</v>
      </c>
      <c r="AC23" s="19">
        <v>0.69978822014754516</v>
      </c>
      <c r="AD23" s="12">
        <v>0.42029598357846665</v>
      </c>
      <c r="AF23" s="17" t="s">
        <v>0</v>
      </c>
      <c r="AG23" s="15">
        <v>0.56004210186300596</v>
      </c>
      <c r="AH23" s="15">
        <v>21</v>
      </c>
    </row>
    <row r="24" spans="1:34" x14ac:dyDescent="0.2">
      <c r="A24" s="41" t="s">
        <v>124</v>
      </c>
      <c r="B24" s="49">
        <v>22.442959249019623</v>
      </c>
      <c r="C24" s="49">
        <v>14.592155814170837</v>
      </c>
      <c r="D24" s="49">
        <v>26.046189665794373</v>
      </c>
      <c r="E24" s="49">
        <v>25.16506016254425</v>
      </c>
      <c r="F24" s="49">
        <v>13.036459684371948</v>
      </c>
      <c r="G24" s="63">
        <v>15.304726362228394</v>
      </c>
      <c r="H24" s="49">
        <v>5.9243202209472656</v>
      </c>
      <c r="I24" s="49">
        <v>24.561551213264465</v>
      </c>
      <c r="J24" s="46"/>
      <c r="K24" s="49">
        <v>22.442959249019623</v>
      </c>
      <c r="L24" s="49">
        <v>14.592155814170837</v>
      </c>
      <c r="M24" s="49">
        <v>26.046189665794373</v>
      </c>
      <c r="N24" s="49">
        <v>25.16506016254425</v>
      </c>
      <c r="O24" s="49">
        <v>13.036459684371948</v>
      </c>
      <c r="P24" s="49">
        <v>15.304726362228394</v>
      </c>
      <c r="Q24" s="49">
        <v>5.9243202209472656</v>
      </c>
      <c r="R24" s="49">
        <v>24.561551213264465</v>
      </c>
      <c r="T24" s="12">
        <v>0.52481374709258655</v>
      </c>
      <c r="U24" s="12">
        <v>0.93219860713509284</v>
      </c>
      <c r="V24" s="12">
        <v>0.69867033398079981</v>
      </c>
      <c r="W24" s="12">
        <v>0.75990865908785721</v>
      </c>
      <c r="X24" s="12">
        <v>0.24678355711128544</v>
      </c>
      <c r="Y24" s="12">
        <v>0.33171868614170669</v>
      </c>
      <c r="Z24" s="12">
        <v>0.40998360020917596</v>
      </c>
      <c r="AA24" s="12">
        <v>0.76806668950001999</v>
      </c>
      <c r="AC24" s="19">
        <v>0.72889783682408416</v>
      </c>
      <c r="AD24" s="12">
        <v>0.43913813324054707</v>
      </c>
      <c r="AF24" s="17" t="s">
        <v>1</v>
      </c>
      <c r="AG24" s="15">
        <v>0.58401798503231561</v>
      </c>
      <c r="AH24" s="15">
        <v>23</v>
      </c>
    </row>
    <row r="25" spans="1:34" x14ac:dyDescent="0.2">
      <c r="A25" s="41" t="s">
        <v>13</v>
      </c>
      <c r="B25" s="49">
        <v>12.609083950519562</v>
      </c>
      <c r="C25" s="49">
        <v>-3.3385902643203735</v>
      </c>
      <c r="D25" s="49">
        <v>21.537687629461288</v>
      </c>
      <c r="E25" s="49">
        <v>25.32595694065094</v>
      </c>
      <c r="F25" s="49">
        <v>25.966630876064301</v>
      </c>
      <c r="G25" s="63">
        <v>31.084500253200531</v>
      </c>
      <c r="H25" s="49">
        <v>2.4214714765548706</v>
      </c>
      <c r="I25" s="49">
        <v>8.1656724214553833</v>
      </c>
      <c r="J25" s="46"/>
      <c r="K25" s="49">
        <v>12.609083950519562</v>
      </c>
      <c r="L25" s="49">
        <v>3.3385902643203735</v>
      </c>
      <c r="M25" s="49">
        <v>21.537687629461288</v>
      </c>
      <c r="N25" s="49">
        <v>25.32595694065094</v>
      </c>
      <c r="O25" s="49">
        <v>25.966630876064301</v>
      </c>
      <c r="P25" s="49">
        <v>31.084500253200531</v>
      </c>
      <c r="Q25" s="49">
        <v>2.4214714765548706</v>
      </c>
      <c r="R25" s="49">
        <v>8.1656724214553833</v>
      </c>
      <c r="T25" s="12">
        <v>4.0196951425394485E-2</v>
      </c>
      <c r="U25" s="12">
        <v>0.20636225290353188</v>
      </c>
      <c r="V25" s="12">
        <v>0.4933590664187002</v>
      </c>
      <c r="W25" s="12">
        <v>0.76825606440434169</v>
      </c>
      <c r="X25" s="12">
        <v>0.77216577544801757</v>
      </c>
      <c r="Y25" s="12">
        <v>0.77219573501290084</v>
      </c>
      <c r="Z25" s="12">
        <v>0.1668494611733711</v>
      </c>
      <c r="AA25" s="12">
        <v>0.2141923587196328</v>
      </c>
      <c r="AC25" s="19">
        <v>0.37704358378799208</v>
      </c>
      <c r="AD25" s="12">
        <v>0.48135083258848055</v>
      </c>
      <c r="AF25" s="17" t="s">
        <v>13</v>
      </c>
      <c r="AG25" s="15">
        <v>0.42919720818823631</v>
      </c>
      <c r="AH25" s="15">
        <v>10</v>
      </c>
    </row>
    <row r="26" spans="1:34" x14ac:dyDescent="0.2">
      <c r="A26" s="41" t="s">
        <v>26</v>
      </c>
      <c r="B26" s="49" t="s">
        <v>137</v>
      </c>
      <c r="C26" s="49" t="s">
        <v>137</v>
      </c>
      <c r="D26" s="49" t="s">
        <v>137</v>
      </c>
      <c r="E26" s="49" t="s">
        <v>137</v>
      </c>
      <c r="F26" s="49" t="s">
        <v>137</v>
      </c>
      <c r="G26" s="63" t="s">
        <v>137</v>
      </c>
      <c r="H26" s="49" t="s">
        <v>137</v>
      </c>
      <c r="I26" s="49" t="s">
        <v>137</v>
      </c>
      <c r="J26" s="46"/>
      <c r="K26" s="49" t="s">
        <v>137</v>
      </c>
      <c r="L26" s="49" t="s">
        <v>137</v>
      </c>
      <c r="M26" s="49" t="s">
        <v>137</v>
      </c>
      <c r="N26" s="49" t="s">
        <v>137</v>
      </c>
      <c r="O26" s="49" t="s">
        <v>137</v>
      </c>
      <c r="P26" s="49" t="s">
        <v>137</v>
      </c>
      <c r="Q26" s="49" t="s">
        <v>137</v>
      </c>
      <c r="R26" s="49" t="s">
        <v>137</v>
      </c>
      <c r="T26" s="12" t="s">
        <v>137</v>
      </c>
      <c r="U26" s="12" t="s">
        <v>137</v>
      </c>
      <c r="V26" s="12" t="s">
        <v>137</v>
      </c>
      <c r="W26" s="12" t="s">
        <v>137</v>
      </c>
      <c r="X26" s="12" t="s">
        <v>137</v>
      </c>
      <c r="Y26" s="12" t="s">
        <v>137</v>
      </c>
      <c r="Z26" s="12" t="s">
        <v>137</v>
      </c>
      <c r="AA26" s="12" t="s">
        <v>137</v>
      </c>
      <c r="AC26" s="19" t="s">
        <v>137</v>
      </c>
      <c r="AD26" s="12" t="s">
        <v>137</v>
      </c>
      <c r="AF26" s="17" t="s">
        <v>26</v>
      </c>
      <c r="AG26" s="15" t="s">
        <v>137</v>
      </c>
      <c r="AH26" s="15" t="s">
        <v>137</v>
      </c>
    </row>
    <row r="27" spans="1:34" x14ac:dyDescent="0.2">
      <c r="A27" s="41" t="s">
        <v>12</v>
      </c>
      <c r="B27" s="49" t="s">
        <v>137</v>
      </c>
      <c r="C27" s="49" t="s">
        <v>137</v>
      </c>
      <c r="D27" s="49" t="s">
        <v>137</v>
      </c>
      <c r="E27" s="49" t="s">
        <v>137</v>
      </c>
      <c r="F27" s="49" t="s">
        <v>137</v>
      </c>
      <c r="G27" s="63" t="s">
        <v>137</v>
      </c>
      <c r="H27" s="49" t="s">
        <v>137</v>
      </c>
      <c r="I27" s="49" t="s">
        <v>137</v>
      </c>
      <c r="J27" s="46"/>
      <c r="K27" s="49" t="s">
        <v>137</v>
      </c>
      <c r="L27" s="49" t="s">
        <v>137</v>
      </c>
      <c r="M27" s="49" t="s">
        <v>137</v>
      </c>
      <c r="N27" s="49" t="s">
        <v>137</v>
      </c>
      <c r="O27" s="49" t="s">
        <v>137</v>
      </c>
      <c r="P27" s="49" t="s">
        <v>137</v>
      </c>
      <c r="Q27" s="49" t="s">
        <v>137</v>
      </c>
      <c r="R27" s="49" t="s">
        <v>137</v>
      </c>
      <c r="T27" s="12" t="s">
        <v>137</v>
      </c>
      <c r="U27" s="12" t="s">
        <v>137</v>
      </c>
      <c r="V27" s="12" t="s">
        <v>137</v>
      </c>
      <c r="W27" s="12" t="s">
        <v>137</v>
      </c>
      <c r="X27" s="12" t="s">
        <v>137</v>
      </c>
      <c r="Y27" s="12" t="s">
        <v>137</v>
      </c>
      <c r="Z27" s="12" t="s">
        <v>137</v>
      </c>
      <c r="AA27" s="12" t="s">
        <v>137</v>
      </c>
      <c r="AC27" s="19" t="s">
        <v>137</v>
      </c>
      <c r="AD27" s="12" t="s">
        <v>137</v>
      </c>
      <c r="AF27" s="17" t="s">
        <v>12</v>
      </c>
      <c r="AG27" s="15" t="s">
        <v>137</v>
      </c>
      <c r="AH27" s="15" t="s">
        <v>137</v>
      </c>
    </row>
    <row r="28" spans="1:34" x14ac:dyDescent="0.2">
      <c r="A28" s="41" t="s">
        <v>27</v>
      </c>
      <c r="B28" s="49">
        <v>29.057025909423828</v>
      </c>
      <c r="C28" s="49">
        <v>9.1679215431213379</v>
      </c>
      <c r="D28" s="49">
        <v>30.260634422302246</v>
      </c>
      <c r="E28" s="49">
        <v>21.46945595741272</v>
      </c>
      <c r="F28" s="49">
        <v>24.507004022598267</v>
      </c>
      <c r="G28" s="63">
        <v>33.737128973007202</v>
      </c>
      <c r="H28" s="49">
        <v>11.232978105545044</v>
      </c>
      <c r="I28" s="49">
        <v>8.1283330917358398</v>
      </c>
      <c r="J28" s="46"/>
      <c r="K28" s="49">
        <v>29.057025909423828</v>
      </c>
      <c r="L28" s="49">
        <v>9.1679215431213379</v>
      </c>
      <c r="M28" s="49">
        <v>30.260634422302246</v>
      </c>
      <c r="N28" s="49">
        <v>21.46945595741272</v>
      </c>
      <c r="O28" s="49">
        <v>24.507004022598267</v>
      </c>
      <c r="P28" s="49">
        <v>33.737128973007202</v>
      </c>
      <c r="Q28" s="49">
        <v>11.232978105545044</v>
      </c>
      <c r="R28" s="49">
        <v>8.1283330917358398</v>
      </c>
      <c r="T28" s="12">
        <v>0.85075725298422489</v>
      </c>
      <c r="U28" s="12">
        <v>0.5823444733180313</v>
      </c>
      <c r="V28" s="12">
        <v>0.89059061882397383</v>
      </c>
      <c r="W28" s="12">
        <v>0.56817886466598277</v>
      </c>
      <c r="X28" s="12">
        <v>0.71285782175978185</v>
      </c>
      <c r="Y28" s="12">
        <v>0.84624128714339675</v>
      </c>
      <c r="Z28" s="12">
        <v>0.77845967736597188</v>
      </c>
      <c r="AA28" s="12">
        <v>0.21293098709553102</v>
      </c>
      <c r="AC28" s="19">
        <v>0.72296780244805325</v>
      </c>
      <c r="AD28" s="12">
        <v>0.63762244334117046</v>
      </c>
      <c r="AF28" s="17" t="s">
        <v>27</v>
      </c>
      <c r="AG28" s="15">
        <v>0.68029512289461191</v>
      </c>
      <c r="AH28" s="15">
        <v>29</v>
      </c>
    </row>
    <row r="29" spans="1:34" x14ac:dyDescent="0.2">
      <c r="A29" s="41" t="s">
        <v>14</v>
      </c>
      <c r="B29" s="49">
        <v>27.010256052017212</v>
      </c>
      <c r="C29" s="49">
        <v>0.3072202205657959</v>
      </c>
      <c r="D29" s="49">
        <v>20.072817802429199</v>
      </c>
      <c r="E29" s="49">
        <v>11.886763572692871</v>
      </c>
      <c r="F29" s="49">
        <v>27.630108594894409</v>
      </c>
      <c r="G29" s="63">
        <v>23.201796412467957</v>
      </c>
      <c r="H29" s="49">
        <v>4.8200666904449463</v>
      </c>
      <c r="I29" s="49">
        <v>11.787903308868408</v>
      </c>
      <c r="J29" s="46"/>
      <c r="K29" s="49">
        <v>27.010256052017212</v>
      </c>
      <c r="L29" s="49">
        <v>0.3072202205657959</v>
      </c>
      <c r="M29" s="49">
        <v>20.072817802429199</v>
      </c>
      <c r="N29" s="49">
        <v>11.886763572692871</v>
      </c>
      <c r="O29" s="49">
        <v>27.630108594894409</v>
      </c>
      <c r="P29" s="49">
        <v>23.201796412467957</v>
      </c>
      <c r="Q29" s="49">
        <v>4.8200666904449463</v>
      </c>
      <c r="R29" s="49">
        <v>11.787903308868408</v>
      </c>
      <c r="T29" s="12">
        <v>0.74989172239163315</v>
      </c>
      <c r="U29" s="12">
        <v>1.0843901751720514E-2</v>
      </c>
      <c r="V29" s="12">
        <v>0.42665081641066754</v>
      </c>
      <c r="W29" s="12">
        <v>7.1023991214103882E-2</v>
      </c>
      <c r="X29" s="12">
        <v>0.83975665271607802</v>
      </c>
      <c r="Y29" s="12">
        <v>0.55215771996390295</v>
      </c>
      <c r="Z29" s="12">
        <v>0.33333691889136752</v>
      </c>
      <c r="AA29" s="12">
        <v>0.3365560779305975</v>
      </c>
      <c r="AC29" s="19">
        <v>0.31460260794203132</v>
      </c>
      <c r="AD29" s="12">
        <v>0.51545184237548647</v>
      </c>
      <c r="AF29" s="17" t="s">
        <v>14</v>
      </c>
      <c r="AG29" s="15">
        <v>0.41502722515875889</v>
      </c>
      <c r="AH29" s="15">
        <v>9</v>
      </c>
    </row>
    <row r="30" spans="1:34" x14ac:dyDescent="0.2">
      <c r="A30" s="41" t="s">
        <v>33</v>
      </c>
      <c r="B30" s="49">
        <v>13.694456219673157</v>
      </c>
      <c r="C30" s="49">
        <v>5.3289651870727539</v>
      </c>
      <c r="D30" s="49">
        <v>22.560259699821472</v>
      </c>
      <c r="E30" s="49">
        <v>19.449245929718018</v>
      </c>
      <c r="F30" s="49">
        <v>18.97626519203186</v>
      </c>
      <c r="G30" s="63">
        <v>31.046083569526672</v>
      </c>
      <c r="H30" s="49">
        <v>2.1153807640075684</v>
      </c>
      <c r="I30" s="49">
        <v>10.475301742553711</v>
      </c>
      <c r="J30" s="46"/>
      <c r="K30" s="49">
        <v>13.694456219673157</v>
      </c>
      <c r="L30" s="49">
        <v>5.3289651870727539</v>
      </c>
      <c r="M30" s="49">
        <v>22.560259699821472</v>
      </c>
      <c r="N30" s="49">
        <v>19.449245929718018</v>
      </c>
      <c r="O30" s="49">
        <v>18.97626519203186</v>
      </c>
      <c r="P30" s="49">
        <v>31.046083569526672</v>
      </c>
      <c r="Q30" s="49">
        <v>2.1153807640075684</v>
      </c>
      <c r="R30" s="49">
        <v>10.475301742553711</v>
      </c>
      <c r="T30" s="12">
        <v>9.3684474422912292E-2</v>
      </c>
      <c r="U30" s="12">
        <v>0.3347381415127833</v>
      </c>
      <c r="V30" s="12">
        <v>0.53992565688430094</v>
      </c>
      <c r="W30" s="12">
        <v>0.46336935807404822</v>
      </c>
      <c r="X30" s="12">
        <v>0.48813134345058284</v>
      </c>
      <c r="Y30" s="12">
        <v>0.77112337063246061</v>
      </c>
      <c r="Z30" s="12">
        <v>0.14560358180698885</v>
      </c>
      <c r="AA30" s="12">
        <v>0.29221467218130409</v>
      </c>
      <c r="AC30" s="19">
        <v>0.35792940772351123</v>
      </c>
      <c r="AD30" s="12">
        <v>0.42426824201783414</v>
      </c>
      <c r="AF30" s="17" t="s">
        <v>33</v>
      </c>
      <c r="AG30" s="15">
        <v>0.39109882487067271</v>
      </c>
      <c r="AH30" s="15">
        <v>5</v>
      </c>
    </row>
    <row r="31" spans="1:34" x14ac:dyDescent="0.2">
      <c r="A31" s="41" t="s">
        <v>6</v>
      </c>
      <c r="B31" s="49">
        <v>22.343654930591583</v>
      </c>
      <c r="C31" s="49">
        <v>2.570381760597229</v>
      </c>
      <c r="D31" s="49">
        <v>19.804743677377701</v>
      </c>
      <c r="E31" s="49">
        <v>29.091134667396545</v>
      </c>
      <c r="F31" s="49">
        <v>21.987126767635345</v>
      </c>
      <c r="G31" s="63">
        <v>23.98514449596405</v>
      </c>
      <c r="H31" s="49">
        <v>8.8855504989624023</v>
      </c>
      <c r="I31" s="49">
        <v>16.875156760215759</v>
      </c>
      <c r="J31" s="46"/>
      <c r="K31" s="49">
        <v>22.343654930591583</v>
      </c>
      <c r="L31" s="49">
        <v>2.570381760597229</v>
      </c>
      <c r="M31" s="49">
        <v>19.804743677377701</v>
      </c>
      <c r="N31" s="49">
        <v>29.091134667396545</v>
      </c>
      <c r="O31" s="49">
        <v>21.987126767635345</v>
      </c>
      <c r="P31" s="49">
        <v>23.98514449596405</v>
      </c>
      <c r="Q31" s="49">
        <v>8.8855504989624023</v>
      </c>
      <c r="R31" s="49">
        <v>16.875156760215759</v>
      </c>
      <c r="T31" s="12">
        <v>0.51991999573498571</v>
      </c>
      <c r="U31" s="12">
        <v>0.15681407573585199</v>
      </c>
      <c r="V31" s="12">
        <v>0.41444307247013495</v>
      </c>
      <c r="W31" s="12">
        <v>0.96359536792292888</v>
      </c>
      <c r="X31" s="12">
        <v>0.61046948656130429</v>
      </c>
      <c r="Y31" s="12">
        <v>0.57402412023309002</v>
      </c>
      <c r="Z31" s="12">
        <v>0.61552378383387718</v>
      </c>
      <c r="AA31" s="12">
        <v>0.50841018448101138</v>
      </c>
      <c r="AC31" s="19">
        <v>0.51369312796597533</v>
      </c>
      <c r="AD31" s="12">
        <v>0.57710689377732072</v>
      </c>
      <c r="AF31" s="17" t="s">
        <v>6</v>
      </c>
      <c r="AG31" s="15">
        <v>0.54540001087164802</v>
      </c>
      <c r="AH31" s="15">
        <v>19</v>
      </c>
    </row>
    <row r="32" spans="1:34" x14ac:dyDescent="0.2">
      <c r="A32" s="41" t="s">
        <v>19</v>
      </c>
      <c r="B32" s="49" t="s">
        <v>137</v>
      </c>
      <c r="C32" s="49" t="s">
        <v>137</v>
      </c>
      <c r="D32" s="49" t="s">
        <v>137</v>
      </c>
      <c r="E32" s="49" t="s">
        <v>137</v>
      </c>
      <c r="F32" s="49" t="s">
        <v>137</v>
      </c>
      <c r="G32" s="63" t="s">
        <v>137</v>
      </c>
      <c r="H32" s="49" t="s">
        <v>137</v>
      </c>
      <c r="I32" s="49" t="s">
        <v>137</v>
      </c>
      <c r="J32" s="46"/>
      <c r="K32" s="49" t="s">
        <v>137</v>
      </c>
      <c r="L32" s="49" t="s">
        <v>137</v>
      </c>
      <c r="M32" s="49" t="s">
        <v>137</v>
      </c>
      <c r="N32" s="49" t="s">
        <v>137</v>
      </c>
      <c r="O32" s="49" t="s">
        <v>137</v>
      </c>
      <c r="P32" s="49" t="s">
        <v>137</v>
      </c>
      <c r="Q32" s="49" t="s">
        <v>137</v>
      </c>
      <c r="R32" s="49" t="s">
        <v>137</v>
      </c>
      <c r="T32" s="12" t="s">
        <v>137</v>
      </c>
      <c r="U32" s="12" t="s">
        <v>137</v>
      </c>
      <c r="V32" s="12" t="s">
        <v>137</v>
      </c>
      <c r="W32" s="12" t="s">
        <v>137</v>
      </c>
      <c r="X32" s="12" t="s">
        <v>137</v>
      </c>
      <c r="Y32" s="12" t="s">
        <v>137</v>
      </c>
      <c r="Z32" s="12" t="s">
        <v>137</v>
      </c>
      <c r="AA32" s="12" t="s">
        <v>137</v>
      </c>
      <c r="AC32" s="19" t="s">
        <v>137</v>
      </c>
      <c r="AD32" s="12" t="s">
        <v>137</v>
      </c>
      <c r="AF32" s="17" t="s">
        <v>19</v>
      </c>
      <c r="AG32" s="15" t="s">
        <v>137</v>
      </c>
      <c r="AH32" s="15" t="s">
        <v>137</v>
      </c>
    </row>
    <row r="33" spans="1:34" x14ac:dyDescent="0.2">
      <c r="A33" s="41" t="s">
        <v>125</v>
      </c>
      <c r="B33" s="49">
        <v>17.269352078437805</v>
      </c>
      <c r="C33" s="49">
        <v>5.3584396839141846</v>
      </c>
      <c r="D33" s="49">
        <v>24.949008971452713</v>
      </c>
      <c r="E33" s="49">
        <v>26.181106269359589</v>
      </c>
      <c r="F33" s="49">
        <v>31.527963280677795</v>
      </c>
      <c r="G33" s="63">
        <v>35.009276866912842</v>
      </c>
      <c r="H33" s="49">
        <v>14.424723386764526</v>
      </c>
      <c r="I33" s="49">
        <v>14.962658286094666</v>
      </c>
      <c r="J33" s="46"/>
      <c r="K33" s="49">
        <v>17.269352078437805</v>
      </c>
      <c r="L33" s="49">
        <v>5.3584396839141846</v>
      </c>
      <c r="M33" s="49">
        <v>24.949008971452713</v>
      </c>
      <c r="N33" s="49">
        <v>26.181106269359589</v>
      </c>
      <c r="O33" s="49">
        <v>31.527963280677795</v>
      </c>
      <c r="P33" s="49">
        <v>35.009276866912842</v>
      </c>
      <c r="Q33" s="49">
        <v>14.424723386764526</v>
      </c>
      <c r="R33" s="49">
        <v>14.962658286094666</v>
      </c>
      <c r="T33" s="12">
        <v>0.26985658595890927</v>
      </c>
      <c r="U33" s="12">
        <v>0.33663919778116552</v>
      </c>
      <c r="V33" s="12">
        <v>0.64870616466589248</v>
      </c>
      <c r="W33" s="12">
        <v>0.81262163925828568</v>
      </c>
      <c r="X33" s="12">
        <v>0.99813534014496963</v>
      </c>
      <c r="Y33" s="12">
        <v>0.88175205896477549</v>
      </c>
      <c r="Z33" s="12">
        <v>1</v>
      </c>
      <c r="AA33" s="12">
        <v>0.44380347288458749</v>
      </c>
      <c r="AC33" s="19">
        <v>0.51695589691606325</v>
      </c>
      <c r="AD33" s="12">
        <v>0.83092271799858319</v>
      </c>
      <c r="AF33" s="17" t="s">
        <v>7</v>
      </c>
      <c r="AG33" s="15">
        <v>0.67393930745732322</v>
      </c>
      <c r="AH33" s="15">
        <v>28</v>
      </c>
    </row>
    <row r="34" spans="1:34" x14ac:dyDescent="0.2">
      <c r="A34" s="41" t="s">
        <v>20</v>
      </c>
      <c r="B34" s="49">
        <v>30.482675135135651</v>
      </c>
      <c r="C34" s="49">
        <v>1.5772104263305664</v>
      </c>
      <c r="D34" s="49">
        <v>18.859024345874786</v>
      </c>
      <c r="E34" s="49">
        <v>16.788250207901001</v>
      </c>
      <c r="F34" s="49">
        <v>11.904147267341614</v>
      </c>
      <c r="G34" s="63">
        <v>12.615454196929932</v>
      </c>
      <c r="H34" s="49">
        <v>9.2476844787597656</v>
      </c>
      <c r="I34" s="49">
        <v>1.8251150846481323</v>
      </c>
      <c r="J34" s="46"/>
      <c r="K34" s="49">
        <v>30.482675135135651</v>
      </c>
      <c r="L34" s="49">
        <v>1.5772104263305664</v>
      </c>
      <c r="M34" s="49">
        <v>18.859024345874786</v>
      </c>
      <c r="N34" s="49">
        <v>16.788250207901001</v>
      </c>
      <c r="O34" s="49">
        <v>11.904147267341614</v>
      </c>
      <c r="P34" s="49">
        <v>12.615454196929932</v>
      </c>
      <c r="Q34" s="49">
        <v>9.2476844787597656</v>
      </c>
      <c r="R34" s="49">
        <v>1.8251150846481323</v>
      </c>
      <c r="T34" s="12">
        <v>0.92101374277470016</v>
      </c>
      <c r="U34" s="12">
        <v>9.2756168293264746E-2</v>
      </c>
      <c r="V34" s="12">
        <v>0.37137625490099679</v>
      </c>
      <c r="W34" s="12">
        <v>0.32531556919886601</v>
      </c>
      <c r="X34" s="12">
        <v>0.20077513226600222</v>
      </c>
      <c r="Y34" s="12">
        <v>0.25665026785088318</v>
      </c>
      <c r="Z34" s="12">
        <v>0.64065964890215732</v>
      </c>
      <c r="AA34" s="12">
        <v>0</v>
      </c>
      <c r="AC34" s="19">
        <v>0.42761543379195699</v>
      </c>
      <c r="AD34" s="12">
        <v>0.2745212622547607</v>
      </c>
      <c r="AF34" s="17" t="s">
        <v>20</v>
      </c>
      <c r="AG34" s="15">
        <v>0.35106834802335884</v>
      </c>
      <c r="AH34" s="15">
        <v>2</v>
      </c>
    </row>
    <row r="35" spans="1:34" x14ac:dyDescent="0.2">
      <c r="A35" s="41" t="s">
        <v>15</v>
      </c>
      <c r="B35" s="49">
        <v>20.087960362434387</v>
      </c>
      <c r="C35" s="49">
        <v>0.84372758865356445</v>
      </c>
      <c r="D35" s="49">
        <v>28.775492310523987</v>
      </c>
      <c r="E35" s="49">
        <v>12.134039402008057</v>
      </c>
      <c r="F35" s="49">
        <v>23.152914643287659</v>
      </c>
      <c r="G35" s="63">
        <v>28.347405791282654</v>
      </c>
      <c r="H35" s="49">
        <v>3.1558752059936523</v>
      </c>
      <c r="I35" s="49">
        <v>11.513662338256836</v>
      </c>
      <c r="J35" s="46"/>
      <c r="K35" s="49">
        <v>20.087960362434387</v>
      </c>
      <c r="L35" s="49">
        <v>0.84372758865356445</v>
      </c>
      <c r="M35" s="49">
        <v>28.775492310523987</v>
      </c>
      <c r="N35" s="49">
        <v>12.134039402008057</v>
      </c>
      <c r="O35" s="49">
        <v>23.152914643287659</v>
      </c>
      <c r="P35" s="49">
        <v>28.347405791282654</v>
      </c>
      <c r="Q35" s="49">
        <v>3.1558752059936523</v>
      </c>
      <c r="R35" s="49">
        <v>11.513662338256836</v>
      </c>
      <c r="T35" s="12">
        <v>0.40875858271696974</v>
      </c>
      <c r="U35" s="12">
        <v>4.5447739117413961E-2</v>
      </c>
      <c r="V35" s="12">
        <v>0.82295919556591834</v>
      </c>
      <c r="W35" s="12">
        <v>8.3852784907505265E-2</v>
      </c>
      <c r="X35" s="12">
        <v>0.65783809530902149</v>
      </c>
      <c r="Y35" s="12">
        <v>0.69579240379932528</v>
      </c>
      <c r="Z35" s="12">
        <v>0.21782471916806229</v>
      </c>
      <c r="AA35" s="12">
        <v>0.32729185757383739</v>
      </c>
      <c r="AC35" s="19">
        <v>0.34025457557695182</v>
      </c>
      <c r="AD35" s="12">
        <v>0.47468676896256157</v>
      </c>
      <c r="AF35" s="17" t="s">
        <v>15</v>
      </c>
      <c r="AG35" s="15">
        <v>0.4074706722697567</v>
      </c>
      <c r="AH35" s="15">
        <v>7</v>
      </c>
    </row>
    <row r="36" spans="1:34" x14ac:dyDescent="0.2">
      <c r="A36" s="41" t="s">
        <v>3</v>
      </c>
      <c r="B36" s="49">
        <v>16.84334110468626</v>
      </c>
      <c r="C36" s="49">
        <v>13.238956779241562</v>
      </c>
      <c r="D36" s="49">
        <v>12.810292840003967</v>
      </c>
      <c r="E36" s="49">
        <v>22.165259718894958</v>
      </c>
      <c r="F36" s="49">
        <v>9.8727196455001831</v>
      </c>
      <c r="G36" s="63">
        <v>13.061791658401489</v>
      </c>
      <c r="H36" s="49">
        <v>5.9404581785202026</v>
      </c>
      <c r="I36" s="49">
        <v>31.427279114723206</v>
      </c>
      <c r="J36" s="46"/>
      <c r="K36" s="49">
        <v>16.84334110468626</v>
      </c>
      <c r="L36" s="49">
        <v>13.238956779241562</v>
      </c>
      <c r="M36" s="49">
        <v>12.810292840003967</v>
      </c>
      <c r="N36" s="49">
        <v>22.165259718894958</v>
      </c>
      <c r="O36" s="49">
        <v>9.8727196455001831</v>
      </c>
      <c r="P36" s="49">
        <v>13.061791658401489</v>
      </c>
      <c r="Q36" s="49">
        <v>5.9404581785202026</v>
      </c>
      <c r="R36" s="49">
        <v>31.427279114723206</v>
      </c>
      <c r="T36" s="12">
        <v>0.24886261697396359</v>
      </c>
      <c r="U36" s="12">
        <v>0.84491950881626854</v>
      </c>
      <c r="V36" s="12">
        <v>9.5924958083306533E-2</v>
      </c>
      <c r="W36" s="12">
        <v>0.60427751179970868</v>
      </c>
      <c r="X36" s="12">
        <v>0.11823361486990702</v>
      </c>
      <c r="Y36" s="12">
        <v>0.26910934420952037</v>
      </c>
      <c r="Z36" s="12">
        <v>0.4111037423296639</v>
      </c>
      <c r="AA36" s="12">
        <v>1</v>
      </c>
      <c r="AC36" s="19">
        <v>0.4484961489183118</v>
      </c>
      <c r="AD36" s="12">
        <v>0.44961167535227281</v>
      </c>
      <c r="AF36" s="17" t="s">
        <v>3</v>
      </c>
      <c r="AG36" s="15">
        <v>0.44905391213529233</v>
      </c>
      <c r="AH36" s="15">
        <v>11</v>
      </c>
    </row>
    <row r="37" spans="1:34" x14ac:dyDescent="0.2">
      <c r="A37" s="41" t="s">
        <v>126</v>
      </c>
      <c r="B37" s="49">
        <v>12.365281581878662</v>
      </c>
      <c r="C37" s="49">
        <v>6.2699615955352783</v>
      </c>
      <c r="D37" s="49">
        <v>24.911040067672729</v>
      </c>
      <c r="E37" s="49">
        <v>21.441611647605896</v>
      </c>
      <c r="F37" s="49">
        <v>21.003848314285278</v>
      </c>
      <c r="G37" s="63">
        <v>35.725229978561401</v>
      </c>
      <c r="H37" s="49">
        <v>-10.519546270370483</v>
      </c>
      <c r="I37" s="49">
        <v>11.97131872177124</v>
      </c>
      <c r="J37" s="46"/>
      <c r="K37" s="49">
        <v>12.365281581878662</v>
      </c>
      <c r="L37" s="49">
        <v>6.2699615955352783</v>
      </c>
      <c r="M37" s="49">
        <v>24.911040067672729</v>
      </c>
      <c r="N37" s="49">
        <v>21.441611647605896</v>
      </c>
      <c r="O37" s="49">
        <v>21.003848314285278</v>
      </c>
      <c r="P37" s="49">
        <v>35.725229978561401</v>
      </c>
      <c r="Q37" s="49">
        <v>10.519546270370483</v>
      </c>
      <c r="R37" s="49">
        <v>11.97131872177124</v>
      </c>
      <c r="T37" s="12">
        <v>2.8182285886078004E-2</v>
      </c>
      <c r="U37" s="12">
        <v>0.39543085258625343</v>
      </c>
      <c r="V37" s="12">
        <v>0.64697711060310403</v>
      </c>
      <c r="W37" s="12">
        <v>0.5667342879476025</v>
      </c>
      <c r="X37" s="12">
        <v>0.57051665009803432</v>
      </c>
      <c r="Y37" s="12">
        <v>0.90173719410853881</v>
      </c>
      <c r="Z37" s="12">
        <v>0.72894008698012169</v>
      </c>
      <c r="AA37" s="12">
        <v>0.34275209159758774</v>
      </c>
      <c r="AC37" s="19">
        <v>0.40933113425575951</v>
      </c>
      <c r="AD37" s="12">
        <v>0.63598650569607063</v>
      </c>
      <c r="AF37" s="17" t="s">
        <v>31</v>
      </c>
      <c r="AG37" s="15">
        <v>0.52265881997591501</v>
      </c>
      <c r="AH37" s="15">
        <v>17</v>
      </c>
    </row>
    <row r="39" spans="1:34" x14ac:dyDescent="0.2">
      <c r="A39" s="43" t="s">
        <v>57</v>
      </c>
      <c r="B39" s="1"/>
      <c r="C39" s="1"/>
      <c r="D39" s="1"/>
      <c r="E39" s="1"/>
      <c r="F39" s="1"/>
      <c r="K39" s="1"/>
      <c r="L39" s="1"/>
      <c r="M39" s="1"/>
      <c r="N39" s="1"/>
      <c r="AF39" s="1"/>
    </row>
    <row r="40" spans="1:34" x14ac:dyDescent="0.2">
      <c r="A40" s="35" t="s">
        <v>58</v>
      </c>
      <c r="B40" s="54">
        <v>5.1955840737586325E-3</v>
      </c>
      <c r="C40" s="54">
        <v>0.30927408277771712</v>
      </c>
      <c r="D40" s="54">
        <v>-0.53311106157942367</v>
      </c>
      <c r="E40" s="54">
        <v>-0.70138919265775734</v>
      </c>
      <c r="F40" s="54">
        <v>3.3538302667166023E-2</v>
      </c>
      <c r="G40" s="54">
        <v>-0.91662350501132672</v>
      </c>
      <c r="H40" s="54">
        <v>-0.87549621189863736</v>
      </c>
      <c r="I40" s="54">
        <v>0.83829141585088041</v>
      </c>
      <c r="K40" s="6"/>
      <c r="L40" s="6"/>
      <c r="M40" s="6"/>
      <c r="N40" s="6"/>
    </row>
    <row r="41" spans="1:34" x14ac:dyDescent="0.2">
      <c r="A41" s="35" t="s">
        <v>59</v>
      </c>
      <c r="B41" s="54">
        <v>-0.87480532460433125</v>
      </c>
      <c r="C41" s="54">
        <v>-0.22528130668105684</v>
      </c>
      <c r="D41" s="54">
        <v>-4.539037776004351E-2</v>
      </c>
      <c r="E41" s="54">
        <v>-0.12846072412824139</v>
      </c>
      <c r="F41" s="54">
        <v>-0.42928052377065207</v>
      </c>
      <c r="G41" s="54">
        <v>0.65662065099870492</v>
      </c>
      <c r="H41" s="54">
        <v>0.8840360914934533</v>
      </c>
      <c r="I41" s="54">
        <v>1.5051187050267605</v>
      </c>
    </row>
    <row r="43" spans="1:34" x14ac:dyDescent="0.2">
      <c r="B43" s="51" t="s">
        <v>61</v>
      </c>
    </row>
  </sheetData>
  <mergeCells count="9">
    <mergeCell ref="X2:AA2"/>
    <mergeCell ref="B1:I1"/>
    <mergeCell ref="K1:R1"/>
    <mergeCell ref="B2:E2"/>
    <mergeCell ref="F2:I2"/>
    <mergeCell ref="K2:N2"/>
    <mergeCell ref="O2:R2"/>
    <mergeCell ref="T2:W2"/>
    <mergeCell ref="T1:AA1"/>
  </mergeCells>
  <conditionalFormatting sqref="B40:I40">
    <cfRule type="cellIs" dxfId="9" priority="2" operator="notBetween">
      <formula>-2</formula>
      <formula>2</formula>
    </cfRule>
  </conditionalFormatting>
  <conditionalFormatting sqref="B41:I41">
    <cfRule type="cellIs" dxfId="8" priority="1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D45"/>
  <sheetViews>
    <sheetView tabSelected="1" topLeftCell="J1" zoomScale="90" zoomScaleNormal="90" workbookViewId="0">
      <selection activeCell="U4" sqref="U4"/>
    </sheetView>
  </sheetViews>
  <sheetFormatPr defaultRowHeight="12.75" x14ac:dyDescent="0.2"/>
  <cols>
    <col min="1" max="1" width="8.42578125" style="4" customWidth="1"/>
    <col min="2" max="3" width="11.42578125" style="4" customWidth="1"/>
    <col min="4" max="4" width="15.28515625" style="4" customWidth="1"/>
    <col min="5" max="5" width="13.28515625" style="6" customWidth="1"/>
    <col min="6" max="6" width="13" style="6" customWidth="1"/>
    <col min="7" max="7" width="12.140625" style="6" customWidth="1"/>
    <col min="8" max="8" width="3.85546875" style="36" customWidth="1"/>
    <col min="9" max="10" width="11.42578125" style="4" customWidth="1"/>
    <col min="11" max="11" width="15.28515625" style="4" customWidth="1"/>
    <col min="12" max="12" width="13.28515625" style="6" customWidth="1"/>
    <col min="13" max="13" width="13" style="6" customWidth="1"/>
    <col min="14" max="14" width="12.140625" style="6" customWidth="1"/>
    <col min="15" max="15" width="3.7109375" style="2" customWidth="1"/>
    <col min="16" max="17" width="9" style="4" bestFit="1" customWidth="1"/>
    <col min="18" max="18" width="12.28515625" style="4" customWidth="1"/>
    <col min="19" max="21" width="9" style="4" bestFit="1" customWidth="1"/>
    <col min="22" max="22" width="4" style="4" customWidth="1"/>
    <col min="23" max="23" width="9.140625" style="4" bestFit="1" customWidth="1"/>
    <col min="24" max="24" width="11" style="4" customWidth="1"/>
    <col min="25" max="25" width="5" style="10" customWidth="1"/>
    <col min="26" max="26" width="8.42578125" style="4" customWidth="1"/>
    <col min="27" max="27" width="9.140625" style="3"/>
    <col min="28" max="28" width="8.28515625" style="3" customWidth="1"/>
    <col min="29" max="16384" width="9.140625" style="3"/>
  </cols>
  <sheetData>
    <row r="1" spans="1:30" ht="12.75" customHeight="1" x14ac:dyDescent="0.2">
      <c r="A1" s="12"/>
      <c r="B1" s="108" t="s">
        <v>35</v>
      </c>
      <c r="C1" s="109"/>
      <c r="D1" s="109"/>
      <c r="E1" s="109"/>
      <c r="F1" s="109"/>
      <c r="G1" s="110"/>
      <c r="H1" s="44"/>
      <c r="I1" s="108" t="s">
        <v>54</v>
      </c>
      <c r="J1" s="109"/>
      <c r="K1" s="109"/>
      <c r="L1" s="109"/>
      <c r="M1" s="109"/>
      <c r="N1" s="110"/>
      <c r="O1" s="53"/>
      <c r="P1" s="105" t="s">
        <v>34</v>
      </c>
      <c r="Q1" s="106"/>
      <c r="R1" s="106"/>
      <c r="S1" s="106"/>
      <c r="T1" s="106"/>
      <c r="U1" s="107"/>
      <c r="W1" s="114" t="s">
        <v>39</v>
      </c>
      <c r="X1" s="115"/>
      <c r="Y1" s="115"/>
      <c r="Z1" s="115"/>
    </row>
    <row r="2" spans="1:30" s="68" customFormat="1" ht="34.9" customHeight="1" x14ac:dyDescent="0.2">
      <c r="A2" s="78"/>
      <c r="B2" s="97" t="s">
        <v>80</v>
      </c>
      <c r="C2" s="98"/>
      <c r="D2" s="120" t="s">
        <v>81</v>
      </c>
      <c r="E2" s="121"/>
      <c r="F2" s="121"/>
      <c r="G2" s="122"/>
      <c r="H2" s="81"/>
      <c r="I2" s="97" t="s">
        <v>80</v>
      </c>
      <c r="J2" s="98"/>
      <c r="K2" s="120" t="s">
        <v>81</v>
      </c>
      <c r="L2" s="121"/>
      <c r="M2" s="121"/>
      <c r="N2" s="122"/>
      <c r="O2" s="70"/>
      <c r="P2" s="97" t="s">
        <v>80</v>
      </c>
      <c r="Q2" s="98"/>
      <c r="R2" s="120" t="s">
        <v>81</v>
      </c>
      <c r="S2" s="121"/>
      <c r="T2" s="121"/>
      <c r="U2" s="122"/>
      <c r="W2" s="69" t="s">
        <v>63</v>
      </c>
      <c r="X2" s="69" t="s">
        <v>62</v>
      </c>
      <c r="Y2" s="70"/>
      <c r="Z2" s="79"/>
      <c r="AA2" s="79"/>
      <c r="AB2" s="79"/>
    </row>
    <row r="3" spans="1:30" ht="112.15" customHeight="1" x14ac:dyDescent="0.2">
      <c r="A3" s="40"/>
      <c r="B3" s="13" t="s">
        <v>117</v>
      </c>
      <c r="C3" s="13" t="s">
        <v>118</v>
      </c>
      <c r="D3" s="13" t="s">
        <v>119</v>
      </c>
      <c r="E3" s="13" t="s">
        <v>120</v>
      </c>
      <c r="F3" s="13" t="s">
        <v>121</v>
      </c>
      <c r="G3" s="13" t="s">
        <v>122</v>
      </c>
      <c r="H3" s="38"/>
      <c r="I3" s="13" t="s">
        <v>117</v>
      </c>
      <c r="J3" s="13" t="s">
        <v>118</v>
      </c>
      <c r="K3" s="13" t="s">
        <v>119</v>
      </c>
      <c r="L3" s="13" t="s">
        <v>120</v>
      </c>
      <c r="M3" s="13" t="s">
        <v>121</v>
      </c>
      <c r="N3" s="13" t="s">
        <v>122</v>
      </c>
      <c r="O3" s="52"/>
      <c r="P3" s="13" t="s">
        <v>117</v>
      </c>
      <c r="Q3" s="13" t="s">
        <v>118</v>
      </c>
      <c r="R3" s="13" t="s">
        <v>119</v>
      </c>
      <c r="S3" s="13" t="s">
        <v>120</v>
      </c>
      <c r="T3" s="13" t="s">
        <v>121</v>
      </c>
      <c r="U3" s="13" t="s">
        <v>122</v>
      </c>
      <c r="V3" s="7"/>
      <c r="W3" s="13"/>
      <c r="X3" s="13"/>
      <c r="Y3" s="11"/>
      <c r="Z3" s="16"/>
      <c r="AA3" s="21" t="s">
        <v>38</v>
      </c>
      <c r="AB3" s="21" t="s">
        <v>40</v>
      </c>
      <c r="AC3" s="22"/>
      <c r="AD3" s="8"/>
    </row>
    <row r="4" spans="1:30" x14ac:dyDescent="0.2">
      <c r="A4" s="41" t="s">
        <v>32</v>
      </c>
      <c r="B4" s="49" t="s">
        <v>137</v>
      </c>
      <c r="C4" s="63" t="s">
        <v>137</v>
      </c>
      <c r="D4" s="49">
        <v>61.842745542526245</v>
      </c>
      <c r="E4" s="93">
        <v>84.9</v>
      </c>
      <c r="F4" s="63" t="s">
        <v>137</v>
      </c>
      <c r="G4" s="127">
        <v>7.2684899999999999</v>
      </c>
      <c r="H4" s="46"/>
      <c r="I4" s="49" t="s">
        <v>137</v>
      </c>
      <c r="J4" s="63" t="s">
        <v>137</v>
      </c>
      <c r="K4" s="63">
        <v>61.842745542526245</v>
      </c>
      <c r="L4" s="94">
        <v>84.9</v>
      </c>
      <c r="M4" s="63" t="s">
        <v>137</v>
      </c>
      <c r="N4" s="128">
        <v>7.2684899999999999</v>
      </c>
      <c r="P4" s="61" t="s">
        <v>137</v>
      </c>
      <c r="Q4" s="61" t="s">
        <v>137</v>
      </c>
      <c r="R4" s="61">
        <v>0.64995943614211371</v>
      </c>
      <c r="S4" s="61">
        <v>0.55109000200162817</v>
      </c>
      <c r="T4" s="61" t="s">
        <v>137</v>
      </c>
      <c r="U4" s="129">
        <v>0.29889347425796797</v>
      </c>
      <c r="W4" s="12" t="s">
        <v>137</v>
      </c>
      <c r="X4" s="130">
        <v>0.49998097080057002</v>
      </c>
      <c r="Z4" s="17" t="s">
        <v>32</v>
      </c>
      <c r="AA4" s="131">
        <v>0.49998097080057002</v>
      </c>
      <c r="AB4" s="131">
        <v>13</v>
      </c>
      <c r="AC4" s="23"/>
    </row>
    <row r="5" spans="1:30" x14ac:dyDescent="0.2">
      <c r="A5" s="41" t="s">
        <v>22</v>
      </c>
      <c r="B5" s="49">
        <v>35.9</v>
      </c>
      <c r="C5" s="63">
        <v>57.354239391</v>
      </c>
      <c r="D5" s="49">
        <v>55.534499883651733</v>
      </c>
      <c r="E5" s="63">
        <v>85.163396323000001</v>
      </c>
      <c r="F5" s="63">
        <v>68.659049093999997</v>
      </c>
      <c r="G5" s="127">
        <v>4.0976800000000004</v>
      </c>
      <c r="H5" s="46"/>
      <c r="I5" s="49">
        <v>35.9</v>
      </c>
      <c r="J5" s="63">
        <v>57.354239391</v>
      </c>
      <c r="K5" s="63">
        <v>55.534499883651733</v>
      </c>
      <c r="L5" s="63">
        <v>85.163396323000001</v>
      </c>
      <c r="M5" s="63">
        <v>68.659049093999997</v>
      </c>
      <c r="N5" s="128">
        <v>4.0976800000000004</v>
      </c>
      <c r="P5" s="61">
        <v>9.8009188361408858E-2</v>
      </c>
      <c r="Q5" s="61">
        <v>0.6947451830535345</v>
      </c>
      <c r="R5" s="61">
        <v>0.54273996095171484</v>
      </c>
      <c r="S5" s="61">
        <v>0.51477296883561952</v>
      </c>
      <c r="T5" s="61">
        <v>0.65008911411032777</v>
      </c>
      <c r="U5" s="129">
        <v>0.12797653699702891</v>
      </c>
      <c r="W5" s="12">
        <v>0.39637718570747166</v>
      </c>
      <c r="X5" s="130">
        <v>0.45889464522367274</v>
      </c>
      <c r="Z5" s="17" t="s">
        <v>22</v>
      </c>
      <c r="AA5" s="131">
        <v>0.42763591546557223</v>
      </c>
      <c r="AB5" s="131">
        <v>23</v>
      </c>
      <c r="AC5" s="23" t="s">
        <v>51</v>
      </c>
    </row>
    <row r="6" spans="1:30" x14ac:dyDescent="0.2">
      <c r="A6" s="41" t="s">
        <v>23</v>
      </c>
      <c r="B6" s="49">
        <v>48</v>
      </c>
      <c r="C6" s="63">
        <v>30.464079004999999</v>
      </c>
      <c r="D6" s="49">
        <v>59.429514408111572</v>
      </c>
      <c r="E6" s="63">
        <v>77.106505648999999</v>
      </c>
      <c r="F6" s="63">
        <v>74.637158510000006</v>
      </c>
      <c r="G6" s="127">
        <v>6.9582599999999992</v>
      </c>
      <c r="H6" s="46"/>
      <c r="I6" s="49">
        <v>48</v>
      </c>
      <c r="J6" s="63">
        <v>30.464079004999999</v>
      </c>
      <c r="K6" s="63">
        <v>59.429514408111572</v>
      </c>
      <c r="L6" s="63">
        <v>77.106505648999999</v>
      </c>
      <c r="M6" s="63">
        <v>74.637158510000006</v>
      </c>
      <c r="N6" s="128">
        <v>6.9582599999999992</v>
      </c>
      <c r="P6" s="61">
        <v>0.28330781010719758</v>
      </c>
      <c r="Q6" s="61">
        <v>0.13740491053199122</v>
      </c>
      <c r="R6" s="61">
        <v>0.60894242606720228</v>
      </c>
      <c r="S6" s="61">
        <v>0.16502269416336904</v>
      </c>
      <c r="T6" s="61">
        <v>0.76504152518985691</v>
      </c>
      <c r="U6" s="129">
        <v>0.28217107163956412</v>
      </c>
      <c r="W6" s="12">
        <v>0.2103563603195944</v>
      </c>
      <c r="X6" s="130">
        <v>0.45529442926499808</v>
      </c>
      <c r="Z6" s="17" t="s">
        <v>23</v>
      </c>
      <c r="AA6" s="131">
        <v>0.33282539479229623</v>
      </c>
      <c r="AB6" s="131">
        <v>29</v>
      </c>
      <c r="AC6" s="23" t="s">
        <v>139</v>
      </c>
    </row>
    <row r="7" spans="1:30" x14ac:dyDescent="0.2">
      <c r="A7" s="41" t="s">
        <v>30</v>
      </c>
      <c r="B7" s="49" t="s">
        <v>137</v>
      </c>
      <c r="C7" s="63" t="s">
        <v>137</v>
      </c>
      <c r="D7" s="49">
        <v>61.461204290390015</v>
      </c>
      <c r="E7" s="63" t="s">
        <v>137</v>
      </c>
      <c r="F7" s="63" t="s">
        <v>137</v>
      </c>
      <c r="G7" s="127">
        <v>9.6060599999999994</v>
      </c>
      <c r="H7" s="46"/>
      <c r="I7" s="49" t="s">
        <v>137</v>
      </c>
      <c r="J7" s="63" t="s">
        <v>137</v>
      </c>
      <c r="K7" s="63">
        <v>61.461204290390015</v>
      </c>
      <c r="L7" s="63" t="s">
        <v>137</v>
      </c>
      <c r="M7" s="63" t="s">
        <v>137</v>
      </c>
      <c r="N7" s="128">
        <v>9.6060599999999994</v>
      </c>
      <c r="P7" s="61" t="s">
        <v>137</v>
      </c>
      <c r="Q7" s="61" t="s">
        <v>137</v>
      </c>
      <c r="R7" s="61">
        <v>0.6434744869137996</v>
      </c>
      <c r="S7" s="61" t="s">
        <v>137</v>
      </c>
      <c r="T7" s="61" t="s">
        <v>137</v>
      </c>
      <c r="U7" s="129">
        <v>0.42489607455033918</v>
      </c>
      <c r="W7" s="12" t="s">
        <v>137</v>
      </c>
      <c r="X7" s="130">
        <v>0.53418528073206939</v>
      </c>
      <c r="Z7" s="17" t="s">
        <v>30</v>
      </c>
      <c r="AA7" s="131">
        <v>0.53418528073206939</v>
      </c>
      <c r="AB7" s="131">
        <v>9</v>
      </c>
    </row>
    <row r="8" spans="1:30" x14ac:dyDescent="0.2">
      <c r="A8" s="41" t="s">
        <v>28</v>
      </c>
      <c r="B8" s="49" t="s">
        <v>137</v>
      </c>
      <c r="C8" s="63" t="s">
        <v>137</v>
      </c>
      <c r="D8" s="49" t="s">
        <v>137</v>
      </c>
      <c r="E8" s="63">
        <v>88.217628337999997</v>
      </c>
      <c r="F8" s="63">
        <v>57.475213261</v>
      </c>
      <c r="G8" s="127" t="s">
        <v>137</v>
      </c>
      <c r="H8" s="46"/>
      <c r="I8" s="49" t="s">
        <v>137</v>
      </c>
      <c r="J8" s="63" t="s">
        <v>137</v>
      </c>
      <c r="K8" s="63" t="s">
        <v>137</v>
      </c>
      <c r="L8" s="63">
        <v>88.217628337999997</v>
      </c>
      <c r="M8" s="63">
        <v>57.475213261</v>
      </c>
      <c r="N8" s="128" t="s">
        <v>137</v>
      </c>
      <c r="P8" s="61" t="s">
        <v>137</v>
      </c>
      <c r="Q8" s="61" t="s">
        <v>137</v>
      </c>
      <c r="R8" s="61" t="s">
        <v>137</v>
      </c>
      <c r="S8" s="61">
        <v>0.64735742720567346</v>
      </c>
      <c r="T8" s="61">
        <v>0.4350363600272163</v>
      </c>
      <c r="U8" s="129" t="s">
        <v>137</v>
      </c>
      <c r="W8" s="12" t="s">
        <v>137</v>
      </c>
      <c r="X8" s="130">
        <v>0.54119689361644485</v>
      </c>
      <c r="Z8" s="17" t="s">
        <v>28</v>
      </c>
      <c r="AA8" s="131">
        <v>0.54119689361644485</v>
      </c>
      <c r="AB8" s="131">
        <v>8</v>
      </c>
    </row>
    <row r="9" spans="1:30" x14ac:dyDescent="0.2">
      <c r="A9" s="41" t="s">
        <v>29</v>
      </c>
      <c r="B9" s="49" t="s">
        <v>137</v>
      </c>
      <c r="C9" s="63" t="s">
        <v>137</v>
      </c>
      <c r="D9" s="49">
        <v>64.435410499572754</v>
      </c>
      <c r="E9" s="63" t="s">
        <v>137</v>
      </c>
      <c r="F9" s="63" t="s">
        <v>137</v>
      </c>
      <c r="G9" s="127">
        <v>20.27525</v>
      </c>
      <c r="H9" s="46"/>
      <c r="I9" s="49" t="s">
        <v>137</v>
      </c>
      <c r="J9" s="63" t="s">
        <v>137</v>
      </c>
      <c r="K9" s="63">
        <v>64.435410499572754</v>
      </c>
      <c r="L9" s="63" t="s">
        <v>137</v>
      </c>
      <c r="M9" s="63" t="s">
        <v>137</v>
      </c>
      <c r="N9" s="128">
        <v>20.27525</v>
      </c>
      <c r="P9" s="61" t="s">
        <v>137</v>
      </c>
      <c r="Q9" s="61" t="s">
        <v>137</v>
      </c>
      <c r="R9" s="61">
        <v>0.69402623237538874</v>
      </c>
      <c r="S9" s="61" t="s">
        <v>137</v>
      </c>
      <c r="T9" s="61" t="s">
        <v>137</v>
      </c>
      <c r="U9" s="129">
        <v>1</v>
      </c>
      <c r="W9" s="12" t="s">
        <v>137</v>
      </c>
      <c r="X9" s="130">
        <v>0.84701311618769437</v>
      </c>
      <c r="Z9" s="17" t="s">
        <v>29</v>
      </c>
      <c r="AA9" s="131">
        <v>0.84701311618769437</v>
      </c>
      <c r="AB9" s="131">
        <v>1</v>
      </c>
    </row>
    <row r="10" spans="1:30" x14ac:dyDescent="0.2">
      <c r="A10" s="41" t="s">
        <v>123</v>
      </c>
      <c r="B10" s="49">
        <v>46.3</v>
      </c>
      <c r="C10" s="63">
        <v>35.781076781000003</v>
      </c>
      <c r="D10" s="49">
        <v>53.687286376953125</v>
      </c>
      <c r="E10" s="63">
        <v>94.194325900999999</v>
      </c>
      <c r="F10" s="63">
        <v>66.185145372999997</v>
      </c>
      <c r="G10" s="127">
        <v>8.650879999999999</v>
      </c>
      <c r="H10" s="46"/>
      <c r="I10" s="49">
        <v>46.3</v>
      </c>
      <c r="J10" s="63">
        <v>35.781076781000003</v>
      </c>
      <c r="K10" s="63">
        <v>53.687286376953125</v>
      </c>
      <c r="L10" s="63">
        <v>94.194325900999999</v>
      </c>
      <c r="M10" s="63">
        <v>66.185145372999997</v>
      </c>
      <c r="N10" s="128">
        <v>8.650879999999999</v>
      </c>
      <c r="P10" s="61">
        <v>0.25727411944869827</v>
      </c>
      <c r="Q10" s="61">
        <v>0.24760793449815263</v>
      </c>
      <c r="R10" s="61">
        <v>0.51134339311605803</v>
      </c>
      <c r="S10" s="61">
        <v>0.90680635097447826</v>
      </c>
      <c r="T10" s="61">
        <v>0.60251869046661843</v>
      </c>
      <c r="U10" s="129">
        <v>0.37340877631017216</v>
      </c>
      <c r="W10" s="12">
        <v>0.25244102697342546</v>
      </c>
      <c r="X10" s="130">
        <v>0.59851930271683174</v>
      </c>
      <c r="Z10" s="17" t="s">
        <v>4</v>
      </c>
      <c r="AA10" s="131">
        <v>0.42548016484512863</v>
      </c>
      <c r="AB10" s="131">
        <v>24</v>
      </c>
    </row>
    <row r="11" spans="1:30" x14ac:dyDescent="0.2">
      <c r="A11" s="41" t="s">
        <v>25</v>
      </c>
      <c r="B11" s="49">
        <v>40.1</v>
      </c>
      <c r="C11" s="63">
        <v>25.075198484000001</v>
      </c>
      <c r="D11" s="49">
        <v>51.159155368804932</v>
      </c>
      <c r="E11" s="63">
        <v>82.530182867999997</v>
      </c>
      <c r="F11" s="63">
        <v>50.763466586</v>
      </c>
      <c r="G11" s="127">
        <v>7.9010499999999997</v>
      </c>
      <c r="H11" s="46"/>
      <c r="I11" s="49">
        <v>40.1</v>
      </c>
      <c r="J11" s="63">
        <v>25.075198484000001</v>
      </c>
      <c r="K11" s="63">
        <v>51.159155368804932</v>
      </c>
      <c r="L11" s="63">
        <v>82.530182867999997</v>
      </c>
      <c r="M11" s="63">
        <v>50.763466586</v>
      </c>
      <c r="N11" s="128">
        <v>7.9010499999999997</v>
      </c>
      <c r="P11" s="61">
        <v>0.16232771822358349</v>
      </c>
      <c r="Q11" s="61">
        <v>2.5712005207265985E-2</v>
      </c>
      <c r="R11" s="61">
        <v>0.4683734622407621</v>
      </c>
      <c r="S11" s="61">
        <v>0.4004649601482328</v>
      </c>
      <c r="T11" s="61">
        <v>0.30597691846174235</v>
      </c>
      <c r="U11" s="129">
        <v>0.33299050871723224</v>
      </c>
      <c r="W11" s="12">
        <v>9.4019861715424743E-2</v>
      </c>
      <c r="X11" s="130">
        <v>0.37695146239199234</v>
      </c>
      <c r="Z11" s="17" t="s">
        <v>25</v>
      </c>
      <c r="AA11" s="131">
        <v>0.23548566205370855</v>
      </c>
      <c r="AB11" s="131">
        <v>33</v>
      </c>
    </row>
    <row r="12" spans="1:30" x14ac:dyDescent="0.2">
      <c r="A12" s="41" t="s">
        <v>8</v>
      </c>
      <c r="B12" s="49">
        <v>33.5</v>
      </c>
      <c r="C12" s="63">
        <v>42.742648402</v>
      </c>
      <c r="D12" s="49">
        <v>82.437342405319214</v>
      </c>
      <c r="E12" s="63">
        <v>79.230341378999995</v>
      </c>
      <c r="F12" s="63">
        <v>67.356510159999999</v>
      </c>
      <c r="G12" s="127">
        <v>3.3246900000000004</v>
      </c>
      <c r="H12" s="46"/>
      <c r="I12" s="49">
        <v>33.5</v>
      </c>
      <c r="J12" s="63">
        <v>42.742648402</v>
      </c>
      <c r="K12" s="63">
        <v>82.437342405319214</v>
      </c>
      <c r="L12" s="63">
        <v>79.230341378999995</v>
      </c>
      <c r="M12" s="63">
        <v>67.356510159999999</v>
      </c>
      <c r="N12" s="128">
        <v>3.3246900000000004</v>
      </c>
      <c r="P12" s="61">
        <v>6.1255742725880552E-2</v>
      </c>
      <c r="Q12" s="61">
        <v>0.39189730163954134</v>
      </c>
      <c r="R12" s="61">
        <v>1</v>
      </c>
      <c r="S12" s="61">
        <v>0.25721857468131265</v>
      </c>
      <c r="T12" s="61">
        <v>0.62504273563697343</v>
      </c>
      <c r="U12" s="129">
        <v>8.6309870330362207E-2</v>
      </c>
      <c r="W12" s="12">
        <v>0.22657652218271096</v>
      </c>
      <c r="X12" s="130">
        <v>0.49214279516216208</v>
      </c>
      <c r="Z12" s="17" t="s">
        <v>8</v>
      </c>
      <c r="AA12" s="131">
        <v>0.35935965867243652</v>
      </c>
      <c r="AB12" s="131">
        <v>27</v>
      </c>
    </row>
    <row r="13" spans="1:30" x14ac:dyDescent="0.2">
      <c r="A13" s="41" t="s">
        <v>21</v>
      </c>
      <c r="B13" s="49">
        <v>51.8</v>
      </c>
      <c r="C13" s="63">
        <v>55.884890077000001</v>
      </c>
      <c r="D13" s="49">
        <v>48.053702712059021</v>
      </c>
      <c r="E13" s="63">
        <v>89.800167196000004</v>
      </c>
      <c r="F13" s="63">
        <v>77.652465587999998</v>
      </c>
      <c r="G13" s="127">
        <v>9.1273400000000002</v>
      </c>
      <c r="H13" s="46"/>
      <c r="I13" s="49">
        <v>51.8</v>
      </c>
      <c r="J13" s="63">
        <v>55.884890077000001</v>
      </c>
      <c r="K13" s="63">
        <v>48.053702712059021</v>
      </c>
      <c r="L13" s="63">
        <v>89.800167196000004</v>
      </c>
      <c r="M13" s="63">
        <v>77.652465587999998</v>
      </c>
      <c r="N13" s="128">
        <v>9.1273400000000002</v>
      </c>
      <c r="P13" s="61">
        <v>0.34150076569678406</v>
      </c>
      <c r="Q13" s="61">
        <v>0.66429064000363636</v>
      </c>
      <c r="R13" s="61">
        <v>0.41559095786626815</v>
      </c>
      <c r="S13" s="61">
        <v>0.71605556680575067</v>
      </c>
      <c r="T13" s="61">
        <v>0.823022534676497</v>
      </c>
      <c r="U13" s="129">
        <v>0.39909151476733212</v>
      </c>
      <c r="W13" s="12">
        <v>0.50289570285021024</v>
      </c>
      <c r="X13" s="130">
        <v>0.58844014352896201</v>
      </c>
      <c r="Z13" s="17" t="s">
        <v>21</v>
      </c>
      <c r="AA13" s="131">
        <v>0.54566792318958612</v>
      </c>
      <c r="AB13" s="131">
        <v>6</v>
      </c>
    </row>
    <row r="14" spans="1:30" x14ac:dyDescent="0.2">
      <c r="A14" s="41" t="s">
        <v>9</v>
      </c>
      <c r="B14" s="49">
        <v>45.7</v>
      </c>
      <c r="C14" s="63">
        <v>58.086051873999999</v>
      </c>
      <c r="D14" s="49">
        <v>34.281313419342041</v>
      </c>
      <c r="E14" s="63">
        <v>87.675535011999997</v>
      </c>
      <c r="F14" s="63">
        <v>63.181445809000003</v>
      </c>
      <c r="G14" s="127">
        <v>15.904350000000001</v>
      </c>
      <c r="H14" s="46"/>
      <c r="I14" s="49">
        <v>45.7</v>
      </c>
      <c r="J14" s="63">
        <v>58.086051873999999</v>
      </c>
      <c r="K14" s="63">
        <v>34.281313419342041</v>
      </c>
      <c r="L14" s="63">
        <v>87.675535011999997</v>
      </c>
      <c r="M14" s="63">
        <v>63.181445809000003</v>
      </c>
      <c r="N14" s="128">
        <v>15.904350000000001</v>
      </c>
      <c r="P14" s="61">
        <v>0.24808575803981628</v>
      </c>
      <c r="Q14" s="61">
        <v>0.70991313158396563</v>
      </c>
      <c r="R14" s="61">
        <v>0.18150553508226641</v>
      </c>
      <c r="S14" s="61">
        <v>0.62382511215536085</v>
      </c>
      <c r="T14" s="61">
        <v>0.54476088059512218</v>
      </c>
      <c r="U14" s="129">
        <v>0.76439432161692489</v>
      </c>
      <c r="W14" s="12">
        <v>0.47899944481189094</v>
      </c>
      <c r="X14" s="130">
        <v>0.52862146236241858</v>
      </c>
      <c r="Z14" s="17" t="s">
        <v>9</v>
      </c>
      <c r="AA14" s="131">
        <v>0.50381045358715482</v>
      </c>
      <c r="AB14" s="131">
        <v>12</v>
      </c>
    </row>
    <row r="15" spans="1:30" x14ac:dyDescent="0.2">
      <c r="A15" s="41" t="s">
        <v>10</v>
      </c>
      <c r="B15" s="49">
        <v>51.4</v>
      </c>
      <c r="C15" s="63">
        <v>45.738041965999997</v>
      </c>
      <c r="D15" s="49">
        <v>53.655314445495605</v>
      </c>
      <c r="E15" s="63">
        <v>87.384831487</v>
      </c>
      <c r="F15" s="63">
        <v>66.255569809999997</v>
      </c>
      <c r="G15" s="127">
        <v>5.6833300000000007</v>
      </c>
      <c r="H15" s="46"/>
      <c r="I15" s="49">
        <v>51.4</v>
      </c>
      <c r="J15" s="63">
        <v>45.738041965999997</v>
      </c>
      <c r="K15" s="63">
        <v>53.655314445495605</v>
      </c>
      <c r="L15" s="63">
        <v>87.384831487</v>
      </c>
      <c r="M15" s="63">
        <v>66.255569809999997</v>
      </c>
      <c r="N15" s="128">
        <v>5.6833300000000007</v>
      </c>
      <c r="P15" s="61">
        <v>0.33537519142419603</v>
      </c>
      <c r="Q15" s="61">
        <v>0.45398147820466939</v>
      </c>
      <c r="R15" s="61">
        <v>0.5107999751997192</v>
      </c>
      <c r="S15" s="61">
        <v>0.61120564866368821</v>
      </c>
      <c r="T15" s="61">
        <v>0.60387287425094349</v>
      </c>
      <c r="U15" s="129">
        <v>0.21344821192167218</v>
      </c>
      <c r="W15" s="12">
        <v>0.39467833481443271</v>
      </c>
      <c r="X15" s="130">
        <v>0.4848316775090058</v>
      </c>
      <c r="Z15" s="17" t="s">
        <v>10</v>
      </c>
      <c r="AA15" s="131">
        <v>0.43975500616171925</v>
      </c>
      <c r="AB15" s="131">
        <v>21</v>
      </c>
    </row>
    <row r="16" spans="1:30" x14ac:dyDescent="0.2">
      <c r="A16" s="41" t="s">
        <v>24</v>
      </c>
      <c r="B16" s="49">
        <v>94.8</v>
      </c>
      <c r="C16" s="63">
        <v>23.834663791000001</v>
      </c>
      <c r="D16" s="49">
        <v>48.792701959609985</v>
      </c>
      <c r="E16" s="63">
        <v>83.959656468000006</v>
      </c>
      <c r="F16" s="63">
        <v>63.773069208000003</v>
      </c>
      <c r="G16" s="127">
        <v>7.0068799999999998</v>
      </c>
      <c r="H16" s="46"/>
      <c r="I16" s="49">
        <v>94.8</v>
      </c>
      <c r="J16" s="63">
        <v>23.834663791000001</v>
      </c>
      <c r="K16" s="63">
        <v>48.792701959609985</v>
      </c>
      <c r="L16" s="63">
        <v>83.959656468000006</v>
      </c>
      <c r="M16" s="63">
        <v>63.773069208000003</v>
      </c>
      <c r="N16" s="128">
        <v>7.0068799999999998</v>
      </c>
      <c r="P16" s="61">
        <v>1</v>
      </c>
      <c r="Q16" s="61">
        <v>0</v>
      </c>
      <c r="R16" s="61">
        <v>0.4281515199897557</v>
      </c>
      <c r="S16" s="61">
        <v>0.46251852454003056</v>
      </c>
      <c r="T16" s="61">
        <v>0.55613714212424303</v>
      </c>
      <c r="U16" s="129">
        <v>0.28479184724252582</v>
      </c>
      <c r="W16" s="12">
        <v>0.5</v>
      </c>
      <c r="X16" s="130">
        <v>0.43289975847413875</v>
      </c>
      <c r="Z16" s="17" t="s">
        <v>24</v>
      </c>
      <c r="AA16" s="131">
        <v>0.46644987923706938</v>
      </c>
      <c r="AB16" s="131">
        <v>20</v>
      </c>
    </row>
    <row r="17" spans="1:28" x14ac:dyDescent="0.2">
      <c r="A17" s="41" t="s">
        <v>16</v>
      </c>
      <c r="B17" s="49">
        <v>66.3</v>
      </c>
      <c r="C17" s="63">
        <v>35.035657139999998</v>
      </c>
      <c r="D17" s="49">
        <v>62.158107757568359</v>
      </c>
      <c r="E17" s="63">
        <v>84.764320398999999</v>
      </c>
      <c r="F17" s="63">
        <v>73.358926655000005</v>
      </c>
      <c r="G17" s="127">
        <v>10.649749999999999</v>
      </c>
      <c r="H17" s="46"/>
      <c r="I17" s="49">
        <v>66.3</v>
      </c>
      <c r="J17" s="63">
        <v>35.035657139999998</v>
      </c>
      <c r="K17" s="63">
        <v>62.158107757568359</v>
      </c>
      <c r="L17" s="63">
        <v>84.764320398999999</v>
      </c>
      <c r="M17" s="63">
        <v>73.358926655000005</v>
      </c>
      <c r="N17" s="128">
        <v>10.649749999999999</v>
      </c>
      <c r="P17" s="61">
        <v>0.563552833078101</v>
      </c>
      <c r="Q17" s="61">
        <v>0.23215795651757676</v>
      </c>
      <c r="R17" s="61">
        <v>0.65531955891160809</v>
      </c>
      <c r="S17" s="61">
        <v>0.49744905075336171</v>
      </c>
      <c r="T17" s="61">
        <v>0.74046254487583896</v>
      </c>
      <c r="U17" s="129">
        <v>0.48115434869791329</v>
      </c>
      <c r="W17" s="12">
        <v>0.39785539479783888</v>
      </c>
      <c r="X17" s="130">
        <v>0.5935963758096805</v>
      </c>
      <c r="Z17" s="17" t="s">
        <v>16</v>
      </c>
      <c r="AA17" s="131">
        <v>0.49572588530375972</v>
      </c>
      <c r="AB17" s="131">
        <v>16</v>
      </c>
    </row>
    <row r="18" spans="1:28" x14ac:dyDescent="0.2">
      <c r="A18" s="41" t="s">
        <v>17</v>
      </c>
      <c r="B18" s="49">
        <v>69.400000000000006</v>
      </c>
      <c r="C18" s="63">
        <v>53.715837522000001</v>
      </c>
      <c r="D18" s="49">
        <v>58.520352840423584</v>
      </c>
      <c r="E18" s="63">
        <v>88.987193203000004</v>
      </c>
      <c r="F18" s="63">
        <v>66.091803827000007</v>
      </c>
      <c r="G18" s="127">
        <v>1.7234900000000002</v>
      </c>
      <c r="H18" s="46"/>
      <c r="I18" s="49">
        <v>69.400000000000006</v>
      </c>
      <c r="J18" s="63">
        <v>53.715837522000001</v>
      </c>
      <c r="K18" s="63">
        <v>58.520352840423584</v>
      </c>
      <c r="L18" s="63">
        <v>88.987193203000004</v>
      </c>
      <c r="M18" s="63">
        <v>66.091803827000007</v>
      </c>
      <c r="N18" s="128">
        <v>1.7234900000000002</v>
      </c>
      <c r="P18" s="61">
        <v>0.61102603369065867</v>
      </c>
      <c r="Q18" s="61">
        <v>0.61933366225549902</v>
      </c>
      <c r="R18" s="61">
        <v>0.5934896629025892</v>
      </c>
      <c r="S18" s="61">
        <v>0.68076430013004419</v>
      </c>
      <c r="T18" s="61">
        <v>0.60072383610382063</v>
      </c>
      <c r="U18" s="129">
        <v>0</v>
      </c>
      <c r="W18" s="12">
        <v>0.61517984797307879</v>
      </c>
      <c r="X18" s="130">
        <v>0.46874444978411356</v>
      </c>
      <c r="Z18" s="17" t="s">
        <v>17</v>
      </c>
      <c r="AA18" s="131">
        <v>0.54196214887859617</v>
      </c>
      <c r="AB18" s="131">
        <v>7</v>
      </c>
    </row>
    <row r="19" spans="1:28" x14ac:dyDescent="0.2">
      <c r="A19" s="41" t="s">
        <v>5</v>
      </c>
      <c r="B19" s="49">
        <v>39.299999999999997</v>
      </c>
      <c r="C19" s="63">
        <v>28.570674502999999</v>
      </c>
      <c r="D19" s="49" t="s">
        <v>137</v>
      </c>
      <c r="E19" s="63">
        <v>84.66341817</v>
      </c>
      <c r="F19" s="63">
        <v>86.856192956000001</v>
      </c>
      <c r="G19" s="127" t="s">
        <v>137</v>
      </c>
      <c r="H19" s="46"/>
      <c r="I19" s="49">
        <v>39.299999999999997</v>
      </c>
      <c r="J19" s="63">
        <v>28.570674502999999</v>
      </c>
      <c r="K19" s="63" t="s">
        <v>137</v>
      </c>
      <c r="L19" s="63">
        <v>84.66341817</v>
      </c>
      <c r="M19" s="63">
        <v>86.856192956000001</v>
      </c>
      <c r="N19" s="128" t="s">
        <v>137</v>
      </c>
      <c r="P19" s="61">
        <v>0.15007656967840732</v>
      </c>
      <c r="Q19" s="61">
        <v>9.8161166129201824E-2</v>
      </c>
      <c r="R19" s="61" t="s">
        <v>137</v>
      </c>
      <c r="S19" s="61">
        <v>0.49306887684561879</v>
      </c>
      <c r="T19" s="61">
        <v>1</v>
      </c>
      <c r="U19" s="129" t="s">
        <v>137</v>
      </c>
      <c r="W19" s="12">
        <v>0.12411886790380458</v>
      </c>
      <c r="X19" s="130">
        <v>0.74653443842280942</v>
      </c>
      <c r="Z19" s="17" t="s">
        <v>5</v>
      </c>
      <c r="AA19" s="131">
        <v>0.43532665316330699</v>
      </c>
      <c r="AB19" s="131">
        <v>22</v>
      </c>
    </row>
    <row r="20" spans="1:28" x14ac:dyDescent="0.2">
      <c r="A20" s="41" t="s">
        <v>11</v>
      </c>
      <c r="B20" s="49">
        <v>56.1</v>
      </c>
      <c r="C20" s="63" t="s">
        <v>137</v>
      </c>
      <c r="D20" s="49">
        <v>62.877851724624634</v>
      </c>
      <c r="E20" s="63" t="s">
        <v>137</v>
      </c>
      <c r="F20" s="63" t="s">
        <v>137</v>
      </c>
      <c r="G20" s="127">
        <v>11.16329</v>
      </c>
      <c r="H20" s="46"/>
      <c r="I20" s="49">
        <v>56.1</v>
      </c>
      <c r="J20" s="63" t="s">
        <v>137</v>
      </c>
      <c r="K20" s="63">
        <v>62.877851724624634</v>
      </c>
      <c r="L20" s="63" t="s">
        <v>137</v>
      </c>
      <c r="M20" s="63" t="s">
        <v>137</v>
      </c>
      <c r="N20" s="128">
        <v>11.16329</v>
      </c>
      <c r="P20" s="61">
        <v>0.4073506891271057</v>
      </c>
      <c r="Q20" s="61" t="s">
        <v>137</v>
      </c>
      <c r="R20" s="61">
        <v>0.6675528444544222</v>
      </c>
      <c r="S20" s="61" t="s">
        <v>137</v>
      </c>
      <c r="T20" s="61" t="s">
        <v>137</v>
      </c>
      <c r="U20" s="129">
        <v>0.50883581935083255</v>
      </c>
      <c r="W20" s="12">
        <v>0.4073506891271057</v>
      </c>
      <c r="X20" s="130">
        <v>0.58819433190262738</v>
      </c>
      <c r="Z20" s="17" t="s">
        <v>11</v>
      </c>
      <c r="AA20" s="131">
        <v>0.49777251051486654</v>
      </c>
      <c r="AB20" s="131">
        <v>15</v>
      </c>
    </row>
    <row r="21" spans="1:28" x14ac:dyDescent="0.2">
      <c r="A21" s="42" t="s">
        <v>2</v>
      </c>
      <c r="B21" s="49" t="s">
        <v>137</v>
      </c>
      <c r="C21" s="63" t="s">
        <v>137</v>
      </c>
      <c r="D21" s="49">
        <v>41.128778457641602</v>
      </c>
      <c r="E21" s="63" t="s">
        <v>137</v>
      </c>
      <c r="F21" s="63" t="s">
        <v>137</v>
      </c>
      <c r="G21" s="127">
        <v>5.3814599999999997</v>
      </c>
      <c r="H21" s="46"/>
      <c r="I21" s="49" t="s">
        <v>137</v>
      </c>
      <c r="J21" s="63" t="s">
        <v>137</v>
      </c>
      <c r="K21" s="63">
        <v>41.128778457641602</v>
      </c>
      <c r="L21" s="63" t="s">
        <v>137</v>
      </c>
      <c r="M21" s="63" t="s">
        <v>137</v>
      </c>
      <c r="N21" s="128">
        <v>5.3814599999999997</v>
      </c>
      <c r="P21" s="61" t="s">
        <v>137</v>
      </c>
      <c r="Q21" s="61" t="s">
        <v>137</v>
      </c>
      <c r="R21" s="61">
        <v>0.29788997023155844</v>
      </c>
      <c r="S21" s="61" t="s">
        <v>137</v>
      </c>
      <c r="T21" s="61" t="s">
        <v>137</v>
      </c>
      <c r="U21" s="129">
        <v>0.19717644040242005</v>
      </c>
      <c r="W21" s="12" t="s">
        <v>137</v>
      </c>
      <c r="X21" s="130">
        <v>0.24753320531698925</v>
      </c>
      <c r="Z21" s="18" t="s">
        <v>2</v>
      </c>
      <c r="AA21" s="131">
        <v>0.24753320531698925</v>
      </c>
      <c r="AB21" s="131">
        <v>32</v>
      </c>
    </row>
    <row r="22" spans="1:28" x14ac:dyDescent="0.2">
      <c r="A22" s="41" t="s">
        <v>18</v>
      </c>
      <c r="B22" s="49">
        <v>52.5</v>
      </c>
      <c r="C22" s="63">
        <v>35.036445065999999</v>
      </c>
      <c r="D22" s="49">
        <v>42.141276597976685</v>
      </c>
      <c r="E22" s="63">
        <v>92.252566537000007</v>
      </c>
      <c r="F22" s="63">
        <v>81.663442141000004</v>
      </c>
      <c r="G22" s="127">
        <v>3.9315299999999995</v>
      </c>
      <c r="H22" s="46"/>
      <c r="I22" s="49">
        <v>52.5</v>
      </c>
      <c r="J22" s="63">
        <v>35.036445065999999</v>
      </c>
      <c r="K22" s="63">
        <v>42.141276597976685</v>
      </c>
      <c r="L22" s="63">
        <v>92.252566537000007</v>
      </c>
      <c r="M22" s="63">
        <v>81.663442141000004</v>
      </c>
      <c r="N22" s="128">
        <v>3.9315299999999995</v>
      </c>
      <c r="P22" s="61">
        <v>0.35222052067381321</v>
      </c>
      <c r="Q22" s="61">
        <v>0.23217428750576216</v>
      </c>
      <c r="R22" s="61">
        <v>0.31509911602398011</v>
      </c>
      <c r="S22" s="61">
        <v>0.82251442020545329</v>
      </c>
      <c r="T22" s="61">
        <v>0.90014916342584417</v>
      </c>
      <c r="U22" s="129">
        <v>0.11902051341759487</v>
      </c>
      <c r="W22" s="12">
        <v>0.29219740408978767</v>
      </c>
      <c r="X22" s="130">
        <v>0.53919580326821814</v>
      </c>
      <c r="Z22" s="17" t="s">
        <v>18</v>
      </c>
      <c r="AA22" s="131">
        <v>0.41569660367900291</v>
      </c>
      <c r="AB22" s="131">
        <v>25</v>
      </c>
    </row>
    <row r="23" spans="1:28" x14ac:dyDescent="0.2">
      <c r="A23" s="41" t="s">
        <v>0</v>
      </c>
      <c r="B23" s="49" t="s">
        <v>137</v>
      </c>
      <c r="C23" s="63" t="s">
        <v>137</v>
      </c>
      <c r="D23" s="49">
        <v>23.602455854415894</v>
      </c>
      <c r="E23" s="63" t="s">
        <v>137</v>
      </c>
      <c r="F23" s="63" t="s">
        <v>137</v>
      </c>
      <c r="G23" s="127">
        <v>10.45364</v>
      </c>
      <c r="H23" s="46"/>
      <c r="I23" s="49" t="s">
        <v>137</v>
      </c>
      <c r="J23" s="63" t="s">
        <v>137</v>
      </c>
      <c r="K23" s="63">
        <v>23.602455854415894</v>
      </c>
      <c r="L23" s="63" t="s">
        <v>137</v>
      </c>
      <c r="M23" s="63" t="s">
        <v>137</v>
      </c>
      <c r="N23" s="128">
        <v>10.45364</v>
      </c>
      <c r="P23" s="61" t="s">
        <v>137</v>
      </c>
      <c r="Q23" s="61" t="s">
        <v>137</v>
      </c>
      <c r="R23" s="61">
        <v>0</v>
      </c>
      <c r="S23" s="61" t="s">
        <v>137</v>
      </c>
      <c r="T23" s="61" t="s">
        <v>137</v>
      </c>
      <c r="U23" s="129">
        <v>0.47058338400238042</v>
      </c>
      <c r="W23" s="12" t="s">
        <v>137</v>
      </c>
      <c r="X23" s="130">
        <v>0.23529169200119021</v>
      </c>
      <c r="Z23" s="17" t="s">
        <v>0</v>
      </c>
      <c r="AA23" s="131">
        <v>0.23529169200119021</v>
      </c>
      <c r="AB23" s="131">
        <v>34</v>
      </c>
    </row>
    <row r="24" spans="1:28" x14ac:dyDescent="0.2">
      <c r="A24" s="41" t="s">
        <v>124</v>
      </c>
      <c r="B24" s="49" t="s">
        <v>137</v>
      </c>
      <c r="C24" s="63" t="s">
        <v>137</v>
      </c>
      <c r="D24" s="49">
        <v>31.065958738327026</v>
      </c>
      <c r="E24" s="63" t="s">
        <v>137</v>
      </c>
      <c r="F24" s="63" t="s">
        <v>137</v>
      </c>
      <c r="G24" s="127">
        <v>8.673309999999999</v>
      </c>
      <c r="H24" s="46"/>
      <c r="I24" s="49" t="s">
        <v>137</v>
      </c>
      <c r="J24" s="63" t="s">
        <v>137</v>
      </c>
      <c r="K24" s="63">
        <v>31.065958738327026</v>
      </c>
      <c r="L24" s="63" t="s">
        <v>137</v>
      </c>
      <c r="M24" s="63" t="s">
        <v>137</v>
      </c>
      <c r="N24" s="128">
        <v>8.673309999999999</v>
      </c>
      <c r="P24" s="61" t="s">
        <v>137</v>
      </c>
      <c r="Q24" s="61" t="s">
        <v>137</v>
      </c>
      <c r="R24" s="61">
        <v>0.12685505694744204</v>
      </c>
      <c r="S24" s="61" t="s">
        <v>137</v>
      </c>
      <c r="T24" s="61" t="s">
        <v>137</v>
      </c>
      <c r="U24" s="129">
        <v>0.37461782601758536</v>
      </c>
      <c r="W24" s="12" t="s">
        <v>137</v>
      </c>
      <c r="X24" s="130">
        <v>0.25073644148251373</v>
      </c>
      <c r="Z24" s="17" t="s">
        <v>1</v>
      </c>
      <c r="AA24" s="131">
        <v>0.25073644148251373</v>
      </c>
      <c r="AB24" s="131">
        <v>31</v>
      </c>
    </row>
    <row r="25" spans="1:28" x14ac:dyDescent="0.2">
      <c r="A25" s="41" t="s">
        <v>13</v>
      </c>
      <c r="B25" s="49">
        <v>46.1</v>
      </c>
      <c r="C25" s="63">
        <v>72.081958508</v>
      </c>
      <c r="D25" s="49">
        <v>42.299723625183105</v>
      </c>
      <c r="E25" s="63">
        <v>96.341146350000002</v>
      </c>
      <c r="F25" s="63">
        <v>70.153507517999998</v>
      </c>
      <c r="G25" s="127">
        <v>16.16581</v>
      </c>
      <c r="H25" s="46"/>
      <c r="I25" s="49">
        <v>46.1</v>
      </c>
      <c r="J25" s="63">
        <v>72.081958508</v>
      </c>
      <c r="K25" s="63">
        <v>42.299723625183105</v>
      </c>
      <c r="L25" s="63">
        <v>96.341146350000002</v>
      </c>
      <c r="M25" s="63">
        <v>70.153507517999998</v>
      </c>
      <c r="N25" s="128">
        <v>16.16581</v>
      </c>
      <c r="P25" s="61">
        <v>0.25421133231240434</v>
      </c>
      <c r="Q25" s="61">
        <v>1</v>
      </c>
      <c r="R25" s="61">
        <v>0.31779219552995203</v>
      </c>
      <c r="S25" s="61">
        <v>1</v>
      </c>
      <c r="T25" s="61">
        <v>0.67882589143279104</v>
      </c>
      <c r="U25" s="129">
        <v>0.77848786314613827</v>
      </c>
      <c r="W25" s="12">
        <v>0.62710566615620222</v>
      </c>
      <c r="X25" s="130">
        <v>0.69377648752722032</v>
      </c>
      <c r="Z25" s="17" t="s">
        <v>13</v>
      </c>
      <c r="AA25" s="131">
        <v>0.66044107684171127</v>
      </c>
      <c r="AB25" s="131">
        <v>3</v>
      </c>
    </row>
    <row r="26" spans="1:28" x14ac:dyDescent="0.2">
      <c r="A26" s="41" t="s">
        <v>26</v>
      </c>
      <c r="B26" s="49">
        <v>50</v>
      </c>
      <c r="C26" s="63">
        <v>42.997703825999999</v>
      </c>
      <c r="D26" s="49" t="s">
        <v>137</v>
      </c>
      <c r="E26" s="63">
        <v>88.210782205000001</v>
      </c>
      <c r="F26" s="63">
        <v>70.712950172999996</v>
      </c>
      <c r="G26" s="127" t="s">
        <v>137</v>
      </c>
      <c r="H26" s="46"/>
      <c r="I26" s="49">
        <v>50</v>
      </c>
      <c r="J26" s="63">
        <v>42.997703825999999</v>
      </c>
      <c r="K26" s="63" t="s">
        <v>137</v>
      </c>
      <c r="L26" s="63">
        <v>88.210782205000001</v>
      </c>
      <c r="M26" s="63">
        <v>70.712950172999996</v>
      </c>
      <c r="N26" s="128" t="s">
        <v>137</v>
      </c>
      <c r="P26" s="61">
        <v>0.31393568147013784</v>
      </c>
      <c r="Q26" s="61">
        <v>0.39718372081591291</v>
      </c>
      <c r="R26" s="61" t="s">
        <v>137</v>
      </c>
      <c r="S26" s="61">
        <v>0.64706023601938645</v>
      </c>
      <c r="T26" s="61">
        <v>0.68958335296082263</v>
      </c>
      <c r="U26" s="129" t="s">
        <v>137</v>
      </c>
      <c r="W26" s="12">
        <v>0.35555970114302538</v>
      </c>
      <c r="X26" s="130">
        <v>0.66832179449010454</v>
      </c>
      <c r="Z26" s="17" t="s">
        <v>26</v>
      </c>
      <c r="AA26" s="131">
        <v>0.51194074781656496</v>
      </c>
      <c r="AB26" s="131">
        <v>10</v>
      </c>
    </row>
    <row r="27" spans="1:28" x14ac:dyDescent="0.2">
      <c r="A27" s="41" t="s">
        <v>12</v>
      </c>
      <c r="B27" s="49">
        <v>29.5</v>
      </c>
      <c r="C27" s="63">
        <v>61.964905694000002</v>
      </c>
      <c r="D27" s="49" t="s">
        <v>137</v>
      </c>
      <c r="E27" s="63">
        <v>90.011030700999996</v>
      </c>
      <c r="F27" s="63">
        <v>71.861656714000006</v>
      </c>
      <c r="G27" s="127" t="s">
        <v>137</v>
      </c>
      <c r="H27" s="46"/>
      <c r="I27" s="49">
        <v>29.5</v>
      </c>
      <c r="J27" s="63">
        <v>61.964905694000002</v>
      </c>
      <c r="K27" s="63" t="s">
        <v>137</v>
      </c>
      <c r="L27" s="63">
        <v>90.011030700999996</v>
      </c>
      <c r="M27" s="63">
        <v>71.861656714000006</v>
      </c>
      <c r="N27" s="128" t="s">
        <v>137</v>
      </c>
      <c r="P27" s="61">
        <v>0</v>
      </c>
      <c r="Q27" s="61">
        <v>0.79030839193486957</v>
      </c>
      <c r="R27" s="61" t="s">
        <v>137</v>
      </c>
      <c r="S27" s="61">
        <v>0.72520916858293427</v>
      </c>
      <c r="T27" s="61">
        <v>0.71167170520097445</v>
      </c>
      <c r="U27" s="129" t="s">
        <v>137</v>
      </c>
      <c r="W27" s="12">
        <v>0.39515419596743478</v>
      </c>
      <c r="X27" s="130">
        <v>0.71844043689195436</v>
      </c>
      <c r="Z27" s="17" t="s">
        <v>12</v>
      </c>
      <c r="AA27" s="131">
        <v>0.55679731642969454</v>
      </c>
      <c r="AB27" s="131">
        <v>5</v>
      </c>
    </row>
    <row r="28" spans="1:28" x14ac:dyDescent="0.2">
      <c r="A28" s="41" t="s">
        <v>27</v>
      </c>
      <c r="B28" s="49">
        <v>87.4</v>
      </c>
      <c r="C28" s="63">
        <v>54.540343387</v>
      </c>
      <c r="D28" s="49">
        <v>55.146127939224243</v>
      </c>
      <c r="E28" s="63">
        <v>73.305022414000007</v>
      </c>
      <c r="F28" s="63">
        <v>34.851112246</v>
      </c>
      <c r="G28" s="127">
        <v>5.7876700000000003</v>
      </c>
      <c r="H28" s="46"/>
      <c r="I28" s="49">
        <v>87.4</v>
      </c>
      <c r="J28" s="63">
        <v>54.540343387</v>
      </c>
      <c r="K28" s="63">
        <v>55.146127939224243</v>
      </c>
      <c r="L28" s="63">
        <v>73.305022414000007</v>
      </c>
      <c r="M28" s="63">
        <v>34.851112246</v>
      </c>
      <c r="N28" s="128">
        <v>5.7876700000000003</v>
      </c>
      <c r="P28" s="61">
        <v>0.88667687595712108</v>
      </c>
      <c r="Q28" s="61">
        <v>0.63642282486733515</v>
      </c>
      <c r="R28" s="61">
        <v>0.53613891236990996</v>
      </c>
      <c r="S28" s="61">
        <v>0</v>
      </c>
      <c r="T28" s="61">
        <v>0</v>
      </c>
      <c r="U28" s="129">
        <v>0.21907247614242534</v>
      </c>
      <c r="W28" s="12">
        <v>0.76154985041222811</v>
      </c>
      <c r="X28" s="130">
        <v>0.18880284712808382</v>
      </c>
      <c r="Z28" s="17" t="s">
        <v>27</v>
      </c>
      <c r="AA28" s="131">
        <v>0.47517634877015597</v>
      </c>
      <c r="AB28" s="131">
        <v>19</v>
      </c>
    </row>
    <row r="29" spans="1:28" x14ac:dyDescent="0.2">
      <c r="A29" s="41" t="s">
        <v>14</v>
      </c>
      <c r="B29" s="49">
        <v>48.3</v>
      </c>
      <c r="C29" s="63">
        <v>33.653644227999997</v>
      </c>
      <c r="D29" s="49">
        <v>60.534781217575073</v>
      </c>
      <c r="E29" s="63">
        <v>87.109003130999994</v>
      </c>
      <c r="F29" s="63">
        <v>59.613509641999997</v>
      </c>
      <c r="G29" s="127">
        <v>4.2094199999999997</v>
      </c>
      <c r="H29" s="46"/>
      <c r="I29" s="49">
        <v>48.3</v>
      </c>
      <c r="J29" s="63">
        <v>33.653644227999997</v>
      </c>
      <c r="K29" s="63">
        <v>60.534781217575073</v>
      </c>
      <c r="L29" s="63">
        <v>87.109003130999994</v>
      </c>
      <c r="M29" s="63">
        <v>59.613509641999997</v>
      </c>
      <c r="N29" s="128">
        <v>4.2094199999999997</v>
      </c>
      <c r="P29" s="61">
        <v>0.28790199081163859</v>
      </c>
      <c r="Q29" s="61">
        <v>0.20351359583152473</v>
      </c>
      <c r="R29" s="61">
        <v>0.62772833480703194</v>
      </c>
      <c r="S29" s="61">
        <v>0.59923191745932747</v>
      </c>
      <c r="T29" s="61">
        <v>0.47615342689466228</v>
      </c>
      <c r="U29" s="129">
        <v>0.1339996852050695</v>
      </c>
      <c r="W29" s="12">
        <v>0.24570779332158166</v>
      </c>
      <c r="X29" s="130">
        <v>0.45927834109152282</v>
      </c>
      <c r="Z29" s="17" t="s">
        <v>14</v>
      </c>
      <c r="AA29" s="131">
        <v>0.35249306720655227</v>
      </c>
      <c r="AB29" s="131">
        <v>28</v>
      </c>
    </row>
    <row r="30" spans="1:28" x14ac:dyDescent="0.2">
      <c r="A30" s="41" t="s">
        <v>33</v>
      </c>
      <c r="B30" s="49" t="s">
        <v>137</v>
      </c>
      <c r="C30" s="63" t="s">
        <v>137</v>
      </c>
      <c r="D30" s="49">
        <v>66.334128379821777</v>
      </c>
      <c r="E30" s="63" t="s">
        <v>137</v>
      </c>
      <c r="F30" s="63" t="s">
        <v>137</v>
      </c>
      <c r="G30" s="127">
        <v>6.9739499999999994</v>
      </c>
      <c r="H30" s="46"/>
      <c r="I30" s="49" t="s">
        <v>137</v>
      </c>
      <c r="J30" s="63" t="s">
        <v>137</v>
      </c>
      <c r="K30" s="63">
        <v>66.334128379821777</v>
      </c>
      <c r="L30" s="63" t="s">
        <v>137</v>
      </c>
      <c r="M30" s="63" t="s">
        <v>137</v>
      </c>
      <c r="N30" s="128">
        <v>6.9739499999999994</v>
      </c>
      <c r="P30" s="61" t="s">
        <v>137</v>
      </c>
      <c r="Q30" s="61" t="s">
        <v>137</v>
      </c>
      <c r="R30" s="61">
        <v>0.72629820554569935</v>
      </c>
      <c r="S30" s="61" t="s">
        <v>137</v>
      </c>
      <c r="T30" s="61" t="s">
        <v>137</v>
      </c>
      <c r="U30" s="129">
        <v>0.28301681349909658</v>
      </c>
      <c r="W30" s="12" t="s">
        <v>137</v>
      </c>
      <c r="X30" s="130">
        <v>0.50465750952239796</v>
      </c>
      <c r="Z30" s="17" t="s">
        <v>33</v>
      </c>
      <c r="AA30" s="131">
        <v>0.50465750952239796</v>
      </c>
      <c r="AB30" s="131">
        <v>11</v>
      </c>
    </row>
    <row r="31" spans="1:28" x14ac:dyDescent="0.2">
      <c r="A31" s="41" t="s">
        <v>6</v>
      </c>
      <c r="B31" s="49">
        <v>32.299999999999997</v>
      </c>
      <c r="C31" s="63">
        <v>68.819844543000002</v>
      </c>
      <c r="D31" s="49">
        <v>55.056434869766235</v>
      </c>
      <c r="E31" s="63">
        <v>94.245653871000002</v>
      </c>
      <c r="F31" s="63">
        <v>72.289887902999993</v>
      </c>
      <c r="G31" s="127">
        <v>14.73498</v>
      </c>
      <c r="H31" s="46"/>
      <c r="I31" s="49">
        <v>32.299999999999997</v>
      </c>
      <c r="J31" s="63">
        <v>68.819844543000002</v>
      </c>
      <c r="K31" s="63">
        <v>55.056434869766235</v>
      </c>
      <c r="L31" s="63">
        <v>94.245653871000002</v>
      </c>
      <c r="M31" s="63">
        <v>72.289887902999993</v>
      </c>
      <c r="N31" s="128">
        <v>14.73498</v>
      </c>
      <c r="P31" s="61">
        <v>4.2879019908116343E-2</v>
      </c>
      <c r="Q31" s="61">
        <v>0.93238762952131726</v>
      </c>
      <c r="R31" s="61">
        <v>0.53461442452407371</v>
      </c>
      <c r="S31" s="61">
        <v>0.90903450229640226</v>
      </c>
      <c r="T31" s="61">
        <v>0.71990611582304365</v>
      </c>
      <c r="U31" s="129">
        <v>0.70136148807444698</v>
      </c>
      <c r="W31" s="12">
        <v>0.48763332471471682</v>
      </c>
      <c r="X31" s="130">
        <v>0.71622913267949162</v>
      </c>
      <c r="Z31" s="17" t="s">
        <v>6</v>
      </c>
      <c r="AA31" s="131">
        <v>0.60193122869710425</v>
      </c>
      <c r="AB31" s="131">
        <v>4</v>
      </c>
    </row>
    <row r="32" spans="1:28" x14ac:dyDescent="0.2">
      <c r="A32" s="41" t="s">
        <v>19</v>
      </c>
      <c r="B32" s="49">
        <v>57</v>
      </c>
      <c r="C32" s="63">
        <v>61.900546167000002</v>
      </c>
      <c r="D32" s="49" t="s">
        <v>137</v>
      </c>
      <c r="E32" s="63">
        <v>87.225599240999998</v>
      </c>
      <c r="F32" s="63">
        <v>80.155095540000005</v>
      </c>
      <c r="G32" s="127" t="s">
        <v>137</v>
      </c>
      <c r="H32" s="46"/>
      <c r="I32" s="49">
        <v>57</v>
      </c>
      <c r="J32" s="63">
        <v>61.900546167000002</v>
      </c>
      <c r="K32" s="63" t="s">
        <v>137</v>
      </c>
      <c r="L32" s="63">
        <v>87.225599240999998</v>
      </c>
      <c r="M32" s="63">
        <v>80.155095540000005</v>
      </c>
      <c r="N32" s="128" t="s">
        <v>137</v>
      </c>
      <c r="P32" s="61">
        <v>0.42113323124042878</v>
      </c>
      <c r="Q32" s="61">
        <v>0.78897444093559588</v>
      </c>
      <c r="R32" s="61" t="s">
        <v>137</v>
      </c>
      <c r="S32" s="61">
        <v>0.60429336400840561</v>
      </c>
      <c r="T32" s="61">
        <v>0.87114533186924847</v>
      </c>
      <c r="U32" s="129" t="s">
        <v>137</v>
      </c>
      <c r="W32" s="12">
        <v>0.60505383608801233</v>
      </c>
      <c r="X32" s="130">
        <v>0.7377193479388271</v>
      </c>
      <c r="Z32" s="17" t="s">
        <v>19</v>
      </c>
      <c r="AA32" s="131">
        <v>0.67138659201341966</v>
      </c>
      <c r="AB32" s="131">
        <v>2</v>
      </c>
    </row>
    <row r="33" spans="1:28" x14ac:dyDescent="0.2">
      <c r="A33" s="41" t="s">
        <v>125</v>
      </c>
      <c r="B33" s="49">
        <v>46.9</v>
      </c>
      <c r="C33" s="63">
        <v>37.483337321999997</v>
      </c>
      <c r="D33" s="49">
        <v>56.688773632049561</v>
      </c>
      <c r="E33" s="63">
        <v>88.709462255999995</v>
      </c>
      <c r="F33" s="63">
        <v>61.974795118000003</v>
      </c>
      <c r="G33" s="127">
        <v>10.091139999999999</v>
      </c>
      <c r="H33" s="46"/>
      <c r="I33" s="49">
        <v>46.9</v>
      </c>
      <c r="J33" s="63">
        <v>37.483337321999997</v>
      </c>
      <c r="K33" s="63">
        <v>56.688773632049561</v>
      </c>
      <c r="L33" s="63">
        <v>88.709462255999995</v>
      </c>
      <c r="M33" s="63">
        <v>61.974795118000003</v>
      </c>
      <c r="N33" s="128">
        <v>10.091139999999999</v>
      </c>
      <c r="P33" s="61">
        <v>0.2664624808575804</v>
      </c>
      <c r="Q33" s="61">
        <v>0.28288992390263212</v>
      </c>
      <c r="R33" s="61">
        <v>0.56235882683325544</v>
      </c>
      <c r="S33" s="61">
        <v>0.66870797729675802</v>
      </c>
      <c r="T33" s="61">
        <v>0.52155832664219703</v>
      </c>
      <c r="U33" s="129">
        <v>0.45104345894944742</v>
      </c>
      <c r="W33" s="12">
        <v>0.27467620238010626</v>
      </c>
      <c r="X33" s="130">
        <v>0.55091714743041442</v>
      </c>
      <c r="Z33" s="17" t="s">
        <v>7</v>
      </c>
      <c r="AA33" s="131">
        <v>0.41279667490526034</v>
      </c>
      <c r="AB33" s="131">
        <v>26</v>
      </c>
    </row>
    <row r="34" spans="1:28" x14ac:dyDescent="0.2">
      <c r="A34" s="41" t="s">
        <v>20</v>
      </c>
      <c r="B34" s="49">
        <v>39.700000000000003</v>
      </c>
      <c r="C34" s="63">
        <v>59.993519300000003</v>
      </c>
      <c r="D34" s="49">
        <v>36.720705032348633</v>
      </c>
      <c r="E34" s="63">
        <v>88.476529260999996</v>
      </c>
      <c r="F34" s="63">
        <v>81.866703095000005</v>
      </c>
      <c r="G34" s="127">
        <v>6.0796999999999999</v>
      </c>
      <c r="H34" s="46"/>
      <c r="I34" s="49">
        <v>39.700000000000003</v>
      </c>
      <c r="J34" s="63">
        <v>59.993519300000003</v>
      </c>
      <c r="K34" s="63">
        <v>36.720705032348633</v>
      </c>
      <c r="L34" s="63">
        <v>88.476529260999996</v>
      </c>
      <c r="M34" s="63">
        <v>81.866703095000005</v>
      </c>
      <c r="N34" s="128">
        <v>6.0796999999999999</v>
      </c>
      <c r="P34" s="61">
        <v>0.15620214395099546</v>
      </c>
      <c r="Q34" s="61">
        <v>0.74944835189400538</v>
      </c>
      <c r="R34" s="61">
        <v>0.22296718744554678</v>
      </c>
      <c r="S34" s="61">
        <v>0.6585963371767819</v>
      </c>
      <c r="T34" s="61">
        <v>0.9040576460437918</v>
      </c>
      <c r="U34" s="129">
        <v>0.23481383976506814</v>
      </c>
      <c r="W34" s="12">
        <v>0.45282524792250045</v>
      </c>
      <c r="X34" s="130">
        <v>0.5051087526077972</v>
      </c>
      <c r="Z34" s="17" t="s">
        <v>20</v>
      </c>
      <c r="AA34" s="131">
        <v>0.47896700026514882</v>
      </c>
      <c r="AB34" s="131">
        <v>18</v>
      </c>
    </row>
    <row r="35" spans="1:28" x14ac:dyDescent="0.2">
      <c r="A35" s="41" t="s">
        <v>15</v>
      </c>
      <c r="B35" s="49" t="s">
        <v>137</v>
      </c>
      <c r="C35" s="63">
        <v>33.156054109999999</v>
      </c>
      <c r="D35" s="49">
        <v>40.918880701065063</v>
      </c>
      <c r="E35" s="63">
        <v>79.895366765000006</v>
      </c>
      <c r="F35" s="63">
        <v>57.852824446</v>
      </c>
      <c r="G35" s="127">
        <v>5.7089400000000001</v>
      </c>
      <c r="H35" s="46"/>
      <c r="I35" s="49" t="s">
        <v>137</v>
      </c>
      <c r="J35" s="63">
        <v>33.156054109999999</v>
      </c>
      <c r="K35" s="63">
        <v>40.918880701065063</v>
      </c>
      <c r="L35" s="63">
        <v>79.895366765000006</v>
      </c>
      <c r="M35" s="63">
        <v>57.852824446</v>
      </c>
      <c r="N35" s="128">
        <v>5.7089400000000001</v>
      </c>
      <c r="P35" s="61" t="s">
        <v>137</v>
      </c>
      <c r="Q35" s="61">
        <v>0.19320026902390433</v>
      </c>
      <c r="R35" s="61">
        <v>0.29432239716596009</v>
      </c>
      <c r="S35" s="61">
        <v>0.28608738038176873</v>
      </c>
      <c r="T35" s="61">
        <v>0.44229740413761198</v>
      </c>
      <c r="U35" s="129">
        <v>0.21482867393713592</v>
      </c>
      <c r="W35" s="12">
        <v>0.19320026902390433</v>
      </c>
      <c r="X35" s="130">
        <v>0.30938396390561917</v>
      </c>
      <c r="Z35" s="17" t="s">
        <v>15</v>
      </c>
      <c r="AA35" s="131">
        <v>0.25129211646476174</v>
      </c>
      <c r="AB35" s="131">
        <v>30</v>
      </c>
    </row>
    <row r="36" spans="1:28" x14ac:dyDescent="0.2">
      <c r="A36" s="41" t="s">
        <v>3</v>
      </c>
      <c r="B36" s="49" t="s">
        <v>137</v>
      </c>
      <c r="C36" s="63">
        <v>48.817566509999999</v>
      </c>
      <c r="D36" s="49">
        <v>47.332343459129333</v>
      </c>
      <c r="E36" s="63">
        <v>91.646183028999999</v>
      </c>
      <c r="F36" s="63">
        <v>49.452920075999998</v>
      </c>
      <c r="G36" s="127">
        <v>9.9197299999999995</v>
      </c>
      <c r="H36" s="46"/>
      <c r="I36" s="49" t="s">
        <v>137</v>
      </c>
      <c r="J36" s="63">
        <v>48.817566509999999</v>
      </c>
      <c r="K36" s="63">
        <v>47.332343459129333</v>
      </c>
      <c r="L36" s="63">
        <v>91.646183028999999</v>
      </c>
      <c r="M36" s="63">
        <v>49.452920075999998</v>
      </c>
      <c r="N36" s="128">
        <v>9.9197299999999995</v>
      </c>
      <c r="P36" s="61" t="s">
        <v>137</v>
      </c>
      <c r="Q36" s="61">
        <v>0.51780939979205165</v>
      </c>
      <c r="R36" s="61">
        <v>0.40333021776429523</v>
      </c>
      <c r="S36" s="61">
        <v>0.79619126316372657</v>
      </c>
      <c r="T36" s="61">
        <v>0.28077656318668559</v>
      </c>
      <c r="U36" s="129">
        <v>0.44180390431959016</v>
      </c>
      <c r="W36" s="12">
        <v>0.51780939979205165</v>
      </c>
      <c r="X36" s="130">
        <v>0.48052548710857435</v>
      </c>
      <c r="Z36" s="17" t="s">
        <v>3</v>
      </c>
      <c r="AA36" s="131">
        <v>0.499167443450313</v>
      </c>
      <c r="AB36" s="131">
        <v>14</v>
      </c>
    </row>
    <row r="37" spans="1:28" x14ac:dyDescent="0.2">
      <c r="A37" s="41" t="s">
        <v>126</v>
      </c>
      <c r="B37" s="49" t="s">
        <v>137</v>
      </c>
      <c r="C37" s="63" t="s">
        <v>137</v>
      </c>
      <c r="D37" s="49">
        <v>61.203670501708984</v>
      </c>
      <c r="E37" s="63" t="s">
        <v>137</v>
      </c>
      <c r="F37" s="63" t="s">
        <v>137</v>
      </c>
      <c r="G37" s="127">
        <v>8.1668400000000005</v>
      </c>
      <c r="H37" s="46"/>
      <c r="I37" s="49" t="s">
        <v>137</v>
      </c>
      <c r="J37" s="63" t="s">
        <v>137</v>
      </c>
      <c r="K37" s="63">
        <v>61.203670501708984</v>
      </c>
      <c r="L37" s="63" t="s">
        <v>137</v>
      </c>
      <c r="M37" s="63" t="s">
        <v>137</v>
      </c>
      <c r="N37" s="128">
        <v>8.1668400000000005</v>
      </c>
      <c r="P37" s="61" t="s">
        <v>137</v>
      </c>
      <c r="Q37" s="61" t="s">
        <v>137</v>
      </c>
      <c r="R37" s="61">
        <v>0.6390972576238575</v>
      </c>
      <c r="S37" s="61" t="s">
        <v>137</v>
      </c>
      <c r="T37" s="61" t="s">
        <v>137</v>
      </c>
      <c r="U37" s="129">
        <v>0.34731745128225039</v>
      </c>
      <c r="W37" s="12" t="s">
        <v>137</v>
      </c>
      <c r="X37" s="130">
        <v>0.49320735445305397</v>
      </c>
      <c r="Z37" s="17" t="s">
        <v>31</v>
      </c>
      <c r="AA37" s="131">
        <v>0.49320735445305397</v>
      </c>
      <c r="AB37" s="131">
        <v>17</v>
      </c>
    </row>
    <row r="38" spans="1:28" x14ac:dyDescent="0.2">
      <c r="N38" s="65"/>
      <c r="Q38" s="5"/>
      <c r="R38" s="5"/>
      <c r="S38" s="5"/>
    </row>
    <row r="39" spans="1:28" x14ac:dyDescent="0.2">
      <c r="A39" s="1"/>
      <c r="B39" s="1"/>
      <c r="C39" s="1"/>
      <c r="D39" s="1"/>
      <c r="I39" s="1"/>
      <c r="J39" s="1"/>
      <c r="K39" s="1"/>
      <c r="Q39" s="5"/>
      <c r="R39" s="5"/>
      <c r="S39" s="5"/>
      <c r="Z39" s="1"/>
    </row>
    <row r="40" spans="1:28" x14ac:dyDescent="0.2">
      <c r="A40" s="43" t="s">
        <v>57</v>
      </c>
      <c r="Q40" s="5"/>
      <c r="R40" s="5"/>
      <c r="S40" s="5"/>
    </row>
    <row r="41" spans="1:28" x14ac:dyDescent="0.2">
      <c r="A41" s="35" t="s">
        <v>58</v>
      </c>
      <c r="B41" s="4">
        <v>1.3760381436345432</v>
      </c>
      <c r="C41" s="4">
        <v>0.14890087619062714</v>
      </c>
      <c r="D41" s="4">
        <v>-0.2246319579922996</v>
      </c>
      <c r="E41" s="4">
        <v>-0.63887347377384485</v>
      </c>
      <c r="F41" s="4">
        <v>-0.77910237587247588</v>
      </c>
      <c r="G41" s="4">
        <v>-0.64238990874158086</v>
      </c>
      <c r="Q41" s="5"/>
      <c r="R41" s="5"/>
      <c r="S41" s="5"/>
    </row>
    <row r="42" spans="1:28" x14ac:dyDescent="0.2">
      <c r="A42" s="35" t="s">
        <v>59</v>
      </c>
      <c r="B42" s="4">
        <v>2.0556020178888215</v>
      </c>
      <c r="C42" s="4">
        <v>-1.1676441410787275</v>
      </c>
      <c r="D42" s="4">
        <v>0.51945541923680016</v>
      </c>
      <c r="E42" s="4">
        <v>0.65123860810615186</v>
      </c>
      <c r="F42" s="4">
        <v>1.3114429746667877</v>
      </c>
      <c r="G42" s="4">
        <v>-0.36948139367147448</v>
      </c>
      <c r="Q42" s="5"/>
      <c r="R42" s="5"/>
      <c r="S42" s="5"/>
    </row>
    <row r="43" spans="1:28" x14ac:dyDescent="0.2">
      <c r="Q43" s="5"/>
      <c r="R43" s="5"/>
      <c r="S43" s="5"/>
    </row>
    <row r="44" spans="1:28" x14ac:dyDescent="0.2">
      <c r="B44" s="51" t="s">
        <v>61</v>
      </c>
      <c r="Q44" s="5"/>
      <c r="R44" s="5"/>
      <c r="S44" s="5"/>
    </row>
    <row r="45" spans="1:28" x14ac:dyDescent="0.2">
      <c r="Q45" s="5"/>
      <c r="R45" s="5"/>
      <c r="S45" s="5"/>
    </row>
  </sheetData>
  <mergeCells count="10">
    <mergeCell ref="W1:Z1"/>
    <mergeCell ref="R2:U2"/>
    <mergeCell ref="B1:G1"/>
    <mergeCell ref="B2:C2"/>
    <mergeCell ref="P2:Q2"/>
    <mergeCell ref="D2:G2"/>
    <mergeCell ref="I1:N1"/>
    <mergeCell ref="I2:J2"/>
    <mergeCell ref="K2:N2"/>
    <mergeCell ref="P1:U1"/>
  </mergeCells>
  <conditionalFormatting sqref="B41:G41">
    <cfRule type="cellIs" dxfId="7" priority="2" operator="notBetween">
      <formula>-2</formula>
      <formula>2</formula>
    </cfRule>
  </conditionalFormatting>
  <conditionalFormatting sqref="B42:G42">
    <cfRule type="cellIs" dxfId="6" priority="1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43"/>
  <sheetViews>
    <sheetView topLeftCell="C1" zoomScale="90" zoomScaleNormal="90" workbookViewId="0">
      <selection activeCell="M45" sqref="M45"/>
    </sheetView>
  </sheetViews>
  <sheetFormatPr defaultColWidth="8.85546875" defaultRowHeight="12.75" x14ac:dyDescent="0.2"/>
  <cols>
    <col min="1" max="1" width="8.42578125" style="4" customWidth="1"/>
    <col min="2" max="2" width="11.42578125" style="4" customWidth="1"/>
    <col min="3" max="4" width="8.42578125" style="4" customWidth="1"/>
    <col min="5" max="5" width="8.5703125" style="6" customWidth="1"/>
    <col min="6" max="7" width="13.28515625" style="6" customWidth="1"/>
    <col min="8" max="8" width="12.140625" style="6" customWidth="1"/>
    <col min="9" max="9" width="5.28515625" style="36" customWidth="1"/>
    <col min="10" max="10" width="11.42578125" style="4" customWidth="1"/>
    <col min="11" max="12" width="8.42578125" style="4" customWidth="1"/>
    <col min="13" max="13" width="8.5703125" style="6" customWidth="1"/>
    <col min="14" max="14" width="13.28515625" style="6" customWidth="1"/>
    <col min="15" max="15" width="14" style="6" customWidth="1"/>
    <col min="16" max="16" width="15.85546875" style="6" customWidth="1"/>
    <col min="17" max="17" width="3.7109375" style="3" customWidth="1"/>
    <col min="18" max="18" width="10" style="4" customWidth="1"/>
    <col min="19" max="19" width="9" style="4" bestFit="1" customWidth="1"/>
    <col min="20" max="20" width="9" style="4" customWidth="1"/>
    <col min="21" max="24" width="9" style="4" bestFit="1" customWidth="1"/>
    <col min="25" max="25" width="4" style="4" customWidth="1"/>
    <col min="26" max="26" width="9.140625" style="4" bestFit="1" customWidth="1"/>
    <col min="27" max="27" width="9.140625" style="4" customWidth="1"/>
    <col min="28" max="28" width="11" style="4" customWidth="1"/>
    <col min="29" max="29" width="5" style="10" customWidth="1"/>
    <col min="30" max="30" width="8.42578125" style="4" customWidth="1"/>
    <col min="31" max="31" width="8.85546875" style="3"/>
    <col min="32" max="32" width="8.28515625" style="3" customWidth="1"/>
    <col min="33" max="16384" width="8.85546875" style="3"/>
  </cols>
  <sheetData>
    <row r="1" spans="1:33" ht="12.75" customHeight="1" x14ac:dyDescent="0.2">
      <c r="A1" s="48"/>
      <c r="B1" s="126" t="s">
        <v>35</v>
      </c>
      <c r="C1" s="118"/>
      <c r="D1" s="118"/>
      <c r="E1" s="118"/>
      <c r="F1" s="118"/>
      <c r="G1" s="118"/>
      <c r="H1" s="118"/>
      <c r="I1" s="44"/>
      <c r="J1" s="108" t="s">
        <v>54</v>
      </c>
      <c r="K1" s="109"/>
      <c r="L1" s="109"/>
      <c r="M1" s="109"/>
      <c r="N1" s="109"/>
      <c r="O1" s="109"/>
      <c r="P1" s="110"/>
      <c r="R1" s="105" t="s">
        <v>34</v>
      </c>
      <c r="S1" s="106"/>
      <c r="T1" s="106"/>
      <c r="U1" s="106"/>
      <c r="V1" s="106"/>
      <c r="W1" s="106"/>
      <c r="X1" s="107"/>
      <c r="Z1" s="105" t="s">
        <v>39</v>
      </c>
      <c r="AA1" s="106"/>
      <c r="AB1" s="107"/>
      <c r="AC1" s="9"/>
      <c r="AD1" s="5"/>
    </row>
    <row r="2" spans="1:33" s="68" customFormat="1" ht="34.9" customHeight="1" x14ac:dyDescent="0.2">
      <c r="A2" s="78"/>
      <c r="B2" s="82" t="s">
        <v>82</v>
      </c>
      <c r="C2" s="97" t="s">
        <v>83</v>
      </c>
      <c r="D2" s="116"/>
      <c r="E2" s="98"/>
      <c r="F2" s="120" t="s">
        <v>84</v>
      </c>
      <c r="G2" s="121"/>
      <c r="H2" s="121"/>
      <c r="I2" s="81"/>
      <c r="J2" s="82" t="s">
        <v>82</v>
      </c>
      <c r="K2" s="97" t="s">
        <v>83</v>
      </c>
      <c r="L2" s="116"/>
      <c r="M2" s="98"/>
      <c r="N2" s="97" t="s">
        <v>84</v>
      </c>
      <c r="O2" s="116"/>
      <c r="P2" s="98"/>
      <c r="R2" s="82" t="s">
        <v>82</v>
      </c>
      <c r="S2" s="97" t="s">
        <v>83</v>
      </c>
      <c r="T2" s="116"/>
      <c r="U2" s="98"/>
      <c r="V2" s="97" t="s">
        <v>84</v>
      </c>
      <c r="W2" s="116"/>
      <c r="X2" s="98"/>
      <c r="Z2" s="69" t="s">
        <v>48</v>
      </c>
      <c r="AA2" s="69" t="s">
        <v>46</v>
      </c>
      <c r="AB2" s="69" t="s">
        <v>47</v>
      </c>
      <c r="AC2" s="70"/>
      <c r="AD2" s="79"/>
      <c r="AE2" s="79"/>
      <c r="AF2" s="79"/>
    </row>
    <row r="3" spans="1:33" s="8" customFormat="1" ht="102" customHeight="1" x14ac:dyDescent="0.2">
      <c r="A3" s="40"/>
      <c r="B3" s="13" t="s">
        <v>112</v>
      </c>
      <c r="C3" s="13" t="s">
        <v>113</v>
      </c>
      <c r="D3" s="13" t="s">
        <v>114</v>
      </c>
      <c r="E3" s="13" t="s">
        <v>115</v>
      </c>
      <c r="F3" s="13" t="s">
        <v>127</v>
      </c>
      <c r="G3" s="13" t="s">
        <v>128</v>
      </c>
      <c r="H3" s="13" t="s">
        <v>116</v>
      </c>
      <c r="I3" s="38"/>
      <c r="J3" s="13" t="s">
        <v>112</v>
      </c>
      <c r="K3" s="13" t="s">
        <v>113</v>
      </c>
      <c r="L3" s="13" t="s">
        <v>114</v>
      </c>
      <c r="M3" s="13" t="s">
        <v>115</v>
      </c>
      <c r="N3" s="13" t="s">
        <v>127</v>
      </c>
      <c r="O3" s="13" t="s">
        <v>128</v>
      </c>
      <c r="P3" s="13" t="s">
        <v>116</v>
      </c>
      <c r="R3" s="13" t="s">
        <v>112</v>
      </c>
      <c r="S3" s="13" t="s">
        <v>113</v>
      </c>
      <c r="T3" s="13" t="s">
        <v>114</v>
      </c>
      <c r="U3" s="13" t="s">
        <v>115</v>
      </c>
      <c r="V3" s="13" t="s">
        <v>127</v>
      </c>
      <c r="W3" s="13" t="s">
        <v>128</v>
      </c>
      <c r="X3" s="13" t="s">
        <v>116</v>
      </c>
      <c r="Y3" s="7"/>
      <c r="Z3" s="34"/>
      <c r="AA3" s="34"/>
      <c r="AB3" s="34"/>
      <c r="AC3" s="11"/>
      <c r="AD3" s="16"/>
      <c r="AE3" s="21" t="s">
        <v>38</v>
      </c>
      <c r="AF3" s="21" t="s">
        <v>40</v>
      </c>
      <c r="AG3" s="22"/>
    </row>
    <row r="4" spans="1:33" x14ac:dyDescent="0.2">
      <c r="A4" s="41" t="s">
        <v>32</v>
      </c>
      <c r="B4" s="50" t="s">
        <v>137</v>
      </c>
      <c r="C4" s="50" t="s">
        <v>137</v>
      </c>
      <c r="D4" s="50" t="s">
        <v>137</v>
      </c>
      <c r="E4" s="50" t="s">
        <v>137</v>
      </c>
      <c r="F4" s="50">
        <v>-9.1950595378875732</v>
      </c>
      <c r="G4" s="50" t="s">
        <v>137</v>
      </c>
      <c r="H4" s="50">
        <v>68.527644872665405</v>
      </c>
      <c r="I4" s="46"/>
      <c r="J4" s="64" t="s">
        <v>137</v>
      </c>
      <c r="K4" s="64" t="s">
        <v>137</v>
      </c>
      <c r="L4" s="64" t="s">
        <v>137</v>
      </c>
      <c r="M4" s="64" t="s">
        <v>137</v>
      </c>
      <c r="N4" s="64">
        <v>9.1950595378875732</v>
      </c>
      <c r="O4" s="64" t="s">
        <v>137</v>
      </c>
      <c r="P4" s="64">
        <v>68.527644872665405</v>
      </c>
      <c r="Q4" s="2"/>
      <c r="R4" s="61" t="s">
        <v>137</v>
      </c>
      <c r="S4" s="61" t="s">
        <v>137</v>
      </c>
      <c r="T4" s="61" t="s">
        <v>137</v>
      </c>
      <c r="U4" s="61" t="s">
        <v>137</v>
      </c>
      <c r="V4" s="61">
        <v>0.54699566539346733</v>
      </c>
      <c r="W4" s="61" t="s">
        <v>137</v>
      </c>
      <c r="X4" s="61">
        <v>0.83552817601632434</v>
      </c>
      <c r="Y4" s="10"/>
      <c r="Z4" s="61" t="s">
        <v>137</v>
      </c>
      <c r="AA4" s="61" t="s">
        <v>137</v>
      </c>
      <c r="AB4" s="61">
        <v>0.69126192070489578</v>
      </c>
      <c r="AD4" s="17" t="s">
        <v>32</v>
      </c>
      <c r="AE4" s="15" t="s">
        <v>137</v>
      </c>
      <c r="AF4" s="15" t="s">
        <v>137</v>
      </c>
      <c r="AG4" s="23"/>
    </row>
    <row r="5" spans="1:33" x14ac:dyDescent="0.2">
      <c r="A5" s="41" t="s">
        <v>22</v>
      </c>
      <c r="B5" s="64">
        <v>52.4</v>
      </c>
      <c r="C5" s="64">
        <v>94.084486326999993</v>
      </c>
      <c r="D5" s="64">
        <v>82.3</v>
      </c>
      <c r="E5" s="64">
        <v>1.299541248328</v>
      </c>
      <c r="F5" s="50">
        <v>12.115922570228577</v>
      </c>
      <c r="G5" s="50">
        <v>19.218909740447998</v>
      </c>
      <c r="H5" s="64">
        <v>62.084567546844482</v>
      </c>
      <c r="I5" s="46"/>
      <c r="J5" s="64">
        <v>52.4</v>
      </c>
      <c r="K5" s="64">
        <v>94.084486326999993</v>
      </c>
      <c r="L5" s="64">
        <v>82.3</v>
      </c>
      <c r="M5" s="64">
        <v>1.299541248328</v>
      </c>
      <c r="N5" s="64">
        <v>12.115922570228577</v>
      </c>
      <c r="O5" s="64">
        <v>19.218909740447998</v>
      </c>
      <c r="P5" s="64">
        <v>62.084567546844482</v>
      </c>
      <c r="Q5" s="2"/>
      <c r="R5" s="61">
        <v>0.23563218390804594</v>
      </c>
      <c r="S5" s="61">
        <v>0.91131754407681342</v>
      </c>
      <c r="T5" s="61">
        <v>0.73220338983050826</v>
      </c>
      <c r="U5" s="61">
        <v>0.41857627643552525</v>
      </c>
      <c r="V5" s="61">
        <v>0.40026624751347373</v>
      </c>
      <c r="W5" s="61">
        <v>0.50160499390234614</v>
      </c>
      <c r="X5" s="61">
        <v>0.67242848076952677</v>
      </c>
      <c r="Y5" s="10"/>
      <c r="Z5" s="61">
        <v>0.23563218390804594</v>
      </c>
      <c r="AA5" s="61">
        <v>0.68736573678094903</v>
      </c>
      <c r="AB5" s="61">
        <v>0.52476657406178218</v>
      </c>
      <c r="AD5" s="17" t="s">
        <v>22</v>
      </c>
      <c r="AE5" s="15">
        <v>0.48258816491692569</v>
      </c>
      <c r="AF5" s="15">
        <v>17</v>
      </c>
      <c r="AG5" s="23" t="s">
        <v>51</v>
      </c>
    </row>
    <row r="6" spans="1:33" x14ac:dyDescent="0.2">
      <c r="A6" s="41" t="s">
        <v>23</v>
      </c>
      <c r="B6" s="64">
        <v>75.900000000000006</v>
      </c>
      <c r="C6" s="64">
        <v>76.870181109000001</v>
      </c>
      <c r="D6" s="64">
        <v>86.2</v>
      </c>
      <c r="E6" s="64">
        <v>1.5759623403699998</v>
      </c>
      <c r="F6" s="50">
        <v>20.083805918693542</v>
      </c>
      <c r="G6" s="50">
        <v>24.302574992179871</v>
      </c>
      <c r="H6" s="64">
        <v>59.711217880249023</v>
      </c>
      <c r="I6" s="46"/>
      <c r="J6" s="64">
        <v>75.900000000000006</v>
      </c>
      <c r="K6" s="64">
        <v>76.870181109000001</v>
      </c>
      <c r="L6" s="64">
        <v>86.2</v>
      </c>
      <c r="M6" s="64">
        <v>1.5759623403699998</v>
      </c>
      <c r="N6" s="64">
        <v>20.083805918693542</v>
      </c>
      <c r="O6" s="64">
        <v>24.302574992179871</v>
      </c>
      <c r="P6" s="64">
        <v>59.711217880249023</v>
      </c>
      <c r="Q6" s="2"/>
      <c r="R6" s="61">
        <v>0.68582375478927216</v>
      </c>
      <c r="S6" s="61">
        <v>0.53162232451598912</v>
      </c>
      <c r="T6" s="61">
        <v>0.86440677966101698</v>
      </c>
      <c r="U6" s="61">
        <v>0.67172353937268114</v>
      </c>
      <c r="V6" s="61">
        <v>0</v>
      </c>
      <c r="W6" s="61">
        <v>0.15968035625372334</v>
      </c>
      <c r="X6" s="61">
        <v>0.61234964145705773</v>
      </c>
      <c r="Y6" s="10"/>
      <c r="Z6" s="61">
        <v>0.68582375478927216</v>
      </c>
      <c r="AA6" s="61">
        <v>0.68925088118322908</v>
      </c>
      <c r="AB6" s="61">
        <v>0.25734333257026037</v>
      </c>
      <c r="AD6" s="17" t="s">
        <v>23</v>
      </c>
      <c r="AE6" s="15">
        <v>0.54413932284758715</v>
      </c>
      <c r="AF6" s="15">
        <v>12</v>
      </c>
      <c r="AG6" s="23" t="s">
        <v>53</v>
      </c>
    </row>
    <row r="7" spans="1:33" x14ac:dyDescent="0.2">
      <c r="A7" s="41" t="s">
        <v>30</v>
      </c>
      <c r="B7" s="64" t="s">
        <v>137</v>
      </c>
      <c r="C7" s="64" t="s">
        <v>137</v>
      </c>
      <c r="D7" s="64" t="s">
        <v>137</v>
      </c>
      <c r="E7" s="64" t="s">
        <v>137</v>
      </c>
      <c r="F7" s="50">
        <v>8.7120115756988525</v>
      </c>
      <c r="G7" s="50">
        <v>18.196308612823486</v>
      </c>
      <c r="H7" s="64">
        <v>66.841816902160645</v>
      </c>
      <c r="I7" s="46"/>
      <c r="J7" s="64" t="s">
        <v>137</v>
      </c>
      <c r="K7" s="64" t="s">
        <v>137</v>
      </c>
      <c r="L7" s="64" t="s">
        <v>137</v>
      </c>
      <c r="M7" s="64" t="s">
        <v>137</v>
      </c>
      <c r="N7" s="64">
        <v>8.7120115756988525</v>
      </c>
      <c r="O7" s="64">
        <v>18.196308612823486</v>
      </c>
      <c r="P7" s="64">
        <v>66.841816902160645</v>
      </c>
      <c r="Q7" s="2"/>
      <c r="R7" s="61" t="s">
        <v>137</v>
      </c>
      <c r="S7" s="61" t="s">
        <v>137</v>
      </c>
      <c r="T7" s="61" t="s">
        <v>137</v>
      </c>
      <c r="U7" s="61" t="s">
        <v>137</v>
      </c>
      <c r="V7" s="61">
        <v>0.57126155719163974</v>
      </c>
      <c r="W7" s="61">
        <v>0.57038460520798173</v>
      </c>
      <c r="X7" s="61">
        <v>0.79285322205822928</v>
      </c>
      <c r="Y7" s="10"/>
      <c r="Z7" s="61" t="s">
        <v>137</v>
      </c>
      <c r="AA7" s="61" t="s">
        <v>137</v>
      </c>
      <c r="AB7" s="61">
        <v>0.64483312815261684</v>
      </c>
      <c r="AD7" s="17" t="s">
        <v>30</v>
      </c>
      <c r="AE7" s="15" t="s">
        <v>137</v>
      </c>
      <c r="AF7" s="15" t="s">
        <v>137</v>
      </c>
    </row>
    <row r="8" spans="1:33" x14ac:dyDescent="0.2">
      <c r="A8" s="41" t="s">
        <v>28</v>
      </c>
      <c r="B8" s="64" t="s">
        <v>137</v>
      </c>
      <c r="C8" s="64" t="s">
        <v>137</v>
      </c>
      <c r="D8" s="64" t="s">
        <v>137</v>
      </c>
      <c r="E8" s="64" t="s">
        <v>137</v>
      </c>
      <c r="F8" s="50" t="s">
        <v>137</v>
      </c>
      <c r="G8" s="50" t="s">
        <v>137</v>
      </c>
      <c r="H8" s="64" t="s">
        <v>137</v>
      </c>
      <c r="I8" s="46"/>
      <c r="J8" s="64" t="s">
        <v>137</v>
      </c>
      <c r="K8" s="64" t="s">
        <v>137</v>
      </c>
      <c r="L8" s="64" t="s">
        <v>137</v>
      </c>
      <c r="M8" s="64" t="s">
        <v>137</v>
      </c>
      <c r="N8" s="64" t="s">
        <v>137</v>
      </c>
      <c r="O8" s="64" t="s">
        <v>137</v>
      </c>
      <c r="P8" s="64" t="s">
        <v>137</v>
      </c>
      <c r="Q8" s="2"/>
      <c r="R8" s="61" t="s">
        <v>137</v>
      </c>
      <c r="S8" s="61" t="s">
        <v>137</v>
      </c>
      <c r="T8" s="61" t="s">
        <v>137</v>
      </c>
      <c r="U8" s="61" t="s">
        <v>137</v>
      </c>
      <c r="V8" s="61" t="s">
        <v>137</v>
      </c>
      <c r="W8" s="61" t="s">
        <v>137</v>
      </c>
      <c r="X8" s="61" t="s">
        <v>137</v>
      </c>
      <c r="Y8" s="10"/>
      <c r="Z8" s="61" t="s">
        <v>137</v>
      </c>
      <c r="AA8" s="61" t="s">
        <v>137</v>
      </c>
      <c r="AB8" s="61" t="s">
        <v>137</v>
      </c>
      <c r="AD8" s="17" t="s">
        <v>28</v>
      </c>
      <c r="AE8" s="15" t="s">
        <v>137</v>
      </c>
      <c r="AF8" s="15" t="s">
        <v>137</v>
      </c>
    </row>
    <row r="9" spans="1:33" x14ac:dyDescent="0.2">
      <c r="A9" s="41" t="s">
        <v>29</v>
      </c>
      <c r="B9" s="64" t="s">
        <v>137</v>
      </c>
      <c r="C9" s="64" t="s">
        <v>137</v>
      </c>
      <c r="D9" s="64" t="s">
        <v>137</v>
      </c>
      <c r="E9" s="64" t="s">
        <v>137</v>
      </c>
      <c r="F9" s="50">
        <v>-9.1377139091491699</v>
      </c>
      <c r="G9" s="50">
        <v>20.144033432006836</v>
      </c>
      <c r="H9" s="64">
        <v>47.926464676856995</v>
      </c>
      <c r="I9" s="46"/>
      <c r="J9" s="64" t="s">
        <v>137</v>
      </c>
      <c r="K9" s="64" t="s">
        <v>137</v>
      </c>
      <c r="L9" s="64" t="s">
        <v>137</v>
      </c>
      <c r="M9" s="64" t="s">
        <v>137</v>
      </c>
      <c r="N9" s="64">
        <v>9.1377139091491699</v>
      </c>
      <c r="O9" s="64">
        <v>20.144033432006836</v>
      </c>
      <c r="P9" s="64">
        <v>47.926464676856995</v>
      </c>
      <c r="Q9" s="2"/>
      <c r="R9" s="61" t="s">
        <v>137</v>
      </c>
      <c r="S9" s="61" t="s">
        <v>137</v>
      </c>
      <c r="T9" s="61" t="s">
        <v>137</v>
      </c>
      <c r="U9" s="61" t="s">
        <v>137</v>
      </c>
      <c r="V9" s="61">
        <v>0.54987642037224649</v>
      </c>
      <c r="W9" s="61">
        <v>0.43938166342073171</v>
      </c>
      <c r="X9" s="61">
        <v>0.31403106497046168</v>
      </c>
      <c r="Y9" s="10"/>
      <c r="Z9" s="61" t="s">
        <v>137</v>
      </c>
      <c r="AA9" s="61" t="s">
        <v>137</v>
      </c>
      <c r="AB9" s="61">
        <v>0.43442971625447996</v>
      </c>
      <c r="AD9" s="17" t="s">
        <v>29</v>
      </c>
      <c r="AE9" s="15" t="s">
        <v>137</v>
      </c>
      <c r="AF9" s="15" t="s">
        <v>137</v>
      </c>
    </row>
    <row r="10" spans="1:33" x14ac:dyDescent="0.2">
      <c r="A10" s="41" t="s">
        <v>123</v>
      </c>
      <c r="B10" s="64">
        <v>71.3</v>
      </c>
      <c r="C10" s="64">
        <v>63.637984736</v>
      </c>
      <c r="D10" s="64">
        <v>60.7</v>
      </c>
      <c r="E10" s="64" t="s">
        <v>137</v>
      </c>
      <c r="F10" s="50">
        <v>-3.4552574157714844</v>
      </c>
      <c r="G10" s="50">
        <v>12.174957990646362</v>
      </c>
      <c r="H10" s="64">
        <v>65.312182903289795</v>
      </c>
      <c r="I10" s="46"/>
      <c r="J10" s="64">
        <v>71.3</v>
      </c>
      <c r="K10" s="64">
        <v>63.637984736</v>
      </c>
      <c r="L10" s="64">
        <v>60.7</v>
      </c>
      <c r="M10" s="64" t="s">
        <v>137</v>
      </c>
      <c r="N10" s="64">
        <v>3.4552574157714844</v>
      </c>
      <c r="O10" s="64">
        <v>12.174957990646362</v>
      </c>
      <c r="P10" s="64">
        <v>65.312182903289795</v>
      </c>
      <c r="Q10" s="2"/>
      <c r="R10" s="61">
        <v>0.59770114942528729</v>
      </c>
      <c r="S10" s="61">
        <v>0.23976031536184303</v>
      </c>
      <c r="T10" s="61">
        <v>0</v>
      </c>
      <c r="U10" s="61" t="s">
        <v>137</v>
      </c>
      <c r="V10" s="61">
        <v>0.83533435666357614</v>
      </c>
      <c r="W10" s="61">
        <v>0.97537746522012092</v>
      </c>
      <c r="X10" s="61">
        <v>0.75413215346959661</v>
      </c>
      <c r="Y10" s="10"/>
      <c r="Z10" s="61">
        <v>0.59770114942528729</v>
      </c>
      <c r="AA10" s="61">
        <v>0.11988015768092151</v>
      </c>
      <c r="AB10" s="61">
        <v>0.85494799178443126</v>
      </c>
      <c r="AD10" s="17" t="s">
        <v>4</v>
      </c>
      <c r="AE10" s="15">
        <v>0.52417643296354666</v>
      </c>
      <c r="AF10" s="15">
        <v>14</v>
      </c>
    </row>
    <row r="11" spans="1:33" x14ac:dyDescent="0.2">
      <c r="A11" s="41" t="s">
        <v>25</v>
      </c>
      <c r="B11" s="64">
        <v>62.8</v>
      </c>
      <c r="C11" s="64">
        <v>84.408707157999999</v>
      </c>
      <c r="D11" s="64">
        <v>79.599999999999994</v>
      </c>
      <c r="E11" s="64">
        <v>1.299394275457</v>
      </c>
      <c r="F11" s="50">
        <v>18.393233418464661</v>
      </c>
      <c r="G11" s="50">
        <v>21.094295382499695</v>
      </c>
      <c r="H11" s="64">
        <v>68.529868125915527</v>
      </c>
      <c r="I11" s="46"/>
      <c r="J11" s="64">
        <v>62.8</v>
      </c>
      <c r="K11" s="64">
        <v>84.408707157999999</v>
      </c>
      <c r="L11" s="64">
        <v>79.599999999999994</v>
      </c>
      <c r="M11" s="64">
        <v>1.299394275457</v>
      </c>
      <c r="N11" s="64">
        <v>18.393233418464661</v>
      </c>
      <c r="O11" s="64">
        <v>21.094295382499695</v>
      </c>
      <c r="P11" s="64">
        <v>68.529868125915527</v>
      </c>
      <c r="Q11" s="2"/>
      <c r="R11" s="61">
        <v>0.43486590038314171</v>
      </c>
      <c r="S11" s="61">
        <v>0.69789928237700483</v>
      </c>
      <c r="T11" s="61">
        <v>0.64067796610169458</v>
      </c>
      <c r="U11" s="61">
        <v>0.41844167824063067</v>
      </c>
      <c r="V11" s="61">
        <v>8.4925830515132916E-2</v>
      </c>
      <c r="W11" s="61">
        <v>0.37546754693108808</v>
      </c>
      <c r="X11" s="61">
        <v>0.83558445532343406</v>
      </c>
      <c r="Y11" s="10"/>
      <c r="Z11" s="61">
        <v>0.43486590038314171</v>
      </c>
      <c r="AA11" s="61">
        <v>0.58567297557310993</v>
      </c>
      <c r="AB11" s="61">
        <v>0.43199261092321839</v>
      </c>
      <c r="AD11" s="17" t="s">
        <v>25</v>
      </c>
      <c r="AE11" s="15">
        <v>0.48417716229315672</v>
      </c>
      <c r="AF11" s="15">
        <v>16</v>
      </c>
    </row>
    <row r="12" spans="1:33" x14ac:dyDescent="0.2">
      <c r="A12" s="41" t="s">
        <v>8</v>
      </c>
      <c r="B12" s="64">
        <v>85</v>
      </c>
      <c r="C12" s="64">
        <v>91.216050820999996</v>
      </c>
      <c r="D12" s="64">
        <v>90.2</v>
      </c>
      <c r="E12" s="64">
        <v>1.5135374022100001</v>
      </c>
      <c r="F12" s="50">
        <v>9.6688628196716309</v>
      </c>
      <c r="G12" s="50">
        <v>14.466202259063721</v>
      </c>
      <c r="H12" s="64">
        <v>73.465877771377563</v>
      </c>
      <c r="I12" s="46"/>
      <c r="J12" s="64">
        <v>85</v>
      </c>
      <c r="K12" s="64">
        <v>91.216050820999996</v>
      </c>
      <c r="L12" s="64">
        <v>90.2</v>
      </c>
      <c r="M12" s="64">
        <v>1.5135374022100001</v>
      </c>
      <c r="N12" s="64">
        <v>9.6688628196716309</v>
      </c>
      <c r="O12" s="64">
        <v>14.466202259063721</v>
      </c>
      <c r="P12" s="64">
        <v>73.465877771377563</v>
      </c>
      <c r="Q12" s="2"/>
      <c r="R12" s="61">
        <v>0.86015325670498088</v>
      </c>
      <c r="S12" s="61">
        <v>0.84804858053433518</v>
      </c>
      <c r="T12" s="61">
        <v>1</v>
      </c>
      <c r="U12" s="61">
        <v>0.61455459427704406</v>
      </c>
      <c r="V12" s="61">
        <v>0.52319417968323667</v>
      </c>
      <c r="W12" s="61">
        <v>0.8212695868588944</v>
      </c>
      <c r="X12" s="61">
        <v>0.96053432449290532</v>
      </c>
      <c r="Y12" s="10"/>
      <c r="Z12" s="61">
        <v>0.86015325670498088</v>
      </c>
      <c r="AA12" s="61">
        <v>0.82086772493712645</v>
      </c>
      <c r="AB12" s="61">
        <v>0.76833269701167872</v>
      </c>
      <c r="AD12" s="17" t="s">
        <v>8</v>
      </c>
      <c r="AE12" s="15">
        <v>0.81645122621792865</v>
      </c>
      <c r="AF12" s="15">
        <v>1</v>
      </c>
    </row>
    <row r="13" spans="1:33" x14ac:dyDescent="0.2">
      <c r="A13" s="41" t="s">
        <v>21</v>
      </c>
      <c r="B13" s="64">
        <v>63.2</v>
      </c>
      <c r="C13" s="64">
        <v>95.785798580000005</v>
      </c>
      <c r="D13" s="64">
        <v>86</v>
      </c>
      <c r="E13" s="64">
        <v>0.84248194579899982</v>
      </c>
      <c r="F13" s="50">
        <v>12.31020987033844</v>
      </c>
      <c r="G13" s="50">
        <v>15.55684506893158</v>
      </c>
      <c r="H13" s="64">
        <v>58.074277639389038</v>
      </c>
      <c r="I13" s="46"/>
      <c r="J13" s="64">
        <v>63.2</v>
      </c>
      <c r="K13" s="64">
        <v>95.785798580000005</v>
      </c>
      <c r="L13" s="64">
        <v>86</v>
      </c>
      <c r="M13" s="64">
        <v>0.84248194579899982</v>
      </c>
      <c r="N13" s="64">
        <v>12.31020987033844</v>
      </c>
      <c r="O13" s="64">
        <v>15.55684506893158</v>
      </c>
      <c r="P13" s="64">
        <v>58.074277639389038</v>
      </c>
      <c r="Q13" s="2"/>
      <c r="R13" s="61">
        <v>0.44252873563218398</v>
      </c>
      <c r="S13" s="61">
        <v>0.94884331820848711</v>
      </c>
      <c r="T13" s="61">
        <v>0.85762711864406771</v>
      </c>
      <c r="U13" s="61">
        <v>0</v>
      </c>
      <c r="V13" s="61">
        <v>0.39050623407534013</v>
      </c>
      <c r="W13" s="61">
        <v>0.74791352797183452</v>
      </c>
      <c r="X13" s="61">
        <v>0.57091222872393232</v>
      </c>
      <c r="Y13" s="10"/>
      <c r="Z13" s="61">
        <v>0.44252873563218398</v>
      </c>
      <c r="AA13" s="61">
        <v>0.60215681228418494</v>
      </c>
      <c r="AB13" s="61">
        <v>0.56977733025703559</v>
      </c>
      <c r="AD13" s="17" t="s">
        <v>21</v>
      </c>
      <c r="AE13" s="15">
        <v>0.53815429272446824</v>
      </c>
      <c r="AF13" s="15">
        <v>13</v>
      </c>
    </row>
    <row r="14" spans="1:33" x14ac:dyDescent="0.2">
      <c r="A14" s="41" t="s">
        <v>9</v>
      </c>
      <c r="B14" s="64">
        <v>61.1</v>
      </c>
      <c r="C14" s="64">
        <v>52.767931505999996</v>
      </c>
      <c r="D14" s="64">
        <v>85.1</v>
      </c>
      <c r="E14" s="64">
        <v>1.9344198511699999</v>
      </c>
      <c r="F14" s="50">
        <v>17.615813016891479</v>
      </c>
      <c r="G14" s="50">
        <v>19.575998187065125</v>
      </c>
      <c r="H14" s="64">
        <v>58.693313598632813</v>
      </c>
      <c r="I14" s="46"/>
      <c r="J14" s="64">
        <v>61.1</v>
      </c>
      <c r="K14" s="64">
        <v>52.767931505999996</v>
      </c>
      <c r="L14" s="64">
        <v>85.1</v>
      </c>
      <c r="M14" s="64">
        <v>1.9344198511699999</v>
      </c>
      <c r="N14" s="64">
        <v>17.615813016891479</v>
      </c>
      <c r="O14" s="64">
        <v>19.575998187065125</v>
      </c>
      <c r="P14" s="64">
        <v>58.693313598632813</v>
      </c>
      <c r="Q14" s="2"/>
      <c r="R14" s="61">
        <v>0.40229885057471265</v>
      </c>
      <c r="S14" s="61">
        <v>0</v>
      </c>
      <c r="T14" s="61">
        <v>0.82711864406779634</v>
      </c>
      <c r="U14" s="61">
        <v>1</v>
      </c>
      <c r="V14" s="61">
        <v>0.12397950804394164</v>
      </c>
      <c r="W14" s="61">
        <v>0.47758741373683955</v>
      </c>
      <c r="X14" s="61">
        <v>0.58658247000675046</v>
      </c>
      <c r="Y14" s="10"/>
      <c r="Z14" s="61">
        <v>0.40229885057471265</v>
      </c>
      <c r="AA14" s="61">
        <v>0.60903954802259885</v>
      </c>
      <c r="AB14" s="61">
        <v>0.39604979726251055</v>
      </c>
      <c r="AD14" s="17" t="s">
        <v>9</v>
      </c>
      <c r="AE14" s="15">
        <v>0.46912939861994069</v>
      </c>
      <c r="AF14" s="15">
        <v>20</v>
      </c>
    </row>
    <row r="15" spans="1:33" x14ac:dyDescent="0.2">
      <c r="A15" s="41" t="s">
        <v>10</v>
      </c>
      <c r="B15" s="64">
        <v>78.599999999999994</v>
      </c>
      <c r="C15" s="64">
        <v>91.784167780000004</v>
      </c>
      <c r="D15" s="64">
        <v>80</v>
      </c>
      <c r="E15" s="64">
        <v>1.3182383162660001</v>
      </c>
      <c r="F15" s="50">
        <v>19.111931324005127</v>
      </c>
      <c r="G15" s="50">
        <v>21.46269679069519</v>
      </c>
      <c r="H15" s="64">
        <v>75.024926662445068</v>
      </c>
      <c r="I15" s="46"/>
      <c r="J15" s="64">
        <v>78.599999999999994</v>
      </c>
      <c r="K15" s="64">
        <v>91.784167780000004</v>
      </c>
      <c r="L15" s="64">
        <v>80</v>
      </c>
      <c r="M15" s="64">
        <v>1.3182383162660001</v>
      </c>
      <c r="N15" s="64">
        <v>19.111931324005127</v>
      </c>
      <c r="O15" s="64">
        <v>21.46269679069519</v>
      </c>
      <c r="P15" s="64">
        <v>75.024926662445068</v>
      </c>
      <c r="Q15" s="2"/>
      <c r="R15" s="61">
        <v>0.73754789272030641</v>
      </c>
      <c r="S15" s="61">
        <v>0.86057951284626955</v>
      </c>
      <c r="T15" s="61">
        <v>0.65423728813559312</v>
      </c>
      <c r="U15" s="61">
        <v>0.43569910718078408</v>
      </c>
      <c r="V15" s="61">
        <v>4.8822074829264928E-2</v>
      </c>
      <c r="W15" s="61">
        <v>0.3506890629497571</v>
      </c>
      <c r="X15" s="61">
        <v>1</v>
      </c>
      <c r="Y15" s="10"/>
      <c r="Z15" s="61">
        <v>0.73754789272030641</v>
      </c>
      <c r="AA15" s="61">
        <v>0.65017196938754895</v>
      </c>
      <c r="AB15" s="61">
        <v>0.46650371259300732</v>
      </c>
      <c r="AD15" s="17" t="s">
        <v>10</v>
      </c>
      <c r="AE15" s="15">
        <v>0.61807452490028758</v>
      </c>
      <c r="AF15" s="15">
        <v>10</v>
      </c>
    </row>
    <row r="16" spans="1:33" x14ac:dyDescent="0.2">
      <c r="A16" s="41" t="s">
        <v>24</v>
      </c>
      <c r="B16" s="64">
        <v>68.400000000000006</v>
      </c>
      <c r="C16" s="64">
        <v>94.136969671000003</v>
      </c>
      <c r="D16" s="64">
        <v>74.3</v>
      </c>
      <c r="E16" s="64">
        <v>1.210821679141</v>
      </c>
      <c r="F16" s="50">
        <v>0.17734766006469727</v>
      </c>
      <c r="G16" s="50">
        <v>15.883898735046387</v>
      </c>
      <c r="H16" s="64">
        <v>47.929328680038452</v>
      </c>
      <c r="I16" s="46"/>
      <c r="J16" s="64">
        <v>68.400000000000006</v>
      </c>
      <c r="K16" s="64">
        <v>94.136969671000003</v>
      </c>
      <c r="L16" s="64">
        <v>74.3</v>
      </c>
      <c r="M16" s="64">
        <v>1.210821679141</v>
      </c>
      <c r="N16" s="64">
        <v>0.17734766006469727</v>
      </c>
      <c r="O16" s="64">
        <v>15.883898735046387</v>
      </c>
      <c r="P16" s="64">
        <v>47.929328680038452</v>
      </c>
      <c r="Q16" s="2"/>
      <c r="R16" s="61">
        <v>0.54214559386973193</v>
      </c>
      <c r="S16" s="61">
        <v>0.91247516702882958</v>
      </c>
      <c r="T16" s="61">
        <v>0.46101694915254215</v>
      </c>
      <c r="U16" s="61">
        <v>0.33732662959149862</v>
      </c>
      <c r="V16" s="61">
        <v>1</v>
      </c>
      <c r="W16" s="61">
        <v>0.72591607126678059</v>
      </c>
      <c r="X16" s="61">
        <v>0.31410356418511637</v>
      </c>
      <c r="Y16" s="10"/>
      <c r="Z16" s="61">
        <v>0.54214559386973193</v>
      </c>
      <c r="AA16" s="61">
        <v>0.57027291525762347</v>
      </c>
      <c r="AB16" s="61">
        <v>0.6800065451506323</v>
      </c>
      <c r="AD16" s="17" t="s">
        <v>24</v>
      </c>
      <c r="AE16" s="15">
        <v>0.59747501809266257</v>
      </c>
      <c r="AF16" s="15">
        <v>11</v>
      </c>
    </row>
    <row r="17" spans="1:32" x14ac:dyDescent="0.2">
      <c r="A17" s="41" t="s">
        <v>16</v>
      </c>
      <c r="B17" s="64">
        <v>92.3</v>
      </c>
      <c r="C17" s="64">
        <v>98.105097556999993</v>
      </c>
      <c r="D17" s="64">
        <v>72.3</v>
      </c>
      <c r="E17" s="64">
        <v>0.99625028265299986</v>
      </c>
      <c r="F17" s="50">
        <v>10.603189468383789</v>
      </c>
      <c r="G17" s="50">
        <v>21.472951769828796</v>
      </c>
      <c r="H17" s="64">
        <v>71.393024921417236</v>
      </c>
      <c r="I17" s="46"/>
      <c r="J17" s="64">
        <v>92.3</v>
      </c>
      <c r="K17" s="64">
        <v>98.105097556999993</v>
      </c>
      <c r="L17" s="64">
        <v>72.3</v>
      </c>
      <c r="M17" s="64">
        <v>0.99625028265299986</v>
      </c>
      <c r="N17" s="64">
        <v>10.603189468383789</v>
      </c>
      <c r="O17" s="64">
        <v>21.472951769828796</v>
      </c>
      <c r="P17" s="64">
        <v>71.393024921417236</v>
      </c>
      <c r="Q17" s="2"/>
      <c r="R17" s="61">
        <v>1</v>
      </c>
      <c r="S17" s="61">
        <v>1</v>
      </c>
      <c r="T17" s="61">
        <v>0.39322033898305064</v>
      </c>
      <c r="U17" s="61">
        <v>0.14082150285070949</v>
      </c>
      <c r="V17" s="61">
        <v>0.47625832416473146</v>
      </c>
      <c r="W17" s="61">
        <v>0.34999931847392685</v>
      </c>
      <c r="X17" s="61">
        <v>0.90806224461189755</v>
      </c>
      <c r="Y17" s="10"/>
      <c r="Z17" s="61">
        <v>1</v>
      </c>
      <c r="AA17" s="61">
        <v>0.51134728061125345</v>
      </c>
      <c r="AB17" s="61">
        <v>0.57810662908351862</v>
      </c>
      <c r="AD17" s="17" t="s">
        <v>16</v>
      </c>
      <c r="AE17" s="15">
        <v>0.6964846365649241</v>
      </c>
      <c r="AF17" s="15">
        <v>5</v>
      </c>
    </row>
    <row r="18" spans="1:32" x14ac:dyDescent="0.2">
      <c r="A18" s="41" t="s">
        <v>17</v>
      </c>
      <c r="B18" s="64">
        <v>64.3</v>
      </c>
      <c r="C18" s="64">
        <v>67.418633215</v>
      </c>
      <c r="D18" s="64">
        <v>89.6</v>
      </c>
      <c r="E18" s="64">
        <v>1.5300245182600001</v>
      </c>
      <c r="F18" s="50">
        <v>13.319574296474457</v>
      </c>
      <c r="G18" s="50">
        <v>17.245431244373322</v>
      </c>
      <c r="H18" s="64">
        <v>35.52100658416748</v>
      </c>
      <c r="I18" s="46"/>
      <c r="J18" s="64">
        <v>64.3</v>
      </c>
      <c r="K18" s="64">
        <v>67.418633215</v>
      </c>
      <c r="L18" s="64">
        <v>89.6</v>
      </c>
      <c r="M18" s="64">
        <v>1.5300245182600001</v>
      </c>
      <c r="N18" s="64">
        <v>13.319574296474457</v>
      </c>
      <c r="O18" s="64">
        <v>17.245431244373322</v>
      </c>
      <c r="P18" s="64">
        <v>35.52100658416748</v>
      </c>
      <c r="Q18" s="2"/>
      <c r="R18" s="61">
        <v>0.46360153256704978</v>
      </c>
      <c r="S18" s="61">
        <v>0.32314992279224858</v>
      </c>
      <c r="T18" s="61">
        <v>0.97966101694915231</v>
      </c>
      <c r="U18" s="61">
        <v>0.62965354447274979</v>
      </c>
      <c r="V18" s="61">
        <v>0.33980085931594572</v>
      </c>
      <c r="W18" s="61">
        <v>0.63434011438412896</v>
      </c>
      <c r="X18" s="61">
        <v>0</v>
      </c>
      <c r="Y18" s="10"/>
      <c r="Z18" s="61">
        <v>0.46360153256704978</v>
      </c>
      <c r="AA18" s="61">
        <v>0.64415482807138358</v>
      </c>
      <c r="AB18" s="61">
        <v>0.32471365790002488</v>
      </c>
      <c r="AD18" s="17" t="s">
        <v>17</v>
      </c>
      <c r="AE18" s="15">
        <v>0.47749000617948606</v>
      </c>
      <c r="AF18" s="15">
        <v>19</v>
      </c>
    </row>
    <row r="19" spans="1:32" x14ac:dyDescent="0.2">
      <c r="A19" s="41" t="s">
        <v>5</v>
      </c>
      <c r="B19" s="64">
        <v>91.8</v>
      </c>
      <c r="C19" s="64">
        <v>79.611276521999997</v>
      </c>
      <c r="D19" s="64">
        <v>81.400000000000006</v>
      </c>
      <c r="E19" s="64">
        <v>1.026309068537</v>
      </c>
      <c r="F19" s="50" t="s">
        <v>137</v>
      </c>
      <c r="G19" s="50" t="s">
        <v>137</v>
      </c>
      <c r="H19" s="64" t="s">
        <v>137</v>
      </c>
      <c r="I19" s="46"/>
      <c r="J19" s="64">
        <v>91.8</v>
      </c>
      <c r="K19" s="64">
        <v>79.611276521999997</v>
      </c>
      <c r="L19" s="64">
        <v>81.400000000000006</v>
      </c>
      <c r="M19" s="64">
        <v>1.026309068537</v>
      </c>
      <c r="N19" s="64" t="s">
        <v>137</v>
      </c>
      <c r="O19" s="64" t="s">
        <v>137</v>
      </c>
      <c r="P19" s="64" t="s">
        <v>137</v>
      </c>
      <c r="Q19" s="2"/>
      <c r="R19" s="61">
        <v>0.99042145593869735</v>
      </c>
      <c r="S19" s="61">
        <v>0.59208255288395817</v>
      </c>
      <c r="T19" s="61">
        <v>0.70169491525423744</v>
      </c>
      <c r="U19" s="61">
        <v>0.16834942887667456</v>
      </c>
      <c r="V19" s="61" t="s">
        <v>137</v>
      </c>
      <c r="W19" s="61" t="s">
        <v>137</v>
      </c>
      <c r="X19" s="61" t="s">
        <v>137</v>
      </c>
      <c r="Y19" s="10"/>
      <c r="Z19" s="61">
        <v>0.99042145593869735</v>
      </c>
      <c r="AA19" s="61">
        <v>0.48737563233829007</v>
      </c>
      <c r="AB19" s="61" t="s">
        <v>137</v>
      </c>
      <c r="AD19" s="17" t="s">
        <v>5</v>
      </c>
      <c r="AE19" s="15">
        <v>0.73889854413849365</v>
      </c>
      <c r="AF19" s="15">
        <v>3</v>
      </c>
    </row>
    <row r="20" spans="1:32" x14ac:dyDescent="0.2">
      <c r="A20" s="41" t="s">
        <v>11</v>
      </c>
      <c r="B20" s="64">
        <v>75.7</v>
      </c>
      <c r="C20" s="64">
        <v>82.468464163999997</v>
      </c>
      <c r="D20" s="64">
        <v>67.8</v>
      </c>
      <c r="E20" s="64">
        <v>1.9131860726399998</v>
      </c>
      <c r="F20" s="50">
        <v>7.6303780078887939</v>
      </c>
      <c r="G20" s="50">
        <v>19.071283936500549</v>
      </c>
      <c r="H20" s="64">
        <v>64.935266971588135</v>
      </c>
      <c r="I20" s="46"/>
      <c r="J20" s="64">
        <v>75.7</v>
      </c>
      <c r="K20" s="64">
        <v>82.468464163999997</v>
      </c>
      <c r="L20" s="64">
        <v>67.8</v>
      </c>
      <c r="M20" s="64">
        <v>1.9131860726399998</v>
      </c>
      <c r="N20" s="64">
        <v>7.6303780078887939</v>
      </c>
      <c r="O20" s="64">
        <v>19.071283936500549</v>
      </c>
      <c r="P20" s="64">
        <v>64.935266971588135</v>
      </c>
      <c r="Q20" s="2"/>
      <c r="R20" s="61">
        <v>0.68199233716475105</v>
      </c>
      <c r="S20" s="61">
        <v>0.65510342275451727</v>
      </c>
      <c r="T20" s="61">
        <v>0.24067796610169473</v>
      </c>
      <c r="U20" s="61">
        <v>0.98055404210664743</v>
      </c>
      <c r="V20" s="61">
        <v>0.62559736890446427</v>
      </c>
      <c r="W20" s="61">
        <v>0.51153422744208832</v>
      </c>
      <c r="X20" s="61">
        <v>0.74459092487874301</v>
      </c>
      <c r="Y20" s="10"/>
      <c r="Z20" s="61">
        <v>0.68199233716475105</v>
      </c>
      <c r="AA20" s="61">
        <v>0.6254451436542865</v>
      </c>
      <c r="AB20" s="61">
        <v>0.62724084040843187</v>
      </c>
      <c r="AD20" s="17" t="s">
        <v>11</v>
      </c>
      <c r="AE20" s="15">
        <v>0.64489277374248977</v>
      </c>
      <c r="AF20" s="15">
        <v>8</v>
      </c>
    </row>
    <row r="21" spans="1:32" x14ac:dyDescent="0.2">
      <c r="A21" s="42" t="s">
        <v>2</v>
      </c>
      <c r="B21" s="64" t="s">
        <v>137</v>
      </c>
      <c r="C21" s="64" t="s">
        <v>137</v>
      </c>
      <c r="D21" s="64" t="s">
        <v>137</v>
      </c>
      <c r="E21" s="64" t="s">
        <v>137</v>
      </c>
      <c r="F21" s="50" t="s">
        <v>137</v>
      </c>
      <c r="G21" s="50">
        <v>20.969659090042114</v>
      </c>
      <c r="H21" s="64">
        <v>55.664026737213135</v>
      </c>
      <c r="I21" s="46"/>
      <c r="J21" s="64" t="s">
        <v>137</v>
      </c>
      <c r="K21" s="64" t="s">
        <v>137</v>
      </c>
      <c r="L21" s="64" t="s">
        <v>137</v>
      </c>
      <c r="M21" s="64" t="s">
        <v>137</v>
      </c>
      <c r="N21" s="64" t="s">
        <v>137</v>
      </c>
      <c r="O21" s="64">
        <v>20.969659090042114</v>
      </c>
      <c r="P21" s="64">
        <v>55.664026737213135</v>
      </c>
      <c r="Q21" s="2"/>
      <c r="R21" s="61" t="s">
        <v>137</v>
      </c>
      <c r="S21" s="61" t="s">
        <v>137</v>
      </c>
      <c r="T21" s="61" t="s">
        <v>137</v>
      </c>
      <c r="U21" s="61" t="s">
        <v>137</v>
      </c>
      <c r="V21" s="61" t="s">
        <v>137</v>
      </c>
      <c r="W21" s="61">
        <v>0.38385051808008497</v>
      </c>
      <c r="X21" s="61">
        <v>0.50989927361973109</v>
      </c>
      <c r="Y21" s="10"/>
      <c r="Z21" s="61" t="s">
        <v>137</v>
      </c>
      <c r="AA21" s="61" t="s">
        <v>137</v>
      </c>
      <c r="AB21" s="61">
        <v>0.44687489584990803</v>
      </c>
      <c r="AD21" s="18" t="s">
        <v>2</v>
      </c>
      <c r="AE21" s="15" t="s">
        <v>137</v>
      </c>
      <c r="AF21" s="15" t="s">
        <v>137</v>
      </c>
    </row>
    <row r="22" spans="1:32" x14ac:dyDescent="0.2">
      <c r="A22" s="41" t="s">
        <v>18</v>
      </c>
      <c r="B22" s="64">
        <v>81.2</v>
      </c>
      <c r="C22" s="64">
        <v>83.318819156000004</v>
      </c>
      <c r="D22" s="64">
        <v>67.2</v>
      </c>
      <c r="E22" s="64">
        <v>1.023125695864</v>
      </c>
      <c r="F22" s="50">
        <v>16.032654047012329</v>
      </c>
      <c r="G22" s="50">
        <v>15.882894396781921</v>
      </c>
      <c r="H22" s="64">
        <v>41.078677773475647</v>
      </c>
      <c r="I22" s="46"/>
      <c r="J22" s="64">
        <v>81.2</v>
      </c>
      <c r="K22" s="64">
        <v>83.318819156000004</v>
      </c>
      <c r="L22" s="64">
        <v>67.2</v>
      </c>
      <c r="M22" s="64">
        <v>1.023125695864</v>
      </c>
      <c r="N22" s="64">
        <v>16.032654047012329</v>
      </c>
      <c r="O22" s="64">
        <v>15.882894396781921</v>
      </c>
      <c r="P22" s="64">
        <v>41.078677773475647</v>
      </c>
      <c r="Q22" s="2"/>
      <c r="R22" s="61">
        <v>0.78735632183908055</v>
      </c>
      <c r="S22" s="61">
        <v>0.67385966770911898</v>
      </c>
      <c r="T22" s="61">
        <v>0.22033898305084745</v>
      </c>
      <c r="U22" s="61">
        <v>0.16543408666047191</v>
      </c>
      <c r="V22" s="61">
        <v>0.20350942488351298</v>
      </c>
      <c r="W22" s="61">
        <v>0.72598362252756377</v>
      </c>
      <c r="X22" s="61">
        <v>0.14068657435250884</v>
      </c>
      <c r="Y22" s="10"/>
      <c r="Z22" s="61">
        <v>0.78735632183908055</v>
      </c>
      <c r="AA22" s="61">
        <v>0.35321091247347947</v>
      </c>
      <c r="AB22" s="61">
        <v>0.35672654058786185</v>
      </c>
      <c r="AD22" s="17" t="s">
        <v>18</v>
      </c>
      <c r="AE22" s="15">
        <v>0.49909792496680727</v>
      </c>
      <c r="AF22" s="15">
        <v>15</v>
      </c>
    </row>
    <row r="23" spans="1:32" x14ac:dyDescent="0.2">
      <c r="A23" s="41" t="s">
        <v>0</v>
      </c>
      <c r="B23" s="64" t="s">
        <v>137</v>
      </c>
      <c r="C23" s="64" t="s">
        <v>137</v>
      </c>
      <c r="D23" s="64" t="s">
        <v>137</v>
      </c>
      <c r="E23" s="64" t="s">
        <v>137</v>
      </c>
      <c r="F23" s="50" t="s">
        <v>137</v>
      </c>
      <c r="G23" s="50">
        <v>22.15685248374939</v>
      </c>
      <c r="H23" s="64">
        <v>50.848042964935303</v>
      </c>
      <c r="I23" s="46"/>
      <c r="J23" s="64" t="s">
        <v>137</v>
      </c>
      <c r="K23" s="64" t="s">
        <v>137</v>
      </c>
      <c r="L23" s="64" t="s">
        <v>137</v>
      </c>
      <c r="M23" s="64" t="s">
        <v>137</v>
      </c>
      <c r="N23" s="64" t="s">
        <v>137</v>
      </c>
      <c r="O23" s="64">
        <v>22.15685248374939</v>
      </c>
      <c r="P23" s="64">
        <v>50.848042964935303</v>
      </c>
      <c r="Q23" s="2"/>
      <c r="R23" s="61" t="s">
        <v>137</v>
      </c>
      <c r="S23" s="61" t="s">
        <v>137</v>
      </c>
      <c r="T23" s="61" t="s">
        <v>137</v>
      </c>
      <c r="U23" s="61" t="s">
        <v>137</v>
      </c>
      <c r="V23" s="61" t="s">
        <v>137</v>
      </c>
      <c r="W23" s="61">
        <v>0.30400051795981564</v>
      </c>
      <c r="X23" s="61">
        <v>0.38798773261987868</v>
      </c>
      <c r="Y23" s="10"/>
      <c r="Z23" s="61" t="s">
        <v>137</v>
      </c>
      <c r="AA23" s="61" t="s">
        <v>137</v>
      </c>
      <c r="AB23" s="61">
        <v>0.34599412528984719</v>
      </c>
      <c r="AD23" s="17" t="s">
        <v>0</v>
      </c>
      <c r="AE23" s="15" t="s">
        <v>137</v>
      </c>
      <c r="AF23" s="15" t="s">
        <v>137</v>
      </c>
    </row>
    <row r="24" spans="1:32" x14ac:dyDescent="0.2">
      <c r="A24" s="41" t="s">
        <v>124</v>
      </c>
      <c r="B24" s="64" t="s">
        <v>137</v>
      </c>
      <c r="C24" s="64" t="s">
        <v>137</v>
      </c>
      <c r="D24" s="64" t="s">
        <v>137</v>
      </c>
      <c r="E24" s="64" t="s">
        <v>137</v>
      </c>
      <c r="F24" s="50" t="s">
        <v>137</v>
      </c>
      <c r="G24" s="50">
        <v>19.325470924377441</v>
      </c>
      <c r="H24" s="64">
        <v>57.824862003326416</v>
      </c>
      <c r="I24" s="46"/>
      <c r="J24" s="64" t="s">
        <v>137</v>
      </c>
      <c r="K24" s="64" t="s">
        <v>137</v>
      </c>
      <c r="L24" s="64" t="s">
        <v>137</v>
      </c>
      <c r="M24" s="64" t="s">
        <v>137</v>
      </c>
      <c r="N24" s="64" t="s">
        <v>137</v>
      </c>
      <c r="O24" s="64">
        <v>19.325470924377441</v>
      </c>
      <c r="P24" s="64">
        <v>57.824862003326416</v>
      </c>
      <c r="Q24" s="2"/>
      <c r="R24" s="61" t="s">
        <v>137</v>
      </c>
      <c r="S24" s="61" t="s">
        <v>137</v>
      </c>
      <c r="T24" s="61" t="s">
        <v>137</v>
      </c>
      <c r="U24" s="61" t="s">
        <v>137</v>
      </c>
      <c r="V24" s="61" t="s">
        <v>137</v>
      </c>
      <c r="W24" s="61">
        <v>0.49443774499860083</v>
      </c>
      <c r="X24" s="61">
        <v>0.56459853541024596</v>
      </c>
      <c r="Y24" s="10"/>
      <c r="Z24" s="61" t="s">
        <v>137</v>
      </c>
      <c r="AA24" s="61" t="s">
        <v>137</v>
      </c>
      <c r="AB24" s="61">
        <v>0.52951814020442334</v>
      </c>
      <c r="AD24" s="17" t="s">
        <v>1</v>
      </c>
      <c r="AE24" s="15" t="s">
        <v>137</v>
      </c>
      <c r="AF24" s="15" t="s">
        <v>137</v>
      </c>
    </row>
    <row r="25" spans="1:32" x14ac:dyDescent="0.2">
      <c r="A25" s="41" t="s">
        <v>13</v>
      </c>
      <c r="B25" s="64">
        <v>62.5</v>
      </c>
      <c r="C25" s="64">
        <v>83.791902323000002</v>
      </c>
      <c r="D25" s="64">
        <v>87.7</v>
      </c>
      <c r="E25" s="64">
        <v>1.28173587693</v>
      </c>
      <c r="F25" s="50">
        <v>15.696629881858826</v>
      </c>
      <c r="G25" s="50">
        <v>26.676669716835022</v>
      </c>
      <c r="H25" s="64">
        <v>52.882289886474609</v>
      </c>
      <c r="I25" s="46"/>
      <c r="J25" s="64">
        <v>62.5</v>
      </c>
      <c r="K25" s="64">
        <v>83.791902323000002</v>
      </c>
      <c r="L25" s="64">
        <v>87.7</v>
      </c>
      <c r="M25" s="64">
        <v>1.28173587693</v>
      </c>
      <c r="N25" s="64">
        <v>15.696629881858826</v>
      </c>
      <c r="O25" s="64">
        <v>26.676669716835022</v>
      </c>
      <c r="P25" s="64">
        <v>52.882289886474609</v>
      </c>
      <c r="Q25" s="2"/>
      <c r="R25" s="61">
        <v>0.42911877394636017</v>
      </c>
      <c r="S25" s="61">
        <v>0.68429444359404801</v>
      </c>
      <c r="T25" s="61">
        <v>0.9152542372881356</v>
      </c>
      <c r="U25" s="61">
        <v>0.40227006404888743</v>
      </c>
      <c r="V25" s="61">
        <v>0.22038958311094892</v>
      </c>
      <c r="W25" s="61">
        <v>0</v>
      </c>
      <c r="X25" s="61">
        <v>0.43948254421094146</v>
      </c>
      <c r="Y25" s="10"/>
      <c r="Z25" s="61">
        <v>0.42911877394636017</v>
      </c>
      <c r="AA25" s="61">
        <v>0.66727291497702357</v>
      </c>
      <c r="AB25" s="61">
        <v>0.21995737577396346</v>
      </c>
      <c r="AD25" s="17" t="s">
        <v>13</v>
      </c>
      <c r="AE25" s="15">
        <v>0.43878302156578242</v>
      </c>
      <c r="AF25" s="15">
        <v>22</v>
      </c>
    </row>
    <row r="26" spans="1:32" x14ac:dyDescent="0.2">
      <c r="A26" s="41" t="s">
        <v>26</v>
      </c>
      <c r="B26" s="64">
        <v>72.5</v>
      </c>
      <c r="C26" s="64">
        <v>85.786663759000007</v>
      </c>
      <c r="D26" s="64">
        <v>89.9</v>
      </c>
      <c r="E26" s="64">
        <v>1.296710326411</v>
      </c>
      <c r="F26" s="50" t="s">
        <v>137</v>
      </c>
      <c r="G26" s="50" t="s">
        <v>137</v>
      </c>
      <c r="H26" s="64" t="s">
        <v>137</v>
      </c>
      <c r="I26" s="46"/>
      <c r="J26" s="64">
        <v>72.5</v>
      </c>
      <c r="K26" s="64">
        <v>85.786663759000007</v>
      </c>
      <c r="L26" s="64">
        <v>89.9</v>
      </c>
      <c r="M26" s="64">
        <v>1.296710326411</v>
      </c>
      <c r="N26" s="64" t="s">
        <v>137</v>
      </c>
      <c r="O26" s="64" t="s">
        <v>137</v>
      </c>
      <c r="P26" s="64" t="s">
        <v>137</v>
      </c>
      <c r="Q26" s="2"/>
      <c r="R26" s="61">
        <v>0.62068965517241381</v>
      </c>
      <c r="S26" s="61">
        <v>0.72829281424112569</v>
      </c>
      <c r="T26" s="61">
        <v>0.98983050847457632</v>
      </c>
      <c r="U26" s="61">
        <v>0.4159837096759364</v>
      </c>
      <c r="V26" s="61" t="s">
        <v>137</v>
      </c>
      <c r="W26" s="61" t="s">
        <v>137</v>
      </c>
      <c r="X26" s="61" t="s">
        <v>137</v>
      </c>
      <c r="Y26" s="10"/>
      <c r="Z26" s="61">
        <v>0.62068965517241381</v>
      </c>
      <c r="AA26" s="61">
        <v>0.71136901079721282</v>
      </c>
      <c r="AB26" s="61" t="s">
        <v>137</v>
      </c>
      <c r="AD26" s="17" t="s">
        <v>26</v>
      </c>
      <c r="AE26" s="15">
        <v>0.66602933298481326</v>
      </c>
      <c r="AF26" s="15">
        <v>6</v>
      </c>
    </row>
    <row r="27" spans="1:32" x14ac:dyDescent="0.2">
      <c r="A27" s="41" t="s">
        <v>12</v>
      </c>
      <c r="B27" s="64">
        <v>46.6</v>
      </c>
      <c r="C27" s="64">
        <v>77.604960735999995</v>
      </c>
      <c r="D27" s="64">
        <v>74.599999999999994</v>
      </c>
      <c r="E27" s="64">
        <v>1.24670109647</v>
      </c>
      <c r="F27" s="50" t="s">
        <v>137</v>
      </c>
      <c r="G27" s="50" t="s">
        <v>137</v>
      </c>
      <c r="H27" s="64" t="s">
        <v>137</v>
      </c>
      <c r="I27" s="46"/>
      <c r="J27" s="64">
        <v>46.6</v>
      </c>
      <c r="K27" s="64">
        <v>77.604960735999995</v>
      </c>
      <c r="L27" s="64">
        <v>74.599999999999994</v>
      </c>
      <c r="M27" s="64">
        <v>1.24670109647</v>
      </c>
      <c r="N27" s="64" t="s">
        <v>137</v>
      </c>
      <c r="O27" s="64" t="s">
        <v>137</v>
      </c>
      <c r="P27" s="64" t="s">
        <v>137</v>
      </c>
      <c r="Q27" s="2"/>
      <c r="R27" s="61">
        <v>0.12452107279693488</v>
      </c>
      <c r="S27" s="61">
        <v>0.5478293284159117</v>
      </c>
      <c r="T27" s="61">
        <v>0.47118644067796583</v>
      </c>
      <c r="U27" s="61">
        <v>0.37018510730576892</v>
      </c>
      <c r="V27" s="61" t="s">
        <v>137</v>
      </c>
      <c r="W27" s="61" t="s">
        <v>137</v>
      </c>
      <c r="X27" s="61" t="s">
        <v>137</v>
      </c>
      <c r="Y27" s="10"/>
      <c r="Z27" s="61">
        <v>0.12452107279693488</v>
      </c>
      <c r="AA27" s="61">
        <v>0.46306695879988213</v>
      </c>
      <c r="AB27" s="61" t="s">
        <v>137</v>
      </c>
      <c r="AD27" s="17" t="s">
        <v>12</v>
      </c>
      <c r="AE27" s="15">
        <v>0.29379401579840853</v>
      </c>
      <c r="AF27" s="15">
        <v>23</v>
      </c>
    </row>
    <row r="28" spans="1:32" x14ac:dyDescent="0.2">
      <c r="A28" s="41" t="s">
        <v>27</v>
      </c>
      <c r="B28" s="64">
        <v>71.3</v>
      </c>
      <c r="C28" s="64">
        <v>86.958927400999997</v>
      </c>
      <c r="D28" s="64">
        <v>79.400000000000006</v>
      </c>
      <c r="E28" s="64">
        <v>1.28546540988</v>
      </c>
      <c r="F28" s="50">
        <v>10.106855630874634</v>
      </c>
      <c r="G28" s="50">
        <v>16.924446821212769</v>
      </c>
      <c r="H28" s="64">
        <v>75.003165006637573</v>
      </c>
      <c r="I28" s="46"/>
      <c r="J28" s="64">
        <v>71.3</v>
      </c>
      <c r="K28" s="64">
        <v>86.958927400999997</v>
      </c>
      <c r="L28" s="64">
        <v>79.400000000000006</v>
      </c>
      <c r="M28" s="64">
        <v>1.28546540988</v>
      </c>
      <c r="N28" s="64">
        <v>10.106855630874634</v>
      </c>
      <c r="O28" s="64">
        <v>16.924446821212769</v>
      </c>
      <c r="P28" s="64">
        <v>75.003165006637573</v>
      </c>
      <c r="Q28" s="2"/>
      <c r="R28" s="61">
        <v>0.59770114942528729</v>
      </c>
      <c r="S28" s="61">
        <v>0.75414938499990014</v>
      </c>
      <c r="T28" s="61">
        <v>0.63389830508474587</v>
      </c>
      <c r="U28" s="61">
        <v>0.40568558148046963</v>
      </c>
      <c r="V28" s="61">
        <v>0.50119163128851429</v>
      </c>
      <c r="W28" s="61">
        <v>0.65592935701623079</v>
      </c>
      <c r="X28" s="61">
        <v>0.99944912667491292</v>
      </c>
      <c r="Y28" s="10"/>
      <c r="Z28" s="61">
        <v>0.59770114942528729</v>
      </c>
      <c r="AA28" s="61">
        <v>0.59791109052170521</v>
      </c>
      <c r="AB28" s="61">
        <v>0.71885670499321941</v>
      </c>
      <c r="AD28" s="17" t="s">
        <v>27</v>
      </c>
      <c r="AE28" s="15">
        <v>0.63815631498007075</v>
      </c>
      <c r="AF28" s="15">
        <v>9</v>
      </c>
    </row>
    <row r="29" spans="1:32" x14ac:dyDescent="0.2">
      <c r="A29" s="41" t="s">
        <v>14</v>
      </c>
      <c r="B29" s="64">
        <v>70.900000000000006</v>
      </c>
      <c r="C29" s="64">
        <v>96.685527555999997</v>
      </c>
      <c r="D29" s="64">
        <v>82.3</v>
      </c>
      <c r="E29" s="64">
        <v>1.5794190427600001</v>
      </c>
      <c r="F29" s="50">
        <v>8.0416202545166016</v>
      </c>
      <c r="G29" s="50">
        <v>15.999048948287964</v>
      </c>
      <c r="H29" s="64">
        <v>70.742446184158325</v>
      </c>
      <c r="I29" s="46"/>
      <c r="J29" s="64">
        <v>70.900000000000006</v>
      </c>
      <c r="K29" s="64">
        <v>96.685527555999997</v>
      </c>
      <c r="L29" s="64">
        <v>82.3</v>
      </c>
      <c r="M29" s="64">
        <v>1.5794190427600001</v>
      </c>
      <c r="N29" s="64">
        <v>8.0416202545166016</v>
      </c>
      <c r="O29" s="64">
        <v>15.999048948287964</v>
      </c>
      <c r="P29" s="64">
        <v>70.742446184158325</v>
      </c>
      <c r="Q29" s="2"/>
      <c r="R29" s="61">
        <v>0.5900383141762453</v>
      </c>
      <c r="S29" s="61">
        <v>0.96868860308994353</v>
      </c>
      <c r="T29" s="61">
        <v>0.73220338983050826</v>
      </c>
      <c r="U29" s="61">
        <v>0.67488919776131073</v>
      </c>
      <c r="V29" s="61">
        <v>0.60493863387059421</v>
      </c>
      <c r="W29" s="61">
        <v>0.71817112879159017</v>
      </c>
      <c r="X29" s="61">
        <v>0.89159353122928187</v>
      </c>
      <c r="Y29" s="10"/>
      <c r="Z29" s="61">
        <v>0.5900383141762453</v>
      </c>
      <c r="AA29" s="61">
        <v>0.79192706356058762</v>
      </c>
      <c r="AB29" s="61">
        <v>0.73823443129715549</v>
      </c>
      <c r="AD29" s="17" t="s">
        <v>14</v>
      </c>
      <c r="AE29" s="15">
        <v>0.70673326967799621</v>
      </c>
      <c r="AF29" s="15">
        <v>4</v>
      </c>
    </row>
    <row r="30" spans="1:32" x14ac:dyDescent="0.2">
      <c r="A30" s="41" t="s">
        <v>33</v>
      </c>
      <c r="B30" s="64" t="s">
        <v>137</v>
      </c>
      <c r="C30" s="64" t="s">
        <v>137</v>
      </c>
      <c r="D30" s="64" t="s">
        <v>137</v>
      </c>
      <c r="E30" s="64" t="s">
        <v>137</v>
      </c>
      <c r="F30" s="50">
        <v>4.5831620693206787</v>
      </c>
      <c r="G30" s="50">
        <v>19.22379732131958</v>
      </c>
      <c r="H30" s="64">
        <v>72.680085897445679</v>
      </c>
      <c r="I30" s="46"/>
      <c r="J30" s="64" t="s">
        <v>137</v>
      </c>
      <c r="K30" s="64" t="s">
        <v>137</v>
      </c>
      <c r="L30" s="64" t="s">
        <v>137</v>
      </c>
      <c r="M30" s="64" t="s">
        <v>137</v>
      </c>
      <c r="N30" s="64">
        <v>4.5831620693206787</v>
      </c>
      <c r="O30" s="64">
        <v>19.22379732131958</v>
      </c>
      <c r="P30" s="64">
        <v>72.680085897445679</v>
      </c>
      <c r="Q30" s="2"/>
      <c r="R30" s="61" t="s">
        <v>137</v>
      </c>
      <c r="S30" s="61" t="s">
        <v>137</v>
      </c>
      <c r="T30" s="61" t="s">
        <v>137</v>
      </c>
      <c r="U30" s="61" t="s">
        <v>137</v>
      </c>
      <c r="V30" s="61">
        <v>0.77867411912180839</v>
      </c>
      <c r="W30" s="61">
        <v>0.50127625779645779</v>
      </c>
      <c r="X30" s="61">
        <v>0.94064283341113863</v>
      </c>
      <c r="Y30" s="10"/>
      <c r="Z30" s="61" t="s">
        <v>137</v>
      </c>
      <c r="AA30" s="61" t="s">
        <v>137</v>
      </c>
      <c r="AB30" s="61">
        <v>0.74019773677646838</v>
      </c>
      <c r="AD30" s="17" t="s">
        <v>33</v>
      </c>
      <c r="AE30" s="15" t="s">
        <v>137</v>
      </c>
      <c r="AF30" s="15" t="s">
        <v>137</v>
      </c>
    </row>
    <row r="31" spans="1:32" x14ac:dyDescent="0.2">
      <c r="A31" s="41" t="s">
        <v>6</v>
      </c>
      <c r="B31" s="64">
        <v>40.1</v>
      </c>
      <c r="C31" s="64">
        <v>66.367510640999996</v>
      </c>
      <c r="D31" s="64">
        <v>74.599999999999994</v>
      </c>
      <c r="E31" s="64">
        <v>1.496</v>
      </c>
      <c r="F31" s="50">
        <v>16.433331370353699</v>
      </c>
      <c r="G31" s="50">
        <v>25.044715404510498</v>
      </c>
      <c r="H31" s="64">
        <v>54.846471548080444</v>
      </c>
      <c r="I31" s="46"/>
      <c r="J31" s="64">
        <v>40.1</v>
      </c>
      <c r="K31" s="64">
        <v>66.367510640999996</v>
      </c>
      <c r="L31" s="64">
        <v>74.599999999999994</v>
      </c>
      <c r="M31" s="64">
        <v>1.496</v>
      </c>
      <c r="N31" s="64">
        <v>16.433331370353699</v>
      </c>
      <c r="O31" s="64">
        <v>25.044715404510498</v>
      </c>
      <c r="P31" s="64">
        <v>54.846471548080444</v>
      </c>
      <c r="Q31" s="2"/>
      <c r="R31" s="61">
        <v>0</v>
      </c>
      <c r="S31" s="61">
        <v>0.29996535556946297</v>
      </c>
      <c r="T31" s="61">
        <v>0.47118644067796583</v>
      </c>
      <c r="U31" s="61">
        <v>0.59849378887433979</v>
      </c>
      <c r="V31" s="61">
        <v>0.18338141827702947</v>
      </c>
      <c r="W31" s="61">
        <v>0.10976438440956993</v>
      </c>
      <c r="X31" s="61">
        <v>0.48920372777231413</v>
      </c>
      <c r="Y31" s="10"/>
      <c r="Z31" s="61">
        <v>0</v>
      </c>
      <c r="AA31" s="61">
        <v>0.45654852837392285</v>
      </c>
      <c r="AB31" s="61">
        <v>0.26078317681963786</v>
      </c>
      <c r="AD31" s="17" t="s">
        <v>6</v>
      </c>
      <c r="AE31" s="15">
        <v>0.23911056839785358</v>
      </c>
      <c r="AF31" s="15">
        <v>24</v>
      </c>
    </row>
    <row r="32" spans="1:32" x14ac:dyDescent="0.2">
      <c r="A32" s="41" t="s">
        <v>19</v>
      </c>
      <c r="B32" s="64">
        <v>79.3</v>
      </c>
      <c r="C32" s="64">
        <v>91.041996045999994</v>
      </c>
      <c r="D32" s="64">
        <v>85.2</v>
      </c>
      <c r="E32" s="64">
        <v>1.51661063053</v>
      </c>
      <c r="F32" s="50" t="s">
        <v>137</v>
      </c>
      <c r="G32" s="50" t="s">
        <v>137</v>
      </c>
      <c r="H32" s="64" t="s">
        <v>137</v>
      </c>
      <c r="I32" s="46"/>
      <c r="J32" s="64">
        <v>79.3</v>
      </c>
      <c r="K32" s="64">
        <v>91.041996045999994</v>
      </c>
      <c r="L32" s="64">
        <v>85.2</v>
      </c>
      <c r="M32" s="64">
        <v>1.51661063053</v>
      </c>
      <c r="N32" s="64" t="s">
        <v>137</v>
      </c>
      <c r="O32" s="64" t="s">
        <v>137</v>
      </c>
      <c r="P32" s="64" t="s">
        <v>137</v>
      </c>
      <c r="Q32" s="2"/>
      <c r="R32" s="61">
        <v>0.75095785440613028</v>
      </c>
      <c r="S32" s="61">
        <v>0.84420946154740506</v>
      </c>
      <c r="T32" s="61">
        <v>0.83050847457627119</v>
      </c>
      <c r="U32" s="61">
        <v>0.61736906596529972</v>
      </c>
      <c r="V32" s="61" t="s">
        <v>137</v>
      </c>
      <c r="W32" s="61" t="s">
        <v>137</v>
      </c>
      <c r="X32" s="61" t="s">
        <v>137</v>
      </c>
      <c r="Y32" s="10"/>
      <c r="Z32" s="61">
        <v>0.75095785440613028</v>
      </c>
      <c r="AA32" s="61">
        <v>0.76402900069632518</v>
      </c>
      <c r="AB32" s="61" t="s">
        <v>137</v>
      </c>
      <c r="AD32" s="17" t="s">
        <v>19</v>
      </c>
      <c r="AE32" s="15">
        <v>0.75749342755122773</v>
      </c>
      <c r="AF32" s="15">
        <v>2</v>
      </c>
    </row>
    <row r="33" spans="1:32" x14ac:dyDescent="0.2">
      <c r="A33" s="41" t="s">
        <v>125</v>
      </c>
      <c r="B33" s="64">
        <v>54</v>
      </c>
      <c r="C33" s="64">
        <v>74.236909142000002</v>
      </c>
      <c r="D33" s="64">
        <v>74.099999999999994</v>
      </c>
      <c r="E33" s="64">
        <v>1.5011625986199999</v>
      </c>
      <c r="F33" s="50">
        <v>4.81223464012146</v>
      </c>
      <c r="G33" s="50">
        <v>19.264540076255798</v>
      </c>
      <c r="H33" s="64">
        <v>55.402636528015137</v>
      </c>
      <c r="I33" s="46"/>
      <c r="J33" s="64">
        <v>54</v>
      </c>
      <c r="K33" s="64">
        <v>74.236909142000002</v>
      </c>
      <c r="L33" s="64">
        <v>74.099999999999994</v>
      </c>
      <c r="M33" s="64">
        <v>1.5011625986199999</v>
      </c>
      <c r="N33" s="64">
        <v>4.81223464012146</v>
      </c>
      <c r="O33" s="64">
        <v>19.264540076255798</v>
      </c>
      <c r="P33" s="64">
        <v>55.402636528015137</v>
      </c>
      <c r="Q33" s="2"/>
      <c r="R33" s="61">
        <v>0.26628352490421453</v>
      </c>
      <c r="S33" s="61">
        <v>0.47354035344532669</v>
      </c>
      <c r="T33" s="61">
        <v>0.45423728813559294</v>
      </c>
      <c r="U33" s="61">
        <v>0.60322171213316822</v>
      </c>
      <c r="V33" s="61">
        <v>0.76716666923671972</v>
      </c>
      <c r="W33" s="61">
        <v>0.49853592163572669</v>
      </c>
      <c r="X33" s="61">
        <v>0.503282456638529</v>
      </c>
      <c r="Y33" s="10"/>
      <c r="Z33" s="61">
        <v>0.26628352490421453</v>
      </c>
      <c r="AA33" s="61">
        <v>0.51033311790469593</v>
      </c>
      <c r="AB33" s="61">
        <v>0.58966168250365847</v>
      </c>
      <c r="AD33" s="17" t="s">
        <v>7</v>
      </c>
      <c r="AE33" s="15">
        <v>0.45542610843752301</v>
      </c>
      <c r="AF33" s="15">
        <v>21</v>
      </c>
    </row>
    <row r="34" spans="1:32" x14ac:dyDescent="0.2">
      <c r="A34" s="41" t="s">
        <v>20</v>
      </c>
      <c r="B34" s="64">
        <v>71.400000000000006</v>
      </c>
      <c r="C34" s="64">
        <v>89.624920403999994</v>
      </c>
      <c r="D34" s="64">
        <v>78.7</v>
      </c>
      <c r="E34" s="64">
        <v>1.37054888656</v>
      </c>
      <c r="F34" s="50">
        <v>1.3781607151031494</v>
      </c>
      <c r="G34" s="50">
        <v>17.815640568733215</v>
      </c>
      <c r="H34" s="64">
        <v>58.533269166946411</v>
      </c>
      <c r="I34" s="46"/>
      <c r="J34" s="64">
        <v>71.400000000000006</v>
      </c>
      <c r="K34" s="64">
        <v>89.624920403999994</v>
      </c>
      <c r="L34" s="64">
        <v>78.7</v>
      </c>
      <c r="M34" s="64">
        <v>1.37054888656</v>
      </c>
      <c r="N34" s="64">
        <v>1.3781607151031494</v>
      </c>
      <c r="O34" s="64">
        <v>17.815640568733215</v>
      </c>
      <c r="P34" s="64">
        <v>58.533269166946411</v>
      </c>
      <c r="Q34" s="2"/>
      <c r="R34" s="61">
        <v>0.59961685823754807</v>
      </c>
      <c r="S34" s="61">
        <v>0.81295308261084054</v>
      </c>
      <c r="T34" s="61">
        <v>0.61016949152542377</v>
      </c>
      <c r="U34" s="61">
        <v>0.48360528393011737</v>
      </c>
      <c r="V34" s="61">
        <v>0.93967721231786994</v>
      </c>
      <c r="W34" s="61">
        <v>0.59598813663555439</v>
      </c>
      <c r="X34" s="61">
        <v>0.58253111430915716</v>
      </c>
      <c r="Y34" s="10"/>
      <c r="Z34" s="61">
        <v>0.59961685823754807</v>
      </c>
      <c r="AA34" s="61">
        <v>0.63557595268879385</v>
      </c>
      <c r="AB34" s="61">
        <v>0.70606548775419375</v>
      </c>
      <c r="AD34" s="17" t="s">
        <v>20</v>
      </c>
      <c r="AE34" s="15">
        <v>0.6470860995601786</v>
      </c>
      <c r="AF34" s="15">
        <v>7</v>
      </c>
    </row>
    <row r="35" spans="1:32" x14ac:dyDescent="0.2">
      <c r="A35" s="41" t="s">
        <v>15</v>
      </c>
      <c r="B35" s="64">
        <v>72.900000000000006</v>
      </c>
      <c r="C35" s="64">
        <v>60.014551918999999</v>
      </c>
      <c r="D35" s="64">
        <v>75.599999999999994</v>
      </c>
      <c r="E35" s="64" t="s">
        <v>137</v>
      </c>
      <c r="F35" s="50">
        <v>14.84217643737793</v>
      </c>
      <c r="G35" s="50">
        <v>20.043236017227173</v>
      </c>
      <c r="H35" s="64">
        <v>64.954018592834473</v>
      </c>
      <c r="I35" s="46"/>
      <c r="J35" s="64">
        <v>72.900000000000006</v>
      </c>
      <c r="K35" s="64">
        <v>60.014551918999999</v>
      </c>
      <c r="L35" s="64">
        <v>75.599999999999994</v>
      </c>
      <c r="M35" s="64" t="s">
        <v>137</v>
      </c>
      <c r="N35" s="64">
        <v>14.84217643737793</v>
      </c>
      <c r="O35" s="64">
        <v>20.043236017227173</v>
      </c>
      <c r="P35" s="64">
        <v>64.954018592834473</v>
      </c>
      <c r="Q35" s="2"/>
      <c r="R35" s="61">
        <v>0.62835249042145602</v>
      </c>
      <c r="S35" s="61">
        <v>0.15983840729807072</v>
      </c>
      <c r="T35" s="61">
        <v>0.50508474576271156</v>
      </c>
      <c r="U35" s="61" t="s">
        <v>137</v>
      </c>
      <c r="V35" s="61">
        <v>0.26331301194895007</v>
      </c>
      <c r="W35" s="61">
        <v>0.44616124425814285</v>
      </c>
      <c r="X35" s="61">
        <v>0.7450656023590837</v>
      </c>
      <c r="Y35" s="10"/>
      <c r="Z35" s="61">
        <v>0.62835249042145602</v>
      </c>
      <c r="AA35" s="61">
        <v>0.33246157653039116</v>
      </c>
      <c r="AB35" s="61">
        <v>0.48484661952205887</v>
      </c>
      <c r="AD35" s="17" t="s">
        <v>15</v>
      </c>
      <c r="AE35" s="15">
        <v>0.48188689549130204</v>
      </c>
      <c r="AF35" s="15">
        <v>18</v>
      </c>
    </row>
    <row r="36" spans="1:32" x14ac:dyDescent="0.2">
      <c r="A36" s="41" t="s">
        <v>3</v>
      </c>
      <c r="B36" s="64" t="s">
        <v>137</v>
      </c>
      <c r="C36" s="64" t="s">
        <v>137</v>
      </c>
      <c r="D36" s="64" t="s">
        <v>137</v>
      </c>
      <c r="E36" s="64" t="s">
        <v>137</v>
      </c>
      <c r="F36" s="50">
        <v>1.4404952526092529</v>
      </c>
      <c r="G36" s="50">
        <v>11.808875203132629</v>
      </c>
      <c r="H36" s="64">
        <v>44.392469525337219</v>
      </c>
      <c r="I36" s="46"/>
      <c r="J36" s="64" t="s">
        <v>137</v>
      </c>
      <c r="K36" s="64" t="s">
        <v>137</v>
      </c>
      <c r="L36" s="64" t="s">
        <v>137</v>
      </c>
      <c r="M36" s="64" t="s">
        <v>137</v>
      </c>
      <c r="N36" s="64">
        <v>1.4404952526092529</v>
      </c>
      <c r="O36" s="64">
        <v>11.808875203132629</v>
      </c>
      <c r="P36" s="64">
        <v>44.392469525337219</v>
      </c>
      <c r="Q36" s="2"/>
      <c r="R36" s="61" t="s">
        <v>137</v>
      </c>
      <c r="S36" s="61" t="s">
        <v>137</v>
      </c>
      <c r="T36" s="61" t="s">
        <v>137</v>
      </c>
      <c r="U36" s="61" t="s">
        <v>137</v>
      </c>
      <c r="V36" s="61">
        <v>0.93654583974037575</v>
      </c>
      <c r="W36" s="61">
        <v>1</v>
      </c>
      <c r="X36" s="61">
        <v>0.22457171145523802</v>
      </c>
      <c r="Y36" s="10"/>
      <c r="Z36" s="61" t="s">
        <v>137</v>
      </c>
      <c r="AA36" s="61" t="s">
        <v>137</v>
      </c>
      <c r="AB36" s="61">
        <v>0.72037251706520455</v>
      </c>
      <c r="AD36" s="17" t="s">
        <v>3</v>
      </c>
      <c r="AE36" s="15" t="s">
        <v>137</v>
      </c>
      <c r="AF36" s="15" t="s">
        <v>137</v>
      </c>
    </row>
    <row r="37" spans="1:32" x14ac:dyDescent="0.2">
      <c r="A37" s="41" t="s">
        <v>126</v>
      </c>
      <c r="B37" s="64" t="s">
        <v>137</v>
      </c>
      <c r="C37" s="64" t="s">
        <v>137</v>
      </c>
      <c r="D37" s="64" t="s">
        <v>137</v>
      </c>
      <c r="E37" s="64" t="s">
        <v>137</v>
      </c>
      <c r="F37" s="50">
        <v>12.8318190574646</v>
      </c>
      <c r="G37" s="50">
        <v>21.083471179008484</v>
      </c>
      <c r="H37" s="64">
        <v>65.985584259033203</v>
      </c>
      <c r="I37" s="46"/>
      <c r="J37" s="64" t="s">
        <v>137</v>
      </c>
      <c r="K37" s="64" t="s">
        <v>137</v>
      </c>
      <c r="L37" s="64" t="s">
        <v>137</v>
      </c>
      <c r="M37" s="64" t="s">
        <v>137</v>
      </c>
      <c r="N37" s="64">
        <v>12.8318190574646</v>
      </c>
      <c r="O37" s="64">
        <v>21.083471179008484</v>
      </c>
      <c r="P37" s="64">
        <v>65.985584259033203</v>
      </c>
      <c r="Q37" s="2"/>
      <c r="R37" s="61" t="s">
        <v>137</v>
      </c>
      <c r="S37" s="61" t="s">
        <v>137</v>
      </c>
      <c r="T37" s="61" t="s">
        <v>137</v>
      </c>
      <c r="U37" s="61" t="s">
        <v>137</v>
      </c>
      <c r="V37" s="61">
        <v>0.36430322094516365</v>
      </c>
      <c r="W37" s="61">
        <v>0.37619557713632368</v>
      </c>
      <c r="X37" s="61">
        <v>0.77117859732653682</v>
      </c>
      <c r="Y37" s="10"/>
      <c r="Z37" s="61" t="s">
        <v>137</v>
      </c>
      <c r="AA37" s="61" t="s">
        <v>137</v>
      </c>
      <c r="AB37" s="61">
        <v>0.50389246513600805</v>
      </c>
      <c r="AD37" s="17" t="s">
        <v>31</v>
      </c>
      <c r="AE37" s="15" t="s">
        <v>137</v>
      </c>
      <c r="AF37" s="15" t="s">
        <v>137</v>
      </c>
    </row>
    <row r="38" spans="1:32" x14ac:dyDescent="0.2">
      <c r="B38" s="10"/>
      <c r="C38" s="10"/>
      <c r="D38" s="10"/>
      <c r="E38" s="36"/>
      <c r="F38" s="36"/>
      <c r="G38" s="36"/>
      <c r="H38" s="36"/>
      <c r="J38" s="10"/>
      <c r="K38" s="10"/>
      <c r="L38" s="10"/>
      <c r="M38" s="36"/>
      <c r="N38" s="36"/>
      <c r="O38" s="36"/>
      <c r="P38" s="36"/>
      <c r="Q38" s="2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32" x14ac:dyDescent="0.2">
      <c r="A39" s="43" t="s">
        <v>57</v>
      </c>
      <c r="B39" s="1"/>
      <c r="C39" s="1"/>
      <c r="D39" s="1"/>
      <c r="E39" s="36"/>
      <c r="F39" s="36"/>
      <c r="G39" s="36"/>
      <c r="H39" s="36"/>
      <c r="J39" s="1"/>
      <c r="K39" s="1"/>
      <c r="L39" s="1"/>
      <c r="M39" s="36"/>
      <c r="N39" s="36"/>
      <c r="O39" s="36"/>
      <c r="P39" s="36"/>
      <c r="Q39" s="2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D39" s="1"/>
    </row>
    <row r="40" spans="1:32" x14ac:dyDescent="0.2">
      <c r="A40" s="35" t="s">
        <v>58</v>
      </c>
      <c r="B40" s="10">
        <v>-0.35248911382579717</v>
      </c>
      <c r="C40" s="10">
        <v>-0.80071242033815326</v>
      </c>
      <c r="D40" s="10">
        <v>-0.57475894372132541</v>
      </c>
      <c r="E40" s="10">
        <v>0.26595276404412926</v>
      </c>
      <c r="F40" s="10">
        <v>-0.81550854050816912</v>
      </c>
      <c r="G40" s="10">
        <v>-1.7069524673764783E-2</v>
      </c>
      <c r="H40" s="10">
        <v>-0.52581059718350209</v>
      </c>
      <c r="J40" s="10"/>
      <c r="K40" s="10"/>
      <c r="L40" s="10"/>
      <c r="M40" s="36"/>
      <c r="N40" s="36"/>
      <c r="O40" s="36"/>
      <c r="P40" s="36"/>
      <c r="Q40" s="2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32" x14ac:dyDescent="0.2">
      <c r="A41" s="35" t="s">
        <v>59</v>
      </c>
      <c r="B41" s="10">
        <v>0.18044273809510258</v>
      </c>
      <c r="C41" s="10">
        <v>-0.14468434930790686</v>
      </c>
      <c r="D41" s="10">
        <v>-4.4561728586797855E-2</v>
      </c>
      <c r="E41" s="10">
        <v>0.36561225533951669</v>
      </c>
      <c r="F41" s="10">
        <v>3.5335405129230502E-2</v>
      </c>
      <c r="G41" s="10">
        <v>0.21004721890788058</v>
      </c>
      <c r="H41" s="10">
        <v>-0.3092480104152262</v>
      </c>
      <c r="J41" s="10"/>
      <c r="K41" s="10"/>
      <c r="L41" s="10"/>
      <c r="M41" s="36"/>
      <c r="N41" s="36"/>
      <c r="O41" s="36"/>
      <c r="P41" s="36"/>
      <c r="Q41" s="2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32" x14ac:dyDescent="0.2">
      <c r="B42" s="10"/>
      <c r="C42" s="10"/>
      <c r="D42" s="10"/>
      <c r="E42" s="36"/>
      <c r="F42" s="36"/>
      <c r="G42" s="36"/>
      <c r="H42" s="36"/>
      <c r="J42" s="10"/>
      <c r="K42" s="10"/>
      <c r="L42" s="10"/>
      <c r="M42" s="36"/>
      <c r="N42" s="36"/>
      <c r="O42" s="36"/>
      <c r="P42" s="36"/>
      <c r="Q42" s="2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32" x14ac:dyDescent="0.2">
      <c r="B43" s="51" t="s">
        <v>61</v>
      </c>
    </row>
  </sheetData>
  <mergeCells count="10">
    <mergeCell ref="B1:H1"/>
    <mergeCell ref="J1:P1"/>
    <mergeCell ref="R1:X1"/>
    <mergeCell ref="Z1:AB1"/>
    <mergeCell ref="V2:X2"/>
    <mergeCell ref="C2:E2"/>
    <mergeCell ref="F2:H2"/>
    <mergeCell ref="S2:U2"/>
    <mergeCell ref="K2:M2"/>
    <mergeCell ref="N2:P2"/>
  </mergeCells>
  <conditionalFormatting sqref="B40:H40">
    <cfRule type="cellIs" dxfId="5" priority="2" operator="notBetween">
      <formula>-2</formula>
      <formula>2</formula>
    </cfRule>
  </conditionalFormatting>
  <conditionalFormatting sqref="B41:H41">
    <cfRule type="cellIs" dxfId="4" priority="1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W43"/>
  <sheetViews>
    <sheetView zoomScale="80" zoomScaleNormal="80" workbookViewId="0">
      <selection activeCell="Y15" sqref="Y15"/>
    </sheetView>
  </sheetViews>
  <sheetFormatPr defaultRowHeight="12.75" x14ac:dyDescent="0.2"/>
  <cols>
    <col min="1" max="1" width="8.42578125" style="4" customWidth="1"/>
    <col min="2" max="2" width="8.5703125" style="6" customWidth="1"/>
    <col min="3" max="3" width="13.28515625" style="6" customWidth="1"/>
    <col min="4" max="4" width="11.7109375" style="6" customWidth="1"/>
    <col min="5" max="5" width="12.5703125" style="6" customWidth="1"/>
    <col min="6" max="6" width="5" style="39" customWidth="1"/>
    <col min="7" max="7" width="8.5703125" style="6" customWidth="1"/>
    <col min="8" max="8" width="13.28515625" style="6" customWidth="1"/>
    <col min="9" max="9" width="11.7109375" style="6" customWidth="1"/>
    <col min="10" max="10" width="12.5703125" style="6" customWidth="1"/>
    <col min="11" max="11" width="3.7109375" style="3" customWidth="1"/>
    <col min="12" max="12" width="9.5703125" style="4" customWidth="1"/>
    <col min="13" max="13" width="13.28515625" style="4" customWidth="1"/>
    <col min="14" max="15" width="9" style="4" bestFit="1" customWidth="1"/>
    <col min="16" max="16" width="4" style="4" customWidth="1"/>
    <col min="17" max="17" width="9.140625" style="4" bestFit="1" customWidth="1"/>
    <col min="18" max="18" width="11" style="4" customWidth="1"/>
    <col min="19" max="19" width="5" style="10" customWidth="1"/>
    <col min="20" max="20" width="8.42578125" style="4" customWidth="1"/>
    <col min="21" max="21" width="9.140625" style="3"/>
    <col min="22" max="22" width="8.28515625" style="3" customWidth="1"/>
    <col min="23" max="16384" width="9.140625" style="3"/>
  </cols>
  <sheetData>
    <row r="1" spans="1:23" ht="13.9" customHeight="1" x14ac:dyDescent="0.2">
      <c r="A1" s="25"/>
      <c r="B1" s="117" t="s">
        <v>35</v>
      </c>
      <c r="C1" s="118"/>
      <c r="D1" s="118"/>
      <c r="E1" s="119"/>
      <c r="F1" s="37"/>
      <c r="G1" s="108" t="s">
        <v>54</v>
      </c>
      <c r="H1" s="109"/>
      <c r="I1" s="109"/>
      <c r="J1" s="110"/>
      <c r="L1" s="105" t="s">
        <v>34</v>
      </c>
      <c r="M1" s="106"/>
      <c r="N1" s="106"/>
      <c r="O1" s="107"/>
      <c r="Q1" s="114" t="s">
        <v>39</v>
      </c>
      <c r="R1" s="115"/>
      <c r="S1" s="115"/>
      <c r="T1" s="115"/>
    </row>
    <row r="2" spans="1:23" s="85" customFormat="1" ht="29.45" customHeight="1" x14ac:dyDescent="0.2">
      <c r="A2" s="83"/>
      <c r="B2" s="97" t="s">
        <v>85</v>
      </c>
      <c r="C2" s="98"/>
      <c r="D2" s="97" t="s">
        <v>88</v>
      </c>
      <c r="E2" s="98"/>
      <c r="F2" s="84"/>
      <c r="G2" s="97" t="s">
        <v>85</v>
      </c>
      <c r="H2" s="98"/>
      <c r="I2" s="97" t="s">
        <v>88</v>
      </c>
      <c r="J2" s="98"/>
      <c r="L2" s="97" t="s">
        <v>85</v>
      </c>
      <c r="M2" s="98"/>
      <c r="N2" s="97" t="s">
        <v>88</v>
      </c>
      <c r="O2" s="98"/>
      <c r="P2" s="86"/>
      <c r="Q2" s="90" t="s">
        <v>44</v>
      </c>
      <c r="R2" s="90" t="s">
        <v>45</v>
      </c>
      <c r="S2" s="87"/>
      <c r="T2" s="88"/>
      <c r="U2" s="89"/>
      <c r="V2" s="89"/>
    </row>
    <row r="3" spans="1:23" ht="111.6" customHeight="1" x14ac:dyDescent="0.2">
      <c r="A3" s="40"/>
      <c r="B3" s="13" t="s">
        <v>86</v>
      </c>
      <c r="C3" s="13" t="s">
        <v>87</v>
      </c>
      <c r="D3" s="13" t="s">
        <v>89</v>
      </c>
      <c r="E3" s="13" t="s">
        <v>90</v>
      </c>
      <c r="F3" s="38"/>
      <c r="G3" s="13" t="s">
        <v>86</v>
      </c>
      <c r="H3" s="13" t="s">
        <v>86</v>
      </c>
      <c r="I3" s="13" t="s">
        <v>89</v>
      </c>
      <c r="J3" s="13" t="s">
        <v>90</v>
      </c>
      <c r="K3" s="8"/>
      <c r="L3" s="13" t="s">
        <v>86</v>
      </c>
      <c r="M3" s="13" t="s">
        <v>87</v>
      </c>
      <c r="N3" s="13" t="s">
        <v>89</v>
      </c>
      <c r="O3" s="13" t="s">
        <v>90</v>
      </c>
      <c r="P3" s="7"/>
      <c r="Q3" s="13"/>
      <c r="R3" s="13"/>
      <c r="S3" s="11"/>
      <c r="T3" s="16"/>
      <c r="U3" s="21" t="s">
        <v>38</v>
      </c>
      <c r="V3" s="21" t="s">
        <v>40</v>
      </c>
    </row>
    <row r="4" spans="1:23" x14ac:dyDescent="0.2">
      <c r="A4" s="41" t="s">
        <v>32</v>
      </c>
      <c r="B4" s="14">
        <v>11.014225333929062</v>
      </c>
      <c r="C4" s="14">
        <v>11.166838556528091</v>
      </c>
      <c r="D4" s="14" t="s">
        <v>137</v>
      </c>
      <c r="E4" s="14" t="s">
        <v>137</v>
      </c>
      <c r="G4" s="14">
        <v>11.014225333929062</v>
      </c>
      <c r="H4" s="14">
        <v>11.166838556528091</v>
      </c>
      <c r="I4" s="14" t="s">
        <v>137</v>
      </c>
      <c r="J4" s="59" t="s">
        <v>137</v>
      </c>
      <c r="L4" s="61">
        <v>0.6016462602674999</v>
      </c>
      <c r="M4" s="61">
        <v>0.12932694871246603</v>
      </c>
      <c r="N4" s="61" t="s">
        <v>137</v>
      </c>
      <c r="O4" s="61" t="s">
        <v>137</v>
      </c>
      <c r="Q4" s="12">
        <v>0.36548660448998294</v>
      </c>
      <c r="R4" s="12" t="s">
        <v>137</v>
      </c>
      <c r="T4" s="17" t="s">
        <v>32</v>
      </c>
      <c r="U4" s="31">
        <v>0.36548660448998294</v>
      </c>
      <c r="V4" s="31">
        <v>27</v>
      </c>
      <c r="W4" s="23"/>
    </row>
    <row r="5" spans="1:23" x14ac:dyDescent="0.2">
      <c r="A5" s="41" t="s">
        <v>22</v>
      </c>
      <c r="B5" s="14">
        <v>14.168539643287659</v>
      </c>
      <c r="C5" s="14">
        <v>10.958679765462875</v>
      </c>
      <c r="D5" s="14">
        <v>37.5</v>
      </c>
      <c r="E5" s="14">
        <v>53.945732784999997</v>
      </c>
      <c r="G5" s="14">
        <v>14.168539643287659</v>
      </c>
      <c r="H5" s="14">
        <v>10.958679765462875</v>
      </c>
      <c r="I5" s="14">
        <v>37.5</v>
      </c>
      <c r="J5" s="59">
        <v>53.945732784999997</v>
      </c>
      <c r="L5" s="61">
        <v>0.43325969953592414</v>
      </c>
      <c r="M5" s="61">
        <v>0.12386502367351926</v>
      </c>
      <c r="N5" s="61">
        <v>0.78499999999999992</v>
      </c>
      <c r="O5" s="61">
        <v>0.91766295372496709</v>
      </c>
      <c r="Q5" s="12">
        <v>0.2785623616047217</v>
      </c>
      <c r="R5" s="12">
        <v>0.85133147686248356</v>
      </c>
      <c r="T5" s="17" t="s">
        <v>22</v>
      </c>
      <c r="U5" s="31">
        <v>0.56494691923360263</v>
      </c>
      <c r="V5" s="31">
        <v>9</v>
      </c>
      <c r="W5" s="23" t="s">
        <v>51</v>
      </c>
    </row>
    <row r="6" spans="1:23" x14ac:dyDescent="0.2">
      <c r="A6" s="41" t="s">
        <v>23</v>
      </c>
      <c r="B6" s="14">
        <v>18.003278970718384</v>
      </c>
      <c r="C6" s="14">
        <v>9.8874926567077637</v>
      </c>
      <c r="D6" s="14">
        <v>18.7</v>
      </c>
      <c r="E6" s="14">
        <v>35.135916371</v>
      </c>
      <c r="G6" s="14">
        <v>18.003278970718384</v>
      </c>
      <c r="H6" s="14">
        <v>9.8874926567077637</v>
      </c>
      <c r="I6" s="14">
        <v>18.7</v>
      </c>
      <c r="J6" s="59">
        <v>35.135916371</v>
      </c>
      <c r="L6" s="61">
        <v>0.228550053216792</v>
      </c>
      <c r="M6" s="61">
        <v>9.5757905733573637E-2</v>
      </c>
      <c r="N6" s="61">
        <v>0.315</v>
      </c>
      <c r="O6" s="61">
        <v>0.54943136160795125</v>
      </c>
      <c r="Q6" s="12">
        <v>0.16215397947518281</v>
      </c>
      <c r="R6" s="12">
        <v>0.43221568080397565</v>
      </c>
      <c r="T6" s="17" t="s">
        <v>23</v>
      </c>
      <c r="U6" s="31">
        <v>0.29718483013957925</v>
      </c>
      <c r="V6" s="31">
        <v>30</v>
      </c>
      <c r="W6" s="23" t="s">
        <v>52</v>
      </c>
    </row>
    <row r="7" spans="1:23" x14ac:dyDescent="0.2">
      <c r="A7" s="41" t="s">
        <v>30</v>
      </c>
      <c r="B7" s="14">
        <v>11.947286874055862</v>
      </c>
      <c r="C7" s="14">
        <v>17.902213335037231</v>
      </c>
      <c r="D7" s="14" t="s">
        <v>137</v>
      </c>
      <c r="E7" s="14" t="s">
        <v>137</v>
      </c>
      <c r="G7" s="14">
        <v>11.947286874055862</v>
      </c>
      <c r="H7" s="14">
        <v>17.902213335037231</v>
      </c>
      <c r="I7" s="14" t="s">
        <v>137</v>
      </c>
      <c r="J7" s="59" t="s">
        <v>137</v>
      </c>
      <c r="L7" s="61">
        <v>0.55183669524517109</v>
      </c>
      <c r="M7" s="61">
        <v>0.30605795277514741</v>
      </c>
      <c r="N7" s="61" t="s">
        <v>137</v>
      </c>
      <c r="O7" s="61" t="s">
        <v>137</v>
      </c>
      <c r="Q7" s="12">
        <v>0.42894732401015923</v>
      </c>
      <c r="R7" s="12" t="s">
        <v>137</v>
      </c>
      <c r="T7" s="17" t="s">
        <v>30</v>
      </c>
      <c r="U7" s="31">
        <v>0.42894732401015923</v>
      </c>
      <c r="V7" s="31">
        <v>20</v>
      </c>
    </row>
    <row r="8" spans="1:23" x14ac:dyDescent="0.2">
      <c r="A8" s="41" t="s">
        <v>28</v>
      </c>
      <c r="B8" s="14" t="s">
        <v>137</v>
      </c>
      <c r="C8" s="14" t="s">
        <v>137</v>
      </c>
      <c r="D8" s="14">
        <v>34.700000000000003</v>
      </c>
      <c r="E8" s="14">
        <v>23.121779497999999</v>
      </c>
      <c r="G8" s="14" t="s">
        <v>137</v>
      </c>
      <c r="H8" s="14" t="s">
        <v>137</v>
      </c>
      <c r="I8" s="14">
        <v>34.700000000000003</v>
      </c>
      <c r="J8" s="59">
        <v>23.121779497999999</v>
      </c>
      <c r="L8" s="61" t="s">
        <v>137</v>
      </c>
      <c r="M8" s="61" t="s">
        <v>137</v>
      </c>
      <c r="N8" s="61">
        <v>0.71500000000000008</v>
      </c>
      <c r="O8" s="61">
        <v>0.31423583118460285</v>
      </c>
      <c r="Q8" s="12" t="s">
        <v>137</v>
      </c>
      <c r="R8" s="12">
        <v>0.51461791559230141</v>
      </c>
      <c r="T8" s="17" t="s">
        <v>28</v>
      </c>
      <c r="U8" s="31">
        <v>0.51461791559230141</v>
      </c>
      <c r="V8" s="31">
        <v>11</v>
      </c>
    </row>
    <row r="9" spans="1:23" x14ac:dyDescent="0.2">
      <c r="A9" s="41" t="s">
        <v>29</v>
      </c>
      <c r="B9" s="14">
        <v>12.081266939640045</v>
      </c>
      <c r="C9" s="14">
        <v>29.161494970321655</v>
      </c>
      <c r="D9" s="14" t="s">
        <v>137</v>
      </c>
      <c r="E9" s="14" t="s">
        <v>137</v>
      </c>
      <c r="G9" s="14">
        <v>12.081266939640045</v>
      </c>
      <c r="H9" s="14">
        <v>29.161494970321655</v>
      </c>
      <c r="I9" s="14" t="s">
        <v>137</v>
      </c>
      <c r="J9" s="59" t="s">
        <v>137</v>
      </c>
      <c r="L9" s="61">
        <v>0.54468444590103426</v>
      </c>
      <c r="M9" s="61">
        <v>0.60149275987414852</v>
      </c>
      <c r="N9" s="61" t="s">
        <v>137</v>
      </c>
      <c r="O9" s="61" t="s">
        <v>137</v>
      </c>
      <c r="Q9" s="12">
        <v>0.57308860288759145</v>
      </c>
      <c r="R9" s="12" t="s">
        <v>137</v>
      </c>
      <c r="T9" s="17" t="s">
        <v>29</v>
      </c>
      <c r="U9" s="31">
        <v>0.57308860288759145</v>
      </c>
      <c r="V9" s="31">
        <v>7</v>
      </c>
    </row>
    <row r="10" spans="1:23" x14ac:dyDescent="0.2">
      <c r="A10" s="41" t="s">
        <v>123</v>
      </c>
      <c r="B10" s="14">
        <v>6.8602763116359711</v>
      </c>
      <c r="C10" s="14">
        <v>9.34886634349823</v>
      </c>
      <c r="D10" s="14">
        <v>16.8</v>
      </c>
      <c r="E10" s="14">
        <v>23.782990607999999</v>
      </c>
      <c r="G10" s="14">
        <v>6.8602763116359711</v>
      </c>
      <c r="H10" s="14">
        <v>9.34886634349823</v>
      </c>
      <c r="I10" s="14">
        <v>16.8</v>
      </c>
      <c r="J10" s="59">
        <v>23.782990607999999</v>
      </c>
      <c r="L10" s="61">
        <v>0.82339625748336276</v>
      </c>
      <c r="M10" s="61">
        <v>8.1624769526835075E-2</v>
      </c>
      <c r="N10" s="61">
        <v>0.26750000000000002</v>
      </c>
      <c r="O10" s="61">
        <v>0.32718007340376337</v>
      </c>
      <c r="Q10" s="12">
        <v>0.45251051350509891</v>
      </c>
      <c r="R10" s="12">
        <v>0.29734003670188169</v>
      </c>
      <c r="T10" s="17" t="s">
        <v>4</v>
      </c>
      <c r="U10" s="31">
        <v>0.37492527510349027</v>
      </c>
      <c r="V10" s="31">
        <v>25</v>
      </c>
    </row>
    <row r="11" spans="1:23" x14ac:dyDescent="0.2">
      <c r="A11" s="41" t="s">
        <v>25</v>
      </c>
      <c r="B11" s="14">
        <v>13.757532835006714</v>
      </c>
      <c r="C11" s="14">
        <v>11.189929395914078</v>
      </c>
      <c r="D11" s="14">
        <v>18.899999999999999</v>
      </c>
      <c r="E11" s="14">
        <v>24.014681785000001</v>
      </c>
      <c r="G11" s="14">
        <v>13.757532835006714</v>
      </c>
      <c r="H11" s="14">
        <v>11.189929395914078</v>
      </c>
      <c r="I11" s="14">
        <v>18.899999999999999</v>
      </c>
      <c r="J11" s="59">
        <v>24.014681785000001</v>
      </c>
      <c r="L11" s="61">
        <v>0.45520044991655539</v>
      </c>
      <c r="M11" s="61">
        <v>0.1299328344075511</v>
      </c>
      <c r="N11" s="61">
        <v>0.31999999999999995</v>
      </c>
      <c r="O11" s="61">
        <v>0.33171579077114161</v>
      </c>
      <c r="Q11" s="12">
        <v>0.29256664216205325</v>
      </c>
      <c r="R11" s="12">
        <v>0.32585789538557075</v>
      </c>
      <c r="T11" s="17" t="s">
        <v>25</v>
      </c>
      <c r="U11" s="31">
        <v>0.30921226877381203</v>
      </c>
      <c r="V11" s="31">
        <v>29</v>
      </c>
    </row>
    <row r="12" spans="1:23" x14ac:dyDescent="0.2">
      <c r="A12" s="41" t="s">
        <v>8</v>
      </c>
      <c r="B12" s="14">
        <v>9.7690559923648834</v>
      </c>
      <c r="C12" s="14">
        <v>20.851930975914001</v>
      </c>
      <c r="D12" s="14">
        <v>46.1</v>
      </c>
      <c r="E12" s="14">
        <v>43.235513326000003</v>
      </c>
      <c r="G12" s="14">
        <v>9.7690559923648834</v>
      </c>
      <c r="H12" s="14">
        <v>20.851930975914001</v>
      </c>
      <c r="I12" s="14">
        <v>46.1</v>
      </c>
      <c r="J12" s="59">
        <v>43.235513326000003</v>
      </c>
      <c r="L12" s="61">
        <v>0.66811705626025164</v>
      </c>
      <c r="M12" s="61">
        <v>0.38345625316919696</v>
      </c>
      <c r="N12" s="61">
        <v>1</v>
      </c>
      <c r="O12" s="61">
        <v>0.70799364720399316</v>
      </c>
      <c r="Q12" s="12">
        <v>0.5257866547147243</v>
      </c>
      <c r="R12" s="12">
        <v>0.85399682360199658</v>
      </c>
      <c r="T12" s="17" t="s">
        <v>8</v>
      </c>
      <c r="U12" s="31">
        <v>0.68989173915836044</v>
      </c>
      <c r="V12" s="31">
        <v>4</v>
      </c>
    </row>
    <row r="13" spans="1:23" x14ac:dyDescent="0.2">
      <c r="A13" s="41" t="s">
        <v>21</v>
      </c>
      <c r="B13" s="14">
        <v>8.197418600320816</v>
      </c>
      <c r="C13" s="14">
        <v>34.65457558631897</v>
      </c>
      <c r="D13" s="14">
        <v>30.8</v>
      </c>
      <c r="E13" s="14">
        <v>29.938552121000001</v>
      </c>
      <c r="G13" s="14">
        <v>8.197418600320816</v>
      </c>
      <c r="H13" s="14">
        <v>34.65457558631897</v>
      </c>
      <c r="I13" s="14">
        <v>30.8</v>
      </c>
      <c r="J13" s="59">
        <v>29.938552121000001</v>
      </c>
      <c r="L13" s="61">
        <v>0.75201567548734327</v>
      </c>
      <c r="M13" s="61">
        <v>0.74562692977365064</v>
      </c>
      <c r="N13" s="61">
        <v>0.61750000000000005</v>
      </c>
      <c r="O13" s="61">
        <v>0.44768482296735568</v>
      </c>
      <c r="Q13" s="12">
        <v>0.74882130263049695</v>
      </c>
      <c r="R13" s="12">
        <v>0.53259241148367786</v>
      </c>
      <c r="T13" s="17" t="s">
        <v>21</v>
      </c>
      <c r="U13" s="31">
        <v>0.64070685705708741</v>
      </c>
      <c r="V13" s="31">
        <v>5</v>
      </c>
    </row>
    <row r="14" spans="1:23" x14ac:dyDescent="0.2">
      <c r="A14" s="41" t="s">
        <v>9</v>
      </c>
      <c r="B14" s="14">
        <v>15.377245843410492</v>
      </c>
      <c r="C14" s="14">
        <v>15.24183452129364</v>
      </c>
      <c r="D14" s="14">
        <v>30.3</v>
      </c>
      <c r="E14" s="14" t="s">
        <v>137</v>
      </c>
      <c r="G14" s="14">
        <v>15.377245843410492</v>
      </c>
      <c r="H14" s="14">
        <v>15.24183452129364</v>
      </c>
      <c r="I14" s="14">
        <v>30.3</v>
      </c>
      <c r="J14" s="59" t="s">
        <v>137</v>
      </c>
      <c r="L14" s="61">
        <v>0.36873541311026292</v>
      </c>
      <c r="M14" s="61">
        <v>0.23625167852888168</v>
      </c>
      <c r="N14" s="61">
        <v>0.60500000000000009</v>
      </c>
      <c r="O14" s="61" t="s">
        <v>137</v>
      </c>
      <c r="Q14" s="12">
        <v>0.30249354581957233</v>
      </c>
      <c r="R14" s="12">
        <v>0.60500000000000009</v>
      </c>
      <c r="T14" s="17" t="s">
        <v>9</v>
      </c>
      <c r="U14" s="31">
        <v>0.45374677290978621</v>
      </c>
      <c r="V14" s="31">
        <v>17</v>
      </c>
    </row>
    <row r="15" spans="1:23" x14ac:dyDescent="0.2">
      <c r="A15" s="41" t="s">
        <v>10</v>
      </c>
      <c r="B15" s="14">
        <v>20.959869027137756</v>
      </c>
      <c r="C15" s="14">
        <v>20.255579054355621</v>
      </c>
      <c r="D15" s="14">
        <v>42.4</v>
      </c>
      <c r="E15" s="14">
        <v>41.074099558</v>
      </c>
      <c r="G15" s="14">
        <v>20.959869027137756</v>
      </c>
      <c r="H15" s="14">
        <v>20.255579054355621</v>
      </c>
      <c r="I15" s="14">
        <v>42.4</v>
      </c>
      <c r="J15" s="59">
        <v>41.074099558</v>
      </c>
      <c r="L15" s="61">
        <v>7.0718593740305202E-2</v>
      </c>
      <c r="M15" s="61">
        <v>0.36780844182423555</v>
      </c>
      <c r="N15" s="61">
        <v>0.90749999999999997</v>
      </c>
      <c r="O15" s="61">
        <v>0.66568059026092297</v>
      </c>
      <c r="Q15" s="12">
        <v>0.21926351778227038</v>
      </c>
      <c r="R15" s="12">
        <v>0.78659029513046153</v>
      </c>
      <c r="T15" s="17" t="s">
        <v>10</v>
      </c>
      <c r="U15" s="31">
        <v>0.50292690645636595</v>
      </c>
      <c r="V15" s="31">
        <v>13</v>
      </c>
    </row>
    <row r="16" spans="1:23" x14ac:dyDescent="0.2">
      <c r="A16" s="41" t="s">
        <v>24</v>
      </c>
      <c r="B16" s="14">
        <v>3.552033007144928</v>
      </c>
      <c r="C16" s="14">
        <v>6.2380742281675339</v>
      </c>
      <c r="D16" s="14">
        <v>27.4</v>
      </c>
      <c r="E16" s="14">
        <v>32.687650025000003</v>
      </c>
      <c r="G16" s="14">
        <v>3.552033007144928</v>
      </c>
      <c r="H16" s="14">
        <v>6.2380742281675339</v>
      </c>
      <c r="I16" s="14">
        <v>27.4</v>
      </c>
      <c r="J16" s="59">
        <v>32.687650025000003</v>
      </c>
      <c r="L16" s="61">
        <v>1</v>
      </c>
      <c r="M16" s="61">
        <v>0</v>
      </c>
      <c r="N16" s="61">
        <v>0.53249999999999997</v>
      </c>
      <c r="O16" s="61">
        <v>0.5015027165498801</v>
      </c>
      <c r="Q16" s="12">
        <v>0.5</v>
      </c>
      <c r="R16" s="12">
        <v>0.51700135827493998</v>
      </c>
      <c r="T16" s="17" t="s">
        <v>24</v>
      </c>
      <c r="U16" s="31">
        <v>0.50850067913746999</v>
      </c>
      <c r="V16" s="31">
        <v>12</v>
      </c>
    </row>
    <row r="17" spans="1:22" x14ac:dyDescent="0.2">
      <c r="A17" s="41" t="s">
        <v>16</v>
      </c>
      <c r="B17" s="14">
        <v>8.5327580571174622</v>
      </c>
      <c r="C17" s="14">
        <v>14.390374720096588</v>
      </c>
      <c r="D17" s="14">
        <v>26.7</v>
      </c>
      <c r="E17" s="14">
        <v>33.200353302000003</v>
      </c>
      <c r="G17" s="14">
        <v>8.5327580571174622</v>
      </c>
      <c r="H17" s="14">
        <v>14.390374720096588</v>
      </c>
      <c r="I17" s="14">
        <v>26.7</v>
      </c>
      <c r="J17" s="59">
        <v>33.200353302000003</v>
      </c>
      <c r="L17" s="61">
        <v>0.73411427053221567</v>
      </c>
      <c r="M17" s="61">
        <v>0.21391003451751842</v>
      </c>
      <c r="N17" s="61">
        <v>0.51500000000000001</v>
      </c>
      <c r="O17" s="61">
        <v>0.51153968553554252</v>
      </c>
      <c r="Q17" s="12">
        <v>0.47401215252486706</v>
      </c>
      <c r="R17" s="12">
        <v>0.51326984276777132</v>
      </c>
      <c r="T17" s="17" t="s">
        <v>16</v>
      </c>
      <c r="U17" s="31">
        <v>0.49364099764631919</v>
      </c>
      <c r="V17" s="31">
        <v>14</v>
      </c>
    </row>
    <row r="18" spans="1:22" x14ac:dyDescent="0.2">
      <c r="A18" s="41" t="s">
        <v>17</v>
      </c>
      <c r="B18" s="14">
        <v>10.94597727060318</v>
      </c>
      <c r="C18" s="14">
        <v>16.092488169670105</v>
      </c>
      <c r="D18" s="14">
        <v>8.6</v>
      </c>
      <c r="E18" s="14">
        <v>7.0701467163</v>
      </c>
      <c r="G18" s="14">
        <v>10.94597727060318</v>
      </c>
      <c r="H18" s="14">
        <v>16.092488169670105</v>
      </c>
      <c r="I18" s="14">
        <v>8.6</v>
      </c>
      <c r="J18" s="59">
        <v>7.0701467163</v>
      </c>
      <c r="L18" s="61">
        <v>0.60528954230377008</v>
      </c>
      <c r="M18" s="61">
        <v>0.25857216971622321</v>
      </c>
      <c r="N18" s="61">
        <v>6.25E-2</v>
      </c>
      <c r="O18" s="61">
        <v>0</v>
      </c>
      <c r="Q18" s="12">
        <v>0.43193085600999664</v>
      </c>
      <c r="R18" s="12">
        <v>3.125E-2</v>
      </c>
      <c r="T18" s="17" t="s">
        <v>17</v>
      </c>
      <c r="U18" s="31">
        <v>0.23159042800499832</v>
      </c>
      <c r="V18" s="31">
        <v>31</v>
      </c>
    </row>
    <row r="19" spans="1:22" x14ac:dyDescent="0.2">
      <c r="A19" s="41" t="s">
        <v>5</v>
      </c>
      <c r="B19" s="14" t="s">
        <v>137</v>
      </c>
      <c r="C19" s="14" t="s">
        <v>137</v>
      </c>
      <c r="D19" s="14">
        <v>12.2</v>
      </c>
      <c r="E19" s="14">
        <v>8.7642363594999999</v>
      </c>
      <c r="G19" s="14" t="s">
        <v>137</v>
      </c>
      <c r="H19" s="14" t="s">
        <v>137</v>
      </c>
      <c r="I19" s="14">
        <v>12.2</v>
      </c>
      <c r="J19" s="59">
        <v>8.7642363594999999</v>
      </c>
      <c r="L19" s="61" t="s">
        <v>137</v>
      </c>
      <c r="M19" s="61" t="s">
        <v>137</v>
      </c>
      <c r="N19" s="61">
        <v>0.1525</v>
      </c>
      <c r="O19" s="61">
        <v>3.3164455876357246E-2</v>
      </c>
      <c r="Q19" s="12" t="s">
        <v>137</v>
      </c>
      <c r="R19" s="12">
        <v>9.2832227938178621E-2</v>
      </c>
      <c r="T19" s="17" t="s">
        <v>5</v>
      </c>
      <c r="U19" s="31">
        <v>9.2832227938178621E-2</v>
      </c>
      <c r="V19" s="31">
        <v>34</v>
      </c>
    </row>
    <row r="20" spans="1:22" x14ac:dyDescent="0.2">
      <c r="A20" s="41" t="s">
        <v>11</v>
      </c>
      <c r="B20" s="14">
        <v>9.949987381696701</v>
      </c>
      <c r="C20" s="14">
        <v>10.755349695682526</v>
      </c>
      <c r="D20" s="14">
        <v>20.399999999999999</v>
      </c>
      <c r="E20" s="14" t="s">
        <v>137</v>
      </c>
      <c r="G20" s="14">
        <v>9.949987381696701</v>
      </c>
      <c r="H20" s="14">
        <v>10.755349695682526</v>
      </c>
      <c r="I20" s="14">
        <v>20.399999999999999</v>
      </c>
      <c r="J20" s="59" t="s">
        <v>137</v>
      </c>
      <c r="L20" s="61">
        <v>0.65845840737812233</v>
      </c>
      <c r="M20" s="61">
        <v>0.11852980053150869</v>
      </c>
      <c r="N20" s="61">
        <v>0.35749999999999998</v>
      </c>
      <c r="O20" s="61" t="s">
        <v>137</v>
      </c>
      <c r="Q20" s="12">
        <v>0.38849410395481554</v>
      </c>
      <c r="R20" s="12">
        <v>0.35749999999999998</v>
      </c>
      <c r="T20" s="17" t="s">
        <v>11</v>
      </c>
      <c r="U20" s="31">
        <v>0.37299705197740773</v>
      </c>
      <c r="V20" s="31">
        <v>26</v>
      </c>
    </row>
    <row r="21" spans="1:22" x14ac:dyDescent="0.2">
      <c r="A21" s="42" t="s">
        <v>2</v>
      </c>
      <c r="B21" s="14">
        <v>11.374904215335846</v>
      </c>
      <c r="C21" s="14">
        <v>18.671953678131104</v>
      </c>
      <c r="D21" s="14" t="s">
        <v>137</v>
      </c>
      <c r="E21" s="14" t="s">
        <v>137</v>
      </c>
      <c r="G21" s="14">
        <v>11.374904215335846</v>
      </c>
      <c r="H21" s="14">
        <v>18.671953678131104</v>
      </c>
      <c r="I21" s="14" t="s">
        <v>137</v>
      </c>
      <c r="J21" s="59" t="s">
        <v>137</v>
      </c>
      <c r="L21" s="61">
        <v>0.58239216241542191</v>
      </c>
      <c r="M21" s="61">
        <v>0.32625534166233927</v>
      </c>
      <c r="N21" s="61" t="s">
        <v>137</v>
      </c>
      <c r="O21" s="61" t="s">
        <v>137</v>
      </c>
      <c r="Q21" s="12">
        <v>0.45432375203888059</v>
      </c>
      <c r="R21" s="12" t="s">
        <v>137</v>
      </c>
      <c r="T21" s="18" t="s">
        <v>2</v>
      </c>
      <c r="U21" s="31">
        <v>0.45432375203888059</v>
      </c>
      <c r="V21" s="31">
        <v>16</v>
      </c>
    </row>
    <row r="22" spans="1:22" x14ac:dyDescent="0.2">
      <c r="A22" s="41" t="s">
        <v>18</v>
      </c>
      <c r="B22" s="14">
        <v>5.3072117269039154</v>
      </c>
      <c r="C22" s="14">
        <v>24.684050679206848</v>
      </c>
      <c r="D22" s="14">
        <v>14.3</v>
      </c>
      <c r="E22" s="14" t="s">
        <v>137</v>
      </c>
      <c r="G22" s="14">
        <v>5.3072117269039154</v>
      </c>
      <c r="H22" s="14">
        <v>24.684050679206848</v>
      </c>
      <c r="I22" s="14">
        <v>14.3</v>
      </c>
      <c r="J22" s="59" t="s">
        <v>137</v>
      </c>
      <c r="L22" s="61">
        <v>0.90630340571559487</v>
      </c>
      <c r="M22" s="61">
        <v>0.48400809848184012</v>
      </c>
      <c r="N22" s="61">
        <v>0.20500000000000002</v>
      </c>
      <c r="O22" s="61" t="s">
        <v>137</v>
      </c>
      <c r="Q22" s="12">
        <v>0.69515575209871749</v>
      </c>
      <c r="R22" s="12">
        <v>0.20500000000000002</v>
      </c>
      <c r="T22" s="17" t="s">
        <v>18</v>
      </c>
      <c r="U22" s="31">
        <v>0.45007787604935878</v>
      </c>
      <c r="V22" s="31">
        <v>18</v>
      </c>
    </row>
    <row r="23" spans="1:22" x14ac:dyDescent="0.2">
      <c r="A23" s="41" t="s">
        <v>0</v>
      </c>
      <c r="B23" s="14">
        <v>22.284610569477081</v>
      </c>
      <c r="C23" s="14">
        <v>13.779206573963165</v>
      </c>
      <c r="D23" s="14" t="s">
        <v>137</v>
      </c>
      <c r="E23" s="14" t="s">
        <v>137</v>
      </c>
      <c r="G23" s="14">
        <v>22.284610569477081</v>
      </c>
      <c r="H23" s="14">
        <v>13.779206573963165</v>
      </c>
      <c r="I23" s="14" t="s">
        <v>137</v>
      </c>
      <c r="J23" s="59" t="s">
        <v>137</v>
      </c>
      <c r="L23" s="61">
        <v>0</v>
      </c>
      <c r="M23" s="61">
        <v>0.19787345694474143</v>
      </c>
      <c r="N23" s="61" t="s">
        <v>137</v>
      </c>
      <c r="O23" s="61" t="s">
        <v>137</v>
      </c>
      <c r="Q23" s="12">
        <v>9.8936728472370714E-2</v>
      </c>
      <c r="R23" s="12" t="s">
        <v>137</v>
      </c>
      <c r="T23" s="17" t="s">
        <v>0</v>
      </c>
      <c r="U23" s="31">
        <v>9.8936728472370714E-2</v>
      </c>
      <c r="V23" s="31">
        <v>33</v>
      </c>
    </row>
    <row r="24" spans="1:22" x14ac:dyDescent="0.2">
      <c r="A24" s="41" t="s">
        <v>124</v>
      </c>
      <c r="B24" s="14">
        <v>16.027092933654785</v>
      </c>
      <c r="C24" s="14">
        <v>38.559532165527344</v>
      </c>
      <c r="D24" s="14" t="s">
        <v>137</v>
      </c>
      <c r="E24" s="14" t="s">
        <v>137</v>
      </c>
      <c r="G24" s="14">
        <v>16.027092933654785</v>
      </c>
      <c r="H24" s="14">
        <v>38.559532165527344</v>
      </c>
      <c r="I24" s="14" t="s">
        <v>137</v>
      </c>
      <c r="J24" s="59" t="s">
        <v>137</v>
      </c>
      <c r="L24" s="61">
        <v>0.33404466710470426</v>
      </c>
      <c r="M24" s="61">
        <v>0.84808995815132726</v>
      </c>
      <c r="N24" s="61" t="s">
        <v>137</v>
      </c>
      <c r="O24" s="61" t="s">
        <v>137</v>
      </c>
      <c r="Q24" s="12">
        <v>0.59106731262801571</v>
      </c>
      <c r="R24" s="12" t="s">
        <v>137</v>
      </c>
      <c r="T24" s="17" t="s">
        <v>1</v>
      </c>
      <c r="U24" s="31">
        <v>0.59106731262801571</v>
      </c>
      <c r="V24" s="31">
        <v>6</v>
      </c>
    </row>
    <row r="25" spans="1:22" x14ac:dyDescent="0.2">
      <c r="A25" s="41" t="s">
        <v>13</v>
      </c>
      <c r="B25" s="14">
        <v>12.492099404335022</v>
      </c>
      <c r="C25" s="14">
        <v>44.348958134651184</v>
      </c>
      <c r="D25" s="14">
        <v>9.9</v>
      </c>
      <c r="E25" s="14">
        <v>8.4777173432000001</v>
      </c>
      <c r="G25" s="14">
        <v>12.492099404335022</v>
      </c>
      <c r="H25" s="14">
        <v>44.348958134651184</v>
      </c>
      <c r="I25" s="14">
        <v>9.9</v>
      </c>
      <c r="J25" s="59">
        <v>8.4777173432000001</v>
      </c>
      <c r="L25" s="61">
        <v>0.52275300249299583</v>
      </c>
      <c r="M25" s="61">
        <v>1</v>
      </c>
      <c r="N25" s="61">
        <v>9.5000000000000015E-2</v>
      </c>
      <c r="O25" s="61">
        <v>2.7555397753630261E-2</v>
      </c>
      <c r="Q25" s="12">
        <v>0.76137650124649792</v>
      </c>
      <c r="R25" s="12">
        <v>6.127769887681514E-2</v>
      </c>
      <c r="T25" s="17" t="s">
        <v>13</v>
      </c>
      <c r="U25" s="31">
        <v>0.41132710006165651</v>
      </c>
      <c r="V25" s="31">
        <v>22</v>
      </c>
    </row>
    <row r="26" spans="1:22" x14ac:dyDescent="0.2">
      <c r="A26" s="41" t="s">
        <v>26</v>
      </c>
      <c r="B26" s="14" t="s">
        <v>137</v>
      </c>
      <c r="C26" s="14" t="s">
        <v>137</v>
      </c>
      <c r="D26" s="14">
        <v>38</v>
      </c>
      <c r="E26" s="14">
        <v>46.307004493000001</v>
      </c>
      <c r="G26" s="14" t="s">
        <v>137</v>
      </c>
      <c r="H26" s="14" t="s">
        <v>137</v>
      </c>
      <c r="I26" s="14">
        <v>38</v>
      </c>
      <c r="J26" s="59">
        <v>46.307004493000001</v>
      </c>
      <c r="L26" s="61" t="s">
        <v>137</v>
      </c>
      <c r="M26" s="61" t="s">
        <v>137</v>
      </c>
      <c r="N26" s="61">
        <v>0.79749999999999999</v>
      </c>
      <c r="O26" s="61">
        <v>0.76812289342863738</v>
      </c>
      <c r="Q26" s="12" t="s">
        <v>137</v>
      </c>
      <c r="R26" s="12">
        <v>0.78281144671431868</v>
      </c>
      <c r="T26" s="17" t="s">
        <v>26</v>
      </c>
      <c r="U26" s="31">
        <v>0.78281144671431868</v>
      </c>
      <c r="V26" s="31">
        <v>1</v>
      </c>
    </row>
    <row r="27" spans="1:22" x14ac:dyDescent="0.2">
      <c r="A27" s="41" t="s">
        <v>12</v>
      </c>
      <c r="B27" s="14" t="s">
        <v>137</v>
      </c>
      <c r="C27" s="14" t="s">
        <v>137</v>
      </c>
      <c r="D27" s="14">
        <v>24.9</v>
      </c>
      <c r="E27" s="14">
        <v>22.981253711000001</v>
      </c>
      <c r="G27" s="14" t="s">
        <v>137</v>
      </c>
      <c r="H27" s="14" t="s">
        <v>137</v>
      </c>
      <c r="I27" s="14">
        <v>24.9</v>
      </c>
      <c r="J27" s="59">
        <v>22.981253711000001</v>
      </c>
      <c r="L27" s="61" t="s">
        <v>137</v>
      </c>
      <c r="M27" s="61" t="s">
        <v>137</v>
      </c>
      <c r="N27" s="61">
        <v>0.46999999999999992</v>
      </c>
      <c r="O27" s="61">
        <v>0.31148481899279895</v>
      </c>
      <c r="Q27" s="12" t="s">
        <v>137</v>
      </c>
      <c r="R27" s="12">
        <v>0.39074240949639943</v>
      </c>
      <c r="T27" s="17" t="s">
        <v>12</v>
      </c>
      <c r="U27" s="31">
        <v>0.39074240949639943</v>
      </c>
      <c r="V27" s="31">
        <v>24</v>
      </c>
    </row>
    <row r="28" spans="1:22" x14ac:dyDescent="0.2">
      <c r="A28" s="41" t="s">
        <v>27</v>
      </c>
      <c r="B28" s="14">
        <v>8.5335500538349152</v>
      </c>
      <c r="C28" s="14">
        <v>22.257032990455627</v>
      </c>
      <c r="D28" s="14">
        <v>40.1</v>
      </c>
      <c r="E28" s="14">
        <v>49.013356631000001</v>
      </c>
      <c r="G28" s="14">
        <v>8.5335500538349152</v>
      </c>
      <c r="H28" s="14">
        <v>22.257032990455627</v>
      </c>
      <c r="I28" s="14">
        <v>40.1</v>
      </c>
      <c r="J28" s="59">
        <v>49.013356631000001</v>
      </c>
      <c r="L28" s="61">
        <v>0.73407199142167578</v>
      </c>
      <c r="M28" s="61">
        <v>0.42032503894675749</v>
      </c>
      <c r="N28" s="61">
        <v>0.85</v>
      </c>
      <c r="O28" s="61">
        <v>0.82110397174810967</v>
      </c>
      <c r="Q28" s="12">
        <v>0.57719851518421661</v>
      </c>
      <c r="R28" s="12">
        <v>0.83555198587405477</v>
      </c>
      <c r="T28" s="17" t="s">
        <v>27</v>
      </c>
      <c r="U28" s="31">
        <v>0.70637525052913563</v>
      </c>
      <c r="V28" s="31">
        <v>2</v>
      </c>
    </row>
    <row r="29" spans="1:22" x14ac:dyDescent="0.2">
      <c r="A29" s="41" t="s">
        <v>14</v>
      </c>
      <c r="B29" s="14">
        <v>9.1362819075584412</v>
      </c>
      <c r="C29" s="14">
        <v>8.9194163680076599</v>
      </c>
      <c r="D29" s="14">
        <v>35.5</v>
      </c>
      <c r="E29" s="14">
        <v>36.215238798000001</v>
      </c>
      <c r="G29" s="14">
        <v>9.1362819075584412</v>
      </c>
      <c r="H29" s="14">
        <v>8.9194163680076599</v>
      </c>
      <c r="I29" s="14">
        <v>35.5</v>
      </c>
      <c r="J29" s="59">
        <v>36.215238798000001</v>
      </c>
      <c r="L29" s="61">
        <v>0.70189639509928226</v>
      </c>
      <c r="M29" s="61">
        <v>7.0356335644683382E-2</v>
      </c>
      <c r="N29" s="61">
        <v>0.73499999999999999</v>
      </c>
      <c r="O29" s="61">
        <v>0.57056078716715031</v>
      </c>
      <c r="Q29" s="12">
        <v>0.3861263653719828</v>
      </c>
      <c r="R29" s="12">
        <v>0.6527803935835752</v>
      </c>
      <c r="T29" s="17" t="s">
        <v>14</v>
      </c>
      <c r="U29" s="31">
        <v>0.51945337947777903</v>
      </c>
      <c r="V29" s="31">
        <v>10</v>
      </c>
    </row>
    <row r="30" spans="1:22" x14ac:dyDescent="0.2">
      <c r="A30" s="41" t="s">
        <v>33</v>
      </c>
      <c r="B30" s="14">
        <v>10.803838819265366</v>
      </c>
      <c r="C30" s="14">
        <v>16.64709597826004</v>
      </c>
      <c r="D30" s="14" t="s">
        <v>137</v>
      </c>
      <c r="E30" s="14" t="s">
        <v>137</v>
      </c>
      <c r="G30" s="14">
        <v>10.803838819265366</v>
      </c>
      <c r="H30" s="14">
        <v>16.64709597826004</v>
      </c>
      <c r="I30" s="14" t="s">
        <v>137</v>
      </c>
      <c r="J30" s="59" t="s">
        <v>137</v>
      </c>
      <c r="L30" s="61">
        <v>0.6128773102371925</v>
      </c>
      <c r="M30" s="61">
        <v>0.27312464795185876</v>
      </c>
      <c r="N30" s="61" t="s">
        <v>137</v>
      </c>
      <c r="O30" s="61" t="s">
        <v>137</v>
      </c>
      <c r="Q30" s="12">
        <v>0.44300097909452563</v>
      </c>
      <c r="R30" s="12" t="s">
        <v>137</v>
      </c>
      <c r="T30" s="17" t="s">
        <v>33</v>
      </c>
      <c r="U30" s="31">
        <v>0.44300097909452563</v>
      </c>
      <c r="V30" s="31">
        <v>19</v>
      </c>
    </row>
    <row r="31" spans="1:22" x14ac:dyDescent="0.2">
      <c r="A31" s="41" t="s">
        <v>6</v>
      </c>
      <c r="B31" s="14">
        <v>13.076265156269073</v>
      </c>
      <c r="C31" s="14">
        <v>43.692377209663391</v>
      </c>
      <c r="D31" s="14">
        <v>13.6</v>
      </c>
      <c r="E31" s="14">
        <v>15.804774338</v>
      </c>
      <c r="G31" s="14">
        <v>13.076265156269073</v>
      </c>
      <c r="H31" s="14">
        <v>43.692377209663391</v>
      </c>
      <c r="I31" s="14">
        <v>13.6</v>
      </c>
      <c r="J31" s="59">
        <v>15.804774338</v>
      </c>
      <c r="L31" s="61">
        <v>0.49156851920497768</v>
      </c>
      <c r="M31" s="61">
        <v>0.98277182637382776</v>
      </c>
      <c r="N31" s="61">
        <v>0.1875</v>
      </c>
      <c r="O31" s="61">
        <v>0.17099400466736819</v>
      </c>
      <c r="Q31" s="12">
        <v>0.73717017278940267</v>
      </c>
      <c r="R31" s="12">
        <v>0.1792470023336841</v>
      </c>
      <c r="T31" s="17" t="s">
        <v>6</v>
      </c>
      <c r="U31" s="31">
        <v>0.45820858756154337</v>
      </c>
      <c r="V31" s="31">
        <v>15</v>
      </c>
    </row>
    <row r="32" spans="1:22" x14ac:dyDescent="0.2">
      <c r="A32" s="41" t="s">
        <v>19</v>
      </c>
      <c r="B32" s="14" t="s">
        <v>137</v>
      </c>
      <c r="C32" s="14" t="s">
        <v>137</v>
      </c>
      <c r="D32" s="14">
        <v>25.6</v>
      </c>
      <c r="E32" s="14">
        <v>25.502389362999999</v>
      </c>
      <c r="G32" s="14" t="s">
        <v>137</v>
      </c>
      <c r="H32" s="14" t="s">
        <v>137</v>
      </c>
      <c r="I32" s="14">
        <v>25.6</v>
      </c>
      <c r="J32" s="59">
        <v>25.502389362999999</v>
      </c>
      <c r="L32" s="61" t="s">
        <v>137</v>
      </c>
      <c r="M32" s="61" t="s">
        <v>137</v>
      </c>
      <c r="N32" s="61">
        <v>0.48749999999999999</v>
      </c>
      <c r="O32" s="61">
        <v>0.36083999475028045</v>
      </c>
      <c r="Q32" s="12" t="s">
        <v>137</v>
      </c>
      <c r="R32" s="12">
        <v>0.42416999737514022</v>
      </c>
      <c r="T32" s="17" t="s">
        <v>19</v>
      </c>
      <c r="U32" s="31">
        <v>0.42416999737514022</v>
      </c>
      <c r="V32" s="31">
        <v>21</v>
      </c>
    </row>
    <row r="33" spans="1:22" x14ac:dyDescent="0.2">
      <c r="A33" s="41" t="s">
        <v>125</v>
      </c>
      <c r="B33" s="14">
        <v>8.5930034518241882</v>
      </c>
      <c r="C33" s="14">
        <v>10.092922300100327</v>
      </c>
      <c r="D33" s="14">
        <v>21.1</v>
      </c>
      <c r="E33" s="14">
        <v>17.823771861000001</v>
      </c>
      <c r="G33" s="14">
        <v>8.5930034518241882</v>
      </c>
      <c r="H33" s="14">
        <v>10.092922300100327</v>
      </c>
      <c r="I33" s="14">
        <v>21.1</v>
      </c>
      <c r="J33" s="59">
        <v>17.823771861000001</v>
      </c>
      <c r="L33" s="61">
        <v>0.73089819444731696</v>
      </c>
      <c r="M33" s="61">
        <v>0.10114822005681645</v>
      </c>
      <c r="N33" s="61">
        <v>0.37500000000000006</v>
      </c>
      <c r="O33" s="61">
        <v>0.21051904074487351</v>
      </c>
      <c r="Q33" s="12">
        <v>0.41602320725206671</v>
      </c>
      <c r="R33" s="12">
        <v>0.2927595203724368</v>
      </c>
      <c r="T33" s="17" t="s">
        <v>7</v>
      </c>
      <c r="U33" s="31">
        <v>0.35439136381225178</v>
      </c>
      <c r="V33" s="31">
        <v>28</v>
      </c>
    </row>
    <row r="34" spans="1:22" x14ac:dyDescent="0.2">
      <c r="A34" s="41" t="s">
        <v>20</v>
      </c>
      <c r="B34" s="14">
        <v>13.981905579566956</v>
      </c>
      <c r="C34" s="14">
        <v>8.1238195300102234</v>
      </c>
      <c r="D34" s="14">
        <v>37.299999999999997</v>
      </c>
      <c r="E34" s="14">
        <v>24.399923057999999</v>
      </c>
      <c r="G34" s="14">
        <v>13.981905579566956</v>
      </c>
      <c r="H34" s="14">
        <v>8.1238195300102234</v>
      </c>
      <c r="I34" s="14">
        <v>37.299999999999997</v>
      </c>
      <c r="J34" s="59">
        <v>24.399923057999999</v>
      </c>
      <c r="L34" s="61">
        <v>0.44322277392329468</v>
      </c>
      <c r="M34" s="61">
        <v>4.9480492409200598E-2</v>
      </c>
      <c r="N34" s="61">
        <v>0.77999999999999992</v>
      </c>
      <c r="O34" s="61">
        <v>0.33925749156096918</v>
      </c>
      <c r="Q34" s="12">
        <v>0.24635163316624764</v>
      </c>
      <c r="R34" s="12">
        <v>0.55962874578048449</v>
      </c>
      <c r="T34" s="17" t="s">
        <v>20</v>
      </c>
      <c r="U34" s="31">
        <v>0.40299018947336607</v>
      </c>
      <c r="V34" s="31">
        <v>23</v>
      </c>
    </row>
    <row r="35" spans="1:22" x14ac:dyDescent="0.2">
      <c r="A35" s="41" t="s">
        <v>15</v>
      </c>
      <c r="B35" s="14">
        <v>11.934179812669754</v>
      </c>
      <c r="C35" s="14">
        <v>23.711274564266205</v>
      </c>
      <c r="D35" s="14">
        <v>38.6</v>
      </c>
      <c r="E35" s="14">
        <v>58.151631348999999</v>
      </c>
      <c r="G35" s="14">
        <v>11.934179812669754</v>
      </c>
      <c r="H35" s="14">
        <v>23.711274564266205</v>
      </c>
      <c r="I35" s="14">
        <v>38.6</v>
      </c>
      <c r="J35" s="59">
        <v>58.151631348999999</v>
      </c>
      <c r="L35" s="61">
        <v>0.55253638867190302</v>
      </c>
      <c r="M35" s="61">
        <v>0.45848320860188779</v>
      </c>
      <c r="N35" s="61">
        <v>0.8125</v>
      </c>
      <c r="O35" s="61">
        <v>1</v>
      </c>
      <c r="Q35" s="12">
        <v>0.50550979863689538</v>
      </c>
      <c r="R35" s="12">
        <v>0.90625</v>
      </c>
      <c r="T35" s="17" t="s">
        <v>15</v>
      </c>
      <c r="U35" s="31">
        <v>0.70587989931844763</v>
      </c>
      <c r="V35" s="31">
        <v>3</v>
      </c>
    </row>
    <row r="36" spans="1:22" x14ac:dyDescent="0.2">
      <c r="A36" s="41" t="s">
        <v>3</v>
      </c>
      <c r="B36" s="14">
        <v>16.114287078380585</v>
      </c>
      <c r="C36" s="14">
        <v>16.238288581371307</v>
      </c>
      <c r="D36" s="14">
        <v>6.1</v>
      </c>
      <c r="E36" s="14" t="s">
        <v>137</v>
      </c>
      <c r="G36" s="14">
        <v>16.114287078380585</v>
      </c>
      <c r="H36" s="14">
        <v>16.238288581371307</v>
      </c>
      <c r="I36" s="14">
        <v>6.1</v>
      </c>
      <c r="J36" s="59" t="s">
        <v>137</v>
      </c>
      <c r="L36" s="61">
        <v>0.32938998760661253</v>
      </c>
      <c r="M36" s="61">
        <v>0.26239785930292941</v>
      </c>
      <c r="N36" s="61">
        <v>0</v>
      </c>
      <c r="O36" s="61" t="s">
        <v>137</v>
      </c>
      <c r="Q36" s="12">
        <v>0.29589392345477095</v>
      </c>
      <c r="R36" s="12">
        <v>0</v>
      </c>
      <c r="T36" s="17" t="s">
        <v>3</v>
      </c>
      <c r="U36" s="31">
        <v>0.14794696172738547</v>
      </c>
      <c r="V36" s="31">
        <v>32</v>
      </c>
    </row>
    <row r="37" spans="1:22" x14ac:dyDescent="0.2">
      <c r="A37" s="41" t="s">
        <v>126</v>
      </c>
      <c r="B37" s="14">
        <v>11.302012205123901</v>
      </c>
      <c r="C37" s="14">
        <v>27.439162135124207</v>
      </c>
      <c r="D37" s="14" t="s">
        <v>137</v>
      </c>
      <c r="E37" s="14" t="s">
        <v>137</v>
      </c>
      <c r="G37" s="14">
        <v>11.302012205123901</v>
      </c>
      <c r="H37" s="14">
        <v>27.439162135124207</v>
      </c>
      <c r="I37" s="14" t="s">
        <v>137</v>
      </c>
      <c r="J37" s="59" t="s">
        <v>137</v>
      </c>
      <c r="L37" s="61">
        <v>0.58628335197379411</v>
      </c>
      <c r="M37" s="61">
        <v>0.55630008369734552</v>
      </c>
      <c r="N37" s="61" t="s">
        <v>137</v>
      </c>
      <c r="O37" s="61" t="s">
        <v>137</v>
      </c>
      <c r="Q37" s="12">
        <v>0.57129171783556987</v>
      </c>
      <c r="R37" s="12" t="s">
        <v>137</v>
      </c>
      <c r="T37" s="17" t="s">
        <v>31</v>
      </c>
      <c r="U37" s="31">
        <v>0.57129171783556987</v>
      </c>
      <c r="V37" s="31">
        <v>8</v>
      </c>
    </row>
    <row r="39" spans="1:22" x14ac:dyDescent="0.2">
      <c r="A39" s="43" t="s">
        <v>57</v>
      </c>
      <c r="T39" s="1"/>
    </row>
    <row r="40" spans="1:22" x14ac:dyDescent="0.2">
      <c r="A40" s="35" t="s">
        <v>58</v>
      </c>
      <c r="B40" s="6">
        <v>0.54645050089980629</v>
      </c>
      <c r="C40" s="6">
        <v>1.1225012559222936</v>
      </c>
      <c r="D40" s="6">
        <v>-4.8925612964215423E-2</v>
      </c>
      <c r="E40" s="6">
        <v>0.23093907091152627</v>
      </c>
    </row>
    <row r="41" spans="1:22" x14ac:dyDescent="0.2">
      <c r="A41" s="35" t="s">
        <v>59</v>
      </c>
      <c r="B41" s="6">
        <v>0.69636574214833358</v>
      </c>
      <c r="C41" s="6">
        <v>0.53726767439437273</v>
      </c>
      <c r="D41" s="6">
        <v>-1.1637608624191382</v>
      </c>
      <c r="E41" s="6">
        <v>-0.61713002102713999</v>
      </c>
    </row>
    <row r="43" spans="1:22" x14ac:dyDescent="0.2">
      <c r="B43" s="47" t="s">
        <v>60</v>
      </c>
    </row>
  </sheetData>
  <mergeCells count="10">
    <mergeCell ref="Q1:T1"/>
    <mergeCell ref="B1:E1"/>
    <mergeCell ref="B2:C2"/>
    <mergeCell ref="D2:E2"/>
    <mergeCell ref="L2:M2"/>
    <mergeCell ref="N2:O2"/>
    <mergeCell ref="G1:J1"/>
    <mergeCell ref="G2:H2"/>
    <mergeCell ref="I2:J2"/>
    <mergeCell ref="L1:O1"/>
  </mergeCells>
  <conditionalFormatting sqref="B40:D40">
    <cfRule type="cellIs" dxfId="3" priority="4" operator="notBetween">
      <formula>-2</formula>
      <formula>2</formula>
    </cfRule>
  </conditionalFormatting>
  <conditionalFormatting sqref="B41:D41">
    <cfRule type="cellIs" dxfId="2" priority="3" operator="notBetween">
      <formula>-3.5</formula>
      <formula>3.5</formula>
    </cfRule>
  </conditionalFormatting>
  <conditionalFormatting sqref="E40">
    <cfRule type="cellIs" dxfId="1" priority="2" operator="notBetween">
      <formula>-2</formula>
      <formula>2</formula>
    </cfRule>
  </conditionalFormatting>
  <conditionalFormatting sqref="E41">
    <cfRule type="cellIs" dxfId="0" priority="1" operator="notBetween">
      <formula>-3.5</formula>
      <formula>3.5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Urgency_data</vt:lpstr>
      <vt:lpstr>Financing_data</vt:lpstr>
      <vt:lpstr>Participation_data</vt:lpstr>
      <vt:lpstr>Inclusiveness_data</vt:lpstr>
      <vt:lpstr>Quality_data</vt:lpstr>
      <vt:lpstr>Alignment_data</vt:lpstr>
      <vt:lpstr>FlexiGuidance_data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VANDEWEYER Marieke</dc:creator>
  <cp:lastModifiedBy>VINDICS Anna</cp:lastModifiedBy>
  <dcterms:created xsi:type="dcterms:W3CDTF">2018-02-14T13:59:43Z</dcterms:created>
  <dcterms:modified xsi:type="dcterms:W3CDTF">2018-09-20T14:57:20Z</dcterms:modified>
</cp:coreProperties>
</file>