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liasilva\Desktop\Estudo\"/>
    </mc:Choice>
  </mc:AlternateContent>
  <bookViews>
    <workbookView xWindow="0" yWindow="0" windowWidth="20490" windowHeight="7635" tabRatio="906"/>
  </bookViews>
  <sheets>
    <sheet name="Principal" sheetId="1" r:id="rId1"/>
    <sheet name="Total_de_acoes" sheetId="2" r:id="rId2"/>
    <sheet name="Ticker" sheetId="3" r:id="rId3"/>
    <sheet name="Chatgpt" sheetId="4" r:id="rId4"/>
    <sheet name="Categorização" sheetId="5" r:id="rId5"/>
  </sheets>
  <calcPr calcId="152511"/>
</workbook>
</file>

<file path=xl/calcChain.xml><?xml version="1.0" encoding="utf-8"?>
<calcChain xmlns="http://schemas.openxmlformats.org/spreadsheetml/2006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G6" i="1"/>
  <c r="AE2" i="1"/>
  <c r="AG2" i="1" s="1"/>
  <c r="AG3" i="1"/>
  <c r="AG4" i="1"/>
  <c r="AG5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AB2" i="1"/>
  <c r="AA2" i="1"/>
  <c r="T2" i="1"/>
  <c r="U2" i="1" s="1"/>
  <c r="V2" i="1" s="1"/>
  <c r="W2" i="1" s="1"/>
  <c r="X2" i="1" s="1"/>
  <c r="T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S2" i="1"/>
  <c r="R2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O2" i="1"/>
  <c r="N2" i="1"/>
  <c r="M2" i="1"/>
  <c r="L2" i="1"/>
  <c r="P2" i="1" s="1"/>
  <c r="AC3" i="1" l="1"/>
  <c r="AE3" i="1" s="1"/>
  <c r="AC4" i="1"/>
  <c r="AE4" i="1" s="1"/>
  <c r="AC5" i="1"/>
  <c r="AE5" i="1" s="1"/>
  <c r="AC6" i="1"/>
  <c r="AE6" i="1" s="1"/>
  <c r="AC7" i="1"/>
  <c r="AE7" i="1" s="1"/>
  <c r="AC8" i="1"/>
  <c r="AE8" i="1" s="1"/>
  <c r="AC9" i="1"/>
  <c r="AE9" i="1" s="1"/>
  <c r="AC10" i="1"/>
  <c r="AE10" i="1" s="1"/>
  <c r="AC11" i="1"/>
  <c r="AE11" i="1" s="1"/>
  <c r="AC12" i="1"/>
  <c r="AE12" i="1" s="1"/>
  <c r="AC13" i="1"/>
  <c r="AE13" i="1" s="1"/>
  <c r="AC14" i="1"/>
  <c r="AE14" i="1" s="1"/>
  <c r="AC15" i="1"/>
  <c r="AE15" i="1" s="1"/>
  <c r="AC16" i="1"/>
  <c r="AE16" i="1" s="1"/>
  <c r="AC17" i="1"/>
  <c r="AE17" i="1" s="1"/>
  <c r="AC18" i="1"/>
  <c r="AE18" i="1" s="1"/>
  <c r="AC19" i="1"/>
  <c r="AE19" i="1" s="1"/>
  <c r="AC20" i="1"/>
  <c r="AE20" i="1" s="1"/>
  <c r="AC21" i="1"/>
  <c r="AE21" i="1" s="1"/>
  <c r="AC22" i="1"/>
  <c r="AE22" i="1" s="1"/>
  <c r="AC23" i="1"/>
  <c r="AE23" i="1" s="1"/>
  <c r="AC24" i="1"/>
  <c r="AE24" i="1" s="1"/>
  <c r="AC25" i="1"/>
  <c r="AE25" i="1" s="1"/>
  <c r="AC26" i="1"/>
  <c r="AE26" i="1" s="1"/>
  <c r="AC27" i="1"/>
  <c r="AE27" i="1" s="1"/>
  <c r="AC28" i="1"/>
  <c r="AE28" i="1" s="1"/>
  <c r="AC29" i="1"/>
  <c r="AE29" i="1" s="1"/>
  <c r="AC30" i="1"/>
  <c r="AE30" i="1" s="1"/>
  <c r="AC31" i="1"/>
  <c r="AE31" i="1" s="1"/>
  <c r="AC32" i="1"/>
  <c r="AE32" i="1" s="1"/>
  <c r="AC33" i="1"/>
  <c r="AE33" i="1" s="1"/>
  <c r="AC34" i="1"/>
  <c r="AE34" i="1" s="1"/>
  <c r="AC35" i="1"/>
  <c r="AE35" i="1" s="1"/>
  <c r="AC36" i="1"/>
  <c r="AE36" i="1" s="1"/>
  <c r="AC37" i="1"/>
  <c r="AE37" i="1" s="1"/>
  <c r="AC38" i="1"/>
  <c r="AE38" i="1" s="1"/>
  <c r="AC39" i="1"/>
  <c r="AE39" i="1" s="1"/>
  <c r="AC40" i="1"/>
  <c r="AE40" i="1" s="1"/>
  <c r="AC41" i="1"/>
  <c r="AE41" i="1" s="1"/>
  <c r="AC42" i="1"/>
  <c r="AE42" i="1" s="1"/>
  <c r="AC43" i="1"/>
  <c r="AE43" i="1" s="1"/>
  <c r="AC44" i="1"/>
  <c r="AE44" i="1" s="1"/>
  <c r="AC45" i="1"/>
  <c r="AE45" i="1" s="1"/>
  <c r="AC46" i="1"/>
  <c r="AE46" i="1" s="1"/>
  <c r="AC47" i="1"/>
  <c r="AE47" i="1" s="1"/>
  <c r="AC48" i="1"/>
  <c r="AE48" i="1" s="1"/>
  <c r="AC49" i="1"/>
  <c r="AE49" i="1" s="1"/>
  <c r="AC50" i="1"/>
  <c r="AE50" i="1" s="1"/>
  <c r="AC51" i="1"/>
  <c r="AE51" i="1" s="1"/>
  <c r="AC52" i="1"/>
  <c r="AE52" i="1" s="1"/>
  <c r="AC53" i="1"/>
  <c r="AE53" i="1" s="1"/>
  <c r="AC54" i="1"/>
  <c r="AE54" i="1" s="1"/>
  <c r="AC55" i="1"/>
  <c r="AE55" i="1" s="1"/>
  <c r="AC56" i="1"/>
  <c r="AE56" i="1" s="1"/>
  <c r="AC57" i="1"/>
  <c r="AE57" i="1" s="1"/>
  <c r="AC58" i="1"/>
  <c r="AE58" i="1" s="1"/>
  <c r="AC59" i="1"/>
  <c r="AE59" i="1" s="1"/>
  <c r="AC60" i="1"/>
  <c r="AE60" i="1" s="1"/>
  <c r="AC61" i="1"/>
  <c r="AE61" i="1" s="1"/>
  <c r="AC62" i="1"/>
  <c r="AE62" i="1" s="1"/>
  <c r="AC63" i="1"/>
  <c r="AE63" i="1" s="1"/>
  <c r="AC64" i="1"/>
  <c r="AE64" i="1" s="1"/>
  <c r="AC65" i="1"/>
  <c r="AE65" i="1" s="1"/>
  <c r="AC66" i="1"/>
  <c r="AE66" i="1" s="1"/>
  <c r="AC67" i="1"/>
  <c r="AE67" i="1" s="1"/>
  <c r="AC68" i="1"/>
  <c r="AE68" i="1" s="1"/>
  <c r="AC69" i="1"/>
  <c r="AE69" i="1" s="1"/>
  <c r="AC70" i="1"/>
  <c r="AE70" i="1" s="1"/>
  <c r="AC71" i="1"/>
  <c r="AE71" i="1" s="1"/>
  <c r="AC72" i="1"/>
  <c r="AE72" i="1" s="1"/>
  <c r="AC73" i="1"/>
  <c r="AE73" i="1" s="1"/>
  <c r="AC74" i="1"/>
  <c r="AE74" i="1" s="1"/>
  <c r="AC75" i="1"/>
  <c r="AE75" i="1" s="1"/>
  <c r="AC76" i="1"/>
  <c r="AE76" i="1" s="1"/>
  <c r="AC77" i="1"/>
  <c r="AE77" i="1" s="1"/>
  <c r="AC78" i="1"/>
  <c r="AE78" i="1" s="1"/>
  <c r="AC79" i="1"/>
  <c r="AE79" i="1" s="1"/>
  <c r="AC80" i="1"/>
  <c r="AE80" i="1" s="1"/>
  <c r="AC81" i="1"/>
  <c r="AE81" i="1" s="1"/>
  <c r="AC82" i="1"/>
  <c r="AE82" i="1" s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60" i="1"/>
  <c r="AD62" i="1"/>
  <c r="AD63" i="1"/>
  <c r="AD64" i="1"/>
  <c r="AD70" i="1"/>
  <c r="AD71" i="1"/>
  <c r="AD79" i="1"/>
  <c r="AD80" i="1"/>
  <c r="AC2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L3" i="1"/>
  <c r="P3" i="1" s="1"/>
  <c r="L4" i="1"/>
  <c r="P4" i="1" s="1"/>
  <c r="L5" i="1"/>
  <c r="P5" i="1" s="1"/>
  <c r="L6" i="1"/>
  <c r="P6" i="1" s="1"/>
  <c r="L7" i="1"/>
  <c r="P7" i="1" s="1"/>
  <c r="L8" i="1"/>
  <c r="P8" i="1" s="1"/>
  <c r="L9" i="1"/>
  <c r="P9" i="1" s="1"/>
  <c r="L10" i="1"/>
  <c r="P10" i="1" s="1"/>
  <c r="L11" i="1"/>
  <c r="P11" i="1" s="1"/>
  <c r="L12" i="1"/>
  <c r="P12" i="1" s="1"/>
  <c r="L13" i="1"/>
  <c r="P13" i="1" s="1"/>
  <c r="L14" i="1"/>
  <c r="P14" i="1" s="1"/>
  <c r="L15" i="1"/>
  <c r="P15" i="1" s="1"/>
  <c r="L16" i="1"/>
  <c r="P16" i="1" s="1"/>
  <c r="L17" i="1"/>
  <c r="P17" i="1" s="1"/>
  <c r="L18" i="1"/>
  <c r="P18" i="1" s="1"/>
  <c r="L19" i="1"/>
  <c r="P19" i="1" s="1"/>
  <c r="L20" i="1"/>
  <c r="P20" i="1" s="1"/>
  <c r="L21" i="1"/>
  <c r="P21" i="1" s="1"/>
  <c r="L22" i="1"/>
  <c r="P22" i="1" s="1"/>
  <c r="L23" i="1"/>
  <c r="P23" i="1" s="1"/>
  <c r="L24" i="1"/>
  <c r="P24" i="1" s="1"/>
  <c r="L25" i="1"/>
  <c r="P25" i="1" s="1"/>
  <c r="L26" i="1"/>
  <c r="P26" i="1" s="1"/>
  <c r="L27" i="1"/>
  <c r="P27" i="1" s="1"/>
  <c r="L28" i="1"/>
  <c r="P28" i="1" s="1"/>
  <c r="L29" i="1"/>
  <c r="P29" i="1" s="1"/>
  <c r="L30" i="1"/>
  <c r="P30" i="1" s="1"/>
  <c r="L31" i="1"/>
  <c r="P31" i="1" s="1"/>
  <c r="L32" i="1"/>
  <c r="P32" i="1" s="1"/>
  <c r="L33" i="1"/>
  <c r="P33" i="1" s="1"/>
  <c r="L34" i="1"/>
  <c r="P34" i="1" s="1"/>
  <c r="L35" i="1"/>
  <c r="P35" i="1" s="1"/>
  <c r="L36" i="1"/>
  <c r="P36" i="1" s="1"/>
  <c r="L37" i="1"/>
  <c r="P37" i="1" s="1"/>
  <c r="L38" i="1"/>
  <c r="P38" i="1" s="1"/>
  <c r="L39" i="1"/>
  <c r="P39" i="1" s="1"/>
  <c r="L40" i="1"/>
  <c r="P40" i="1" s="1"/>
  <c r="L41" i="1"/>
  <c r="P41" i="1" s="1"/>
  <c r="L42" i="1"/>
  <c r="P42" i="1" s="1"/>
  <c r="L43" i="1"/>
  <c r="P43" i="1" s="1"/>
  <c r="L44" i="1"/>
  <c r="P44" i="1" s="1"/>
  <c r="L45" i="1"/>
  <c r="P45" i="1" s="1"/>
  <c r="L46" i="1"/>
  <c r="P46" i="1" s="1"/>
  <c r="L47" i="1"/>
  <c r="P47" i="1" s="1"/>
  <c r="L48" i="1"/>
  <c r="P48" i="1" s="1"/>
  <c r="L49" i="1"/>
  <c r="P49" i="1" s="1"/>
  <c r="L50" i="1"/>
  <c r="P50" i="1" s="1"/>
  <c r="L51" i="1"/>
  <c r="P51" i="1" s="1"/>
  <c r="L52" i="1"/>
  <c r="P52" i="1" s="1"/>
  <c r="L53" i="1"/>
  <c r="P53" i="1" s="1"/>
  <c r="L54" i="1"/>
  <c r="P54" i="1" s="1"/>
  <c r="L55" i="1"/>
  <c r="P55" i="1" s="1"/>
  <c r="L56" i="1"/>
  <c r="P56" i="1" s="1"/>
  <c r="L57" i="1"/>
  <c r="P57" i="1" s="1"/>
  <c r="L58" i="1"/>
  <c r="P58" i="1" s="1"/>
  <c r="L59" i="1"/>
  <c r="P59" i="1" s="1"/>
  <c r="L60" i="1"/>
  <c r="P60" i="1" s="1"/>
  <c r="L61" i="1"/>
  <c r="P61" i="1" s="1"/>
  <c r="L62" i="1"/>
  <c r="P62" i="1" s="1"/>
  <c r="L63" i="1"/>
  <c r="P63" i="1" s="1"/>
  <c r="L64" i="1"/>
  <c r="P64" i="1" s="1"/>
  <c r="L65" i="1"/>
  <c r="P65" i="1" s="1"/>
  <c r="L66" i="1"/>
  <c r="P66" i="1" s="1"/>
  <c r="L67" i="1"/>
  <c r="P67" i="1" s="1"/>
  <c r="L68" i="1"/>
  <c r="P68" i="1" s="1"/>
  <c r="L69" i="1"/>
  <c r="P69" i="1" s="1"/>
  <c r="L70" i="1"/>
  <c r="P70" i="1" s="1"/>
  <c r="L71" i="1"/>
  <c r="P71" i="1" s="1"/>
  <c r="L72" i="1"/>
  <c r="P72" i="1" s="1"/>
  <c r="L73" i="1"/>
  <c r="P73" i="1" s="1"/>
  <c r="L74" i="1"/>
  <c r="P74" i="1" s="1"/>
  <c r="L75" i="1"/>
  <c r="P75" i="1" s="1"/>
  <c r="L76" i="1"/>
  <c r="P76" i="1" s="1"/>
  <c r="L77" i="1"/>
  <c r="P77" i="1" s="1"/>
  <c r="L78" i="1"/>
  <c r="P78" i="1" s="1"/>
  <c r="L79" i="1"/>
  <c r="P79" i="1" s="1"/>
  <c r="L80" i="1"/>
  <c r="P80" i="1" s="1"/>
  <c r="L81" i="1"/>
  <c r="P81" i="1" s="1"/>
  <c r="L82" i="1"/>
  <c r="P82" i="1" s="1"/>
  <c r="AD69" i="1" l="1"/>
  <c r="AD61" i="1"/>
  <c r="AD77" i="1"/>
  <c r="AD59" i="1"/>
  <c r="AD67" i="1"/>
  <c r="AD75" i="1"/>
  <c r="AD72" i="1"/>
  <c r="AD78" i="1"/>
  <c r="AD74" i="1"/>
  <c r="AD66" i="1"/>
  <c r="AD82" i="1"/>
  <c r="U40" i="1"/>
  <c r="U16" i="1"/>
  <c r="U68" i="1"/>
  <c r="U81" i="1"/>
  <c r="U73" i="1"/>
  <c r="U65" i="1"/>
  <c r="U57" i="1"/>
  <c r="U49" i="1"/>
  <c r="U41" i="1"/>
  <c r="U33" i="1"/>
  <c r="U25" i="1"/>
  <c r="U17" i="1"/>
  <c r="U9" i="1"/>
  <c r="U80" i="1"/>
  <c r="U56" i="1"/>
  <c r="U8" i="1"/>
  <c r="U79" i="1"/>
  <c r="U71" i="1"/>
  <c r="U63" i="1"/>
  <c r="U55" i="1"/>
  <c r="U47" i="1"/>
  <c r="U39" i="1"/>
  <c r="U31" i="1"/>
  <c r="U23" i="1"/>
  <c r="U15" i="1"/>
  <c r="U7" i="1"/>
  <c r="AD81" i="1"/>
  <c r="AD73" i="1"/>
  <c r="U32" i="1"/>
  <c r="U78" i="1"/>
  <c r="U70" i="1"/>
  <c r="U62" i="1"/>
  <c r="U54" i="1"/>
  <c r="U46" i="1"/>
  <c r="U38" i="1"/>
  <c r="U30" i="1"/>
  <c r="U22" i="1"/>
  <c r="U14" i="1"/>
  <c r="U6" i="1"/>
  <c r="U24" i="1"/>
  <c r="U77" i="1"/>
  <c r="U69" i="1"/>
  <c r="U61" i="1"/>
  <c r="U53" i="1"/>
  <c r="U45" i="1"/>
  <c r="U37" i="1"/>
  <c r="U29" i="1"/>
  <c r="U21" i="1"/>
  <c r="U13" i="1"/>
  <c r="U5" i="1"/>
  <c r="U64" i="1"/>
  <c r="U60" i="1"/>
  <c r="U52" i="1"/>
  <c r="U44" i="1"/>
  <c r="U36" i="1"/>
  <c r="U28" i="1"/>
  <c r="U20" i="1"/>
  <c r="U12" i="1"/>
  <c r="U4" i="1"/>
  <c r="U76" i="1"/>
  <c r="U75" i="1"/>
  <c r="U67" i="1"/>
  <c r="U51" i="1"/>
  <c r="U35" i="1"/>
  <c r="U19" i="1"/>
  <c r="U72" i="1"/>
  <c r="U48" i="1"/>
  <c r="U59" i="1"/>
  <c r="U43" i="1"/>
  <c r="U27" i="1"/>
  <c r="U11" i="1"/>
  <c r="U3" i="1"/>
  <c r="U82" i="1"/>
  <c r="U74" i="1"/>
  <c r="U66" i="1"/>
  <c r="U58" i="1"/>
  <c r="U50" i="1"/>
  <c r="U42" i="1"/>
  <c r="U34" i="1"/>
  <c r="U26" i="1"/>
  <c r="U18" i="1"/>
  <c r="U10" i="1"/>
  <c r="AD76" i="1"/>
  <c r="AD68" i="1"/>
  <c r="AD65" i="1"/>
  <c r="Y2" i="1"/>
  <c r="AD2" i="1"/>
  <c r="Y48" i="1" l="1"/>
  <c r="V48" i="1"/>
  <c r="W48" i="1" s="1"/>
  <c r="X48" i="1" s="1"/>
  <c r="Y64" i="1"/>
  <c r="V64" i="1"/>
  <c r="W64" i="1" s="1"/>
  <c r="X64" i="1" s="1"/>
  <c r="Y25" i="1"/>
  <c r="V25" i="1"/>
  <c r="W25" i="1" s="1"/>
  <c r="X25" i="1" s="1"/>
  <c r="Y10" i="1"/>
  <c r="V10" i="1"/>
  <c r="W10" i="1" s="1"/>
  <c r="X10" i="1" s="1"/>
  <c r="Y74" i="1"/>
  <c r="V74" i="1"/>
  <c r="W74" i="1" s="1"/>
  <c r="X74" i="1" s="1"/>
  <c r="Y72" i="1"/>
  <c r="V72" i="1"/>
  <c r="W72" i="1" s="1"/>
  <c r="X72" i="1" s="1"/>
  <c r="Y12" i="1"/>
  <c r="V12" i="1"/>
  <c r="W12" i="1" s="1"/>
  <c r="X12" i="1" s="1"/>
  <c r="Y5" i="1"/>
  <c r="V5" i="1"/>
  <c r="W5" i="1" s="1"/>
  <c r="X5" i="1" s="1"/>
  <c r="Y69" i="1"/>
  <c r="V69" i="1"/>
  <c r="W69" i="1" s="1"/>
  <c r="X69" i="1" s="1"/>
  <c r="Y46" i="1"/>
  <c r="V46" i="1"/>
  <c r="W46" i="1" s="1"/>
  <c r="X46" i="1" s="1"/>
  <c r="Y7" i="1"/>
  <c r="V7" i="1"/>
  <c r="W7" i="1" s="1"/>
  <c r="X7" i="1" s="1"/>
  <c r="Y71" i="1"/>
  <c r="V71" i="1"/>
  <c r="W71" i="1" s="1"/>
  <c r="X71" i="1" s="1"/>
  <c r="Y33" i="1"/>
  <c r="V33" i="1"/>
  <c r="W33" i="1" s="1"/>
  <c r="X33" i="1" s="1"/>
  <c r="Y16" i="1"/>
  <c r="V16" i="1"/>
  <c r="W16" i="1" s="1"/>
  <c r="X16" i="1" s="1"/>
  <c r="Y18" i="1"/>
  <c r="V18" i="1"/>
  <c r="W18" i="1" s="1"/>
  <c r="X18" i="1" s="1"/>
  <c r="Y82" i="1"/>
  <c r="V82" i="1"/>
  <c r="W82" i="1" s="1"/>
  <c r="X82" i="1" s="1"/>
  <c r="Y19" i="1"/>
  <c r="V19" i="1"/>
  <c r="W19" i="1" s="1"/>
  <c r="X19" i="1" s="1"/>
  <c r="Y20" i="1"/>
  <c r="V20" i="1"/>
  <c r="W20" i="1" s="1"/>
  <c r="X20" i="1" s="1"/>
  <c r="Y13" i="1"/>
  <c r="V13" i="1"/>
  <c r="W13" i="1" s="1"/>
  <c r="X13" i="1" s="1"/>
  <c r="Y77" i="1"/>
  <c r="V77" i="1"/>
  <c r="W77" i="1" s="1"/>
  <c r="X77" i="1" s="1"/>
  <c r="Y54" i="1"/>
  <c r="V54" i="1"/>
  <c r="W54" i="1" s="1"/>
  <c r="X54" i="1" s="1"/>
  <c r="Y15" i="1"/>
  <c r="V15" i="1"/>
  <c r="W15" i="1" s="1"/>
  <c r="X15" i="1" s="1"/>
  <c r="Y79" i="1"/>
  <c r="V79" i="1"/>
  <c r="W79" i="1" s="1"/>
  <c r="X79" i="1" s="1"/>
  <c r="Y41" i="1"/>
  <c r="V41" i="1"/>
  <c r="W41" i="1" s="1"/>
  <c r="X41" i="1" s="1"/>
  <c r="Y40" i="1"/>
  <c r="V40" i="1"/>
  <c r="W40" i="1" s="1"/>
  <c r="X40" i="1" s="1"/>
  <c r="Y66" i="1"/>
  <c r="V66" i="1"/>
  <c r="W66" i="1" s="1"/>
  <c r="X66" i="1" s="1"/>
  <c r="Y61" i="1"/>
  <c r="V61" i="1"/>
  <c r="W61" i="1" s="1"/>
  <c r="X61" i="1" s="1"/>
  <c r="Y63" i="1"/>
  <c r="V63" i="1"/>
  <c r="W63" i="1" s="1"/>
  <c r="X63" i="1" s="1"/>
  <c r="Y35" i="1"/>
  <c r="V35" i="1"/>
  <c r="W35" i="1" s="1"/>
  <c r="X35" i="1" s="1"/>
  <c r="Y21" i="1"/>
  <c r="V21" i="1"/>
  <c r="W21" i="1" s="1"/>
  <c r="X21" i="1" s="1"/>
  <c r="Y62" i="1"/>
  <c r="V62" i="1"/>
  <c r="W62" i="1" s="1"/>
  <c r="X62" i="1" s="1"/>
  <c r="Y8" i="1"/>
  <c r="V8" i="1"/>
  <c r="W8" i="1" s="1"/>
  <c r="X8" i="1" s="1"/>
  <c r="Y34" i="1"/>
  <c r="V34" i="1"/>
  <c r="W34" i="1" s="1"/>
  <c r="X34" i="1" s="1"/>
  <c r="Y11" i="1"/>
  <c r="V11" i="1"/>
  <c r="W11" i="1" s="1"/>
  <c r="X11" i="1" s="1"/>
  <c r="Y51" i="1"/>
  <c r="V51" i="1"/>
  <c r="W51" i="1" s="1"/>
  <c r="X51" i="1" s="1"/>
  <c r="Y36" i="1"/>
  <c r="V36" i="1"/>
  <c r="W36" i="1" s="1"/>
  <c r="X36" i="1" s="1"/>
  <c r="Y29" i="1"/>
  <c r="V29" i="1"/>
  <c r="W29" i="1" s="1"/>
  <c r="X29" i="1" s="1"/>
  <c r="Y6" i="1"/>
  <c r="V6" i="1"/>
  <c r="W6" i="1" s="1"/>
  <c r="X6" i="1" s="1"/>
  <c r="Y70" i="1"/>
  <c r="V70" i="1"/>
  <c r="W70" i="1" s="1"/>
  <c r="X70" i="1" s="1"/>
  <c r="Y31" i="1"/>
  <c r="V31" i="1"/>
  <c r="W31" i="1" s="1"/>
  <c r="X31" i="1" s="1"/>
  <c r="Y56" i="1"/>
  <c r="V56" i="1"/>
  <c r="W56" i="1" s="1"/>
  <c r="X56" i="1" s="1"/>
  <c r="Y57" i="1"/>
  <c r="V57" i="1"/>
  <c r="W57" i="1" s="1"/>
  <c r="X57" i="1" s="1"/>
  <c r="Y42" i="1"/>
  <c r="V42" i="1"/>
  <c r="W42" i="1" s="1"/>
  <c r="X42" i="1" s="1"/>
  <c r="Y27" i="1"/>
  <c r="V27" i="1"/>
  <c r="W27" i="1" s="1"/>
  <c r="X27" i="1" s="1"/>
  <c r="Y67" i="1"/>
  <c r="V67" i="1"/>
  <c r="W67" i="1" s="1"/>
  <c r="X67" i="1" s="1"/>
  <c r="Y44" i="1"/>
  <c r="V44" i="1"/>
  <c r="W44" i="1" s="1"/>
  <c r="X44" i="1" s="1"/>
  <c r="Y37" i="1"/>
  <c r="V37" i="1"/>
  <c r="W37" i="1" s="1"/>
  <c r="X37" i="1" s="1"/>
  <c r="Y14" i="1"/>
  <c r="V14" i="1"/>
  <c r="W14" i="1" s="1"/>
  <c r="X14" i="1" s="1"/>
  <c r="Y78" i="1"/>
  <c r="V78" i="1"/>
  <c r="W78" i="1" s="1"/>
  <c r="X78" i="1" s="1"/>
  <c r="Y39" i="1"/>
  <c r="V39" i="1"/>
  <c r="W39" i="1" s="1"/>
  <c r="X39" i="1" s="1"/>
  <c r="Y80" i="1"/>
  <c r="V80" i="1"/>
  <c r="W80" i="1" s="1"/>
  <c r="X80" i="1" s="1"/>
  <c r="Y65" i="1"/>
  <c r="V65" i="1"/>
  <c r="W65" i="1" s="1"/>
  <c r="X65" i="1" s="1"/>
  <c r="Y4" i="1"/>
  <c r="V4" i="1"/>
  <c r="W4" i="1" s="1"/>
  <c r="X4" i="1" s="1"/>
  <c r="Y38" i="1"/>
  <c r="V38" i="1"/>
  <c r="W38" i="1" s="1"/>
  <c r="X38" i="1" s="1"/>
  <c r="Y68" i="1"/>
  <c r="V68" i="1"/>
  <c r="W68" i="1" s="1"/>
  <c r="X68" i="1" s="1"/>
  <c r="Y26" i="1"/>
  <c r="V26" i="1"/>
  <c r="W26" i="1" s="1"/>
  <c r="X26" i="1" s="1"/>
  <c r="Y28" i="1"/>
  <c r="V28" i="1"/>
  <c r="W28" i="1" s="1"/>
  <c r="X28" i="1" s="1"/>
  <c r="Y23" i="1"/>
  <c r="V23" i="1"/>
  <c r="W23" i="1" s="1"/>
  <c r="X23" i="1" s="1"/>
  <c r="Y50" i="1"/>
  <c r="V50" i="1"/>
  <c r="W50" i="1" s="1"/>
  <c r="X50" i="1" s="1"/>
  <c r="Y43" i="1"/>
  <c r="V43" i="1"/>
  <c r="W43" i="1" s="1"/>
  <c r="X43" i="1" s="1"/>
  <c r="Y75" i="1"/>
  <c r="V75" i="1"/>
  <c r="W75" i="1" s="1"/>
  <c r="X75" i="1" s="1"/>
  <c r="Y52" i="1"/>
  <c r="V52" i="1"/>
  <c r="W52" i="1" s="1"/>
  <c r="X52" i="1" s="1"/>
  <c r="Y45" i="1"/>
  <c r="V45" i="1"/>
  <c r="W45" i="1" s="1"/>
  <c r="X45" i="1" s="1"/>
  <c r="Y22" i="1"/>
  <c r="V22" i="1"/>
  <c r="W22" i="1" s="1"/>
  <c r="X22" i="1" s="1"/>
  <c r="Y32" i="1"/>
  <c r="V32" i="1"/>
  <c r="W32" i="1" s="1"/>
  <c r="X32" i="1" s="1"/>
  <c r="Y47" i="1"/>
  <c r="V47" i="1"/>
  <c r="W47" i="1" s="1"/>
  <c r="X47" i="1" s="1"/>
  <c r="Y9" i="1"/>
  <c r="V9" i="1"/>
  <c r="W9" i="1" s="1"/>
  <c r="X9" i="1" s="1"/>
  <c r="Y73" i="1"/>
  <c r="V73" i="1"/>
  <c r="W73" i="1" s="1"/>
  <c r="X73" i="1" s="1"/>
  <c r="Y3" i="1"/>
  <c r="V3" i="1"/>
  <c r="W3" i="1" s="1"/>
  <c r="X3" i="1" s="1"/>
  <c r="Y24" i="1"/>
  <c r="V24" i="1"/>
  <c r="W24" i="1" s="1"/>
  <c r="X24" i="1" s="1"/>
  <c r="Y49" i="1"/>
  <c r="V49" i="1"/>
  <c r="W49" i="1" s="1"/>
  <c r="X49" i="1" s="1"/>
  <c r="Y58" i="1"/>
  <c r="V58" i="1"/>
  <c r="W58" i="1" s="1"/>
  <c r="X58" i="1" s="1"/>
  <c r="Y59" i="1"/>
  <c r="V59" i="1"/>
  <c r="W59" i="1" s="1"/>
  <c r="X59" i="1" s="1"/>
  <c r="Y76" i="1"/>
  <c r="V76" i="1"/>
  <c r="W76" i="1" s="1"/>
  <c r="X76" i="1" s="1"/>
  <c r="Y60" i="1"/>
  <c r="V60" i="1"/>
  <c r="W60" i="1" s="1"/>
  <c r="X60" i="1" s="1"/>
  <c r="Y53" i="1"/>
  <c r="V53" i="1"/>
  <c r="W53" i="1" s="1"/>
  <c r="X53" i="1" s="1"/>
  <c r="Y30" i="1"/>
  <c r="V30" i="1"/>
  <c r="W30" i="1" s="1"/>
  <c r="X30" i="1" s="1"/>
  <c r="Y55" i="1"/>
  <c r="V55" i="1"/>
  <c r="W55" i="1" s="1"/>
  <c r="X55" i="1" s="1"/>
  <c r="Y17" i="1"/>
  <c r="V17" i="1"/>
  <c r="W17" i="1" s="1"/>
  <c r="X17" i="1" s="1"/>
  <c r="Y81" i="1"/>
  <c r="V81" i="1"/>
  <c r="W81" i="1" s="1"/>
  <c r="X81" i="1" s="1"/>
</calcChain>
</file>

<file path=xl/sharedStrings.xml><?xml version="1.0" encoding="utf-8"?>
<sst xmlns="http://schemas.openxmlformats.org/spreadsheetml/2006/main" count="1620" uniqueCount="1073">
  <si>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</si>
  <si>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</si>
  <si>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</si>
  <si>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</si>
  <si>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</si>
  <si>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</si>
  <si>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</si>
  <si>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</si>
  <si>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</si>
  <si>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</si>
  <si>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</si>
  <si>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</si>
  <si>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</si>
  <si>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</si>
  <si>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</si>
  <si>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</si>
  <si>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</si>
  <si>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</si>
  <si>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</si>
  <si>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</si>
  <si>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</si>
  <si>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</si>
  <si>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</si>
  <si>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</si>
  <si>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</si>
  <si>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</si>
  <si>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</si>
  <si>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</si>
  <si>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</si>
  <si>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</si>
  <si>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</si>
  <si>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</si>
  <si>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</si>
  <si>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</si>
  <si>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</si>
  <si>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</si>
  <si>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</si>
  <si>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</si>
  <si>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</si>
  <si>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</si>
  <si>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</si>
  <si>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</si>
  <si>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</si>
  <si>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</si>
  <si>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</si>
  <si>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</si>
  <si>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</si>
  <si>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</si>
  <si>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</si>
  <si>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</si>
  <si>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</si>
  <si>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</si>
  <si>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</si>
  <si>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</si>
  <si>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</si>
  <si>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</si>
  <si>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</si>
  <si>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</si>
  <si>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</si>
  <si>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</si>
  <si>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</si>
  <si>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</si>
  <si>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</si>
  <si>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</si>
  <si>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</si>
  <si>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</si>
  <si>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</si>
  <si>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</si>
  <si>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</si>
  <si>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</si>
  <si>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</si>
  <si>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</si>
  <si>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</si>
  <si>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</si>
  <si>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</si>
  <si>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</si>
  <si>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</si>
  <si>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</si>
  <si>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</si>
  <si>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</si>
  <si>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</si>
  <si>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</si>
  <si>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</si>
  <si>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</si>
  <si>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</si>
  <si>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</si>
  <si>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</si>
  <si>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</si>
  <si>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</si>
  <si>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</si>
  <si>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</si>
  <si>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</si>
  <si>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</si>
  <si>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</si>
  <si>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</si>
  <si>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</si>
  <si>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</si>
  <si>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</si>
  <si>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</si>
  <si>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</si>
  <si>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</si>
  <si>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</si>
  <si>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</si>
  <si>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</si>
  <si>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</si>
  <si>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</si>
  <si>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</si>
  <si>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</si>
  <si>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</si>
  <si>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</si>
  <si>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</si>
  <si>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</si>
  <si>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</si>
  <si>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</si>
  <si>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</si>
  <si>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</si>
  <si>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</si>
  <si>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</si>
  <si>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</si>
  <si>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</si>
  <si>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</si>
  <si>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</si>
  <si>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</si>
  <si>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</si>
  <si>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</si>
  <si>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</si>
  <si>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</si>
  <si>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</si>
  <si>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</si>
  <si>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</si>
  <si>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</si>
  <si>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</si>
  <si>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</si>
  <si>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</si>
  <si>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</si>
  <si>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</si>
  <si>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</si>
  <si>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</si>
  <si>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</si>
  <si>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</si>
  <si>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</si>
  <si>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</si>
  <si>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</si>
  <si>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</si>
  <si>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</si>
  <si>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</si>
  <si>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</si>
  <si>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</si>
  <si>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</si>
  <si>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</si>
  <si>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</si>
  <si>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</si>
  <si>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</si>
  <si>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</si>
  <si>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</si>
  <si>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</si>
  <si>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</si>
  <si>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</si>
  <si>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</si>
  <si>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</si>
  <si>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</si>
  <si>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</si>
  <si>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</si>
  <si>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</si>
  <si>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</si>
  <si>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</si>
  <si>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</si>
  <si>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</si>
  <si>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</si>
  <si>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</si>
  <si>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</si>
  <si>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</si>
  <si>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</si>
  <si>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</si>
  <si>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</si>
  <si>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</si>
  <si>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</si>
  <si>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</si>
  <si>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</si>
  <si>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</si>
  <si>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</si>
  <si>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</si>
  <si>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</si>
  <si>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</si>
  <si>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</si>
  <si>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</si>
  <si>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</si>
  <si>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</si>
  <si>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</si>
  <si>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</si>
  <si>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</si>
  <si>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</si>
  <si>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</si>
  <si>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</si>
  <si>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</si>
  <si>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</si>
  <si>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</si>
  <si>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</si>
  <si>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</si>
  <si>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</si>
  <si>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</si>
  <si>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</si>
  <si>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</si>
  <si>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</si>
  <si>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</si>
  <si>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</si>
  <si>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</si>
  <si>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</si>
  <si>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</si>
  <si>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</si>
  <si>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</si>
  <si>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</si>
  <si>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</si>
  <si>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</si>
  <si>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</si>
  <si>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</si>
  <si>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</si>
  <si>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</si>
  <si>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</si>
  <si>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</si>
  <si>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</si>
  <si>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</si>
  <si>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</si>
  <si>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</si>
  <si>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</si>
  <si>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</si>
  <si>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</si>
  <si>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</si>
  <si>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</si>
  <si>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</si>
  <si>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</si>
  <si>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</si>
  <si>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</si>
  <si>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</si>
  <si>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</si>
  <si>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</si>
  <si>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</si>
  <si>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</si>
  <si>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</si>
  <si>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</si>
  <si>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</si>
  <si>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</si>
  <si>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</si>
  <si>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</si>
  <si>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</si>
  <si>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</si>
  <si>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</si>
  <si>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</si>
  <si>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</si>
  <si>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</si>
  <si>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</si>
  <si>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</si>
  <si>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</si>
  <si>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</si>
  <si>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</si>
  <si>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</si>
  <si>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</si>
  <si>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</si>
  <si>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</si>
  <si>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</si>
  <si>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</si>
  <si>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</si>
  <si>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</si>
  <si>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</si>
  <si>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</si>
  <si>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</si>
  <si>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</si>
  <si>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</si>
  <si>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</si>
  <si>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</si>
  <si>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</si>
  <si>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</si>
  <si>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</si>
  <si>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</si>
  <si>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</si>
  <si>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</si>
  <si>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</si>
  <si>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</si>
  <si>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</si>
  <si>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</si>
  <si>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</si>
  <si>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</si>
  <si>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</si>
  <si>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</si>
  <si>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</si>
  <si>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</si>
  <si>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</si>
  <si>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</si>
  <si>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</si>
  <si>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</si>
  <si>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</si>
  <si>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</si>
  <si>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</si>
  <si>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</si>
  <si>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</si>
  <si>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</si>
  <si>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</si>
  <si>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</si>
  <si>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</si>
  <si>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</si>
  <si>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</si>
  <si>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</si>
  <si>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</si>
  <si>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</si>
  <si>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</si>
  <si>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</si>
  <si>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</si>
  <si>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</si>
  <si>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</si>
  <si>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</si>
  <si>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</si>
  <si>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</si>
  <si>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</si>
  <si>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</si>
  <si>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</si>
  <si>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</si>
  <si>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</si>
  <si>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</si>
  <si>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</si>
  <si>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</si>
  <si>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</si>
  <si>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</si>
  <si>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</si>
  <si>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</si>
  <si>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</si>
  <si>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</si>
  <si>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</si>
  <si>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</si>
  <si>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</si>
  <si>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</si>
  <si>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</si>
  <si>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</si>
  <si>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</si>
  <si>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</si>
  <si>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</si>
  <si>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</si>
  <si>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</si>
  <si>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</si>
  <si>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</si>
  <si>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</si>
  <si>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</si>
  <si>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</si>
  <si>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</si>
  <si>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</si>
  <si>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</si>
  <si>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</si>
  <si>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</si>
  <si>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</si>
  <si>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</si>
  <si>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</si>
  <si>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</si>
  <si>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</si>
  <si>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</si>
  <si>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</si>
  <si>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</si>
  <si>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</si>
  <si>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</si>
  <si>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</si>
  <si>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</si>
  <si>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</si>
  <si>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</si>
  <si>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</si>
  <si>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</si>
  <si>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</si>
  <si>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</si>
  <si>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</si>
  <si>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</si>
  <si>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</si>
  <si>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</si>
  <si>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</si>
  <si>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</si>
  <si>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</si>
  <si>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</si>
  <si>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</si>
  <si>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</si>
  <si>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</si>
  <si>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</si>
  <si>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</si>
  <si>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</si>
  <si>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</si>
  <si>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</si>
  <si>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</si>
  <si>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</si>
  <si>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</si>
  <si>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</si>
  <si>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</si>
  <si>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</si>
  <si>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</si>
  <si>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</si>
  <si>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</si>
  <si>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</si>
  <si>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</si>
  <si>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</si>
  <si>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</si>
  <si>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</si>
  <si>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</si>
  <si>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</si>
  <si>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</si>
  <si>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</si>
  <si>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</si>
  <si>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</si>
  <si>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</si>
  <si>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</si>
  <si>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</si>
  <si>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</si>
  <si>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</si>
  <si>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</si>
  <si>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</si>
  <si>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</si>
  <si>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</si>
  <si>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</si>
  <si>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</si>
  <si>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</si>
  <si>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</si>
  <si>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</si>
  <si>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</si>
  <si>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</si>
  <si>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</si>
  <si>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</si>
  <si>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</si>
  <si>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</si>
  <si>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</si>
  <si>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</si>
  <si>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</si>
  <si>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</si>
  <si>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</si>
  <si>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</si>
  <si>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</si>
  <si>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</si>
  <si>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</si>
  <si>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</si>
  <si>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</si>
  <si>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</si>
  <si>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</si>
  <si>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</si>
  <si>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</si>
  <si>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</si>
  <si>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</si>
  <si>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</si>
  <si>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</si>
  <si>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</si>
  <si>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</si>
  <si>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</si>
  <si>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</si>
  <si>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</si>
  <si>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</si>
  <si>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</si>
  <si>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</si>
  <si>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</si>
  <si>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</si>
  <si>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</si>
  <si>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</si>
  <si>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</si>
  <si>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</si>
  <si>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</si>
  <si>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</si>
  <si>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</si>
  <si>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</si>
  <si>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</si>
  <si>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</si>
  <si>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</si>
  <si>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</si>
  <si>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</si>
  <si>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</si>
  <si>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</si>
  <si>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</si>
  <si>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</si>
  <si>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</si>
  <si>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</si>
  <si>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</si>
  <si>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</si>
  <si>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</si>
  <si>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</si>
  <si>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</si>
  <si>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</si>
  <si>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</si>
  <si>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</si>
  <si>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</si>
  <si>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</si>
  <si>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</si>
  <si>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</si>
  <si>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</si>
  <si>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</si>
  <si>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</si>
  <si>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</si>
  <si>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</si>
  <si>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</si>
  <si>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</si>
  <si>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</si>
  <si>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</si>
  <si>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</si>
  <si>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</si>
  <si>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</si>
  <si>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</si>
  <si>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</si>
  <si>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</si>
  <si>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</si>
  <si>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</si>
  <si>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</si>
  <si>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</si>
  <si>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</si>
  <si>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</si>
  <si>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</si>
  <si>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</si>
  <si>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</si>
  <si>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</si>
  <si>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</si>
  <si>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</si>
  <si>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</si>
  <si>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</si>
  <si>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</si>
  <si>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</si>
  <si>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</si>
  <si>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</si>
  <si>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</si>
  <si>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</si>
  <si>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</si>
  <si>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</si>
  <si>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</si>
  <si>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</si>
  <si>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</si>
  <si>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</si>
  <si>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</si>
  <si>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</si>
  <si>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</si>
  <si>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</si>
  <si>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</si>
  <si>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</si>
  <si>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</si>
  <si>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</si>
  <si>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</si>
  <si>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</si>
  <si>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</si>
  <si>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</si>
  <si>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</si>
  <si>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</si>
  <si>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</si>
  <si>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</si>
  <si>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</si>
  <si>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</si>
  <si>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</si>
  <si>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</si>
  <si>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</si>
  <si>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</si>
  <si>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</si>
  <si>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</si>
  <si>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</si>
  <si>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</si>
  <si>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</si>
  <si>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</si>
  <si>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</si>
  <si>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</si>
  <si>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</si>
  <si>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</si>
  <si>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</si>
  <si>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</si>
  <si>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</si>
  <si>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</si>
  <si>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</si>
  <si>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</si>
  <si>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</si>
  <si>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</si>
  <si>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</si>
  <si>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</si>
  <si>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</si>
  <si>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</si>
  <si>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</si>
  <si>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</si>
  <si>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</si>
  <si>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</si>
  <si>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</si>
  <si>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</si>
  <si>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</si>
  <si>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</si>
  <si>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</si>
  <si>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</si>
  <si>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</si>
  <si>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</si>
  <si>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</si>
  <si>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</si>
  <si>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</si>
  <si>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</si>
  <si>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</si>
  <si>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</si>
  <si>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</si>
  <si>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</si>
  <si>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</si>
  <si>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</si>
  <si>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</si>
  <si>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</si>
  <si>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</si>
  <si>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</si>
  <si>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</si>
  <si>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</si>
  <si>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</si>
  <si>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</si>
  <si>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</si>
  <si>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</si>
  <si>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</si>
  <si>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</si>
  <si>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</si>
  <si>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</si>
  <si>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</si>
  <si>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</si>
  <si>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</si>
  <si>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</si>
  <si>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</si>
  <si>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</si>
  <si>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</si>
  <si>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</si>
  <si>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</si>
  <si>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</si>
  <si>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</si>
  <si>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</si>
  <si>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</si>
  <si>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</si>
  <si>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</si>
  <si>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</si>
  <si>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</si>
  <si>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</si>
  <si>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</si>
  <si>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</si>
  <si>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</si>
  <si>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</si>
  <si>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</si>
  <si>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</si>
  <si>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</si>
  <si>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</si>
  <si>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</si>
  <si>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</si>
  <si>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</si>
  <si>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</si>
  <si>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</si>
  <si>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</si>
  <si>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</si>
  <si>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</si>
  <si>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</si>
  <si>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</si>
  <si>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</si>
  <si>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</si>
  <si>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</si>
  <si>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</si>
  <si>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</si>
  <si>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</si>
  <si>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</si>
  <si>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</si>
  <si>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</si>
  <si>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</si>
  <si>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</si>
  <si>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</si>
  <si>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</si>
  <si>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</si>
  <si>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</si>
  <si>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</si>
  <si>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</si>
  <si>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</si>
  <si>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</si>
  <si>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</si>
  <si>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</si>
  <si>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</si>
  <si>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</si>
  <si>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</si>
  <si>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</si>
  <si>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</si>
  <si>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</si>
  <si>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</si>
  <si>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</si>
  <si>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</si>
  <si>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</si>
  <si>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</si>
  <si>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</si>
  <si>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</si>
  <si>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</si>
  <si>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</si>
  <si>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</si>
  <si>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</si>
  <si>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</si>
  <si>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</si>
  <si>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</si>
  <si>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</si>
  <si>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</si>
  <si>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</si>
  <si>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</si>
  <si>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</si>
  <si>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</si>
  <si>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</si>
  <si>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</si>
  <si>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</si>
  <si>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</si>
  <si>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</si>
  <si>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</si>
  <si>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</si>
  <si>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</si>
  <si>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</si>
  <si>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</si>
  <si>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</si>
  <si>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</si>
  <si>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</si>
  <si>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</si>
  <si>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</si>
  <si>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</si>
  <si>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</si>
  <si>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</si>
  <si>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</si>
  <si>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</si>
  <si>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</si>
  <si>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</si>
  <si>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</si>
  <si>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</si>
  <si>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</si>
  <si>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</si>
  <si>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</si>
  <si>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</si>
  <si>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</si>
  <si>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</si>
  <si>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</si>
  <si>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</si>
  <si>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</si>
  <si>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</si>
  <si>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</si>
  <si>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</si>
  <si>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</si>
  <si>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</si>
  <si>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</si>
  <si>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</si>
  <si>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</si>
  <si>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</si>
  <si>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</si>
  <si>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</si>
  <si>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</si>
  <si>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</si>
  <si>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</si>
  <si>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</si>
  <si>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</si>
  <si>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</si>
  <si>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</si>
  <si>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</si>
  <si>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</si>
  <si>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</si>
  <si>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</si>
  <si>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</si>
  <si>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</si>
  <si>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</si>
  <si>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</si>
  <si>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</si>
  <si>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</si>
  <si>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</si>
  <si>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</si>
  <si>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</si>
  <si>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</si>
  <si>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</si>
  <si>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</si>
  <si>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</si>
  <si>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</si>
  <si>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</si>
  <si>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</si>
  <si>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</si>
  <si>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</si>
  <si>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</si>
  <si>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</si>
  <si>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</si>
  <si>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</si>
  <si>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</si>
  <si>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</si>
  <si>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</si>
  <si>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</si>
  <si>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</si>
  <si>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</si>
  <si>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</si>
  <si>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</si>
  <si>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</si>
  <si>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</si>
  <si>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</si>
  <si>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</si>
  <si>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</si>
  <si>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</si>
  <si>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</si>
  <si>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</si>
  <si>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</si>
  <si>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</si>
  <si>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</si>
  <si>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</si>
  <si>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</si>
  <si>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</si>
  <si>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</si>
  <si>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</si>
  <si>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</si>
  <si>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</si>
  <si>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</si>
  <si>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</si>
  <si>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</si>
  <si>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</si>
  <si>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</si>
  <si>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</si>
  <si>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</si>
  <si>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</si>
  <si>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</si>
  <si>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</si>
  <si>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</si>
  <si>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</si>
  <si>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</si>
  <si>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</si>
  <si>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</si>
  <si>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</si>
  <si>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</si>
  <si>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</si>
  <si>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</si>
  <si>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</si>
  <si>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</si>
  <si>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</si>
  <si>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</si>
  <si>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</si>
  <si>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</si>
  <si>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</si>
  <si>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</si>
  <si>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</si>
  <si>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</si>
  <si>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</si>
  <si>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</si>
  <si>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</si>
  <si>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</si>
  <si>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</si>
  <si>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</si>
  <si>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</si>
  <si>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</si>
  <si>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</si>
  <si>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</si>
  <si>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</si>
  <si>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</si>
  <si>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</si>
  <si>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</si>
  <si>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</si>
  <si>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</si>
  <si>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</si>
  <si>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</si>
  <si>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</si>
  <si>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</si>
  <si>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</si>
  <si>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</si>
  <si>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</si>
  <si>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</si>
  <si>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</si>
  <si>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</si>
  <si>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</si>
  <si>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</si>
  <si>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</si>
  <si>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</si>
  <si>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</si>
  <si>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</si>
  <si>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</si>
  <si>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</si>
  <si>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</si>
  <si>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</si>
  <si>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</si>
  <si>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</si>
  <si>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</si>
  <si>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</si>
  <si>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</si>
  <si>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</si>
  <si>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</si>
  <si>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</si>
  <si>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</si>
  <si>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</si>
  <si>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</si>
  <si>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</si>
  <si>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</si>
  <si>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</si>
  <si>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</si>
  <si>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</si>
  <si>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</si>
  <si>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</si>
  <si>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</si>
  <si>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</si>
  <si>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</si>
  <si>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</si>
  <si>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</si>
  <si>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</si>
  <si>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</si>
  <si>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</si>
  <si>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</si>
  <si>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</si>
  <si>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</si>
  <si>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</si>
  <si>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</si>
  <si>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</si>
  <si>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</si>
  <si>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</si>
  <si>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</si>
  <si>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</si>
  <si>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</si>
  <si>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</si>
  <si>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</si>
  <si>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</si>
  <si>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</si>
  <si>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</si>
  <si>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</si>
  <si>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</si>
  <si>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</si>
  <si>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</si>
  <si>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</si>
  <si>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</si>
  <si>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</si>
  <si>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</si>
  <si>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</si>
  <si>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</si>
  <si>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</si>
  <si>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</si>
  <si>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</si>
  <si>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</si>
  <si>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</si>
  <si>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</si>
  <si>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</si>
  <si>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</si>
  <si>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</si>
  <si>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</si>
  <si>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</si>
  <si>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</si>
  <si>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</si>
  <si>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</si>
  <si>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</si>
  <si>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</si>
  <si>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</si>
  <si>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</si>
  <si>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</si>
  <si>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</si>
  <si>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</si>
  <si>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</si>
  <si>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</si>
  <si>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</si>
  <si>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</si>
  <si>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</si>
  <si>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</si>
  <si>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</si>
  <si>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</si>
  <si>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</si>
  <si>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</si>
  <si>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</si>
  <si>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</si>
  <si>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</si>
  <si>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</si>
  <si>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</si>
  <si>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</si>
  <si>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</si>
  <si>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</si>
  <si>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</si>
  <si>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</si>
  <si>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</si>
  <si>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</si>
  <si>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</si>
  <si>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</si>
  <si>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</si>
  <si>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</si>
  <si>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</si>
  <si>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</si>
  <si>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</si>
  <si>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</si>
  <si>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</si>
  <si>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</si>
  <si>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</si>
  <si>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</si>
  <si>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</si>
  <si>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</si>
  <si>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</si>
  <si>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</si>
  <si>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</si>
  <si>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</si>
  <si>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</si>
  <si>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</si>
  <si>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</si>
  <si>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</si>
  <si>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</si>
  <si>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</si>
  <si>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</si>
  <si>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</si>
  <si>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</si>
  <si>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</si>
  <si>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</si>
  <si>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</si>
  <si>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</si>
  <si>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</si>
  <si>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</si>
  <si>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</si>
  <si>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</si>
  <si>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</si>
  <si>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</si>
  <si>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</si>
  <si>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</si>
  <si>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</si>
  <si>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</si>
  <si>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</si>
  <si>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</si>
  <si>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</si>
  <si>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</si>
  <si>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</si>
  <si>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</si>
  <si>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</si>
  <si>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</si>
  <si>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</si>
  <si>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</si>
  <si>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</si>
  <si>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</si>
  <si>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</si>
  <si>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</si>
  <si>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</si>
  <si>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</si>
  <si>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</si>
  <si>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</si>
  <si>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</si>
  <si>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</si>
  <si>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</si>
  <si>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</si>
  <si>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Qtd de ações</t>
  </si>
  <si>
    <t>Empresa</t>
  </si>
  <si>
    <t>Segmento</t>
  </si>
  <si>
    <t>Idade (anos)</t>
  </si>
  <si>
    <t>Siderurgia</t>
  </si>
  <si>
    <t>Mineração</t>
  </si>
  <si>
    <t>Petróleo e Gás</t>
  </si>
  <si>
    <t>Papel e Celulose</t>
  </si>
  <si>
    <t>Energia</t>
  </si>
  <si>
    <t>Petróleo</t>
  </si>
  <si>
    <t>Shopping Centers</t>
  </si>
  <si>
    <t>Banco</t>
  </si>
  <si>
    <t>Saúde</t>
  </si>
  <si>
    <t>Petroquímica</t>
  </si>
  <si>
    <t>Transporte Aéreo</t>
  </si>
  <si>
    <t>Idade</t>
  </si>
  <si>
    <t>Educação</t>
  </si>
  <si>
    <t>Construção</t>
  </si>
  <si>
    <t>Varejo</t>
  </si>
  <si>
    <t>Alimentos</t>
  </si>
  <si>
    <t>Telecomunicações</t>
  </si>
  <si>
    <t>Transporte</t>
  </si>
  <si>
    <t>Serviços Financeiros</t>
  </si>
  <si>
    <t>Desconhecido</t>
  </si>
  <si>
    <t>Sem dados</t>
  </si>
  <si>
    <t>Holding</t>
  </si>
  <si>
    <t>Tecnologia</t>
  </si>
  <si>
    <t>Bebidas</t>
  </si>
  <si>
    <t>Seguros</t>
  </si>
  <si>
    <t>Saneamento</t>
  </si>
  <si>
    <t>Manufatura</t>
  </si>
  <si>
    <t>Agronegócio</t>
  </si>
  <si>
    <t>Infraestrutura</t>
  </si>
  <si>
    <t>Aeroespacial</t>
  </si>
  <si>
    <t>Cosméticos</t>
  </si>
  <si>
    <t>Bolsa de Valores</t>
  </si>
  <si>
    <t>Farmacêutica</t>
  </si>
  <si>
    <t>Aluguel de Carros</t>
  </si>
  <si>
    <t>Turismo</t>
  </si>
  <si>
    <t>Faixa</t>
  </si>
  <si>
    <t>Variação % Dia</t>
  </si>
  <si>
    <t>Variação % mês</t>
  </si>
  <si>
    <t>Variação % Ano</t>
  </si>
  <si>
    <t>Variação % 12 M</t>
  </si>
  <si>
    <t>Valor Inicial R$ Dia</t>
  </si>
  <si>
    <t>Valor Inicial R$ Mês</t>
  </si>
  <si>
    <t>Valor Inicial R$ Ano</t>
  </si>
  <si>
    <t>Valor Inicial R$ 12M</t>
  </si>
  <si>
    <t>Variação R$ Dia</t>
  </si>
  <si>
    <t>Variação R$ Mês</t>
  </si>
  <si>
    <t>Variação R$ Ano</t>
  </si>
  <si>
    <t>Variação R$ 12M</t>
  </si>
  <si>
    <t>Resultado Dia</t>
  </si>
  <si>
    <t>Resultado Mês</t>
  </si>
  <si>
    <t>Resultado Ano</t>
  </si>
  <si>
    <t>Resultado 12M</t>
  </si>
  <si>
    <t>Entre 50 e 100 anos</t>
  </si>
  <si>
    <t>Intervalo</t>
  </si>
  <si>
    <t>Descrição</t>
  </si>
  <si>
    <t>Faixa GPT</t>
  </si>
  <si>
    <t>Menor que 50 anos</t>
  </si>
  <si>
    <t>Maior que 100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</si>
</sst>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0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 applyAlignment="1"/>
    <xf numFmtId="0" fontId="5" fillId="2" borderId="0" xfId="0" applyFont="1" applyFill="1" applyAlignment="1"/>
    <xf numFmtId="0" fontId="5" fillId="0" borderId="0" xfId="0" applyFont="1"/>
    <xf numFmtId="0" fontId="5" fillId="3" borderId="0" xfId="0" applyFont="1" applyFill="1" applyAlignment="1"/>
    <xf numFmtId="0" fontId="5" fillId="4" borderId="0" xfId="0" applyFont="1" applyFill="1" applyAlignment="1"/>
    <xf numFmtId="0" fontId="5" fillId="3" borderId="0" xfId="0" applyFont="1" applyFill="1" applyAlignment="1"/>
    <xf numFmtId="44" fontId="0" fillId="0" borderId="0" xfId="1" applyFont="1" applyAlignment="1"/>
    <xf numFmtId="44" fontId="2" fillId="3" borderId="0" xfId="1" applyFont="1" applyFill="1" applyAlignment="1">
      <alignment horizontal="right"/>
    </xf>
    <xf numFmtId="44" fontId="2" fillId="4" borderId="0" xfId="1" applyFont="1" applyFill="1" applyAlignment="1">
      <alignment horizontal="right"/>
    </xf>
    <xf numFmtId="0" fontId="7" fillId="2" borderId="0" xfId="0" applyFont="1" applyFill="1" applyAlignment="1"/>
    <xf numFmtId="0" fontId="8" fillId="5" borderId="0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9" fillId="5" borderId="0" xfId="0" applyFont="1" applyFill="1" applyBorder="1" applyAlignment="1">
      <alignment vertical="center"/>
    </xf>
    <xf numFmtId="0" fontId="1" fillId="2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82"/>
  <sheetViews>
    <sheetView tabSelected="1" topLeftCell="AA1" workbookViewId="0">
      <selection activeCell="AH9" sqref="AH9"/>
    </sheetView>
  </sheetViews>
  <sheetFormatPr defaultColWidth="12.5703125" defaultRowHeight="15.75" customHeight="1"/>
  <cols>
    <col min="1" max="1" width="7.85546875" bestFit="1" customWidth="1"/>
    <col min="2" max="2" width="10.140625" bestFit="1" customWidth="1"/>
    <col min="3" max="3" width="12.140625" bestFit="1" customWidth="1"/>
    <col min="4" max="4" width="12.5703125" bestFit="1" customWidth="1"/>
    <col min="5" max="5" width="14.42578125" bestFit="1" customWidth="1"/>
    <col min="6" max="6" width="13.7109375" bestFit="1" customWidth="1"/>
    <col min="7" max="7" width="13.28515625" bestFit="1" customWidth="1"/>
    <col min="8" max="8" width="13.5703125" bestFit="1" customWidth="1"/>
    <col min="9" max="9" width="8.85546875" bestFit="1" customWidth="1"/>
    <col min="10" max="10" width="9.28515625" bestFit="1" customWidth="1"/>
    <col min="11" max="11" width="8.7109375" bestFit="1" customWidth="1"/>
    <col min="12" max="12" width="17.85546875" style="26" bestFit="1" customWidth="1"/>
    <col min="13" max="13" width="18.7109375" style="26" bestFit="1" customWidth="1"/>
    <col min="14" max="14" width="18.42578125" style="26" bestFit="1" customWidth="1"/>
    <col min="15" max="15" width="19.28515625" style="26" bestFit="1" customWidth="1"/>
    <col min="16" max="16" width="20" bestFit="1" customWidth="1"/>
    <col min="17" max="17" width="21" bestFit="1" customWidth="1"/>
    <col min="18" max="18" width="20.5703125" bestFit="1" customWidth="1"/>
    <col min="19" max="19" width="20.85546875" bestFit="1" customWidth="1"/>
    <col min="20" max="20" width="14.5703125" bestFit="1" customWidth="1"/>
    <col min="21" max="21" width="19.5703125" bestFit="1" customWidth="1"/>
    <col min="22" max="22" width="18" bestFit="1" customWidth="1"/>
    <col min="23" max="23" width="19.5703125" customWidth="1"/>
    <col min="24" max="24" width="20.5703125" bestFit="1" customWidth="1"/>
    <col min="25" max="25" width="15.28515625" bestFit="1" customWidth="1"/>
    <col min="26" max="26" width="16.28515625" bestFit="1" customWidth="1"/>
    <col min="27" max="27" width="15.85546875" bestFit="1" customWidth="1"/>
    <col min="28" max="28" width="16.140625" bestFit="1" customWidth="1"/>
    <col min="29" max="29" width="19.140625" bestFit="1" customWidth="1"/>
    <col min="30" max="30" width="18.42578125" bestFit="1" customWidth="1"/>
    <col min="31" max="31" width="10.42578125" bestFit="1" customWidth="1"/>
    <col min="32" max="32" width="17.5703125" bestFit="1" customWidth="1"/>
    <col min="33" max="33" width="18" bestFit="1" customWidth="1"/>
  </cols>
  <sheetData>
    <row r="1" spans="1:3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5" t="s">
        <v>1051</v>
      </c>
      <c r="M1" s="25" t="s">
        <v>1052</v>
      </c>
      <c r="N1" s="25" t="s">
        <v>1053</v>
      </c>
      <c r="O1" s="25" t="s">
        <v>1054</v>
      </c>
      <c r="P1" s="1" t="s">
        <v>1055</v>
      </c>
      <c r="Q1" s="1" t="s">
        <v>1056</v>
      </c>
      <c r="R1" s="1" t="s">
        <v>1057</v>
      </c>
      <c r="S1" s="1" t="s">
        <v>1058</v>
      </c>
      <c r="T1" s="1" t="s">
        <v>1011</v>
      </c>
      <c r="U1" s="1" t="s">
        <v>1059</v>
      </c>
      <c r="V1" s="1" t="s">
        <v>1060</v>
      </c>
      <c r="W1" s="1" t="s">
        <v>1061</v>
      </c>
      <c r="X1" s="1" t="s">
        <v>1062</v>
      </c>
      <c r="Y1" s="1" t="s">
        <v>1063</v>
      </c>
      <c r="Z1" s="1" t="s">
        <v>1064</v>
      </c>
      <c r="AA1" s="1" t="s">
        <v>1065</v>
      </c>
      <c r="AB1" s="1" t="s">
        <v>1066</v>
      </c>
      <c r="AC1" s="1" t="s">
        <v>183</v>
      </c>
      <c r="AD1" s="21" t="s">
        <v>1013</v>
      </c>
      <c r="AE1" s="21" t="s">
        <v>1026</v>
      </c>
      <c r="AF1" s="21" t="s">
        <v>1050</v>
      </c>
      <c r="AG1" s="21" t="s">
        <v>1070</v>
      </c>
    </row>
    <row r="2" spans="1:33" ht="12.75">
      <c r="A2" s="2" t="s">
        <v>11</v>
      </c>
      <c r="B2" s="3">
        <v>45317</v>
      </c>
      <c r="C2" s="19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  <c r="L2" s="26">
        <f>D2/100</f>
        <v>5.2000000000000005E-2</v>
      </c>
      <c r="M2" s="26">
        <f>E2/100</f>
        <v>0.1176</v>
      </c>
      <c r="N2" s="26">
        <f>G2/100</f>
        <v>2.2599999999999999E-2</v>
      </c>
      <c r="O2" s="26">
        <f>H2/100</f>
        <v>0.15970000000000001</v>
      </c>
      <c r="P2" s="18">
        <f>C2/(L2+1)</f>
        <v>9.0304182509505697</v>
      </c>
      <c r="Q2" s="18">
        <f>D2/(M2+1)</f>
        <v>4.6528274874731572</v>
      </c>
      <c r="R2" s="18">
        <f>E2/(N2+1)</f>
        <v>11.500097789947194</v>
      </c>
      <c r="S2" s="18">
        <f>F2/(O2+1)</f>
        <v>1.9487798568595325</v>
      </c>
      <c r="T2">
        <f>VLOOKUP(A2,Total_de_acoes!A:B,2,)</f>
        <v>515117391</v>
      </c>
      <c r="U2" s="18">
        <f>(C2-P2)*T2</f>
        <v>241889725.43155926</v>
      </c>
      <c r="V2" s="18">
        <f>(D2-Q2)*U2</f>
        <v>132355408.81881447</v>
      </c>
      <c r="W2" s="18">
        <f>(E2-R2)*V2</f>
        <v>34399463.264452487</v>
      </c>
      <c r="X2" s="18">
        <f>(F2-S2)*W2</f>
        <v>10705805.88111815</v>
      </c>
      <c r="Y2" t="str">
        <f>IF(U2&gt;0,"Subiu",(IF(U2&lt;0,"Desceu","Estável")))</f>
        <v>Subiu</v>
      </c>
      <c r="Z2" t="str">
        <f>IF(V2&gt;0,"Subiu",(IF(V2&lt;0,"Desceu","Estável")))</f>
        <v>Subiu</v>
      </c>
      <c r="AA2" t="str">
        <f>IF(W2&gt;0,"Subiu",(IF(W2&lt;0,"Desceu","Estável")))</f>
        <v>Subiu</v>
      </c>
      <c r="AB2" t="str">
        <f>IF(X2&gt;0,"Subiu",(IF(X2&lt;0,"Desceu","Estável")))</f>
        <v>Subiu</v>
      </c>
      <c r="AC2" t="str">
        <f>VLOOKUP(A2,Ticker!A:B,2,)</f>
        <v>Usiminas</v>
      </c>
      <c r="AD2" t="str">
        <f>VLOOKUP(AC2,Chatgpt!A:C,2,)</f>
        <v>Siderurgia</v>
      </c>
      <c r="AE2">
        <f>VLOOKUP(AC2,Chatgpt!A:C,3,)</f>
        <v>59</v>
      </c>
      <c r="AF2" t="str">
        <f>IF(AE2&gt;100,"Maior que 100 anos",IF(AE2&lt;50,"Menor que 50 anos","Entre 50 e 100 anos"))</f>
        <v>Entre 50 e 100 anos</v>
      </c>
      <c r="AG2" t="str">
        <f>VLOOKUP(AE2,Categorização!A:B,2,FALSE)</f>
        <v>Entre 50 e 100 anos</v>
      </c>
    </row>
    <row r="3" spans="1:33" ht="12.75">
      <c r="A3" s="5" t="s">
        <v>13</v>
      </c>
      <c r="B3" s="6">
        <v>45317</v>
      </c>
      <c r="C3" s="20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  <c r="L3" s="26">
        <f t="shared" ref="L3:L66" si="0">D3/100</f>
        <v>2.4E-2</v>
      </c>
      <c r="M3" s="26">
        <f t="shared" ref="M3:M66" si="1">E3/100</f>
        <v>2.4E-2</v>
      </c>
      <c r="N3" s="26">
        <f t="shared" ref="N3:N66" si="2">G3/100</f>
        <v>-0.1211</v>
      </c>
      <c r="O3" s="26">
        <f t="shared" ref="O3:O66" si="3">H3/100</f>
        <v>0.50560000000000005</v>
      </c>
      <c r="P3" s="18">
        <f t="shared" ref="P3:P66" si="4">C3/(L3+1)</f>
        <v>6.66015625</v>
      </c>
      <c r="Q3" s="18">
        <f t="shared" ref="Q3:Q66" si="5">D3/(M3+1)</f>
        <v>2.34375</v>
      </c>
      <c r="R3" s="18">
        <f t="shared" ref="R3:R66" si="6">E3/(N3+1)</f>
        <v>2.7306860848788257</v>
      </c>
      <c r="S3" s="18">
        <f t="shared" ref="S3:S66" si="7">F3/(O3+1)</f>
        <v>-8.043304994686503</v>
      </c>
      <c r="T3">
        <f>VLOOKUP(A3,Total_de_acoes!A:B,2,)</f>
        <v>1110559345</v>
      </c>
      <c r="U3" s="18">
        <f>(C3-P3)*T3</f>
        <v>177515970.30234405</v>
      </c>
      <c r="V3" s="18">
        <f t="shared" ref="V3:V66" si="8">(D3-Q3)*U3</f>
        <v>9985273.3295068368</v>
      </c>
      <c r="W3" s="18">
        <f t="shared" ref="W3:W66" si="9">(E3-R3)*V3</f>
        <v>-3301990.9437795733</v>
      </c>
      <c r="X3" s="18">
        <f t="shared" ref="X3:X66" si="10">(F3-S3)*W3</f>
        <v>13428190.078658789</v>
      </c>
      <c r="Y3" t="str">
        <f t="shared" ref="Y3:Y66" si="11">IF(U3&gt;0,"Subiu",(IF(U3&lt;0,"Desceu","Estável")))</f>
        <v>Subiu</v>
      </c>
      <c r="Z3" t="str">
        <f t="shared" ref="Z3:Z66" si="12">IF(V3&gt;0,"Subiu",(IF(V3&lt;0,"Desceu","Estável")))</f>
        <v>Subiu</v>
      </c>
      <c r="AA3" t="str">
        <f t="shared" ref="AA3:AA66" si="13">IF(W3&gt;0,"Subiu",(IF(W3&lt;0,"Desceu","Estável")))</f>
        <v>Desceu</v>
      </c>
      <c r="AB3" t="str">
        <f t="shared" ref="AB3:AB66" si="14">IF(X3&gt;0,"Subiu",(IF(X3&lt;0,"Desceu","Estável")))</f>
        <v>Subiu</v>
      </c>
      <c r="AC3" t="str">
        <f>VLOOKUP(A3,Ticker!A:B,2,)</f>
        <v>CSN Mineração</v>
      </c>
      <c r="AD3" t="str">
        <f>VLOOKUP(AC3,Chatgpt!A:C,2,)</f>
        <v>Mineração</v>
      </c>
      <c r="AE3">
        <f>VLOOKUP(AC3,Chatgpt!A:C,3,)</f>
        <v>8</v>
      </c>
      <c r="AF3" t="str">
        <f t="shared" ref="AF3:AF66" si="15">IF(AE3&gt;100,"Maior que 100 anos",IF(AE3&lt;50,"Menor que 50 anos","Entre 50 e 100 anos"))</f>
        <v>Menor que 50 anos</v>
      </c>
      <c r="AG3" t="str">
        <f>VLOOKUP(AE3,Categorização!A:B,2,TRUE)</f>
        <v>Menor que 50 anos</v>
      </c>
    </row>
    <row r="4" spans="1:33" ht="12.75">
      <c r="A4" s="2" t="s">
        <v>15</v>
      </c>
      <c r="B4" s="3">
        <v>45317</v>
      </c>
      <c r="C4" s="19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  <c r="L4" s="26">
        <f t="shared" si="0"/>
        <v>2.1899999999999999E-2</v>
      </c>
      <c r="M4" s="26">
        <f t="shared" si="1"/>
        <v>7.7300000000000008E-2</v>
      </c>
      <c r="N4" s="26">
        <f t="shared" si="2"/>
        <v>7.6399999999999996E-2</v>
      </c>
      <c r="O4" s="26">
        <f t="shared" si="3"/>
        <v>0.77549999999999997</v>
      </c>
      <c r="P4" s="18">
        <f t="shared" si="4"/>
        <v>41.060769155494668</v>
      </c>
      <c r="Q4" s="18">
        <f t="shared" si="5"/>
        <v>2.0328599275967698</v>
      </c>
      <c r="R4" s="18">
        <f t="shared" si="6"/>
        <v>7.1813452248234864</v>
      </c>
      <c r="S4" s="18">
        <f t="shared" si="7"/>
        <v>4.3030132357082511</v>
      </c>
      <c r="T4">
        <f>VLOOKUP(A4,Total_de_acoes!A:B,2,)</f>
        <v>2379877655</v>
      </c>
      <c r="U4" s="18">
        <f>(C4-P4)*T4</f>
        <v>2140059393.5250204</v>
      </c>
      <c r="V4" s="18">
        <f t="shared" si="8"/>
        <v>336289088.04573447</v>
      </c>
      <c r="W4" s="18">
        <f t="shared" si="9"/>
        <v>184506613.99604738</v>
      </c>
      <c r="X4" s="18">
        <f t="shared" si="10"/>
        <v>615696128.82909679</v>
      </c>
      <c r="Y4" t="str">
        <f t="shared" si="11"/>
        <v>Subiu</v>
      </c>
      <c r="Z4" t="str">
        <f t="shared" si="12"/>
        <v>Subiu</v>
      </c>
      <c r="AA4" t="str">
        <f t="shared" si="13"/>
        <v>Subiu</v>
      </c>
      <c r="AB4" t="str">
        <f t="shared" si="14"/>
        <v>Subiu</v>
      </c>
      <c r="AC4" t="str">
        <f>VLOOKUP(A4,Ticker!A:B,2,)</f>
        <v>Petrobras</v>
      </c>
      <c r="AD4" t="str">
        <f>VLOOKUP(AC4,Chatgpt!A:C,2,)</f>
        <v>Petróleo e Gás</v>
      </c>
      <c r="AE4">
        <f>VLOOKUP(AC4,Chatgpt!A:C,3,)</f>
        <v>68</v>
      </c>
      <c r="AF4" t="str">
        <f t="shared" si="15"/>
        <v>Entre 50 e 100 anos</v>
      </c>
      <c r="AG4" t="str">
        <f>VLOOKUP(AE4,Categorização!A:B,2,TRUE)</f>
        <v>Entre 50 e 100 anos</v>
      </c>
    </row>
    <row r="5" spans="1:33" ht="12.75">
      <c r="A5" s="5" t="s">
        <v>17</v>
      </c>
      <c r="B5" s="6">
        <v>45317</v>
      </c>
      <c r="C5" s="20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  <c r="L5" s="26">
        <f t="shared" si="0"/>
        <v>2.0400000000000001E-2</v>
      </c>
      <c r="M5" s="26">
        <f t="shared" si="1"/>
        <v>2.1400000000000002E-2</v>
      </c>
      <c r="N5" s="26">
        <f t="shared" si="2"/>
        <v>-4.8899999999999999E-2</v>
      </c>
      <c r="O5" s="26">
        <f t="shared" si="3"/>
        <v>0.1885</v>
      </c>
      <c r="P5" s="18">
        <f t="shared" si="4"/>
        <v>51.85221481771854</v>
      </c>
      <c r="Q5" s="18">
        <f t="shared" si="5"/>
        <v>1.9972586645780299</v>
      </c>
      <c r="R5" s="18">
        <f t="shared" si="6"/>
        <v>2.2500262853538007</v>
      </c>
      <c r="S5" s="18">
        <f t="shared" si="7"/>
        <v>-4.1144299537231808</v>
      </c>
      <c r="T5">
        <f>VLOOKUP(A5,Total_de_acoes!A:B,2,)</f>
        <v>683452836</v>
      </c>
      <c r="U5" s="18">
        <f>(C5-P5)*T5</f>
        <v>722946282.7090385</v>
      </c>
      <c r="V5" s="18">
        <f t="shared" si="8"/>
        <v>30899689.561333448</v>
      </c>
      <c r="W5" s="18">
        <f t="shared" si="9"/>
        <v>-3399778.0610191259</v>
      </c>
      <c r="X5" s="18">
        <f t="shared" si="10"/>
        <v>2636766.028115517</v>
      </c>
      <c r="Y5" t="str">
        <f t="shared" si="11"/>
        <v>Subiu</v>
      </c>
      <c r="Z5" t="str">
        <f t="shared" si="12"/>
        <v>Subiu</v>
      </c>
      <c r="AA5" t="str">
        <f t="shared" si="13"/>
        <v>Desceu</v>
      </c>
      <c r="AB5" t="str">
        <f t="shared" si="14"/>
        <v>Subiu</v>
      </c>
      <c r="AC5" t="str">
        <f>VLOOKUP(A5,Ticker!A:B,2,)</f>
        <v>Suzano</v>
      </c>
      <c r="AD5" t="str">
        <f>VLOOKUP(AC5,Chatgpt!A:C,2,)</f>
        <v>Papel e Celulose</v>
      </c>
      <c r="AE5">
        <f>VLOOKUP(AC5,Chatgpt!A:C,3,)</f>
        <v>97</v>
      </c>
      <c r="AF5" t="str">
        <f t="shared" si="15"/>
        <v>Entre 50 e 100 anos</v>
      </c>
      <c r="AG5" t="str">
        <f>VLOOKUP(AE5,Categorização!A:B,2,TRUE)</f>
        <v>Entre 50 e 100 anos</v>
      </c>
    </row>
    <row r="6" spans="1:33" ht="12.75">
      <c r="A6" s="2" t="s">
        <v>19</v>
      </c>
      <c r="B6" s="3">
        <v>45317</v>
      </c>
      <c r="C6" s="19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  <c r="L6" s="26">
        <f t="shared" si="0"/>
        <v>2.0299999999999999E-2</v>
      </c>
      <c r="M6" s="26">
        <f t="shared" si="1"/>
        <v>2.4900000000000002E-2</v>
      </c>
      <c r="N6" s="26">
        <f t="shared" si="2"/>
        <v>-3.6600000000000001E-2</v>
      </c>
      <c r="O6" s="26">
        <f t="shared" si="3"/>
        <v>0.20699999999999999</v>
      </c>
      <c r="P6" s="18">
        <f t="shared" si="4"/>
        <v>36.3618543565618</v>
      </c>
      <c r="Q6" s="18">
        <f t="shared" si="5"/>
        <v>1.9806810420528831</v>
      </c>
      <c r="R6" s="18">
        <f t="shared" si="6"/>
        <v>2.5845962217147602</v>
      </c>
      <c r="S6" s="18">
        <f t="shared" si="7"/>
        <v>-3.0323115161557581</v>
      </c>
      <c r="T6">
        <f>VLOOKUP(A6,Total_de_acoes!A:B,2,)</f>
        <v>187732538</v>
      </c>
      <c r="U6" s="18">
        <f>(C6-P6)*T6</f>
        <v>138573955.05629665</v>
      </c>
      <c r="V6" s="18">
        <f t="shared" si="8"/>
        <v>6834323.0619871356</v>
      </c>
      <c r="W6" s="18">
        <f t="shared" si="9"/>
        <v>-646501.13964203256</v>
      </c>
      <c r="X6" s="18">
        <f t="shared" si="10"/>
        <v>405801.32014548202</v>
      </c>
      <c r="Y6" t="str">
        <f t="shared" si="11"/>
        <v>Subiu</v>
      </c>
      <c r="Z6" t="str">
        <f t="shared" si="12"/>
        <v>Subiu</v>
      </c>
      <c r="AA6" t="str">
        <f t="shared" si="13"/>
        <v>Desceu</v>
      </c>
      <c r="AB6" t="str">
        <f t="shared" si="14"/>
        <v>Subiu</v>
      </c>
      <c r="AC6" t="str">
        <f>VLOOKUP(A6,Ticker!A:B,2,)</f>
        <v>CPFL Energia</v>
      </c>
      <c r="AD6" t="str">
        <f>VLOOKUP(AC6,Chatgpt!A:C,2,)</f>
        <v>Energia</v>
      </c>
      <c r="AE6">
        <f>VLOOKUP(AC6,Chatgpt!A:C,3,)</f>
        <v>108</v>
      </c>
      <c r="AF6" t="str">
        <f t="shared" si="15"/>
        <v>Maior que 100 anos</v>
      </c>
      <c r="AG6" t="str">
        <f>VLOOKUP(AE6,Categorização!A:B,2,TRUE)</f>
        <v>Maior que 100 anos</v>
      </c>
    </row>
    <row r="7" spans="1:33" ht="12.75">
      <c r="A7" s="5" t="s">
        <v>21</v>
      </c>
      <c r="B7" s="6">
        <v>45317</v>
      </c>
      <c r="C7" s="20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  <c r="L7" s="26">
        <f t="shared" si="0"/>
        <v>1.9799999999999998E-2</v>
      </c>
      <c r="M7" s="26">
        <f t="shared" si="1"/>
        <v>2.4199999999999999E-2</v>
      </c>
      <c r="N7" s="26">
        <f t="shared" si="2"/>
        <v>-7.8000000000000005E-3</v>
      </c>
      <c r="O7" s="26">
        <f t="shared" si="3"/>
        <v>8.0799999999999997E-2</v>
      </c>
      <c r="P7" s="18">
        <f t="shared" si="4"/>
        <v>44.802902529907819</v>
      </c>
      <c r="Q7" s="18">
        <f t="shared" si="5"/>
        <v>1.9332161687170475</v>
      </c>
      <c r="R7" s="18">
        <f t="shared" si="6"/>
        <v>2.4390243902439024</v>
      </c>
      <c r="S7" s="18">
        <f t="shared" si="7"/>
        <v>-0.72168763878608444</v>
      </c>
      <c r="T7">
        <f>VLOOKUP(A7,Total_de_acoes!A:B,2,)</f>
        <v>800010734</v>
      </c>
      <c r="U7" s="18">
        <f>(C7-P7)*T7</f>
        <v>709687498.17798734</v>
      </c>
      <c r="V7" s="18">
        <f t="shared" si="8"/>
        <v>33201900.178379614</v>
      </c>
      <c r="W7" s="18">
        <f t="shared" si="9"/>
        <v>-631645.90583258832</v>
      </c>
      <c r="X7" s="18">
        <f t="shared" si="10"/>
        <v>36832.764220200799</v>
      </c>
      <c r="Y7" t="str">
        <f t="shared" si="11"/>
        <v>Subiu</v>
      </c>
      <c r="Z7" t="str">
        <f t="shared" si="12"/>
        <v>Subiu</v>
      </c>
      <c r="AA7" t="str">
        <f t="shared" si="13"/>
        <v>Desceu</v>
      </c>
      <c r="AB7" t="str">
        <f t="shared" si="14"/>
        <v>Subiu</v>
      </c>
      <c r="AC7" t="str">
        <f>VLOOKUP(A7,Ticker!A:B,2,)</f>
        <v>PetroRio</v>
      </c>
      <c r="AD7" t="str">
        <f>VLOOKUP(AC7,Chatgpt!A:C,2,)</f>
        <v>Petróleo</v>
      </c>
      <c r="AE7">
        <f>VLOOKUP(AC7,Chatgpt!A:C,3,)</f>
        <v>9</v>
      </c>
      <c r="AF7" t="str">
        <f t="shared" si="15"/>
        <v>Menor que 50 anos</v>
      </c>
      <c r="AG7" t="str">
        <f>VLOOKUP(AE7,Categorização!A:B,2,TRUE)</f>
        <v>Menor que 50 anos</v>
      </c>
    </row>
    <row r="8" spans="1:33" ht="12.75">
      <c r="A8" s="2" t="s">
        <v>23</v>
      </c>
      <c r="B8" s="3">
        <v>45317</v>
      </c>
      <c r="C8" s="19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  <c r="L8" s="26">
        <f t="shared" si="0"/>
        <v>1.7299999999999999E-2</v>
      </c>
      <c r="M8" s="26">
        <f t="shared" si="1"/>
        <v>6.4699999999999994E-2</v>
      </c>
      <c r="N8" s="26">
        <f t="shared" si="2"/>
        <v>7.2999999999999995E-2</v>
      </c>
      <c r="O8" s="26">
        <f t="shared" si="3"/>
        <v>0.95010000000000006</v>
      </c>
      <c r="P8" s="18">
        <f t="shared" si="4"/>
        <v>39.280448245355352</v>
      </c>
      <c r="Q8" s="18">
        <f t="shared" si="5"/>
        <v>1.6248708556400864</v>
      </c>
      <c r="R8" s="18">
        <f t="shared" si="6"/>
        <v>6.0298229263746501</v>
      </c>
      <c r="S8" s="18">
        <f t="shared" si="7"/>
        <v>3.7433977744731042</v>
      </c>
      <c r="T8">
        <f>VLOOKUP(A8,Total_de_acoes!A:B,2,)</f>
        <v>4566445852</v>
      </c>
      <c r="U8" s="18">
        <f>(C8-P8)*T8</f>
        <v>3103136291.2163792</v>
      </c>
      <c r="V8" s="18">
        <f t="shared" si="8"/>
        <v>326230063.12777364</v>
      </c>
      <c r="W8" s="18">
        <f t="shared" si="9"/>
        <v>143598994.51619649</v>
      </c>
      <c r="X8" s="18">
        <f t="shared" si="10"/>
        <v>510724503.47972894</v>
      </c>
      <c r="Y8" t="str">
        <f t="shared" si="11"/>
        <v>Subiu</v>
      </c>
      <c r="Z8" t="str">
        <f t="shared" si="12"/>
        <v>Subiu</v>
      </c>
      <c r="AA8" t="str">
        <f t="shared" si="13"/>
        <v>Subiu</v>
      </c>
      <c r="AB8" t="str">
        <f t="shared" si="14"/>
        <v>Subiu</v>
      </c>
      <c r="AC8" t="str">
        <f>VLOOKUP(A8,Ticker!A:B,2,)</f>
        <v>Petrobras</v>
      </c>
      <c r="AD8" t="str">
        <f>VLOOKUP(AC8,Chatgpt!A:C,2,)</f>
        <v>Petróleo e Gás</v>
      </c>
      <c r="AE8">
        <f>VLOOKUP(AC8,Chatgpt!A:C,3,)</f>
        <v>68</v>
      </c>
      <c r="AF8" t="str">
        <f t="shared" si="15"/>
        <v>Entre 50 e 100 anos</v>
      </c>
      <c r="AG8" t="str">
        <f>VLOOKUP(AE8,Categorização!A:B,2,TRUE)</f>
        <v>Entre 50 e 100 anos</v>
      </c>
    </row>
    <row r="9" spans="1:33" ht="12.75">
      <c r="A9" s="5" t="s">
        <v>25</v>
      </c>
      <c r="B9" s="6">
        <v>45317</v>
      </c>
      <c r="C9" s="20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  <c r="L9" s="26">
        <f t="shared" si="0"/>
        <v>1.66E-2</v>
      </c>
      <c r="M9" s="26">
        <f t="shared" si="1"/>
        <v>2.06E-2</v>
      </c>
      <c r="N9" s="26">
        <f t="shared" si="2"/>
        <v>-9.9700000000000011E-2</v>
      </c>
      <c r="O9" s="26">
        <f t="shared" si="3"/>
        <v>-0.2349</v>
      </c>
      <c r="P9" s="18">
        <f t="shared" si="4"/>
        <v>68.365138697619514</v>
      </c>
      <c r="Q9" s="18">
        <f t="shared" si="5"/>
        <v>1.6264942190868117</v>
      </c>
      <c r="R9" s="18">
        <f t="shared" si="6"/>
        <v>2.2881261801621684</v>
      </c>
      <c r="S9" s="18">
        <f t="shared" si="7"/>
        <v>-13.030976342961704</v>
      </c>
      <c r="T9">
        <f>VLOOKUP(A9,Total_de_acoes!A:B,2,)</f>
        <v>4196924316</v>
      </c>
      <c r="U9" s="18">
        <f>(C9-P9)*T9</f>
        <v>4762926995.2480898</v>
      </c>
      <c r="V9" s="18">
        <f t="shared" si="8"/>
        <v>159585588.40829241</v>
      </c>
      <c r="W9" s="18">
        <f t="shared" si="9"/>
        <v>-36405650.692515761</v>
      </c>
      <c r="X9" s="18">
        <f t="shared" si="10"/>
        <v>-111436835.5199181</v>
      </c>
      <c r="Y9" t="str">
        <f t="shared" si="11"/>
        <v>Subiu</v>
      </c>
      <c r="Z9" t="str">
        <f t="shared" si="12"/>
        <v>Subiu</v>
      </c>
      <c r="AA9" t="str">
        <f t="shared" si="13"/>
        <v>Desceu</v>
      </c>
      <c r="AB9" t="str">
        <f t="shared" si="14"/>
        <v>Desceu</v>
      </c>
      <c r="AC9" t="str">
        <f>VLOOKUP(A9,Ticker!A:B,2,)</f>
        <v>Vale</v>
      </c>
      <c r="AD9" t="str">
        <f>VLOOKUP(AC9,Chatgpt!A:C,2,)</f>
        <v>Mineração</v>
      </c>
      <c r="AE9">
        <f>VLOOKUP(AC9,Chatgpt!A:C,3,)</f>
        <v>79</v>
      </c>
      <c r="AF9" t="str">
        <f t="shared" si="15"/>
        <v>Entre 50 e 100 anos</v>
      </c>
      <c r="AG9" t="str">
        <f>VLOOKUP(AE9,Categorização!A:B,2,TRUE)</f>
        <v>Entre 50 e 100 anos</v>
      </c>
    </row>
    <row r="10" spans="1:33" ht="12.75">
      <c r="A10" s="2" t="s">
        <v>27</v>
      </c>
      <c r="B10" s="3">
        <v>45317</v>
      </c>
      <c r="C10" s="19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  <c r="L10" s="26">
        <f t="shared" si="0"/>
        <v>1.5800000000000002E-2</v>
      </c>
      <c r="M10" s="26">
        <f t="shared" si="1"/>
        <v>2.0299999999999999E-2</v>
      </c>
      <c r="N10" s="26">
        <f t="shared" si="2"/>
        <v>-8.1000000000000013E-3</v>
      </c>
      <c r="O10" s="26">
        <f t="shared" si="3"/>
        <v>0.2402</v>
      </c>
      <c r="P10" s="18">
        <f t="shared" si="4"/>
        <v>27.751525890923411</v>
      </c>
      <c r="Q10" s="18">
        <f t="shared" si="5"/>
        <v>1.5485641477996668</v>
      </c>
      <c r="R10" s="18">
        <f t="shared" si="6"/>
        <v>2.046577275935074</v>
      </c>
      <c r="S10" s="18">
        <f t="shared" si="7"/>
        <v>-0.65312046444121918</v>
      </c>
      <c r="T10">
        <f>VLOOKUP(A10,Total_de_acoes!A:B,2,)</f>
        <v>268505432</v>
      </c>
      <c r="U10" s="18">
        <f>(C10-P10)*T10</f>
        <v>117732680.07842509</v>
      </c>
      <c r="V10" s="18">
        <f t="shared" si="8"/>
        <v>3701027.1300944951</v>
      </c>
      <c r="W10" s="18">
        <f t="shared" si="9"/>
        <v>-61352.947978772158</v>
      </c>
      <c r="X10" s="18">
        <f t="shared" si="10"/>
        <v>9625.02198407182</v>
      </c>
      <c r="Y10" t="str">
        <f t="shared" si="11"/>
        <v>Subiu</v>
      </c>
      <c r="Z10" t="str">
        <f t="shared" si="12"/>
        <v>Subiu</v>
      </c>
      <c r="AA10" t="str">
        <f t="shared" si="13"/>
        <v>Desceu</v>
      </c>
      <c r="AB10" t="str">
        <f t="shared" si="14"/>
        <v>Subiu</v>
      </c>
      <c r="AC10" t="str">
        <f>VLOOKUP(A10,Ticker!A:B,2,)</f>
        <v>Multiplan</v>
      </c>
      <c r="AD10" t="str">
        <f>VLOOKUP(AC10,Chatgpt!A:C,2,)</f>
        <v>Shopping Centers</v>
      </c>
      <c r="AE10">
        <f>VLOOKUP(AC10,Chatgpt!A:C,3,)</f>
        <v>50</v>
      </c>
      <c r="AF10" t="str">
        <f t="shared" si="15"/>
        <v>Entre 50 e 100 anos</v>
      </c>
      <c r="AG10" t="str">
        <f>VLOOKUP(AE10,Categorização!A:B,2,TRUE)</f>
        <v>Entre 50 e 100 anos</v>
      </c>
    </row>
    <row r="11" spans="1:33" ht="12.75">
      <c r="A11" s="5" t="s">
        <v>29</v>
      </c>
      <c r="B11" s="6">
        <v>45317</v>
      </c>
      <c r="C11" s="20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  <c r="L11" s="26">
        <f t="shared" si="0"/>
        <v>1.4800000000000001E-2</v>
      </c>
      <c r="M11" s="26">
        <f t="shared" si="1"/>
        <v>-3.9000000000000003E-3</v>
      </c>
      <c r="N11" s="26">
        <f t="shared" si="2"/>
        <v>-3.3599999999999998E-2</v>
      </c>
      <c r="O11" s="26">
        <f t="shared" si="3"/>
        <v>0.34250000000000003</v>
      </c>
      <c r="P11" s="18">
        <f t="shared" si="4"/>
        <v>32.331493890421761</v>
      </c>
      <c r="Q11" s="18">
        <f t="shared" si="5"/>
        <v>1.4857945989358499</v>
      </c>
      <c r="R11" s="18">
        <f t="shared" si="6"/>
        <v>-0.40355960264900664</v>
      </c>
      <c r="S11" s="18">
        <f t="shared" si="7"/>
        <v>-2.5027932960893855</v>
      </c>
      <c r="T11">
        <f>VLOOKUP(A11,Total_de_acoes!A:B,2,)</f>
        <v>4801593832</v>
      </c>
      <c r="U11" s="18">
        <f>(C11-P11)*T11</f>
        <v>2297591984.3251982</v>
      </c>
      <c r="V11" s="18">
        <f t="shared" si="8"/>
        <v>-13313624.067388011</v>
      </c>
      <c r="W11" s="18">
        <f t="shared" si="9"/>
        <v>-180527.45217203291</v>
      </c>
      <c r="X11" s="18">
        <f t="shared" si="10"/>
        <v>154749.34224176942</v>
      </c>
      <c r="Y11" t="str">
        <f t="shared" si="11"/>
        <v>Subiu</v>
      </c>
      <c r="Z11" t="str">
        <f t="shared" si="12"/>
        <v>Desceu</v>
      </c>
      <c r="AA11" t="str">
        <f t="shared" si="13"/>
        <v>Desceu</v>
      </c>
      <c r="AB11" t="str">
        <f t="shared" si="14"/>
        <v>Subiu</v>
      </c>
      <c r="AC11" t="str">
        <f>VLOOKUP(A11,Ticker!A:B,2,)</f>
        <v>Itaú Unibanco</v>
      </c>
      <c r="AD11" t="str">
        <f>VLOOKUP(AC11,Chatgpt!A:C,2,)</f>
        <v>Banco</v>
      </c>
      <c r="AE11">
        <f>VLOOKUP(AC11,Chatgpt!A:C,3,)</f>
        <v>13</v>
      </c>
      <c r="AF11" t="str">
        <f t="shared" si="15"/>
        <v>Menor que 50 anos</v>
      </c>
      <c r="AG11" t="str">
        <f>VLOOKUP(AE11,Categorização!A:B,2,TRUE)</f>
        <v>Menor que 50 anos</v>
      </c>
    </row>
    <row r="12" spans="1:33" ht="12.75">
      <c r="A12" s="2" t="s">
        <v>31</v>
      </c>
      <c r="B12" s="3">
        <v>45317</v>
      </c>
      <c r="C12" s="19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  <c r="L12" s="26">
        <f t="shared" si="0"/>
        <v>1.43E-2</v>
      </c>
      <c r="M12" s="26">
        <f t="shared" si="1"/>
        <v>3.4099999999999998E-2</v>
      </c>
      <c r="N12" s="26">
        <f t="shared" si="2"/>
        <v>-4.1700000000000001E-2</v>
      </c>
      <c r="O12" s="26">
        <f t="shared" si="3"/>
        <v>-6.0100000000000001E-2</v>
      </c>
      <c r="P12" s="18">
        <f t="shared" si="4"/>
        <v>27.171448289460709</v>
      </c>
      <c r="Q12" s="18">
        <f t="shared" si="5"/>
        <v>1.3828449859781451</v>
      </c>
      <c r="R12" s="18">
        <f t="shared" si="6"/>
        <v>3.5583846394657206</v>
      </c>
      <c r="S12" s="18">
        <f t="shared" si="7"/>
        <v>-4.4366421959782958</v>
      </c>
      <c r="T12">
        <f>VLOOKUP(A12,Total_de_acoes!A:B,2,)</f>
        <v>1168230366</v>
      </c>
      <c r="U12" s="18">
        <f>(C12-P12)*T12</f>
        <v>453917907.01323998</v>
      </c>
      <c r="V12" s="18">
        <f t="shared" si="8"/>
        <v>21404505.269980334</v>
      </c>
      <c r="W12" s="18">
        <f t="shared" si="9"/>
        <v>-3176099.7974281451</v>
      </c>
      <c r="X12" s="18">
        <f t="shared" si="10"/>
        <v>-846882.22463246121</v>
      </c>
      <c r="Y12" t="str">
        <f t="shared" si="11"/>
        <v>Subiu</v>
      </c>
      <c r="Z12" t="str">
        <f t="shared" si="12"/>
        <v>Subiu</v>
      </c>
      <c r="AA12" t="str">
        <f t="shared" si="13"/>
        <v>Desceu</v>
      </c>
      <c r="AB12" t="str">
        <f t="shared" si="14"/>
        <v>Desceu</v>
      </c>
      <c r="AC12" t="str">
        <f>VLOOKUP(A12,Ticker!A:B,2,)</f>
        <v>Rede D'Or</v>
      </c>
      <c r="AD12" t="str">
        <f>VLOOKUP(AC12,Chatgpt!A:C,2,)</f>
        <v>Saúde</v>
      </c>
      <c r="AE12">
        <f>VLOOKUP(AC12,Chatgpt!A:C,3,)</f>
        <v>43</v>
      </c>
      <c r="AF12" t="str">
        <f t="shared" si="15"/>
        <v>Menor que 50 anos</v>
      </c>
      <c r="AG12" t="str">
        <f>VLOOKUP(AE12,Categorização!A:B,2,TRUE)</f>
        <v>Menor que 50 anos</v>
      </c>
    </row>
    <row r="13" spans="1:33" ht="12.75">
      <c r="A13" s="5" t="s">
        <v>33</v>
      </c>
      <c r="B13" s="6">
        <v>45317</v>
      </c>
      <c r="C13" s="20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  <c r="L13" s="26">
        <f t="shared" si="0"/>
        <v>1.4199999999999999E-2</v>
      </c>
      <c r="M13" s="26">
        <f t="shared" si="1"/>
        <v>5.0999999999999997E-2</v>
      </c>
      <c r="N13" s="26">
        <f t="shared" si="2"/>
        <v>-0.15140000000000001</v>
      </c>
      <c r="O13" s="26">
        <f t="shared" si="3"/>
        <v>-0.18390000000000001</v>
      </c>
      <c r="P13" s="18">
        <f t="shared" si="4"/>
        <v>18.290278051666338</v>
      </c>
      <c r="Q13" s="18">
        <f t="shared" si="5"/>
        <v>1.3510941960038059</v>
      </c>
      <c r="R13" s="18">
        <f t="shared" si="6"/>
        <v>6.0098986566108881</v>
      </c>
      <c r="S13" s="18">
        <f t="shared" si="7"/>
        <v>-18.551648082342851</v>
      </c>
      <c r="T13">
        <f>VLOOKUP(A13,Total_de_acoes!A:B,2,)</f>
        <v>265877867</v>
      </c>
      <c r="U13" s="18">
        <f>(C13-P13)*T13</f>
        <v>69054317.636038527</v>
      </c>
      <c r="V13" s="18">
        <f t="shared" si="8"/>
        <v>4758243.2761197975</v>
      </c>
      <c r="W13" s="18">
        <f t="shared" si="9"/>
        <v>-4329519.164769196</v>
      </c>
      <c r="X13" s="18">
        <f t="shared" si="10"/>
        <v>-14770795.755951446</v>
      </c>
      <c r="Y13" t="str">
        <f t="shared" si="11"/>
        <v>Subiu</v>
      </c>
      <c r="Z13" t="str">
        <f t="shared" si="12"/>
        <v>Subiu</v>
      </c>
      <c r="AA13" t="str">
        <f t="shared" si="13"/>
        <v>Desceu</v>
      </c>
      <c r="AB13" t="str">
        <f t="shared" si="14"/>
        <v>Desceu</v>
      </c>
      <c r="AC13" t="str">
        <f>VLOOKUP(A13,Ticker!A:B,2,)</f>
        <v>Braskem</v>
      </c>
      <c r="AD13" t="str">
        <f>VLOOKUP(AC13,Chatgpt!A:C,2,)</f>
        <v>Petroquímica</v>
      </c>
      <c r="AE13">
        <f>VLOOKUP(AC13,Chatgpt!A:C,3,)</f>
        <v>21</v>
      </c>
      <c r="AF13" t="str">
        <f t="shared" si="15"/>
        <v>Menor que 50 anos</v>
      </c>
      <c r="AG13" t="str">
        <f>VLOOKUP(AE13,Categorização!A:B,2,TRUE)</f>
        <v>Menor que 50 anos</v>
      </c>
    </row>
    <row r="14" spans="1:33" ht="12.75">
      <c r="A14" s="2" t="s">
        <v>35</v>
      </c>
      <c r="B14" s="3">
        <v>45317</v>
      </c>
      <c r="C14" s="19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  <c r="L14" s="26">
        <f t="shared" si="0"/>
        <v>1.4199999999999999E-2</v>
      </c>
      <c r="M14" s="26">
        <f t="shared" si="1"/>
        <v>8.8499999999999995E-2</v>
      </c>
      <c r="N14" s="26">
        <f t="shared" si="2"/>
        <v>-0.10869999999999999</v>
      </c>
      <c r="O14" s="26">
        <f t="shared" si="3"/>
        <v>0.1852</v>
      </c>
      <c r="P14" s="18">
        <f t="shared" si="4"/>
        <v>14.070203115756261</v>
      </c>
      <c r="Q14" s="18">
        <f t="shared" si="5"/>
        <v>1.3045475424896646</v>
      </c>
      <c r="R14" s="18">
        <f t="shared" si="6"/>
        <v>9.9293167283742854</v>
      </c>
      <c r="S14" s="18">
        <f t="shared" si="7"/>
        <v>-9.1714478569017874</v>
      </c>
      <c r="T14">
        <f>VLOOKUP(A14,Total_de_acoes!A:B,2,)</f>
        <v>327593725</v>
      </c>
      <c r="U14" s="18">
        <f>(C14-P14)*T14</f>
        <v>65452205.552800186</v>
      </c>
      <c r="V14" s="18">
        <f t="shared" si="8"/>
        <v>7556617.9805423943</v>
      </c>
      <c r="W14" s="18">
        <f t="shared" si="9"/>
        <v>-8155984.1963333189</v>
      </c>
      <c r="X14" s="18">
        <f t="shared" si="10"/>
        <v>13853364.435757106</v>
      </c>
      <c r="Y14" t="str">
        <f t="shared" si="11"/>
        <v>Subiu</v>
      </c>
      <c r="Z14" t="str">
        <f t="shared" si="12"/>
        <v>Subiu</v>
      </c>
      <c r="AA14" t="str">
        <f t="shared" si="13"/>
        <v>Desceu</v>
      </c>
      <c r="AB14" t="str">
        <f t="shared" si="14"/>
        <v>Subiu</v>
      </c>
      <c r="AC14" t="str">
        <f>VLOOKUP(A14,Ticker!A:B,2,)</f>
        <v>Azul</v>
      </c>
      <c r="AD14" t="str">
        <f>VLOOKUP(AC14,Chatgpt!A:C,2,)</f>
        <v>Transporte Aéreo</v>
      </c>
      <c r="AE14">
        <f>VLOOKUP(AC14,Chatgpt!A:C,3,)</f>
        <v>14</v>
      </c>
      <c r="AF14" t="str">
        <f t="shared" si="15"/>
        <v>Menor que 50 anos</v>
      </c>
      <c r="AG14" t="str">
        <f>VLOOKUP(AE14,Categorização!A:B,2,TRUE)</f>
        <v>Menor que 50 anos</v>
      </c>
    </row>
    <row r="15" spans="1:33" ht="12.75">
      <c r="A15" s="5" t="s">
        <v>37</v>
      </c>
      <c r="B15" s="6">
        <v>45317</v>
      </c>
      <c r="C15" s="20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  <c r="L15" s="26">
        <f t="shared" si="0"/>
        <v>1.41E-2</v>
      </c>
      <c r="M15" s="26">
        <f t="shared" si="1"/>
        <v>-2.7099999999999999E-2</v>
      </c>
      <c r="N15" s="26">
        <f t="shared" si="2"/>
        <v>9.4E-2</v>
      </c>
      <c r="O15" s="26">
        <f t="shared" si="3"/>
        <v>-0.377</v>
      </c>
      <c r="P15" s="18">
        <f t="shared" si="4"/>
        <v>28.350261315452126</v>
      </c>
      <c r="Q15" s="18">
        <f t="shared" si="5"/>
        <v>1.4492753623188406</v>
      </c>
      <c r="R15" s="18">
        <f t="shared" si="6"/>
        <v>-2.4771480804387567</v>
      </c>
      <c r="S15" s="18">
        <f t="shared" si="7"/>
        <v>15.088282504012842</v>
      </c>
      <c r="T15">
        <f>VLOOKUP(A15,Total_de_acoes!A:B,2,)</f>
        <v>235665566</v>
      </c>
      <c r="U15" s="18">
        <f>(C15-P15)*T15</f>
        <v>94204643.346070096</v>
      </c>
      <c r="V15" s="18">
        <f t="shared" si="8"/>
        <v>-3699921.4995340644</v>
      </c>
      <c r="W15" s="18">
        <f t="shared" si="9"/>
        <v>861533.82339242066</v>
      </c>
      <c r="X15" s="18">
        <f t="shared" si="10"/>
        <v>-4900647.7742183954</v>
      </c>
      <c r="Y15" t="str">
        <f t="shared" si="11"/>
        <v>Subiu</v>
      </c>
      <c r="Z15" t="str">
        <f t="shared" si="12"/>
        <v>Desceu</v>
      </c>
      <c r="AA15" t="str">
        <f t="shared" si="13"/>
        <v>Subiu</v>
      </c>
      <c r="AB15" t="str">
        <f t="shared" si="14"/>
        <v>Desceu</v>
      </c>
      <c r="AC15" t="str">
        <f>VLOOKUP(A15,Ticker!A:B,2,)</f>
        <v>3R Petroleum</v>
      </c>
      <c r="AD15" t="str">
        <f>VLOOKUP(AC15,Chatgpt!A:C,2,)</f>
        <v>Petróleo</v>
      </c>
      <c r="AE15">
        <f>VLOOKUP(AC15,Chatgpt!A:C,3,)</f>
        <v>10</v>
      </c>
      <c r="AF15" t="str">
        <f t="shared" si="15"/>
        <v>Menor que 50 anos</v>
      </c>
      <c r="AG15" t="str">
        <f>VLOOKUP(AE15,Categorização!A:B,2,TRUE)</f>
        <v>Menor que 50 anos</v>
      </c>
    </row>
    <row r="16" spans="1:33" ht="12.75">
      <c r="A16" s="2" t="s">
        <v>39</v>
      </c>
      <c r="B16" s="3">
        <v>45317</v>
      </c>
      <c r="C16" s="19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  <c r="L16" s="26">
        <f t="shared" si="0"/>
        <v>1.34E-2</v>
      </c>
      <c r="M16" s="26">
        <f t="shared" si="1"/>
        <v>2.76E-2</v>
      </c>
      <c r="N16" s="26">
        <f t="shared" si="2"/>
        <v>-1.1200000000000002E-2</v>
      </c>
      <c r="O16" s="26">
        <f t="shared" si="3"/>
        <v>0.28010000000000002</v>
      </c>
      <c r="P16" s="18">
        <f t="shared" si="4"/>
        <v>34.852970199328986</v>
      </c>
      <c r="Q16" s="18">
        <f t="shared" si="5"/>
        <v>1.3040093421564811</v>
      </c>
      <c r="R16" s="18">
        <f t="shared" si="6"/>
        <v>2.79126213592233</v>
      </c>
      <c r="S16" s="18">
        <f t="shared" si="7"/>
        <v>-0.87493164596515904</v>
      </c>
      <c r="T16">
        <f>VLOOKUP(A16,Total_de_acoes!A:B,2,)</f>
        <v>1095587251</v>
      </c>
      <c r="U16" s="18">
        <f>(C16-P16)*T16</f>
        <v>511671895.45223427</v>
      </c>
      <c r="V16" s="18">
        <f t="shared" si="8"/>
        <v>18415408.117366169</v>
      </c>
      <c r="W16" s="18">
        <f t="shared" si="9"/>
        <v>-575704.99163028377</v>
      </c>
      <c r="X16" s="18">
        <f t="shared" si="10"/>
        <v>141087.07470847559</v>
      </c>
      <c r="Y16" t="str">
        <f t="shared" si="11"/>
        <v>Subiu</v>
      </c>
      <c r="Z16" t="str">
        <f t="shared" si="12"/>
        <v>Subiu</v>
      </c>
      <c r="AA16" t="str">
        <f t="shared" si="13"/>
        <v>Desceu</v>
      </c>
      <c r="AB16" t="str">
        <f t="shared" si="14"/>
        <v>Subiu</v>
      </c>
      <c r="AC16" t="str">
        <f>VLOOKUP(A16,Ticker!A:B,2,)</f>
        <v>Equatorial Energia</v>
      </c>
      <c r="AD16" t="str">
        <f>VLOOKUP(AC16,Chatgpt!A:C,2,)</f>
        <v>Energia</v>
      </c>
      <c r="AE16">
        <f>VLOOKUP(AC16,Chatgpt!A:C,3,)</f>
        <v>25</v>
      </c>
      <c r="AF16" t="str">
        <f t="shared" si="15"/>
        <v>Menor que 50 anos</v>
      </c>
      <c r="AG16" t="str">
        <f>VLOOKUP(AE16,Categorização!A:B,2,TRUE)</f>
        <v>Menor que 50 anos</v>
      </c>
    </row>
    <row r="17" spans="1:33" ht="12.75">
      <c r="A17" s="5" t="s">
        <v>41</v>
      </c>
      <c r="B17" s="6">
        <v>45317</v>
      </c>
      <c r="C17" s="20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  <c r="L17" s="26">
        <f t="shared" si="0"/>
        <v>1.3300000000000001E-2</v>
      </c>
      <c r="M17" s="26">
        <f t="shared" si="1"/>
        <v>4.7899999999999998E-2</v>
      </c>
      <c r="N17" s="26">
        <f t="shared" si="2"/>
        <v>-7.6299999999999993E-2</v>
      </c>
      <c r="O17" s="26">
        <f t="shared" si="3"/>
        <v>0.1245</v>
      </c>
      <c r="P17" s="18">
        <f t="shared" si="4"/>
        <v>17.921642159281554</v>
      </c>
      <c r="Q17" s="18">
        <f t="shared" si="5"/>
        <v>1.2692050768203074</v>
      </c>
      <c r="R17" s="18">
        <f t="shared" si="6"/>
        <v>5.1856663418858941</v>
      </c>
      <c r="S17" s="18">
        <f t="shared" si="7"/>
        <v>-6.785237883503779</v>
      </c>
      <c r="T17">
        <f>VLOOKUP(A17,Total_de_acoes!A:B,2,)</f>
        <v>600865451</v>
      </c>
      <c r="U17" s="18">
        <f>(C17-P17)*T17</f>
        <v>143220991.46267557</v>
      </c>
      <c r="V17" s="18">
        <f t="shared" si="8"/>
        <v>8707109.1736927871</v>
      </c>
      <c r="W17" s="18">
        <f t="shared" si="9"/>
        <v>-3445110.0351561354</v>
      </c>
      <c r="X17" s="18">
        <f t="shared" si="10"/>
        <v>2910298.4448608668</v>
      </c>
      <c r="Y17" t="str">
        <f t="shared" si="11"/>
        <v>Subiu</v>
      </c>
      <c r="Z17" t="str">
        <f t="shared" si="12"/>
        <v>Subiu</v>
      </c>
      <c r="AA17" t="str">
        <f t="shared" si="13"/>
        <v>Desceu</v>
      </c>
      <c r="AB17" t="str">
        <f t="shared" si="14"/>
        <v>Subiu</v>
      </c>
      <c r="AC17" t="str">
        <f>VLOOKUP(A17,Ticker!A:B,2,)</f>
        <v>Siderúrgica Nacional</v>
      </c>
      <c r="AD17" t="str">
        <f>VLOOKUP(AC17,Chatgpt!A:C,2,)</f>
        <v>Siderurgia</v>
      </c>
      <c r="AE17">
        <f>VLOOKUP(AC17,Chatgpt!A:C,3,)</f>
        <v>79</v>
      </c>
      <c r="AF17" t="str">
        <f t="shared" si="15"/>
        <v>Entre 50 e 100 anos</v>
      </c>
      <c r="AG17" t="str">
        <f>VLOOKUP(AE17,Categorização!A:B,2,TRUE)</f>
        <v>Entre 50 e 100 anos</v>
      </c>
    </row>
    <row r="18" spans="1:33" ht="12.75">
      <c r="A18" s="2" t="s">
        <v>43</v>
      </c>
      <c r="B18" s="3">
        <v>45317</v>
      </c>
      <c r="C18" s="19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  <c r="L18" s="26">
        <f t="shared" si="0"/>
        <v>1.2800000000000001E-2</v>
      </c>
      <c r="M18" s="26">
        <f t="shared" si="1"/>
        <v>-5.9000000000000004E-2</v>
      </c>
      <c r="N18" s="26">
        <f t="shared" si="2"/>
        <v>-0.1182</v>
      </c>
      <c r="O18" s="26">
        <f t="shared" si="3"/>
        <v>1.0845</v>
      </c>
      <c r="P18" s="18">
        <f t="shared" si="4"/>
        <v>19.520142180094787</v>
      </c>
      <c r="Q18" s="18">
        <f t="shared" si="5"/>
        <v>1.3602550478214666</v>
      </c>
      <c r="R18" s="18">
        <f t="shared" si="6"/>
        <v>-6.6908596053526876</v>
      </c>
      <c r="S18" s="18">
        <f t="shared" si="7"/>
        <v>-5.6704245622451426</v>
      </c>
      <c r="T18">
        <f>VLOOKUP(A18,Total_de_acoes!A:B,2,)</f>
        <v>289347914</v>
      </c>
      <c r="U18" s="18">
        <f>(C18-P18)*T18</f>
        <v>72295838.986160949</v>
      </c>
      <c r="V18" s="18">
        <f t="shared" si="8"/>
        <v>-5802106.0151273916</v>
      </c>
      <c r="W18" s="18">
        <f t="shared" si="9"/>
        <v>-4588651.2733381018</v>
      </c>
      <c r="X18" s="18">
        <f t="shared" si="10"/>
        <v>28218257.162942544</v>
      </c>
      <c r="Y18" t="str">
        <f t="shared" si="11"/>
        <v>Subiu</v>
      </c>
      <c r="Z18" t="str">
        <f t="shared" si="12"/>
        <v>Desceu</v>
      </c>
      <c r="AA18" t="str">
        <f t="shared" si="13"/>
        <v>Desceu</v>
      </c>
      <c r="AB18" t="str">
        <f t="shared" si="14"/>
        <v>Subiu</v>
      </c>
      <c r="AC18" t="str">
        <f>VLOOKUP(A18,Ticker!A:B,2,)</f>
        <v>YDUQS</v>
      </c>
      <c r="AD18" t="str">
        <f>VLOOKUP(AC18,Chatgpt!A:C,2,)</f>
        <v>Educação</v>
      </c>
      <c r="AE18">
        <f>VLOOKUP(AC18,Chatgpt!A:C,3,)</f>
        <v>59</v>
      </c>
      <c r="AF18" t="str">
        <f t="shared" si="15"/>
        <v>Entre 50 e 100 anos</v>
      </c>
      <c r="AG18" t="str">
        <f>VLOOKUP(AE18,Categorização!A:B,2,TRUE)</f>
        <v>Entre 50 e 100 anos</v>
      </c>
    </row>
    <row r="19" spans="1:33" ht="12.75">
      <c r="A19" s="5" t="s">
        <v>45</v>
      </c>
      <c r="B19" s="6">
        <v>45317</v>
      </c>
      <c r="C19" s="20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  <c r="L19" s="26">
        <f t="shared" si="0"/>
        <v>1.2800000000000001E-2</v>
      </c>
      <c r="M19" s="26">
        <f t="shared" si="1"/>
        <v>2.35E-2</v>
      </c>
      <c r="N19" s="26">
        <f t="shared" si="2"/>
        <v>6.7900000000000002E-2</v>
      </c>
      <c r="O19" s="26">
        <f t="shared" si="3"/>
        <v>1.1981999999999999</v>
      </c>
      <c r="P19" s="18">
        <f t="shared" si="4"/>
        <v>27.952211690363349</v>
      </c>
      <c r="Q19" s="18">
        <f t="shared" si="5"/>
        <v>1.2506106497313141</v>
      </c>
      <c r="R19" s="18">
        <f t="shared" si="6"/>
        <v>2.2005805787058712</v>
      </c>
      <c r="S19" s="18">
        <f t="shared" si="7"/>
        <v>3.0888909107451554</v>
      </c>
      <c r="T19">
        <f>VLOOKUP(A19,Total_de_acoes!A:B,2,)</f>
        <v>1086411192</v>
      </c>
      <c r="U19" s="18">
        <f>(C19-P19)*T19</f>
        <v>388705223.95601785</v>
      </c>
      <c r="V19" s="18">
        <f t="shared" si="8"/>
        <v>11423793.978111424</v>
      </c>
      <c r="W19" s="18">
        <f t="shared" si="9"/>
        <v>1706936.6851927633</v>
      </c>
      <c r="X19" s="18">
        <f t="shared" si="10"/>
        <v>6317558.8803494722</v>
      </c>
      <c r="Y19" t="str">
        <f t="shared" si="11"/>
        <v>Subiu</v>
      </c>
      <c r="Z19" t="str">
        <f t="shared" si="12"/>
        <v>Subiu</v>
      </c>
      <c r="AA19" t="str">
        <f t="shared" si="13"/>
        <v>Subiu</v>
      </c>
      <c r="AB19" t="str">
        <f t="shared" si="14"/>
        <v>Subiu</v>
      </c>
      <c r="AC19" t="str">
        <f>VLOOKUP(A19,Ticker!A:B,2,)</f>
        <v>Ultrapar</v>
      </c>
      <c r="AD19" t="str">
        <f>VLOOKUP(AC19,Chatgpt!A:C,2,)</f>
        <v>Energia</v>
      </c>
      <c r="AE19">
        <f>VLOOKUP(AC19,Chatgpt!A:C,3,)</f>
        <v>84</v>
      </c>
      <c r="AF19" t="str">
        <f t="shared" si="15"/>
        <v>Entre 50 e 100 anos</v>
      </c>
      <c r="AG19" t="str">
        <f>VLOOKUP(AE19,Categorização!A:B,2,TRUE)</f>
        <v>Entre 50 e 100 anos</v>
      </c>
    </row>
    <row r="20" spans="1:33" ht="12.75">
      <c r="A20" s="2" t="s">
        <v>47</v>
      </c>
      <c r="B20" s="3">
        <v>45317</v>
      </c>
      <c r="C20" s="19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  <c r="L20" s="26">
        <f t="shared" si="0"/>
        <v>1.2500000000000001E-2</v>
      </c>
      <c r="M20" s="26">
        <f t="shared" si="1"/>
        <v>1.38E-2</v>
      </c>
      <c r="N20" s="26">
        <f t="shared" si="2"/>
        <v>-0.28050000000000003</v>
      </c>
      <c r="O20" s="26">
        <f t="shared" si="3"/>
        <v>0.14119999999999999</v>
      </c>
      <c r="P20" s="18">
        <f t="shared" si="4"/>
        <v>7.9802469135802472</v>
      </c>
      <c r="Q20" s="18">
        <f t="shared" si="5"/>
        <v>1.2329848096271454</v>
      </c>
      <c r="R20" s="18">
        <f t="shared" si="6"/>
        <v>1.9179986101459345</v>
      </c>
      <c r="S20" s="18">
        <f t="shared" si="7"/>
        <v>-24.579390115667717</v>
      </c>
      <c r="T20">
        <f>VLOOKUP(A20,Total_de_acoes!A:B,2,)</f>
        <v>376187582</v>
      </c>
      <c r="U20" s="18">
        <f>(C20-P20)*T20</f>
        <v>37525872.377283879</v>
      </c>
      <c r="V20" s="18">
        <f t="shared" si="8"/>
        <v>638509.86240693077</v>
      </c>
      <c r="W20" s="18">
        <f t="shared" si="9"/>
        <v>-343517.41853940074</v>
      </c>
      <c r="X20" s="18">
        <f t="shared" si="10"/>
        <v>1192214.9482231543</v>
      </c>
      <c r="Y20" t="str">
        <f t="shared" si="11"/>
        <v>Subiu</v>
      </c>
      <c r="Z20" t="str">
        <f t="shared" si="12"/>
        <v>Subiu</v>
      </c>
      <c r="AA20" t="str">
        <f t="shared" si="13"/>
        <v>Desceu</v>
      </c>
      <c r="AB20" t="str">
        <f t="shared" si="14"/>
        <v>Subiu</v>
      </c>
      <c r="AC20" t="str">
        <f>VLOOKUP(A20,Ticker!A:B,2,)</f>
        <v>MRV</v>
      </c>
      <c r="AD20" t="str">
        <f>VLOOKUP(AC20,Chatgpt!A:C,2,)</f>
        <v>Construção</v>
      </c>
      <c r="AE20">
        <f>VLOOKUP(AC20,Chatgpt!A:C,3,)</f>
        <v>42</v>
      </c>
      <c r="AF20" t="str">
        <f t="shared" si="15"/>
        <v>Menor que 50 anos</v>
      </c>
      <c r="AG20" t="str">
        <f>VLOOKUP(AE20,Categorização!A:B,2,TRUE)</f>
        <v>Menor que 50 anos</v>
      </c>
    </row>
    <row r="21" spans="1:33" ht="12.75">
      <c r="A21" s="5" t="s">
        <v>49</v>
      </c>
      <c r="B21" s="6">
        <v>45317</v>
      </c>
      <c r="C21" s="20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  <c r="L21" s="26">
        <f t="shared" si="0"/>
        <v>1.15E-2</v>
      </c>
      <c r="M21" s="26">
        <f t="shared" si="1"/>
        <v>-1.03E-2</v>
      </c>
      <c r="N21" s="26">
        <f t="shared" si="2"/>
        <v>-0.1026</v>
      </c>
      <c r="O21" s="26">
        <f t="shared" si="3"/>
        <v>-0.28970000000000001</v>
      </c>
      <c r="P21" s="18">
        <f t="shared" si="4"/>
        <v>57.251606524962916</v>
      </c>
      <c r="Q21" s="18">
        <f t="shared" si="5"/>
        <v>1.1619682732141052</v>
      </c>
      <c r="R21" s="18">
        <f t="shared" si="6"/>
        <v>-1.1477601961221306</v>
      </c>
      <c r="S21" s="18">
        <f t="shared" si="7"/>
        <v>-14.44460087287062</v>
      </c>
      <c r="T21">
        <f>VLOOKUP(A21,Total_de_acoes!A:B,2,)</f>
        <v>62305891</v>
      </c>
      <c r="U21" s="18">
        <f>(C21-P21)*T21</f>
        <v>41021792.090771534</v>
      </c>
      <c r="V21" s="18">
        <f t="shared" si="8"/>
        <v>-490960.01547457837</v>
      </c>
      <c r="W21" s="18">
        <f t="shared" si="9"/>
        <v>-57815.547710410632</v>
      </c>
      <c r="X21" s="18">
        <f t="shared" si="10"/>
        <v>-241934.99141447729</v>
      </c>
      <c r="Y21" t="str">
        <f t="shared" si="11"/>
        <v>Subiu</v>
      </c>
      <c r="Z21" t="str">
        <f t="shared" si="12"/>
        <v>Desceu</v>
      </c>
      <c r="AA21" t="str">
        <f t="shared" si="13"/>
        <v>Desceu</v>
      </c>
      <c r="AB21" t="str">
        <f t="shared" si="14"/>
        <v>Desceu</v>
      </c>
      <c r="AC21" t="str">
        <f>VLOOKUP(A21,Ticker!A:B,2,)</f>
        <v>Arezzo</v>
      </c>
      <c r="AD21" t="str">
        <f>VLOOKUP(AC21,Chatgpt!A:C,2,)</f>
        <v>Varejo</v>
      </c>
      <c r="AE21">
        <f>VLOOKUP(AC21,Chatgpt!A:C,3,)</f>
        <v>49</v>
      </c>
      <c r="AF21" t="str">
        <f t="shared" si="15"/>
        <v>Menor que 50 anos</v>
      </c>
      <c r="AG21" t="str">
        <f>VLOOKUP(AE21,Categorização!A:B,2,TRUE)</f>
        <v>Menor que 50 anos</v>
      </c>
    </row>
    <row r="22" spans="1:33" ht="12.75">
      <c r="A22" s="2" t="s">
        <v>51</v>
      </c>
      <c r="B22" s="3">
        <v>45317</v>
      </c>
      <c r="C22" s="19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  <c r="L22" s="26">
        <f t="shared" si="0"/>
        <v>1.04E-2</v>
      </c>
      <c r="M22" s="26">
        <f t="shared" si="1"/>
        <v>-7.7000000000000002E-3</v>
      </c>
      <c r="N22" s="26">
        <f t="shared" si="2"/>
        <v>-9.0800000000000006E-2</v>
      </c>
      <c r="O22" s="26">
        <f t="shared" si="3"/>
        <v>0.16109999999999999</v>
      </c>
      <c r="P22" s="18">
        <f t="shared" si="4"/>
        <v>15.36025336500396</v>
      </c>
      <c r="Q22" s="18">
        <f t="shared" si="5"/>
        <v>1.0480701400786054</v>
      </c>
      <c r="R22" s="18">
        <f t="shared" si="6"/>
        <v>-0.84689837219533659</v>
      </c>
      <c r="S22" s="18">
        <f t="shared" si="7"/>
        <v>-7.8201705279476359</v>
      </c>
      <c r="T22">
        <f>VLOOKUP(A22,Total_de_acoes!A:B,2,)</f>
        <v>5146576868</v>
      </c>
      <c r="U22" s="18">
        <f>(C22-P22)*T22</f>
        <v>822148336.41145825</v>
      </c>
      <c r="V22" s="18">
        <f t="shared" si="8"/>
        <v>-6634852.2402328672</v>
      </c>
      <c r="W22" s="18">
        <f t="shared" si="9"/>
        <v>-510209.3370304897</v>
      </c>
      <c r="X22" s="18">
        <f t="shared" si="10"/>
        <v>642776.75970730861</v>
      </c>
      <c r="Y22" t="str">
        <f t="shared" si="11"/>
        <v>Subiu</v>
      </c>
      <c r="Z22" t="str">
        <f t="shared" si="12"/>
        <v>Desceu</v>
      </c>
      <c r="AA22" t="str">
        <f t="shared" si="13"/>
        <v>Desceu</v>
      </c>
      <c r="AB22" t="str">
        <f t="shared" si="14"/>
        <v>Subiu</v>
      </c>
      <c r="AC22" t="str">
        <f>VLOOKUP(A22,Ticker!A:B,2,)</f>
        <v>Banco Bradesco</v>
      </c>
      <c r="AD22" t="str">
        <f>VLOOKUP(AC22,Chatgpt!A:C,2,)</f>
        <v>Banco</v>
      </c>
      <c r="AE22">
        <f>VLOOKUP(AC22,Chatgpt!A:C,3,)</f>
        <v>78</v>
      </c>
      <c r="AF22" t="str">
        <f t="shared" si="15"/>
        <v>Entre 50 e 100 anos</v>
      </c>
      <c r="AG22" t="str">
        <f>VLOOKUP(AE22,Categorização!A:B,2,TRUE)</f>
        <v>Entre 50 e 100 anos</v>
      </c>
    </row>
    <row r="23" spans="1:33" ht="12.75">
      <c r="A23" s="5" t="s">
        <v>53</v>
      </c>
      <c r="B23" s="6">
        <v>45317</v>
      </c>
      <c r="C23" s="20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  <c r="L23" s="26">
        <f t="shared" si="0"/>
        <v>9.7999999999999997E-3</v>
      </c>
      <c r="M23" s="26">
        <f t="shared" si="1"/>
        <v>6.0499999999999998E-2</v>
      </c>
      <c r="N23" s="26">
        <f t="shared" si="2"/>
        <v>-3.7499999999999999E-2</v>
      </c>
      <c r="O23" s="26">
        <f t="shared" si="3"/>
        <v>-0.48310000000000003</v>
      </c>
      <c r="P23" s="18">
        <f t="shared" si="4"/>
        <v>7.1202218261041796</v>
      </c>
      <c r="Q23" s="18">
        <f t="shared" si="5"/>
        <v>0.92409240924092406</v>
      </c>
      <c r="R23" s="18">
        <f t="shared" si="6"/>
        <v>6.2857142857142856</v>
      </c>
      <c r="S23" s="18">
        <f t="shared" si="7"/>
        <v>-7.2547881601857238</v>
      </c>
      <c r="T23">
        <f>VLOOKUP(A23,Total_de_acoes!A:B,2,)</f>
        <v>261036182</v>
      </c>
      <c r="U23" s="18">
        <f>(C23-P23)*T23</f>
        <v>18214628.100697115</v>
      </c>
      <c r="V23" s="18">
        <f t="shared" si="8"/>
        <v>1018335.9736825386</v>
      </c>
      <c r="W23" s="18">
        <f t="shared" si="9"/>
        <v>-240036.33665374128</v>
      </c>
      <c r="X23" s="18">
        <f t="shared" si="10"/>
        <v>-841276.51071838697</v>
      </c>
      <c r="Y23" t="str">
        <f t="shared" si="11"/>
        <v>Subiu</v>
      </c>
      <c r="Z23" t="str">
        <f t="shared" si="12"/>
        <v>Subiu</v>
      </c>
      <c r="AA23" t="str">
        <f t="shared" si="13"/>
        <v>Desceu</v>
      </c>
      <c r="AB23" t="str">
        <f t="shared" si="14"/>
        <v>Desceu</v>
      </c>
      <c r="AC23" t="str">
        <f>VLOOKUP(A23,Ticker!A:B,2,)</f>
        <v>Minerva</v>
      </c>
      <c r="AD23" t="str">
        <f>VLOOKUP(AC23,Chatgpt!A:C,2,)</f>
        <v>Alimentos</v>
      </c>
      <c r="AE23">
        <f>VLOOKUP(AC23,Chatgpt!A:C,3,)</f>
        <v>29</v>
      </c>
      <c r="AF23" t="str">
        <f t="shared" si="15"/>
        <v>Menor que 50 anos</v>
      </c>
      <c r="AG23" t="str">
        <f>VLOOKUP(AE23,Categorização!A:B,2,TRUE)</f>
        <v>Menor que 50 anos</v>
      </c>
    </row>
    <row r="24" spans="1:33" ht="12.75">
      <c r="A24" s="2" t="s">
        <v>55</v>
      </c>
      <c r="B24" s="3">
        <v>45317</v>
      </c>
      <c r="C24" s="19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  <c r="L24" s="26">
        <f t="shared" si="0"/>
        <v>9.7000000000000003E-3</v>
      </c>
      <c r="M24" s="26">
        <f t="shared" si="1"/>
        <v>-6.3299999999999995E-2</v>
      </c>
      <c r="N24" s="26">
        <f t="shared" si="2"/>
        <v>1.9699999999999999E-2</v>
      </c>
      <c r="O24" s="26">
        <f t="shared" si="3"/>
        <v>-0.51180000000000003</v>
      </c>
      <c r="P24" s="18">
        <f t="shared" si="4"/>
        <v>4.1002277904328013</v>
      </c>
      <c r="Q24" s="18">
        <f t="shared" si="5"/>
        <v>1.0355503362869649</v>
      </c>
      <c r="R24" s="18">
        <f t="shared" si="6"/>
        <v>-6.2077081494557218</v>
      </c>
      <c r="S24" s="18">
        <f t="shared" si="7"/>
        <v>4.0352314625153625</v>
      </c>
      <c r="T24">
        <f>VLOOKUP(A24,Total_de_acoes!A:B,2,)</f>
        <v>159430826</v>
      </c>
      <c r="U24" s="18">
        <f>(C24-P24)*T24</f>
        <v>6340916.223143544</v>
      </c>
      <c r="V24" s="18">
        <f t="shared" si="8"/>
        <v>-415649.19079453091</v>
      </c>
      <c r="W24" s="18">
        <f t="shared" si="9"/>
        <v>50830.508719494974</v>
      </c>
      <c r="X24" s="18">
        <f t="shared" si="10"/>
        <v>-104976.76586316249</v>
      </c>
      <c r="Y24" t="str">
        <f t="shared" si="11"/>
        <v>Subiu</v>
      </c>
      <c r="Z24" t="str">
        <f t="shared" si="12"/>
        <v>Desceu</v>
      </c>
      <c r="AA24" t="str">
        <f t="shared" si="13"/>
        <v>Subiu</v>
      </c>
      <c r="AB24" t="str">
        <f t="shared" si="14"/>
        <v>Desceu</v>
      </c>
      <c r="AC24" t="str">
        <f>VLOOKUP(A24,Ticker!A:B,2,)</f>
        <v>Grupo Pão de Açúcar</v>
      </c>
      <c r="AD24" t="str">
        <f>VLOOKUP(AC24,Chatgpt!A:C,2,)</f>
        <v>Varejo</v>
      </c>
      <c r="AE24">
        <f>VLOOKUP(AC24,Chatgpt!A:C,3,)</f>
        <v>71</v>
      </c>
      <c r="AF24" t="str">
        <f t="shared" si="15"/>
        <v>Entre 50 e 100 anos</v>
      </c>
      <c r="AG24" t="str">
        <f>VLOOKUP(AE24,Categorização!A:B,2,TRUE)</f>
        <v>Entre 50 e 100 anos</v>
      </c>
    </row>
    <row r="25" spans="1:33" ht="12.75">
      <c r="A25" s="5" t="s">
        <v>57</v>
      </c>
      <c r="B25" s="6">
        <v>45317</v>
      </c>
      <c r="C25" s="20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  <c r="L25" s="26">
        <f t="shared" si="0"/>
        <v>9.5999999999999992E-3</v>
      </c>
      <c r="M25" s="26">
        <f t="shared" si="1"/>
        <v>0.12380000000000001</v>
      </c>
      <c r="N25" s="26">
        <f t="shared" si="2"/>
        <v>5.79E-2</v>
      </c>
      <c r="O25" s="26">
        <f t="shared" si="3"/>
        <v>0.78170000000000006</v>
      </c>
      <c r="P25" s="18">
        <f t="shared" si="4"/>
        <v>14.471077654516639</v>
      </c>
      <c r="Q25" s="18">
        <f t="shared" si="5"/>
        <v>0.85424452749599578</v>
      </c>
      <c r="R25" s="18">
        <f t="shared" si="6"/>
        <v>11.702429341147557</v>
      </c>
      <c r="S25" s="18">
        <f t="shared" si="7"/>
        <v>3.2497053375989222</v>
      </c>
      <c r="T25">
        <f>VLOOKUP(A25,Total_de_acoes!A:B,2,)</f>
        <v>1677525446</v>
      </c>
      <c r="U25" s="18">
        <f>(C25-P25)*T25</f>
        <v>233045769.56633979</v>
      </c>
      <c r="V25" s="18">
        <f t="shared" si="8"/>
        <v>24645865.475547545</v>
      </c>
      <c r="W25" s="18">
        <f t="shared" si="9"/>
        <v>16699315.308255451</v>
      </c>
      <c r="X25" s="18">
        <f t="shared" si="10"/>
        <v>42421181.543313928</v>
      </c>
      <c r="Y25" t="str">
        <f t="shared" si="11"/>
        <v>Subiu</v>
      </c>
      <c r="Z25" t="str">
        <f t="shared" si="12"/>
        <v>Subiu</v>
      </c>
      <c r="AA25" t="str">
        <f t="shared" si="13"/>
        <v>Subiu</v>
      </c>
      <c r="AB25" t="str">
        <f t="shared" si="14"/>
        <v>Subiu</v>
      </c>
      <c r="AC25" t="str">
        <f>VLOOKUP(A25,Ticker!A:B,2,)</f>
        <v>BRF</v>
      </c>
      <c r="AD25" t="str">
        <f>VLOOKUP(AC25,Chatgpt!A:C,2,)</f>
        <v>Alimentos</v>
      </c>
      <c r="AE25">
        <f>VLOOKUP(AC25,Chatgpt!A:C,3,)</f>
        <v>84</v>
      </c>
      <c r="AF25" t="str">
        <f t="shared" si="15"/>
        <v>Entre 50 e 100 anos</v>
      </c>
      <c r="AG25" t="str">
        <f>VLOOKUP(AE25,Categorização!A:B,2,TRUE)</f>
        <v>Entre 50 e 100 anos</v>
      </c>
    </row>
    <row r="26" spans="1:33" ht="12.75">
      <c r="A26" s="2" t="s">
        <v>59</v>
      </c>
      <c r="B26" s="3">
        <v>45317</v>
      </c>
      <c r="C26" s="19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  <c r="L26" s="26">
        <f t="shared" si="0"/>
        <v>8.8000000000000005E-3</v>
      </c>
      <c r="M26" s="26">
        <f t="shared" si="1"/>
        <v>1.09E-2</v>
      </c>
      <c r="N26" s="26">
        <f t="shared" si="2"/>
        <v>-4.1900000000000007E-2</v>
      </c>
      <c r="O26" s="26">
        <f t="shared" si="3"/>
        <v>0.32780000000000004</v>
      </c>
      <c r="P26" s="18">
        <f t="shared" si="4"/>
        <v>50.753370340999211</v>
      </c>
      <c r="Q26" s="18">
        <f t="shared" si="5"/>
        <v>0.8705114254624593</v>
      </c>
      <c r="R26" s="18">
        <f t="shared" si="6"/>
        <v>1.1376683018474065</v>
      </c>
      <c r="S26" s="18">
        <f t="shared" si="7"/>
        <v>-3.1555957222473263</v>
      </c>
      <c r="T26">
        <f>VLOOKUP(A26,Total_de_acoes!A:B,2,)</f>
        <v>423091712</v>
      </c>
      <c r="U26" s="18">
        <f>(C26-P26)*T26</f>
        <v>188965307.05662104</v>
      </c>
      <c r="V26" s="18">
        <f t="shared" si="8"/>
        <v>1793011.4010160156</v>
      </c>
      <c r="W26" s="18">
        <f t="shared" si="9"/>
        <v>-85469.808679472553</v>
      </c>
      <c r="X26" s="18">
        <f t="shared" si="10"/>
        <v>88410.335716749047</v>
      </c>
      <c r="Y26" t="str">
        <f t="shared" si="11"/>
        <v>Subiu</v>
      </c>
      <c r="Z26" t="str">
        <f t="shared" si="12"/>
        <v>Subiu</v>
      </c>
      <c r="AA26" t="str">
        <f t="shared" si="13"/>
        <v>Desceu</v>
      </c>
      <c r="AB26" t="str">
        <f t="shared" si="14"/>
        <v>Subiu</v>
      </c>
      <c r="AC26" t="str">
        <f>VLOOKUP(A26,Ticker!A:B,2,)</f>
        <v>Vivo</v>
      </c>
      <c r="AD26" t="str">
        <f>VLOOKUP(AC26,Chatgpt!A:C,2,)</f>
        <v>Telecomunicações</v>
      </c>
      <c r="AE26">
        <f>VLOOKUP(AC26,Chatgpt!A:C,3,)</f>
        <v>12</v>
      </c>
      <c r="AF26" t="str">
        <f t="shared" si="15"/>
        <v>Menor que 50 anos</v>
      </c>
      <c r="AG26" t="str">
        <f>VLOOKUP(AE26,Categorização!A:B,2,TRUE)</f>
        <v>Menor que 50 anos</v>
      </c>
    </row>
    <row r="27" spans="1:33" ht="12.75">
      <c r="A27" s="5" t="s">
        <v>61</v>
      </c>
      <c r="B27" s="6">
        <v>45317</v>
      </c>
      <c r="C27" s="20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  <c r="L27" s="26">
        <f t="shared" si="0"/>
        <v>8.3999999999999995E-3</v>
      </c>
      <c r="M27" s="26">
        <f t="shared" si="1"/>
        <v>1.0700000000000001E-2</v>
      </c>
      <c r="N27" s="26">
        <f t="shared" si="2"/>
        <v>-1.3500000000000002E-2</v>
      </c>
      <c r="O27" s="26">
        <f t="shared" si="3"/>
        <v>0.20929999999999999</v>
      </c>
      <c r="P27" s="18">
        <f t="shared" si="4"/>
        <v>22.451408171360573</v>
      </c>
      <c r="Q27" s="18">
        <f t="shared" si="5"/>
        <v>0.83110715345799946</v>
      </c>
      <c r="R27" s="18">
        <f t="shared" si="6"/>
        <v>1.0846426761277244</v>
      </c>
      <c r="S27" s="18">
        <f t="shared" si="7"/>
        <v>-1.1163483006698089</v>
      </c>
      <c r="T27">
        <f>VLOOKUP(A27,Total_de_acoes!A:B,2,)</f>
        <v>1218352541</v>
      </c>
      <c r="U27" s="18">
        <f>(C27-P27)*T27</f>
        <v>229771333.63468358</v>
      </c>
      <c r="V27" s="18">
        <f t="shared" si="8"/>
        <v>2043321.2097640412</v>
      </c>
      <c r="W27" s="18">
        <f t="shared" si="9"/>
        <v>-29919.690699484658</v>
      </c>
      <c r="X27" s="18">
        <f t="shared" si="10"/>
        <v>6990.7865753683054</v>
      </c>
      <c r="Y27" t="str">
        <f t="shared" si="11"/>
        <v>Subiu</v>
      </c>
      <c r="Z27" t="str">
        <f t="shared" si="12"/>
        <v>Subiu</v>
      </c>
      <c r="AA27" t="str">
        <f t="shared" si="13"/>
        <v>Desceu</v>
      </c>
      <c r="AB27" t="str">
        <f t="shared" si="14"/>
        <v>Subiu</v>
      </c>
      <c r="AC27" t="str">
        <f>VLOOKUP(A27,Ticker!A:B,2,)</f>
        <v>Rumo</v>
      </c>
      <c r="AD27" t="str">
        <f>VLOOKUP(AC27,Chatgpt!A:C,2,)</f>
        <v>Transporte</v>
      </c>
      <c r="AE27">
        <f>VLOOKUP(AC27,Chatgpt!A:C,3,)</f>
        <v>12</v>
      </c>
      <c r="AF27" t="str">
        <f t="shared" si="15"/>
        <v>Menor que 50 anos</v>
      </c>
      <c r="AG27" t="str">
        <f>VLOOKUP(AE27,Categorização!A:B,2,TRUE)</f>
        <v>Menor que 50 anos</v>
      </c>
    </row>
    <row r="28" spans="1:33" ht="12.75">
      <c r="A28" s="2" t="s">
        <v>63</v>
      </c>
      <c r="B28" s="3">
        <v>45317</v>
      </c>
      <c r="C28" s="19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  <c r="L28" s="26">
        <f t="shared" si="0"/>
        <v>8.199999999999999E-3</v>
      </c>
      <c r="M28" s="26">
        <f t="shared" si="1"/>
        <v>9.3800000000000008E-2</v>
      </c>
      <c r="N28" s="26">
        <f t="shared" si="2"/>
        <v>5.8299999999999998E-2</v>
      </c>
      <c r="O28" s="26">
        <f t="shared" si="3"/>
        <v>-2.1899999999999999E-2</v>
      </c>
      <c r="P28" s="18">
        <f t="shared" si="4"/>
        <v>4.8601467962705813</v>
      </c>
      <c r="Q28" s="18">
        <f t="shared" si="5"/>
        <v>0.74968001462790257</v>
      </c>
      <c r="R28" s="18">
        <f t="shared" si="6"/>
        <v>8.8632712841349335</v>
      </c>
      <c r="S28" s="18">
        <f t="shared" si="7"/>
        <v>5.9605357325426853</v>
      </c>
      <c r="T28">
        <f>VLOOKUP(A28,Total_de_acoes!A:B,2,)</f>
        <v>1095462329</v>
      </c>
      <c r="U28" s="18">
        <f>(C28-P28)*T28</f>
        <v>43657683.375540853</v>
      </c>
      <c r="V28" s="18">
        <f t="shared" si="8"/>
        <v>3070007.656347692</v>
      </c>
      <c r="W28" s="18">
        <f t="shared" si="9"/>
        <v>1586361.1139604677</v>
      </c>
      <c r="X28" s="18">
        <f t="shared" si="10"/>
        <v>-207076.81008805984</v>
      </c>
      <c r="Y28" t="str">
        <f t="shared" si="11"/>
        <v>Subiu</v>
      </c>
      <c r="Z28" t="str">
        <f t="shared" si="12"/>
        <v>Subiu</v>
      </c>
      <c r="AA28" t="str">
        <f t="shared" si="13"/>
        <v>Subiu</v>
      </c>
      <c r="AB28" t="str">
        <f t="shared" si="14"/>
        <v>Desceu</v>
      </c>
      <c r="AC28" t="str">
        <f>VLOOKUP(A28,Ticker!A:B,2,)</f>
        <v>Cielo</v>
      </c>
      <c r="AD28" t="str">
        <f>VLOOKUP(AC28,Chatgpt!A:C,2,)</f>
        <v>Serviços Financeiros</v>
      </c>
      <c r="AE28">
        <f>VLOOKUP(AC28,Chatgpt!A:C,3,)</f>
        <v>23</v>
      </c>
      <c r="AF28" t="str">
        <f t="shared" si="15"/>
        <v>Menor que 50 anos</v>
      </c>
      <c r="AG28" t="str">
        <f>VLOOKUP(AE28,Categorização!A:B,2,TRUE)</f>
        <v>Menor que 50 anos</v>
      </c>
    </row>
    <row r="29" spans="1:33" ht="12.75">
      <c r="A29" s="5" t="s">
        <v>65</v>
      </c>
      <c r="B29" s="6">
        <v>45317</v>
      </c>
      <c r="C29" s="20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  <c r="L29" s="26">
        <f t="shared" si="0"/>
        <v>7.7000000000000002E-3</v>
      </c>
      <c r="M29" s="26">
        <f t="shared" si="1"/>
        <v>3.1699999999999999E-2</v>
      </c>
      <c r="N29" s="26">
        <f t="shared" si="2"/>
        <v>-3.2199999999999999E-2</v>
      </c>
      <c r="O29" s="26">
        <f t="shared" si="3"/>
        <v>9.9399999999999988E-2</v>
      </c>
      <c r="P29" s="18">
        <f t="shared" si="4"/>
        <v>7.7503225166220098</v>
      </c>
      <c r="Q29" s="18">
        <f t="shared" si="5"/>
        <v>0.74634099059804204</v>
      </c>
      <c r="R29" s="18">
        <f t="shared" si="6"/>
        <v>3.2754701384583593</v>
      </c>
      <c r="S29" s="18">
        <f t="shared" si="7"/>
        <v>-2.9288702928870296</v>
      </c>
      <c r="T29">
        <f>VLOOKUP(A29,Total_de_acoes!A:B,2,)</f>
        <v>302768240</v>
      </c>
      <c r="U29" s="18">
        <f>(C29-P29)*T29</f>
        <v>18068446.609983239</v>
      </c>
      <c r="V29" s="18">
        <f t="shared" si="8"/>
        <v>427481.54822436918</v>
      </c>
      <c r="W29" s="18">
        <f t="shared" si="9"/>
        <v>-45086.538079618054</v>
      </c>
      <c r="X29" s="18">
        <f t="shared" si="10"/>
        <v>13126.030625857</v>
      </c>
      <c r="Y29" t="str">
        <f t="shared" si="11"/>
        <v>Subiu</v>
      </c>
      <c r="Z29" t="str">
        <f t="shared" si="12"/>
        <v>Subiu</v>
      </c>
      <c r="AA29" t="str">
        <f t="shared" si="13"/>
        <v>Desceu</v>
      </c>
      <c r="AB29" t="str">
        <f t="shared" si="14"/>
        <v>Subiu</v>
      </c>
      <c r="AC29" t="str">
        <f>VLOOKUP(A29,Ticker!A:B,2,)</f>
        <v>Dexco</v>
      </c>
      <c r="AD29" t="str">
        <f>VLOOKUP(AC29,Chatgpt!A:C,2,)</f>
        <v>Desconhecido</v>
      </c>
      <c r="AE29" t="str">
        <f>VLOOKUP(AC29,Chatgpt!A:C,3,)</f>
        <v>Sem dados</v>
      </c>
      <c r="AF29" t="str">
        <f t="shared" si="15"/>
        <v>Maior que 100 anos</v>
      </c>
      <c r="AG29" t="str">
        <f>VLOOKUP(AE29,Categorização!A:B,2,TRUE)</f>
        <v>Descrição</v>
      </c>
    </row>
    <row r="30" spans="1:33" ht="12.75">
      <c r="A30" s="2" t="s">
        <v>67</v>
      </c>
      <c r="B30" s="3">
        <v>45317</v>
      </c>
      <c r="C30" s="19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  <c r="L30" s="26">
        <f t="shared" si="0"/>
        <v>7.4000000000000003E-3</v>
      </c>
      <c r="M30" s="26">
        <f t="shared" si="1"/>
        <v>-5.6999999999999993E-3</v>
      </c>
      <c r="N30" s="26">
        <f t="shared" si="2"/>
        <v>-2.29E-2</v>
      </c>
      <c r="O30" s="26">
        <f t="shared" si="3"/>
        <v>0.56869999999999998</v>
      </c>
      <c r="P30" s="18">
        <f t="shared" si="4"/>
        <v>17.391304347826086</v>
      </c>
      <c r="Q30" s="18">
        <f t="shared" si="5"/>
        <v>0.74424218042844215</v>
      </c>
      <c r="R30" s="18">
        <f t="shared" si="6"/>
        <v>-0.58335891925084427</v>
      </c>
      <c r="S30" s="18">
        <f t="shared" si="7"/>
        <v>-1.4598074839038695</v>
      </c>
      <c r="T30">
        <f>VLOOKUP(A30,Total_de_acoes!A:B,2,)</f>
        <v>807896814</v>
      </c>
      <c r="U30" s="18">
        <f>(C30-P30)*T30</f>
        <v>103972807.36695692</v>
      </c>
      <c r="V30" s="18">
        <f t="shared" si="8"/>
        <v>-441071.40850229096</v>
      </c>
      <c r="W30" s="18">
        <f t="shared" si="9"/>
        <v>-5892.2373300382715</v>
      </c>
      <c r="X30" s="18">
        <f t="shared" si="10"/>
        <v>4891.6913344600189</v>
      </c>
      <c r="Y30" t="str">
        <f t="shared" si="11"/>
        <v>Subiu</v>
      </c>
      <c r="Z30" t="str">
        <f t="shared" si="12"/>
        <v>Desceu</v>
      </c>
      <c r="AA30" t="str">
        <f t="shared" si="13"/>
        <v>Desceu</v>
      </c>
      <c r="AB30" t="str">
        <f t="shared" si="14"/>
        <v>Subiu</v>
      </c>
      <c r="AC30" t="str">
        <f>VLOOKUP(A30,Ticker!A:B,2,)</f>
        <v>TIM</v>
      </c>
      <c r="AD30" t="str">
        <f>VLOOKUP(AC30,Chatgpt!A:C,2,)</f>
        <v>Telecomunicações</v>
      </c>
      <c r="AE30">
        <f>VLOOKUP(AC30,Chatgpt!A:C,3,)</f>
        <v>26</v>
      </c>
      <c r="AF30" t="str">
        <f t="shared" si="15"/>
        <v>Menor que 50 anos</v>
      </c>
      <c r="AG30" t="str">
        <f>VLOOKUP(AE30,Categorização!A:B,2,TRUE)</f>
        <v>Menor que 50 anos</v>
      </c>
    </row>
    <row r="31" spans="1:33" ht="12.75">
      <c r="A31" s="5" t="s">
        <v>69</v>
      </c>
      <c r="B31" s="6">
        <v>45317</v>
      </c>
      <c r="C31" s="20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  <c r="L31" s="26">
        <f t="shared" si="0"/>
        <v>7.3000000000000001E-3</v>
      </c>
      <c r="M31" s="26">
        <f t="shared" si="1"/>
        <v>1.9299999999999998E-2</v>
      </c>
      <c r="N31" s="26">
        <f t="shared" si="2"/>
        <v>-9.5100000000000004E-2</v>
      </c>
      <c r="O31" s="26">
        <f t="shared" si="3"/>
        <v>-0.20399999999999999</v>
      </c>
      <c r="P31" s="18">
        <f t="shared" si="4"/>
        <v>23.051722426288094</v>
      </c>
      <c r="Q31" s="18">
        <f t="shared" si="5"/>
        <v>0.71617776905719599</v>
      </c>
      <c r="R31" s="18">
        <f t="shared" si="6"/>
        <v>2.1328323571665377</v>
      </c>
      <c r="S31" s="18">
        <f t="shared" si="7"/>
        <v>-11.947236180904522</v>
      </c>
      <c r="T31">
        <f>VLOOKUP(A31,Total_de_acoes!A:B,2,)</f>
        <v>251003438</v>
      </c>
      <c r="U31" s="18">
        <f>(C31-P31)*T31</f>
        <v>42238249.539986439</v>
      </c>
      <c r="V31" s="18">
        <f t="shared" si="8"/>
        <v>583826.83976147708</v>
      </c>
      <c r="W31" s="18">
        <f t="shared" si="9"/>
        <v>-118418.97408591096</v>
      </c>
      <c r="X31" s="18">
        <f t="shared" si="10"/>
        <v>-288615.00814777717</v>
      </c>
      <c r="Y31" t="str">
        <f t="shared" si="11"/>
        <v>Subiu</v>
      </c>
      <c r="Z31" t="str">
        <f t="shared" si="12"/>
        <v>Subiu</v>
      </c>
      <c r="AA31" t="str">
        <f t="shared" si="13"/>
        <v>Desceu</v>
      </c>
      <c r="AB31" t="str">
        <f t="shared" si="14"/>
        <v>Desceu</v>
      </c>
      <c r="AC31" t="str">
        <f>VLOOKUP(A31,Ticker!A:B,2,)</f>
        <v>Bradespar</v>
      </c>
      <c r="AD31" t="str">
        <f>VLOOKUP(AC31,Chatgpt!A:C,2,)</f>
        <v>Holding</v>
      </c>
      <c r="AE31">
        <f>VLOOKUP(AC31,Chatgpt!A:C,3,)</f>
        <v>20</v>
      </c>
      <c r="AF31" t="str">
        <f t="shared" si="15"/>
        <v>Menor que 50 anos</v>
      </c>
      <c r="AG31" t="str">
        <f>VLOOKUP(AE31,Categorização!A:B,2,TRUE)</f>
        <v>Menor que 50 anos</v>
      </c>
    </row>
    <row r="32" spans="1:33" ht="12.75">
      <c r="A32" s="2" t="s">
        <v>71</v>
      </c>
      <c r="B32" s="3">
        <v>45317</v>
      </c>
      <c r="C32" s="19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  <c r="L32" s="26">
        <f t="shared" si="0"/>
        <v>7.1999999999999998E-3</v>
      </c>
      <c r="M32" s="26">
        <f t="shared" si="1"/>
        <v>-3.6499999999999998E-2</v>
      </c>
      <c r="N32" s="26">
        <f t="shared" si="2"/>
        <v>-7.6499999999999999E-2</v>
      </c>
      <c r="O32" s="26">
        <f t="shared" si="3"/>
        <v>-0.14029999999999998</v>
      </c>
      <c r="P32" s="18">
        <f t="shared" si="4"/>
        <v>5.510325655281969</v>
      </c>
      <c r="Q32" s="18">
        <f t="shared" si="5"/>
        <v>0.74727555786196154</v>
      </c>
      <c r="R32" s="18">
        <f t="shared" si="6"/>
        <v>-3.9523551705468325</v>
      </c>
      <c r="S32" s="18">
        <f t="shared" si="7"/>
        <v>-8.8984529487030368</v>
      </c>
      <c r="T32">
        <f>VLOOKUP(A32,Total_de_acoes!A:B,2,)</f>
        <v>393173139</v>
      </c>
      <c r="U32" s="18">
        <f>(C32-P32)*T32</f>
        <v>15598886.650556229</v>
      </c>
      <c r="V32" s="18">
        <f t="shared" si="8"/>
        <v>-425468.33541942621</v>
      </c>
      <c r="W32" s="18">
        <f t="shared" si="9"/>
        <v>-128642.55111801758</v>
      </c>
      <c r="X32" s="18">
        <f t="shared" si="10"/>
        <v>-160604.17227197016</v>
      </c>
      <c r="Y32" t="str">
        <f t="shared" si="11"/>
        <v>Subiu</v>
      </c>
      <c r="Z32" t="str">
        <f t="shared" si="12"/>
        <v>Desceu</v>
      </c>
      <c r="AA32" t="str">
        <f t="shared" si="13"/>
        <v>Desceu</v>
      </c>
      <c r="AB32" t="str">
        <f t="shared" si="14"/>
        <v>Desceu</v>
      </c>
      <c r="AC32" t="str">
        <f>VLOOKUP(A32,Ticker!A:B,2,)</f>
        <v>Locaweb</v>
      </c>
      <c r="AD32" t="str">
        <f>VLOOKUP(AC32,Chatgpt!A:C,2,)</f>
        <v>Tecnologia</v>
      </c>
      <c r="AE32">
        <f>VLOOKUP(AC32,Chatgpt!A:C,3,)</f>
        <v>23</v>
      </c>
      <c r="AF32" t="str">
        <f t="shared" si="15"/>
        <v>Menor que 50 anos</v>
      </c>
      <c r="AG32" t="str">
        <f>VLOOKUP(AE32,Categorização!A:B,2,TRUE)</f>
        <v>Menor que 50 anos</v>
      </c>
    </row>
    <row r="33" spans="1:33" ht="12.75">
      <c r="A33" s="5" t="s">
        <v>73</v>
      </c>
      <c r="B33" s="6">
        <v>45317</v>
      </c>
      <c r="C33" s="20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  <c r="L33" s="26">
        <f t="shared" si="0"/>
        <v>7.0999999999999995E-3</v>
      </c>
      <c r="M33" s="26">
        <f t="shared" si="1"/>
        <v>1.49E-2</v>
      </c>
      <c r="N33" s="26">
        <f t="shared" si="2"/>
        <v>9.7100000000000006E-2</v>
      </c>
      <c r="O33" s="26">
        <f t="shared" si="3"/>
        <v>-0.2661</v>
      </c>
      <c r="P33" s="18">
        <f t="shared" si="4"/>
        <v>23.661999801409983</v>
      </c>
      <c r="Q33" s="18">
        <f t="shared" si="5"/>
        <v>0.69957631293723521</v>
      </c>
      <c r="R33" s="18">
        <f t="shared" si="6"/>
        <v>1.3581259684623097</v>
      </c>
      <c r="S33" s="18">
        <f t="shared" si="7"/>
        <v>13.230685379479494</v>
      </c>
      <c r="T33">
        <f>VLOOKUP(A33,Total_de_acoes!A:B,2,)</f>
        <v>275005663</v>
      </c>
      <c r="U33" s="18">
        <f>(C33-P33)*T33</f>
        <v>46201005.997378685</v>
      </c>
      <c r="V33" s="18">
        <f t="shared" si="8"/>
        <v>481584.82850159291</v>
      </c>
      <c r="W33" s="18">
        <f t="shared" si="9"/>
        <v>63508.532861892229</v>
      </c>
      <c r="X33" s="18">
        <f t="shared" si="10"/>
        <v>-223593.56311905693</v>
      </c>
      <c r="Y33" t="str">
        <f t="shared" si="11"/>
        <v>Subiu</v>
      </c>
      <c r="Z33" t="str">
        <f t="shared" si="12"/>
        <v>Subiu</v>
      </c>
      <c r="AA33" t="str">
        <f t="shared" si="13"/>
        <v>Subiu</v>
      </c>
      <c r="AB33" t="str">
        <f t="shared" si="14"/>
        <v>Desceu</v>
      </c>
      <c r="AC33" t="str">
        <f>VLOOKUP(A33,Ticker!A:B,2,)</f>
        <v>PetroRecôncavo</v>
      </c>
      <c r="AD33" t="str">
        <f>VLOOKUP(AC33,Chatgpt!A:C,2,)</f>
        <v>Petróleo</v>
      </c>
      <c r="AE33">
        <f>VLOOKUP(AC33,Chatgpt!A:C,3,)</f>
        <v>11</v>
      </c>
      <c r="AF33" t="str">
        <f t="shared" si="15"/>
        <v>Menor que 50 anos</v>
      </c>
      <c r="AG33" t="str">
        <f>VLOOKUP(AE33,Categorização!A:B,2,TRUE)</f>
        <v>Menor que 50 anos</v>
      </c>
    </row>
    <row r="34" spans="1:33" ht="12.75">
      <c r="A34" s="2" t="s">
        <v>75</v>
      </c>
      <c r="B34" s="3">
        <v>45317</v>
      </c>
      <c r="C34" s="19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  <c r="L34" s="26">
        <f t="shared" si="0"/>
        <v>6.9999999999999993E-3</v>
      </c>
      <c r="M34" s="26">
        <f t="shared" si="1"/>
        <v>-3.0000000000000001E-3</v>
      </c>
      <c r="N34" s="26">
        <f t="shared" si="2"/>
        <v>-3.4700000000000002E-2</v>
      </c>
      <c r="O34" s="26">
        <f t="shared" si="3"/>
        <v>0.28999999999999998</v>
      </c>
      <c r="P34" s="18">
        <f t="shared" si="4"/>
        <v>9.9404170804369425</v>
      </c>
      <c r="Q34" s="18">
        <f t="shared" si="5"/>
        <v>0.70210631895687059</v>
      </c>
      <c r="R34" s="18">
        <f t="shared" si="6"/>
        <v>-0.31078421216202212</v>
      </c>
      <c r="S34" s="18">
        <f t="shared" si="7"/>
        <v>-2.6899224806201549</v>
      </c>
      <c r="T34">
        <f>VLOOKUP(A34,Total_de_acoes!A:B,2,)</f>
        <v>5372783971</v>
      </c>
      <c r="U34" s="18">
        <f>(C34-P34)*T34</f>
        <v>373853994.88377655</v>
      </c>
      <c r="V34" s="18">
        <f t="shared" si="8"/>
        <v>-787455.75652551558</v>
      </c>
      <c r="W34" s="18">
        <f t="shared" si="9"/>
        <v>-8492.0899465768052</v>
      </c>
      <c r="X34" s="18">
        <f t="shared" si="10"/>
        <v>6624.4884598761573</v>
      </c>
      <c r="Y34" t="str">
        <f t="shared" si="11"/>
        <v>Subiu</v>
      </c>
      <c r="Z34" t="str">
        <f t="shared" si="12"/>
        <v>Desceu</v>
      </c>
      <c r="AA34" t="str">
        <f t="shared" si="13"/>
        <v>Desceu</v>
      </c>
      <c r="AB34" t="str">
        <f t="shared" si="14"/>
        <v>Subiu</v>
      </c>
      <c r="AC34" t="str">
        <f>VLOOKUP(A34,Ticker!A:B,2,)</f>
        <v>Itaúsa</v>
      </c>
      <c r="AD34" t="str">
        <f>VLOOKUP(AC34,Chatgpt!A:C,2,)</f>
        <v>Holding</v>
      </c>
      <c r="AE34">
        <f>VLOOKUP(AC34,Chatgpt!A:C,3,)</f>
        <v>56</v>
      </c>
      <c r="AF34" t="str">
        <f t="shared" si="15"/>
        <v>Entre 50 e 100 anos</v>
      </c>
      <c r="AG34" t="str">
        <f>VLOOKUP(AE34,Categorização!A:B,2,TRUE)</f>
        <v>Entre 50 e 100 anos</v>
      </c>
    </row>
    <row r="35" spans="1:33" ht="12.75">
      <c r="A35" s="5" t="s">
        <v>77</v>
      </c>
      <c r="B35" s="6">
        <v>45317</v>
      </c>
      <c r="C35" s="20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  <c r="L35" s="26">
        <f t="shared" si="0"/>
        <v>6.8000000000000005E-3</v>
      </c>
      <c r="M35" s="26">
        <f t="shared" si="1"/>
        <v>1.8799999999999997E-2</v>
      </c>
      <c r="N35" s="26">
        <f t="shared" si="2"/>
        <v>2.8500000000000001E-2</v>
      </c>
      <c r="O35" s="26">
        <f t="shared" si="3"/>
        <v>0.52869999999999995</v>
      </c>
      <c r="P35" s="18">
        <f t="shared" si="4"/>
        <v>56.585220500595952</v>
      </c>
      <c r="Q35" s="18">
        <f t="shared" si="5"/>
        <v>0.66745190420102085</v>
      </c>
      <c r="R35" s="18">
        <f t="shared" si="6"/>
        <v>1.8279047156052504</v>
      </c>
      <c r="S35" s="18">
        <f t="shared" si="7"/>
        <v>1.864329168574606</v>
      </c>
      <c r="T35">
        <f>VLOOKUP(A35,Total_de_acoes!A:B,2,)</f>
        <v>1420949112</v>
      </c>
      <c r="U35" s="18">
        <f>(C35-P35)*T35</f>
        <v>546752087.99398506</v>
      </c>
      <c r="V35" s="18">
        <f t="shared" si="8"/>
        <v>6860697.5784404287</v>
      </c>
      <c r="W35" s="18">
        <f t="shared" si="9"/>
        <v>357409.99149522354</v>
      </c>
      <c r="X35" s="18">
        <f t="shared" si="10"/>
        <v>352288.60347684001</v>
      </c>
      <c r="Y35" t="str">
        <f t="shared" si="11"/>
        <v>Subiu</v>
      </c>
      <c r="Z35" t="str">
        <f t="shared" si="12"/>
        <v>Subiu</v>
      </c>
      <c r="AA35" t="str">
        <f t="shared" si="13"/>
        <v>Subiu</v>
      </c>
      <c r="AB35" t="str">
        <f t="shared" si="14"/>
        <v>Subiu</v>
      </c>
      <c r="AC35" t="str">
        <f>VLOOKUP(A35,Ticker!A:B,2,)</f>
        <v>Banco do Brasil</v>
      </c>
      <c r="AD35" t="str">
        <f>VLOOKUP(AC35,Chatgpt!A:C,2,)</f>
        <v>Banco</v>
      </c>
      <c r="AE35">
        <f>VLOOKUP(AC35,Chatgpt!A:C,3,)</f>
        <v>213</v>
      </c>
      <c r="AF35" t="str">
        <f t="shared" si="15"/>
        <v>Maior que 100 anos</v>
      </c>
      <c r="AG35" t="str">
        <f>VLOOKUP(AE35,Categorização!A:B,2,TRUE)</f>
        <v>Maior que 100 anos</v>
      </c>
    </row>
    <row r="36" spans="1:33" ht="12.75">
      <c r="A36" s="2" t="s">
        <v>79</v>
      </c>
      <c r="B36" s="3">
        <v>45317</v>
      </c>
      <c r="C36" s="19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  <c r="L36" s="26">
        <f t="shared" si="0"/>
        <v>6.0999999999999995E-3</v>
      </c>
      <c r="M36" s="26">
        <f t="shared" si="1"/>
        <v>-2.75E-2</v>
      </c>
      <c r="N36" s="26">
        <f t="shared" si="2"/>
        <v>-0.11019999999999999</v>
      </c>
      <c r="O36" s="26">
        <f t="shared" si="3"/>
        <v>0.1007</v>
      </c>
      <c r="P36" s="18">
        <f t="shared" si="4"/>
        <v>26.001391511778152</v>
      </c>
      <c r="Q36" s="18">
        <f t="shared" si="5"/>
        <v>0.62724935732647813</v>
      </c>
      <c r="R36" s="18">
        <f t="shared" si="6"/>
        <v>-3.0905821532928748</v>
      </c>
      <c r="S36" s="18">
        <f t="shared" si="7"/>
        <v>-10.011810665939857</v>
      </c>
      <c r="T36">
        <f>VLOOKUP(A36,Total_de_acoes!A:B,2,)</f>
        <v>1275798515</v>
      </c>
      <c r="U36" s="18">
        <f>(C36-P36)*T36</f>
        <v>202352473.73982856</v>
      </c>
      <c r="V36" s="18">
        <f t="shared" si="8"/>
        <v>-3490450.1254350878</v>
      </c>
      <c r="W36" s="18">
        <f t="shared" si="9"/>
        <v>-1188785.019682067</v>
      </c>
      <c r="X36" s="18">
        <f t="shared" si="10"/>
        <v>1198520.377333937</v>
      </c>
      <c r="Y36" t="str">
        <f t="shared" si="11"/>
        <v>Subiu</v>
      </c>
      <c r="Z36" t="str">
        <f t="shared" si="12"/>
        <v>Desceu</v>
      </c>
      <c r="AA36" t="str">
        <f t="shared" si="13"/>
        <v>Desceu</v>
      </c>
      <c r="AB36" t="str">
        <f t="shared" si="14"/>
        <v>Subiu</v>
      </c>
      <c r="AC36" t="str">
        <f>VLOOKUP(A36,Ticker!A:B,2,)</f>
        <v>RaiaDrogasil</v>
      </c>
      <c r="AD36" t="str">
        <f>VLOOKUP(AC36,Chatgpt!A:C,2,)</f>
        <v>Varejo</v>
      </c>
      <c r="AE36">
        <f>VLOOKUP(AC36,Chatgpt!A:C,3,)</f>
        <v>25</v>
      </c>
      <c r="AF36" t="str">
        <f t="shared" si="15"/>
        <v>Menor que 50 anos</v>
      </c>
      <c r="AG36" t="str">
        <f>VLOOKUP(AE36,Categorização!A:B,2,TRUE)</f>
        <v>Menor que 50 anos</v>
      </c>
    </row>
    <row r="37" spans="1:33" ht="12.75">
      <c r="A37" s="5" t="s">
        <v>81</v>
      </c>
      <c r="B37" s="6">
        <v>45317</v>
      </c>
      <c r="C37" s="20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  <c r="L37" s="26">
        <f t="shared" si="0"/>
        <v>5.8999999999999999E-3</v>
      </c>
      <c r="M37" s="26">
        <f t="shared" si="1"/>
        <v>3.2799999999999996E-2</v>
      </c>
      <c r="N37" s="26">
        <f t="shared" si="2"/>
        <v>-7.1800000000000003E-2</v>
      </c>
      <c r="O37" s="26">
        <f t="shared" si="3"/>
        <v>-0.2114</v>
      </c>
      <c r="P37" s="18">
        <f t="shared" si="4"/>
        <v>10.020876826722338</v>
      </c>
      <c r="Q37" s="18">
        <f t="shared" si="5"/>
        <v>0.5712625871417506</v>
      </c>
      <c r="R37" s="18">
        <f t="shared" si="6"/>
        <v>3.5337211807800042</v>
      </c>
      <c r="S37" s="18">
        <f t="shared" si="7"/>
        <v>-9.1047425817905143</v>
      </c>
      <c r="T37">
        <f>VLOOKUP(A37,Total_de_acoes!A:B,2,)</f>
        <v>660411219</v>
      </c>
      <c r="U37" s="18">
        <f>(C37-P37)*T37</f>
        <v>39045606.935449012</v>
      </c>
      <c r="V37" s="18">
        <f t="shared" si="8"/>
        <v>731613.65745043301</v>
      </c>
      <c r="W37" s="18">
        <f t="shared" si="9"/>
        <v>-185625.88104310152</v>
      </c>
      <c r="X37" s="18">
        <f t="shared" si="10"/>
        <v>-357282.03752603813</v>
      </c>
      <c r="Y37" t="str">
        <f t="shared" si="11"/>
        <v>Subiu</v>
      </c>
      <c r="Z37" t="str">
        <f t="shared" si="12"/>
        <v>Subiu</v>
      </c>
      <c r="AA37" t="str">
        <f t="shared" si="13"/>
        <v>Desceu</v>
      </c>
      <c r="AB37" t="str">
        <f t="shared" si="14"/>
        <v>Desceu</v>
      </c>
      <c r="AC37" t="str">
        <f>VLOOKUP(A37,Ticker!A:B,2,)</f>
        <v>Metalúrgica Gerdau</v>
      </c>
      <c r="AD37" t="str">
        <f>VLOOKUP(AC37,Chatgpt!A:C,2,)</f>
        <v>Siderurgia</v>
      </c>
      <c r="AE37">
        <f>VLOOKUP(AC37,Chatgpt!A:C,3,)</f>
        <v>120</v>
      </c>
      <c r="AF37" t="str">
        <f t="shared" si="15"/>
        <v>Maior que 100 anos</v>
      </c>
      <c r="AG37" t="str">
        <f>VLOOKUP(AE37,Categorização!A:B,2,TRUE)</f>
        <v>Maior que 100 anos</v>
      </c>
    </row>
    <row r="38" spans="1:33" ht="12.75">
      <c r="A38" s="2" t="s">
        <v>83</v>
      </c>
      <c r="B38" s="3">
        <v>45317</v>
      </c>
      <c r="C38" s="19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  <c r="L38" s="26">
        <f t="shared" si="0"/>
        <v>5.8999999999999999E-3</v>
      </c>
      <c r="M38" s="26">
        <f t="shared" si="1"/>
        <v>2.6499999999999999E-2</v>
      </c>
      <c r="N38" s="26">
        <f t="shared" si="2"/>
        <v>-4.0800000000000003E-2</v>
      </c>
      <c r="O38" s="26">
        <f t="shared" si="3"/>
        <v>0.13350000000000001</v>
      </c>
      <c r="P38" s="18">
        <f t="shared" si="4"/>
        <v>18.461079630181928</v>
      </c>
      <c r="Q38" s="18">
        <f t="shared" si="5"/>
        <v>0.57476863127131028</v>
      </c>
      <c r="R38" s="18">
        <f t="shared" si="6"/>
        <v>2.7627189324437027</v>
      </c>
      <c r="S38" s="18">
        <f t="shared" si="7"/>
        <v>-3.5994706660785183</v>
      </c>
      <c r="T38">
        <f>VLOOKUP(A38,Total_de_acoes!A:B,2,)</f>
        <v>1168097881</v>
      </c>
      <c r="U38" s="18">
        <f>(C38-P38)*T38</f>
        <v>127229653.18222687</v>
      </c>
      <c r="V38" s="18">
        <f t="shared" si="8"/>
        <v>1937881.7608418046</v>
      </c>
      <c r="W38" s="18">
        <f t="shared" si="9"/>
        <v>-218435.96328421118</v>
      </c>
      <c r="X38" s="18">
        <f t="shared" si="10"/>
        <v>104964.88794145925</v>
      </c>
      <c r="Y38" t="str">
        <f t="shared" si="11"/>
        <v>Subiu</v>
      </c>
      <c r="Z38" t="str">
        <f t="shared" si="12"/>
        <v>Subiu</v>
      </c>
      <c r="AA38" t="str">
        <f t="shared" si="13"/>
        <v>Desceu</v>
      </c>
      <c r="AB38" t="str">
        <f t="shared" si="14"/>
        <v>Subiu</v>
      </c>
      <c r="AC38" t="str">
        <f>VLOOKUP(A38,Ticker!A:B,2,)</f>
        <v>Cosan</v>
      </c>
      <c r="AD38" t="str">
        <f>VLOOKUP(AC38,Chatgpt!A:C,2,)</f>
        <v>Energia</v>
      </c>
      <c r="AE38">
        <f>VLOOKUP(AC38,Chatgpt!A:C,3,)</f>
        <v>24</v>
      </c>
      <c r="AF38" t="str">
        <f t="shared" si="15"/>
        <v>Menor que 50 anos</v>
      </c>
      <c r="AG38" t="str">
        <f>VLOOKUP(AE38,Categorização!A:B,2,TRUE)</f>
        <v>Menor que 50 anos</v>
      </c>
    </row>
    <row r="39" spans="1:33" ht="12.75">
      <c r="A39" s="5" t="s">
        <v>85</v>
      </c>
      <c r="B39" s="6">
        <v>45317</v>
      </c>
      <c r="C39" s="20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  <c r="L39" s="26">
        <f t="shared" si="0"/>
        <v>5.6999999999999993E-3</v>
      </c>
      <c r="M39" s="26">
        <f t="shared" si="1"/>
        <v>2.4799999999999999E-2</v>
      </c>
      <c r="N39" s="26">
        <f t="shared" si="2"/>
        <v>-2.29E-2</v>
      </c>
      <c r="O39" s="26">
        <f t="shared" si="3"/>
        <v>0.1729</v>
      </c>
      <c r="P39" s="18">
        <f t="shared" si="4"/>
        <v>24.202048324550063</v>
      </c>
      <c r="Q39" s="18">
        <f t="shared" si="5"/>
        <v>0.55620608899297419</v>
      </c>
      <c r="R39" s="18">
        <f t="shared" si="6"/>
        <v>2.5381230170913929</v>
      </c>
      <c r="S39" s="18">
        <f t="shared" si="7"/>
        <v>-1.9524256117316054</v>
      </c>
      <c r="T39">
        <f>VLOOKUP(A39,Total_de_acoes!A:B,2,)</f>
        <v>1134986472</v>
      </c>
      <c r="U39" s="18">
        <f>(C39-P39)*T39</f>
        <v>156573285.42541304</v>
      </c>
      <c r="V39" s="18">
        <f t="shared" si="8"/>
        <v>2159757.9652357912</v>
      </c>
      <c r="W39" s="18">
        <f t="shared" si="9"/>
        <v>-125531.64912667182</v>
      </c>
      <c r="X39" s="18">
        <f t="shared" si="10"/>
        <v>42376.269662258987</v>
      </c>
      <c r="Y39" t="str">
        <f t="shared" si="11"/>
        <v>Subiu</v>
      </c>
      <c r="Z39" t="str">
        <f t="shared" si="12"/>
        <v>Subiu</v>
      </c>
      <c r="AA39" t="str">
        <f t="shared" si="13"/>
        <v>Desceu</v>
      </c>
      <c r="AB39" t="str">
        <f t="shared" si="14"/>
        <v>Subiu</v>
      </c>
      <c r="AC39" t="str">
        <f>VLOOKUP(A39,Ticker!A:B,2,)</f>
        <v>JBS</v>
      </c>
      <c r="AD39" t="str">
        <f>VLOOKUP(AC39,Chatgpt!A:C,2,)</f>
        <v>Alimentos</v>
      </c>
      <c r="AE39">
        <f>VLOOKUP(AC39,Chatgpt!A:C,3,)</f>
        <v>68</v>
      </c>
      <c r="AF39" t="str">
        <f t="shared" si="15"/>
        <v>Entre 50 e 100 anos</v>
      </c>
      <c r="AG39" t="str">
        <f>VLOOKUP(AE39,Categorização!A:B,2,TRUE)</f>
        <v>Entre 50 e 100 anos</v>
      </c>
    </row>
    <row r="40" spans="1:33" ht="12.75">
      <c r="A40" s="2" t="s">
        <v>87</v>
      </c>
      <c r="B40" s="3">
        <v>45317</v>
      </c>
      <c r="C40" s="19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  <c r="L40" s="26">
        <f t="shared" si="0"/>
        <v>4.7999999999999996E-3</v>
      </c>
      <c r="M40" s="26">
        <f t="shared" si="1"/>
        <v>2.46E-2</v>
      </c>
      <c r="N40" s="26">
        <f t="shared" si="2"/>
        <v>-3.7000000000000005E-2</v>
      </c>
      <c r="O40" s="26">
        <f t="shared" si="3"/>
        <v>-0.51400000000000001</v>
      </c>
      <c r="P40" s="18">
        <f t="shared" si="4"/>
        <v>2.0700636942675161</v>
      </c>
      <c r="Q40" s="18">
        <f t="shared" si="5"/>
        <v>0.46847550263517468</v>
      </c>
      <c r="R40" s="18">
        <f t="shared" si="6"/>
        <v>2.5545171339563861</v>
      </c>
      <c r="S40" s="18">
        <f t="shared" si="7"/>
        <v>-7.613168724279836</v>
      </c>
      <c r="T40">
        <f>VLOOKUP(A40,Total_de_acoes!A:B,2,)</f>
        <v>2867627068</v>
      </c>
      <c r="U40" s="18">
        <f>(C40-P40)*T40</f>
        <v>28493619.274394516</v>
      </c>
      <c r="V40" s="18">
        <f t="shared" si="8"/>
        <v>328374.64024209505</v>
      </c>
      <c r="W40" s="18">
        <f t="shared" si="9"/>
        <v>-31037.029859642214</v>
      </c>
      <c r="X40" s="18">
        <f t="shared" si="10"/>
        <v>-121453.13454129129</v>
      </c>
      <c r="Y40" t="str">
        <f t="shared" si="11"/>
        <v>Subiu</v>
      </c>
      <c r="Z40" t="str">
        <f t="shared" si="12"/>
        <v>Subiu</v>
      </c>
      <c r="AA40" t="str">
        <f t="shared" si="13"/>
        <v>Desceu</v>
      </c>
      <c r="AB40" t="str">
        <f t="shared" si="14"/>
        <v>Desceu</v>
      </c>
      <c r="AC40" t="str">
        <f>VLOOKUP(A40,Ticker!A:B,2,)</f>
        <v>Magazine Luiza</v>
      </c>
      <c r="AD40" t="str">
        <f>VLOOKUP(AC40,Chatgpt!A:C,2,)</f>
        <v>Varejo</v>
      </c>
      <c r="AE40">
        <f>VLOOKUP(AC40,Chatgpt!A:C,3,)</f>
        <v>64</v>
      </c>
      <c r="AF40" t="str">
        <f t="shared" si="15"/>
        <v>Entre 50 e 100 anos</v>
      </c>
      <c r="AG40" t="str">
        <f>VLOOKUP(AE40,Categorização!A:B,2,TRUE)</f>
        <v>Entre 50 e 100 anos</v>
      </c>
    </row>
    <row r="41" spans="1:33" ht="12.75">
      <c r="A41" s="5" t="s">
        <v>89</v>
      </c>
      <c r="B41" s="6">
        <v>45317</v>
      </c>
      <c r="C41" s="20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  <c r="L41" s="26">
        <f t="shared" si="0"/>
        <v>3.5999999999999999E-3</v>
      </c>
      <c r="M41" s="26">
        <f t="shared" si="1"/>
        <v>-7.1999999999999998E-3</v>
      </c>
      <c r="N41" s="26">
        <f t="shared" si="2"/>
        <v>-9.9499999999999991E-2</v>
      </c>
      <c r="O41" s="26">
        <f t="shared" si="3"/>
        <v>0.1578</v>
      </c>
      <c r="P41" s="18">
        <f t="shared" si="4"/>
        <v>13.700677560781187</v>
      </c>
      <c r="Q41" s="18">
        <f t="shared" si="5"/>
        <v>0.36261079774375504</v>
      </c>
      <c r="R41" s="18">
        <f t="shared" si="6"/>
        <v>-0.79955580233203771</v>
      </c>
      <c r="S41" s="18">
        <f t="shared" si="7"/>
        <v>-8.5938849542235278</v>
      </c>
      <c r="T41">
        <f>VLOOKUP(A41,Total_de_acoes!A:B,2,)</f>
        <v>1500728902</v>
      </c>
      <c r="U41" s="18">
        <f>(C41-P41)*T41</f>
        <v>74019610.052810252</v>
      </c>
      <c r="V41" s="18">
        <f t="shared" si="8"/>
        <v>-193250.23091950602</v>
      </c>
      <c r="W41" s="18">
        <f t="shared" si="9"/>
        <v>-15374.177171652869</v>
      </c>
      <c r="X41" s="18">
        <f t="shared" si="10"/>
        <v>20849.152978911614</v>
      </c>
      <c r="Y41" t="str">
        <f t="shared" si="11"/>
        <v>Subiu</v>
      </c>
      <c r="Z41" t="str">
        <f t="shared" si="12"/>
        <v>Desceu</v>
      </c>
      <c r="AA41" t="str">
        <f t="shared" si="13"/>
        <v>Desceu</v>
      </c>
      <c r="AB41" t="str">
        <f t="shared" si="14"/>
        <v>Subiu</v>
      </c>
      <c r="AC41" t="str">
        <f>VLOOKUP(A41,Ticker!A:B,2,)</f>
        <v>Banco Bradesco</v>
      </c>
      <c r="AD41" t="str">
        <f>VLOOKUP(AC41,Chatgpt!A:C,2,)</f>
        <v>Banco</v>
      </c>
      <c r="AE41">
        <f>VLOOKUP(AC41,Chatgpt!A:C,3,)</f>
        <v>78</v>
      </c>
      <c r="AF41" t="str">
        <f t="shared" si="15"/>
        <v>Entre 50 e 100 anos</v>
      </c>
      <c r="AG41" t="str">
        <f>VLOOKUP(AE41,Categorização!A:B,2,TRUE)</f>
        <v>Entre 50 e 100 anos</v>
      </c>
    </row>
    <row r="42" spans="1:33" ht="12.75">
      <c r="A42" s="2" t="s">
        <v>91</v>
      </c>
      <c r="B42" s="3">
        <v>45317</v>
      </c>
      <c r="C42" s="19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  <c r="L42" s="26">
        <f t="shared" si="0"/>
        <v>2.7000000000000001E-3</v>
      </c>
      <c r="M42" s="26">
        <f t="shared" si="1"/>
        <v>3.6499999999999998E-2</v>
      </c>
      <c r="N42" s="26">
        <f t="shared" si="2"/>
        <v>-8.0799999999999997E-2</v>
      </c>
      <c r="O42" s="26">
        <f t="shared" si="3"/>
        <v>-0.26100000000000001</v>
      </c>
      <c r="P42" s="18">
        <f t="shared" si="4"/>
        <v>21.781190784880824</v>
      </c>
      <c r="Q42" s="18">
        <f t="shared" si="5"/>
        <v>0.26049204052098412</v>
      </c>
      <c r="R42" s="18">
        <f t="shared" si="6"/>
        <v>3.9708442123585725</v>
      </c>
      <c r="S42" s="18">
        <f t="shared" si="7"/>
        <v>-10.933694181326116</v>
      </c>
      <c r="T42">
        <f>VLOOKUP(A42,Total_de_acoes!A:B,2,)</f>
        <v>1118525506</v>
      </c>
      <c r="U42" s="18">
        <f>(C42-P42)*T42</f>
        <v>65779607.098639093</v>
      </c>
      <c r="V42" s="18">
        <f t="shared" si="8"/>
        <v>625429.83883944666</v>
      </c>
      <c r="W42" s="18">
        <f t="shared" si="9"/>
        <v>-200665.54402799127</v>
      </c>
      <c r="X42" s="18">
        <f t="shared" si="10"/>
        <v>-572638.09538531816</v>
      </c>
      <c r="Y42" t="str">
        <f t="shared" si="11"/>
        <v>Subiu</v>
      </c>
      <c r="Z42" t="str">
        <f t="shared" si="12"/>
        <v>Subiu</v>
      </c>
      <c r="AA42" t="str">
        <f t="shared" si="13"/>
        <v>Desceu</v>
      </c>
      <c r="AB42" t="str">
        <f t="shared" si="14"/>
        <v>Desceu</v>
      </c>
      <c r="AC42" t="str">
        <f>VLOOKUP(A42,Ticker!A:B,2,)</f>
        <v>Gerdau</v>
      </c>
      <c r="AD42" t="str">
        <f>VLOOKUP(AC42,Chatgpt!A:C,2,)</f>
        <v>Siderurgia</v>
      </c>
      <c r="AE42">
        <f>VLOOKUP(AC42,Chatgpt!A:C,3,)</f>
        <v>120</v>
      </c>
      <c r="AF42" t="str">
        <f t="shared" si="15"/>
        <v>Maior que 100 anos</v>
      </c>
      <c r="AG42" t="str">
        <f>VLOOKUP(AE42,Categorização!A:B,2,TRUE)</f>
        <v>Maior que 100 anos</v>
      </c>
    </row>
    <row r="43" spans="1:33" ht="12.75">
      <c r="A43" s="5" t="s">
        <v>93</v>
      </c>
      <c r="B43" s="6">
        <v>45317</v>
      </c>
      <c r="C43" s="20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  <c r="L43" s="26">
        <f t="shared" si="0"/>
        <v>2.5999999999999999E-3</v>
      </c>
      <c r="M43" s="26">
        <f t="shared" si="1"/>
        <v>0</v>
      </c>
      <c r="N43" s="26">
        <f t="shared" si="2"/>
        <v>-7.2000000000000008E-2</v>
      </c>
      <c r="O43" s="26">
        <f t="shared" si="3"/>
        <v>0.15460000000000002</v>
      </c>
      <c r="P43" s="18">
        <f t="shared" si="4"/>
        <v>3.7303012168362262</v>
      </c>
      <c r="Q43" s="18">
        <f t="shared" si="5"/>
        <v>0.26</v>
      </c>
      <c r="R43" s="18">
        <f t="shared" si="6"/>
        <v>0</v>
      </c>
      <c r="S43" s="18">
        <f t="shared" si="7"/>
        <v>-6.2359258617703102</v>
      </c>
      <c r="T43">
        <f>VLOOKUP(A43,Total_de_acoes!A:B,2,)</f>
        <v>1193047233</v>
      </c>
      <c r="U43" s="18">
        <f>(C43-P43)*T43</f>
        <v>11571106.417007603</v>
      </c>
      <c r="V43" s="18">
        <f t="shared" si="8"/>
        <v>0</v>
      </c>
      <c r="W43" s="18">
        <f t="shared" si="9"/>
        <v>0</v>
      </c>
      <c r="X43" s="18">
        <f t="shared" si="10"/>
        <v>0</v>
      </c>
      <c r="Y43" t="str">
        <f t="shared" si="11"/>
        <v>Subiu</v>
      </c>
      <c r="Z43" t="str">
        <f t="shared" si="12"/>
        <v>Estável</v>
      </c>
      <c r="AA43" t="str">
        <f t="shared" si="13"/>
        <v>Estável</v>
      </c>
      <c r="AB43" t="str">
        <f t="shared" si="14"/>
        <v>Estável</v>
      </c>
      <c r="AC43" t="str">
        <f>VLOOKUP(A43,Ticker!A:B,2,)</f>
        <v>Raízen</v>
      </c>
      <c r="AD43" t="str">
        <f>VLOOKUP(AC43,Chatgpt!A:C,2,)</f>
        <v>Energia</v>
      </c>
      <c r="AE43">
        <f>VLOOKUP(AC43,Chatgpt!A:C,3,)</f>
        <v>10</v>
      </c>
      <c r="AF43" t="str">
        <f t="shared" si="15"/>
        <v>Menor que 50 anos</v>
      </c>
      <c r="AG43" t="str">
        <f>VLOOKUP(AE43,Categorização!A:B,2,TRUE)</f>
        <v>Menor que 50 anos</v>
      </c>
    </row>
    <row r="44" spans="1:33" ht="12.75">
      <c r="A44" s="2" t="s">
        <v>95</v>
      </c>
      <c r="B44" s="3">
        <v>45317</v>
      </c>
      <c r="C44" s="19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  <c r="L44" s="26">
        <f t="shared" si="0"/>
        <v>1.9E-3</v>
      </c>
      <c r="M44" s="26">
        <f t="shared" si="1"/>
        <v>9.0000000000000011E-3</v>
      </c>
      <c r="N44" s="26">
        <f t="shared" si="2"/>
        <v>-2.7999999999999997E-2</v>
      </c>
      <c r="O44" s="26">
        <f t="shared" si="3"/>
        <v>0.32079999999999997</v>
      </c>
      <c r="P44" s="18">
        <f t="shared" si="4"/>
        <v>10.050903283760855</v>
      </c>
      <c r="Q44" s="18">
        <f t="shared" si="5"/>
        <v>0.18830525272547077</v>
      </c>
      <c r="R44" s="18">
        <f t="shared" si="6"/>
        <v>0.92592592592592593</v>
      </c>
      <c r="S44" s="18">
        <f t="shared" si="7"/>
        <v>-2.1199273167777104</v>
      </c>
      <c r="T44">
        <f>VLOOKUP(A44,Total_de_acoes!A:B,2,)</f>
        <v>1679335290</v>
      </c>
      <c r="U44" s="18">
        <f>(C44-P44)*T44</f>
        <v>32069789.503513202</v>
      </c>
      <c r="V44" s="18">
        <f t="shared" si="8"/>
        <v>54350.188355805076</v>
      </c>
      <c r="W44" s="18">
        <f t="shared" si="9"/>
        <v>-1409.0789573727232</v>
      </c>
      <c r="X44" s="18">
        <f t="shared" si="10"/>
        <v>958.27610741253386</v>
      </c>
      <c r="Y44" t="str">
        <f t="shared" si="11"/>
        <v>Subiu</v>
      </c>
      <c r="Z44" t="str">
        <f t="shared" si="12"/>
        <v>Subiu</v>
      </c>
      <c r="AA44" t="str">
        <f t="shared" si="13"/>
        <v>Desceu</v>
      </c>
      <c r="AB44" t="str">
        <f t="shared" si="14"/>
        <v>Subiu</v>
      </c>
      <c r="AC44" t="str">
        <f>VLOOKUP(A44,Ticker!A:B,2,)</f>
        <v>Copel</v>
      </c>
      <c r="AD44" t="str">
        <f>VLOOKUP(AC44,Chatgpt!A:C,2,)</f>
        <v>Energia</v>
      </c>
      <c r="AE44">
        <f>VLOOKUP(AC44,Chatgpt!A:C,3,)</f>
        <v>65</v>
      </c>
      <c r="AF44" t="str">
        <f t="shared" si="15"/>
        <v>Entre 50 e 100 anos</v>
      </c>
      <c r="AG44" t="str">
        <f>VLOOKUP(AE44,Categorização!A:B,2,TRUE)</f>
        <v>Entre 50 e 100 anos</v>
      </c>
    </row>
    <row r="45" spans="1:33" ht="12.75">
      <c r="A45" s="5" t="s">
        <v>97</v>
      </c>
      <c r="B45" s="6">
        <v>45317</v>
      </c>
      <c r="C45" s="20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  <c r="L45" s="26">
        <f t="shared" si="0"/>
        <v>1.1999999999999999E-3</v>
      </c>
      <c r="M45" s="26">
        <f t="shared" si="1"/>
        <v>-3.7599999999999995E-2</v>
      </c>
      <c r="N45" s="26">
        <f t="shared" si="2"/>
        <v>-0.18770000000000001</v>
      </c>
      <c r="O45" s="26">
        <f t="shared" si="3"/>
        <v>-0.40740000000000004</v>
      </c>
      <c r="P45" s="18">
        <f t="shared" si="4"/>
        <v>8.1701957650819015</v>
      </c>
      <c r="Q45" s="18">
        <f t="shared" si="5"/>
        <v>0.12468827930174563</v>
      </c>
      <c r="R45" s="18">
        <f t="shared" si="6"/>
        <v>-4.628831712421519</v>
      </c>
      <c r="S45" s="18">
        <f t="shared" si="7"/>
        <v>-31.673979075261556</v>
      </c>
      <c r="T45">
        <f>VLOOKUP(A45,Total_de_acoes!A:B,2,)</f>
        <v>421383330</v>
      </c>
      <c r="U45" s="18">
        <f>(C45-P45)*T45</f>
        <v>4131341.1578905098</v>
      </c>
      <c r="V45" s="18">
        <f t="shared" si="8"/>
        <v>-19368.881238987909</v>
      </c>
      <c r="W45" s="18">
        <f t="shared" si="9"/>
        <v>-16828.298254558904</v>
      </c>
      <c r="X45" s="18">
        <f t="shared" si="10"/>
        <v>-217152.00854908867</v>
      </c>
      <c r="Y45" t="str">
        <f t="shared" si="11"/>
        <v>Subiu</v>
      </c>
      <c r="Z45" t="str">
        <f t="shared" si="12"/>
        <v>Desceu</v>
      </c>
      <c r="AA45" t="str">
        <f t="shared" si="13"/>
        <v>Desceu</v>
      </c>
      <c r="AB45" t="str">
        <f t="shared" si="14"/>
        <v>Desceu</v>
      </c>
      <c r="AC45" t="str">
        <f>VLOOKUP(A45,Ticker!A:B,2,)</f>
        <v>Grupo Vamos</v>
      </c>
      <c r="AD45" t="str">
        <f>VLOOKUP(AC45,Chatgpt!A:C,2,)</f>
        <v>Transporte</v>
      </c>
      <c r="AE45">
        <f>VLOOKUP(AC45,Chatgpt!A:C,3,)</f>
        <v>7</v>
      </c>
      <c r="AF45" t="str">
        <f t="shared" si="15"/>
        <v>Menor que 50 anos</v>
      </c>
      <c r="AG45" t="str">
        <f>VLOOKUP(AE45,Categorização!A:B,2,TRUE)</f>
        <v>Menor que 50 anos</v>
      </c>
    </row>
    <row r="46" spans="1:33" ht="12.75">
      <c r="A46" s="2" t="s">
        <v>99</v>
      </c>
      <c r="B46" s="3">
        <v>45317</v>
      </c>
      <c r="C46" s="19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  <c r="L46" s="26">
        <f t="shared" si="0"/>
        <v>0</v>
      </c>
      <c r="M46" s="26">
        <f t="shared" si="1"/>
        <v>5.2999999999999999E-2</v>
      </c>
      <c r="N46" s="26">
        <f t="shared" si="2"/>
        <v>4.0999999999999995E-3</v>
      </c>
      <c r="O46" s="26">
        <f t="shared" si="3"/>
        <v>0.17989999999999998</v>
      </c>
      <c r="P46" s="18">
        <f t="shared" si="4"/>
        <v>9.74</v>
      </c>
      <c r="Q46" s="18">
        <f t="shared" si="5"/>
        <v>0</v>
      </c>
      <c r="R46" s="18">
        <f t="shared" si="6"/>
        <v>5.2783587292102379</v>
      </c>
      <c r="S46" s="18">
        <f t="shared" si="7"/>
        <v>0.34748707517586236</v>
      </c>
      <c r="T46">
        <f>VLOOKUP(A46,Total_de_acoes!A:B,2,)</f>
        <v>331799687</v>
      </c>
      <c r="U46" s="18">
        <f>(C46-P46)*T46</f>
        <v>0</v>
      </c>
      <c r="V46" s="18">
        <f t="shared" si="8"/>
        <v>0</v>
      </c>
      <c r="W46" s="18">
        <f t="shared" si="9"/>
        <v>0</v>
      </c>
      <c r="X46" s="18">
        <f t="shared" si="10"/>
        <v>0</v>
      </c>
      <c r="Y46" t="str">
        <f t="shared" si="11"/>
        <v>Estável</v>
      </c>
      <c r="Z46" t="str">
        <f t="shared" si="12"/>
        <v>Estável</v>
      </c>
      <c r="AA46" t="str">
        <f t="shared" si="13"/>
        <v>Estável</v>
      </c>
      <c r="AB46" t="str">
        <f t="shared" si="14"/>
        <v>Estável</v>
      </c>
      <c r="AC46" t="str">
        <f>VLOOKUP(A46,Ticker!A:B,2,)</f>
        <v>Marfrig</v>
      </c>
      <c r="AD46" t="str">
        <f>VLOOKUP(AC46,Chatgpt!A:C,2,)</f>
        <v>Alimentos</v>
      </c>
      <c r="AE46">
        <f>VLOOKUP(AC46,Chatgpt!A:C,3,)</f>
        <v>14</v>
      </c>
      <c r="AF46" t="str">
        <f t="shared" si="15"/>
        <v>Menor que 50 anos</v>
      </c>
      <c r="AG46" t="str">
        <f>VLOOKUP(AE46,Categorização!A:B,2,TRUE)</f>
        <v>Menor que 50 anos</v>
      </c>
    </row>
    <row r="47" spans="1:33" ht="12.75">
      <c r="A47" s="5" t="s">
        <v>101</v>
      </c>
      <c r="B47" s="6">
        <v>45317</v>
      </c>
      <c r="C47" s="20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  <c r="L47" s="26">
        <f t="shared" si="0"/>
        <v>0</v>
      </c>
      <c r="M47" s="26">
        <f t="shared" si="1"/>
        <v>-1.1200000000000002E-2</v>
      </c>
      <c r="N47" s="26">
        <f t="shared" si="2"/>
        <v>-3.8599999999999995E-2</v>
      </c>
      <c r="O47" s="26">
        <f t="shared" si="3"/>
        <v>3.0000000000000001E-3</v>
      </c>
      <c r="P47" s="18">
        <f t="shared" si="4"/>
        <v>13.2</v>
      </c>
      <c r="Q47" s="18">
        <f t="shared" si="5"/>
        <v>0</v>
      </c>
      <c r="R47" s="18">
        <f t="shared" si="6"/>
        <v>-1.1649677553567714</v>
      </c>
      <c r="S47" s="18">
        <f t="shared" si="7"/>
        <v>-3.8484546360917253</v>
      </c>
      <c r="T47">
        <f>VLOOKUP(A47,Total_de_acoes!A:B,2,)</f>
        <v>4394245879</v>
      </c>
      <c r="U47" s="18">
        <f>(C47-P47)*T47</f>
        <v>0</v>
      </c>
      <c r="V47" s="18">
        <f t="shared" si="8"/>
        <v>0</v>
      </c>
      <c r="W47" s="18">
        <f t="shared" si="9"/>
        <v>0</v>
      </c>
      <c r="X47" s="18">
        <f t="shared" si="10"/>
        <v>0</v>
      </c>
      <c r="Y47" t="str">
        <f t="shared" si="11"/>
        <v>Estável</v>
      </c>
      <c r="Z47" t="str">
        <f t="shared" si="12"/>
        <v>Estável</v>
      </c>
      <c r="AA47" t="str">
        <f t="shared" si="13"/>
        <v>Estável</v>
      </c>
      <c r="AB47" t="str">
        <f t="shared" si="14"/>
        <v>Estável</v>
      </c>
      <c r="AC47" t="str">
        <f>VLOOKUP(A47,Ticker!A:B,2,)</f>
        <v>Ambev</v>
      </c>
      <c r="AD47" t="str">
        <f>VLOOKUP(AC47,Chatgpt!A:C,2,)</f>
        <v>Bebidas</v>
      </c>
      <c r="AE47">
        <f>VLOOKUP(AC47,Chatgpt!A:C,3,)</f>
        <v>22</v>
      </c>
      <c r="AF47" t="str">
        <f t="shared" si="15"/>
        <v>Menor que 50 anos</v>
      </c>
      <c r="AG47" t="str">
        <f>VLOOKUP(AE47,Categorização!A:B,2,TRUE)</f>
        <v>Menor que 50 anos</v>
      </c>
    </row>
    <row r="48" spans="1:33" ht="12.75">
      <c r="A48" s="2" t="s">
        <v>103</v>
      </c>
      <c r="B48" s="3">
        <v>45317</v>
      </c>
      <c r="C48" s="19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  <c r="L48" s="26">
        <f t="shared" si="0"/>
        <v>-2.0000000000000001E-4</v>
      </c>
      <c r="M48" s="26">
        <f t="shared" si="1"/>
        <v>-2.3700000000000002E-2</v>
      </c>
      <c r="N48" s="26">
        <f t="shared" si="2"/>
        <v>2.3999999999999998E-3</v>
      </c>
      <c r="O48" s="26">
        <f t="shared" si="3"/>
        <v>9.1000000000000004E-3</v>
      </c>
      <c r="P48" s="18">
        <f t="shared" si="4"/>
        <v>33.736747349469887</v>
      </c>
      <c r="Q48" s="18">
        <f t="shared" si="5"/>
        <v>-2.0485506504148317E-2</v>
      </c>
      <c r="R48" s="18">
        <f t="shared" si="6"/>
        <v>-2.3643256185155628</v>
      </c>
      <c r="S48" s="18">
        <f t="shared" si="7"/>
        <v>0.23783569517391731</v>
      </c>
      <c r="T48">
        <f>VLOOKUP(A48,Total_de_acoes!A:B,2,)</f>
        <v>671750768</v>
      </c>
      <c r="U48" s="18">
        <f>(C48-P48)*T48</f>
        <v>-4532537.1883631321</v>
      </c>
      <c r="V48" s="18">
        <f t="shared" si="8"/>
        <v>-2200.5762852444259</v>
      </c>
      <c r="W48" s="18">
        <f t="shared" si="9"/>
        <v>12.48690932808285</v>
      </c>
      <c r="X48" s="18">
        <f t="shared" si="10"/>
        <v>2.7025478121626551E-2</v>
      </c>
      <c r="Y48" t="str">
        <f t="shared" si="11"/>
        <v>Desceu</v>
      </c>
      <c r="Z48" t="str">
        <f t="shared" si="12"/>
        <v>Desceu</v>
      </c>
      <c r="AA48" t="str">
        <f t="shared" si="13"/>
        <v>Subiu</v>
      </c>
      <c r="AB48" t="str">
        <f t="shared" si="14"/>
        <v>Subiu</v>
      </c>
      <c r="AC48" t="str">
        <f>VLOOKUP(A48,Ticker!A:B,2,)</f>
        <v>BB Seguridade</v>
      </c>
      <c r="AD48" t="str">
        <f>VLOOKUP(AC48,Chatgpt!A:C,2,)</f>
        <v>Seguros</v>
      </c>
      <c r="AE48">
        <f>VLOOKUP(AC48,Chatgpt!A:C,3,)</f>
        <v>12</v>
      </c>
      <c r="AF48" t="str">
        <f t="shared" si="15"/>
        <v>Menor que 50 anos</v>
      </c>
      <c r="AG48" t="str">
        <f>VLOOKUP(AE48,Categorização!A:B,2,TRUE)</f>
        <v>Menor que 50 anos</v>
      </c>
    </row>
    <row r="49" spans="1:33" ht="12.75">
      <c r="A49" s="5" t="s">
        <v>105</v>
      </c>
      <c r="B49" s="6">
        <v>45317</v>
      </c>
      <c r="C49" s="20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  <c r="L49" s="26">
        <f t="shared" si="0"/>
        <v>-5.9999999999999995E-4</v>
      </c>
      <c r="M49" s="26">
        <f t="shared" si="1"/>
        <v>1.37E-2</v>
      </c>
      <c r="N49" s="26">
        <f t="shared" si="2"/>
        <v>2.2200000000000001E-2</v>
      </c>
      <c r="O49" s="26">
        <f t="shared" si="3"/>
        <v>0.4592</v>
      </c>
      <c r="P49" s="18">
        <f t="shared" si="4"/>
        <v>77.086251751050639</v>
      </c>
      <c r="Q49" s="18">
        <f t="shared" si="5"/>
        <v>-5.9189109203906479E-2</v>
      </c>
      <c r="R49" s="18">
        <f t="shared" si="6"/>
        <v>1.3402465270984152</v>
      </c>
      <c r="S49" s="18">
        <f t="shared" si="7"/>
        <v>1.5213815789473686</v>
      </c>
      <c r="T49">
        <f>VLOOKUP(A49,Total_de_acoes!A:B,2,)</f>
        <v>340001799</v>
      </c>
      <c r="U49" s="18">
        <f>(C49-P49)*T49</f>
        <v>-15725678.564115381</v>
      </c>
      <c r="V49" s="18">
        <f t="shared" si="8"/>
        <v>12751.808009966309</v>
      </c>
      <c r="W49" s="18">
        <f t="shared" si="9"/>
        <v>379.41057407074612</v>
      </c>
      <c r="X49" s="18">
        <f t="shared" si="10"/>
        <v>265.06321618797716</v>
      </c>
      <c r="Y49" t="str">
        <f t="shared" si="11"/>
        <v>Desceu</v>
      </c>
      <c r="Z49" t="str">
        <f t="shared" si="12"/>
        <v>Subiu</v>
      </c>
      <c r="AA49" t="str">
        <f t="shared" si="13"/>
        <v>Subiu</v>
      </c>
      <c r="AB49" t="str">
        <f t="shared" si="14"/>
        <v>Subiu</v>
      </c>
      <c r="AC49" t="str">
        <f>VLOOKUP(A49,Ticker!A:B,2,)</f>
        <v>Sabesp</v>
      </c>
      <c r="AD49" t="str">
        <f>VLOOKUP(AC49,Chatgpt!A:C,2,)</f>
        <v>Saneamento</v>
      </c>
      <c r="AE49">
        <f>VLOOKUP(AC49,Chatgpt!A:C,3,)</f>
        <v>48</v>
      </c>
      <c r="AF49" t="str">
        <f t="shared" si="15"/>
        <v>Menor que 50 anos</v>
      </c>
      <c r="AG49" t="str">
        <f>VLOOKUP(AE49,Categorização!A:B,2,TRUE)</f>
        <v>Menor que 50 anos</v>
      </c>
    </row>
    <row r="50" spans="1:33" ht="12.75">
      <c r="A50" s="2" t="s">
        <v>107</v>
      </c>
      <c r="B50" s="3">
        <v>45317</v>
      </c>
      <c r="C50" s="19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  <c r="L50" s="26">
        <f t="shared" si="0"/>
        <v>-5.9999999999999995E-4</v>
      </c>
      <c r="M50" s="26">
        <f t="shared" si="1"/>
        <v>-2.6499999999999999E-2</v>
      </c>
      <c r="N50" s="26">
        <f t="shared" si="2"/>
        <v>-8.3400000000000002E-2</v>
      </c>
      <c r="O50" s="26">
        <f t="shared" si="3"/>
        <v>5.8899999999999994E-2</v>
      </c>
      <c r="P50" s="18">
        <f t="shared" si="4"/>
        <v>30.898539123474084</v>
      </c>
      <c r="Q50" s="18">
        <f t="shared" si="5"/>
        <v>-6.1633281972265017E-2</v>
      </c>
      <c r="R50" s="18">
        <f t="shared" si="6"/>
        <v>-2.8911193541348461</v>
      </c>
      <c r="S50" s="18">
        <f t="shared" si="7"/>
        <v>-7.8760978373784116</v>
      </c>
      <c r="T50">
        <f>VLOOKUP(A50,Total_de_acoes!A:B,2,)</f>
        <v>514122351</v>
      </c>
      <c r="U50" s="18">
        <f>(C50-P50)*T50</f>
        <v>-9531377.7459757738</v>
      </c>
      <c r="V50" s="18">
        <f t="shared" si="8"/>
        <v>-15567.427443350221</v>
      </c>
      <c r="W50" s="18">
        <f t="shared" si="9"/>
        <v>-3753.6080506816852</v>
      </c>
      <c r="X50" s="18">
        <f t="shared" si="10"/>
        <v>1741.306892345038</v>
      </c>
      <c r="Y50" t="str">
        <f t="shared" si="11"/>
        <v>Desceu</v>
      </c>
      <c r="Z50" t="str">
        <f t="shared" si="12"/>
        <v>Desceu</v>
      </c>
      <c r="AA50" t="str">
        <f t="shared" si="13"/>
        <v>Desceu</v>
      </c>
      <c r="AB50" t="str">
        <f t="shared" si="14"/>
        <v>Subiu</v>
      </c>
      <c r="AC50" t="str">
        <f>VLOOKUP(A50,Ticker!A:B,2,)</f>
        <v>Totvs</v>
      </c>
      <c r="AD50" t="str">
        <f>VLOOKUP(AC50,Chatgpt!A:C,2,)</f>
        <v>Tecnologia</v>
      </c>
      <c r="AE50">
        <f>VLOOKUP(AC50,Chatgpt!A:C,3,)</f>
        <v>39</v>
      </c>
      <c r="AF50" t="str">
        <f t="shared" si="15"/>
        <v>Menor que 50 anos</v>
      </c>
      <c r="AG50" t="str">
        <f>VLOOKUP(AE50,Categorização!A:B,2,TRUE)</f>
        <v>Menor que 50 anos</v>
      </c>
    </row>
    <row r="51" spans="1:33" ht="12.75">
      <c r="A51" s="5" t="s">
        <v>109</v>
      </c>
      <c r="B51" s="6">
        <v>45317</v>
      </c>
      <c r="C51" s="20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  <c r="L51" s="26">
        <f t="shared" si="0"/>
        <v>-1.7000000000000001E-3</v>
      </c>
      <c r="M51" s="26">
        <f t="shared" si="1"/>
        <v>9.4999999999999998E-3</v>
      </c>
      <c r="N51" s="26">
        <f t="shared" si="2"/>
        <v>1.3899999999999999E-2</v>
      </c>
      <c r="O51" s="26">
        <f t="shared" si="3"/>
        <v>0.1226</v>
      </c>
      <c r="P51" s="18">
        <f t="shared" si="4"/>
        <v>11.659821696884705</v>
      </c>
      <c r="Q51" s="18">
        <f t="shared" si="5"/>
        <v>-0.16840019811788015</v>
      </c>
      <c r="R51" s="18">
        <f t="shared" si="6"/>
        <v>0.93697603313936284</v>
      </c>
      <c r="S51" s="18">
        <f t="shared" si="7"/>
        <v>1.2381970425797255</v>
      </c>
      <c r="T51">
        <f>VLOOKUP(A51,Total_de_acoes!A:B,2,)</f>
        <v>1437415777</v>
      </c>
      <c r="U51" s="18">
        <f>(C51-P51)*T51</f>
        <v>-28492019.828986604</v>
      </c>
      <c r="V51" s="18">
        <f t="shared" si="8"/>
        <v>45581.586947809177</v>
      </c>
      <c r="W51" s="18">
        <f t="shared" si="9"/>
        <v>593.65307786351605</v>
      </c>
      <c r="X51" s="18">
        <f t="shared" si="10"/>
        <v>90.118292901330165</v>
      </c>
      <c r="Y51" t="str">
        <f t="shared" si="11"/>
        <v>Desceu</v>
      </c>
      <c r="Z51" t="str">
        <f t="shared" si="12"/>
        <v>Subiu</v>
      </c>
      <c r="AA51" t="str">
        <f t="shared" si="13"/>
        <v>Subiu</v>
      </c>
      <c r="AB51" t="str">
        <f t="shared" si="14"/>
        <v>Subiu</v>
      </c>
      <c r="AC51" t="str">
        <f>VLOOKUP(A51,Ticker!A:B,2,)</f>
        <v>CEMIG</v>
      </c>
      <c r="AD51" t="str">
        <f>VLOOKUP(AC51,Chatgpt!A:C,2,)</f>
        <v>Energia</v>
      </c>
      <c r="AE51">
        <f>VLOOKUP(AC51,Chatgpt!A:C,3,)</f>
        <v>69</v>
      </c>
      <c r="AF51" t="str">
        <f t="shared" si="15"/>
        <v>Entre 50 e 100 anos</v>
      </c>
      <c r="AG51" t="str">
        <f>VLOOKUP(AE51,Categorização!A:B,2,TRUE)</f>
        <v>Entre 50 e 100 anos</v>
      </c>
    </row>
    <row r="52" spans="1:33" ht="12.75">
      <c r="A52" s="2" t="s">
        <v>111</v>
      </c>
      <c r="B52" s="3">
        <v>45317</v>
      </c>
      <c r="C52" s="19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  <c r="L52" s="26">
        <f t="shared" si="0"/>
        <v>-1.9E-3</v>
      </c>
      <c r="M52" s="26">
        <f t="shared" si="1"/>
        <v>-1.41E-2</v>
      </c>
      <c r="N52" s="26">
        <f t="shared" si="2"/>
        <v>-0.02</v>
      </c>
      <c r="O52" s="26">
        <f t="shared" si="3"/>
        <v>7.4299999999999991E-2</v>
      </c>
      <c r="P52" s="18">
        <f t="shared" si="4"/>
        <v>46.1276425207895</v>
      </c>
      <c r="Q52" s="18">
        <f t="shared" si="5"/>
        <v>-0.19271731412922202</v>
      </c>
      <c r="R52" s="18">
        <f t="shared" si="6"/>
        <v>-1.4387755102040816</v>
      </c>
      <c r="S52" s="18">
        <f t="shared" si="7"/>
        <v>-1.8616773713115518</v>
      </c>
      <c r="T52">
        <f>VLOOKUP(A52,Total_de_acoes!A:B,2,)</f>
        <v>268544014</v>
      </c>
      <c r="U52" s="18">
        <f>(C52-P52)*T52</f>
        <v>-23535874.329891067</v>
      </c>
      <c r="V52" s="18">
        <f t="shared" si="8"/>
        <v>-63954.363860206846</v>
      </c>
      <c r="W52" s="18">
        <f t="shared" si="9"/>
        <v>-1840.3194498549324</v>
      </c>
      <c r="X52" s="18">
        <f t="shared" si="10"/>
        <v>254.55782393041315</v>
      </c>
      <c r="Y52" t="str">
        <f t="shared" si="11"/>
        <v>Desceu</v>
      </c>
      <c r="Z52" t="str">
        <f t="shared" si="12"/>
        <v>Desceu</v>
      </c>
      <c r="AA52" t="str">
        <f t="shared" si="13"/>
        <v>Desceu</v>
      </c>
      <c r="AB52" t="str">
        <f t="shared" si="14"/>
        <v>Subiu</v>
      </c>
      <c r="AC52" t="str">
        <f>VLOOKUP(A52,Ticker!A:B,2,)</f>
        <v>Eletrobras</v>
      </c>
      <c r="AD52" t="str">
        <f>VLOOKUP(AC52,Chatgpt!A:C,2,)</f>
        <v>Energia</v>
      </c>
      <c r="AE52">
        <f>VLOOKUP(AC52,Chatgpt!A:C,3,)</f>
        <v>58</v>
      </c>
      <c r="AF52" t="str">
        <f t="shared" si="15"/>
        <v>Entre 50 e 100 anos</v>
      </c>
      <c r="AG52" t="str">
        <f>VLOOKUP(AE52,Categorização!A:B,2,TRUE)</f>
        <v>Entre 50 e 100 anos</v>
      </c>
    </row>
    <row r="53" spans="1:33" ht="12.75">
      <c r="A53" s="5" t="s">
        <v>113</v>
      </c>
      <c r="B53" s="6">
        <v>45317</v>
      </c>
      <c r="C53" s="20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  <c r="L53" s="26">
        <f t="shared" si="0"/>
        <v>-2.3E-3</v>
      </c>
      <c r="M53" s="26">
        <f t="shared" si="1"/>
        <v>1.4199999999999999E-2</v>
      </c>
      <c r="N53" s="26">
        <f t="shared" si="2"/>
        <v>-5.4400000000000004E-2</v>
      </c>
      <c r="O53" s="26">
        <f t="shared" si="3"/>
        <v>6.3600000000000004E-2</v>
      </c>
      <c r="P53" s="18">
        <f t="shared" si="4"/>
        <v>12.899669239250274</v>
      </c>
      <c r="Q53" s="18">
        <f t="shared" si="5"/>
        <v>-0.22677972786432657</v>
      </c>
      <c r="R53" s="18">
        <f t="shared" si="6"/>
        <v>1.5016920473773265</v>
      </c>
      <c r="S53" s="18">
        <f t="shared" si="7"/>
        <v>-5.1147047762316662</v>
      </c>
      <c r="T53">
        <f>VLOOKUP(A53,Total_de_acoes!A:B,2,)</f>
        <v>1579130168</v>
      </c>
      <c r="U53" s="18">
        <f>(C53-P53)*T53</f>
        <v>-46851590.76171875</v>
      </c>
      <c r="V53" s="18">
        <f t="shared" si="8"/>
        <v>150874.87224193811</v>
      </c>
      <c r="W53" s="18">
        <f t="shared" si="9"/>
        <v>-12325.277211236507</v>
      </c>
      <c r="X53" s="18">
        <f t="shared" si="10"/>
        <v>4009.3538084359297</v>
      </c>
      <c r="Y53" t="str">
        <f t="shared" si="11"/>
        <v>Desceu</v>
      </c>
      <c r="Z53" t="str">
        <f t="shared" si="12"/>
        <v>Subiu</v>
      </c>
      <c r="AA53" t="str">
        <f t="shared" si="13"/>
        <v>Desceu</v>
      </c>
      <c r="AB53" t="str">
        <f t="shared" si="14"/>
        <v>Subiu</v>
      </c>
      <c r="AC53" t="str">
        <f>VLOOKUP(A53,Ticker!A:B,2,)</f>
        <v>Eneva</v>
      </c>
      <c r="AD53" t="str">
        <f>VLOOKUP(AC53,Chatgpt!A:C,2,)</f>
        <v>Energia</v>
      </c>
      <c r="AE53">
        <f>VLOOKUP(AC53,Chatgpt!A:C,3,)</f>
        <v>16</v>
      </c>
      <c r="AF53" t="str">
        <f t="shared" si="15"/>
        <v>Menor que 50 anos</v>
      </c>
      <c r="AG53" t="str">
        <f>VLOOKUP(AE53,Categorização!A:B,2,TRUE)</f>
        <v>Menor que 50 anos</v>
      </c>
    </row>
    <row r="54" spans="1:33" ht="12.75">
      <c r="A54" s="2" t="s">
        <v>115</v>
      </c>
      <c r="B54" s="3">
        <v>45317</v>
      </c>
      <c r="C54" s="19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  <c r="L54" s="26">
        <f t="shared" si="0"/>
        <v>-2.3999999999999998E-3</v>
      </c>
      <c r="M54" s="26">
        <f t="shared" si="1"/>
        <v>-9.300000000000001E-3</v>
      </c>
      <c r="N54" s="26">
        <f t="shared" si="2"/>
        <v>-0.1013</v>
      </c>
      <c r="O54" s="26">
        <f t="shared" si="3"/>
        <v>-0.11840000000000001</v>
      </c>
      <c r="P54" s="18">
        <f t="shared" si="4"/>
        <v>33.249799518845229</v>
      </c>
      <c r="Q54" s="18">
        <f t="shared" si="5"/>
        <v>-0.24225295245785808</v>
      </c>
      <c r="R54" s="18">
        <f t="shared" si="6"/>
        <v>-1.0348280850116836</v>
      </c>
      <c r="S54" s="18">
        <f t="shared" si="7"/>
        <v>-11.490471869328495</v>
      </c>
      <c r="T54">
        <f>VLOOKUP(A54,Total_de_acoes!A:B,2,)</f>
        <v>1481593024</v>
      </c>
      <c r="U54" s="18">
        <f>(C54-P54)*T54</f>
        <v>-118230410.43964578</v>
      </c>
      <c r="V54" s="18">
        <f t="shared" si="8"/>
        <v>-266367.49379357044</v>
      </c>
      <c r="W54" s="18">
        <f t="shared" si="9"/>
        <v>-27922.794283741481</v>
      </c>
      <c r="X54" s="18">
        <f t="shared" si="10"/>
        <v>-37988.176136076763</v>
      </c>
      <c r="Y54" t="str">
        <f t="shared" si="11"/>
        <v>Desceu</v>
      </c>
      <c r="Z54" t="str">
        <f t="shared" si="12"/>
        <v>Desceu</v>
      </c>
      <c r="AA54" t="str">
        <f t="shared" si="13"/>
        <v>Desceu</v>
      </c>
      <c r="AB54" t="str">
        <f t="shared" si="14"/>
        <v>Desceu</v>
      </c>
      <c r="AC54" t="str">
        <f>VLOOKUP(A54,Ticker!A:B,2,)</f>
        <v>WEG</v>
      </c>
      <c r="AD54" t="str">
        <f>VLOOKUP(AC54,Chatgpt!A:C,2,)</f>
        <v>Manufatura</v>
      </c>
      <c r="AE54">
        <f>VLOOKUP(AC54,Chatgpt!A:C,3,)</f>
        <v>60</v>
      </c>
      <c r="AF54" t="str">
        <f t="shared" si="15"/>
        <v>Entre 50 e 100 anos</v>
      </c>
      <c r="AG54" t="str">
        <f>VLOOKUP(AE54,Categorização!A:B,2,TRUE)</f>
        <v>Entre 50 e 100 anos</v>
      </c>
    </row>
    <row r="55" spans="1:33" ht="12.75">
      <c r="A55" s="5" t="s">
        <v>117</v>
      </c>
      <c r="B55" s="6">
        <v>45317</v>
      </c>
      <c r="C55" s="20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  <c r="L55" s="26">
        <f t="shared" si="0"/>
        <v>-2.5000000000000001E-3</v>
      </c>
      <c r="M55" s="26">
        <f t="shared" si="1"/>
        <v>2.0099999999999996E-2</v>
      </c>
      <c r="N55" s="26">
        <f t="shared" si="2"/>
        <v>2.5499999999999998E-2</v>
      </c>
      <c r="O55" s="26">
        <f t="shared" si="3"/>
        <v>-0.1011</v>
      </c>
      <c r="P55" s="18">
        <f t="shared" si="4"/>
        <v>19.348370927318296</v>
      </c>
      <c r="Q55" s="18">
        <f t="shared" si="5"/>
        <v>-0.24507401235173021</v>
      </c>
      <c r="R55" s="18">
        <f t="shared" si="6"/>
        <v>1.9600195026816183</v>
      </c>
      <c r="S55" s="18">
        <f t="shared" si="7"/>
        <v>2.8368005339859828</v>
      </c>
      <c r="T55">
        <f>VLOOKUP(A55,Total_de_acoes!A:B,2,)</f>
        <v>195751130</v>
      </c>
      <c r="U55" s="18">
        <f>(C55-P55)*T55</f>
        <v>-9468663.6817041729</v>
      </c>
      <c r="V55" s="18">
        <f t="shared" si="8"/>
        <v>46642.520341695526</v>
      </c>
      <c r="W55" s="18">
        <f t="shared" si="9"/>
        <v>2331.2163628606677</v>
      </c>
      <c r="X55" s="18">
        <f t="shared" si="10"/>
        <v>-668.59409770530044</v>
      </c>
      <c r="Y55" t="str">
        <f t="shared" si="11"/>
        <v>Desceu</v>
      </c>
      <c r="Z55" t="str">
        <f t="shared" si="12"/>
        <v>Subiu</v>
      </c>
      <c r="AA55" t="str">
        <f t="shared" si="13"/>
        <v>Subiu</v>
      </c>
      <c r="AB55" t="str">
        <f t="shared" si="14"/>
        <v>Desceu</v>
      </c>
      <c r="AC55" t="str">
        <f>VLOOKUP(A55,Ticker!A:B,2,)</f>
        <v>SLC Agrícola</v>
      </c>
      <c r="AD55" t="str">
        <f>VLOOKUP(AC55,Chatgpt!A:C,2,)</f>
        <v>Agronegócio</v>
      </c>
      <c r="AE55">
        <f>VLOOKUP(AC55,Chatgpt!A:C,3,)</f>
        <v>44</v>
      </c>
      <c r="AF55" t="str">
        <f t="shared" si="15"/>
        <v>Menor que 50 anos</v>
      </c>
      <c r="AG55" t="str">
        <f>VLOOKUP(AE55,Categorização!A:B,2,TRUE)</f>
        <v>Menor que 50 anos</v>
      </c>
    </row>
    <row r="56" spans="1:33" ht="12.75">
      <c r="A56" s="2" t="s">
        <v>119</v>
      </c>
      <c r="B56" s="3">
        <v>45317</v>
      </c>
      <c r="C56" s="19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  <c r="L56" s="26">
        <f t="shared" si="0"/>
        <v>-2.8000000000000004E-3</v>
      </c>
      <c r="M56" s="26">
        <f t="shared" si="1"/>
        <v>5.3E-3</v>
      </c>
      <c r="N56" s="26">
        <f t="shared" si="2"/>
        <v>-7.2700000000000001E-2</v>
      </c>
      <c r="O56" s="26">
        <f t="shared" si="3"/>
        <v>0.3982</v>
      </c>
      <c r="P56" s="18">
        <f t="shared" si="4"/>
        <v>24.689129562775772</v>
      </c>
      <c r="Q56" s="18">
        <f t="shared" si="5"/>
        <v>-0.2785238237342087</v>
      </c>
      <c r="R56" s="18">
        <f t="shared" si="6"/>
        <v>0.57155181710341851</v>
      </c>
      <c r="S56" s="18">
        <f t="shared" si="7"/>
        <v>-5.1995422686310961</v>
      </c>
      <c r="T56">
        <f>VLOOKUP(A56,Total_de_acoes!A:B,2,)</f>
        <v>532616595</v>
      </c>
      <c r="U56" s="18">
        <f>(C56-P56)*T56</f>
        <v>-36819552.339469947</v>
      </c>
      <c r="V56" s="18">
        <f t="shared" si="8"/>
        <v>54352.149280587138</v>
      </c>
      <c r="W56" s="18">
        <f t="shared" si="9"/>
        <v>-2258.4305660846553</v>
      </c>
      <c r="X56" s="18">
        <f t="shared" si="10"/>
        <v>4675.9850263098242</v>
      </c>
      <c r="Y56" t="str">
        <f t="shared" si="11"/>
        <v>Desceu</v>
      </c>
      <c r="Z56" t="str">
        <f t="shared" si="12"/>
        <v>Subiu</v>
      </c>
      <c r="AA56" t="str">
        <f t="shared" si="13"/>
        <v>Desceu</v>
      </c>
      <c r="AB56" t="str">
        <f t="shared" si="14"/>
        <v>Subiu</v>
      </c>
      <c r="AC56" t="str">
        <f>VLOOKUP(A56,Ticker!A:B,2,)</f>
        <v>ALOS3</v>
      </c>
      <c r="AD56" t="str">
        <f>VLOOKUP(AC56,Chatgpt!A:C,2,)</f>
        <v>Tecnologia</v>
      </c>
      <c r="AE56">
        <f>VLOOKUP(AC56,Chatgpt!A:C,3,)</f>
        <v>16</v>
      </c>
      <c r="AF56" t="str">
        <f t="shared" si="15"/>
        <v>Menor que 50 anos</v>
      </c>
      <c r="AG56" t="str">
        <f>VLOOKUP(AE56,Categorização!A:B,2,TRUE)</f>
        <v>Menor que 50 anos</v>
      </c>
    </row>
    <row r="57" spans="1:33" ht="12.75">
      <c r="A57" s="5" t="s">
        <v>121</v>
      </c>
      <c r="B57" s="6">
        <v>45317</v>
      </c>
      <c r="C57" s="20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  <c r="L57" s="26">
        <f t="shared" si="0"/>
        <v>-3.0000000000000001E-3</v>
      </c>
      <c r="M57" s="26">
        <f t="shared" si="1"/>
        <v>-1.78E-2</v>
      </c>
      <c r="N57" s="26">
        <f t="shared" si="2"/>
        <v>-6.4199999999999993E-2</v>
      </c>
      <c r="O57" s="26">
        <f t="shared" si="3"/>
        <v>0.13589999999999999</v>
      </c>
      <c r="P57" s="18">
        <f t="shared" si="4"/>
        <v>13.309929789368104</v>
      </c>
      <c r="Q57" s="18">
        <f t="shared" si="5"/>
        <v>-0.30543677458766033</v>
      </c>
      <c r="R57" s="18">
        <f t="shared" si="6"/>
        <v>-1.9021158367172473</v>
      </c>
      <c r="S57" s="18">
        <f t="shared" si="7"/>
        <v>-5.6519059776388767</v>
      </c>
      <c r="T57">
        <f>VLOOKUP(A57,Total_de_acoes!A:B,2,)</f>
        <v>995335937</v>
      </c>
      <c r="U57" s="18">
        <f>(C57-P57)*T57</f>
        <v>-39743554.314914532</v>
      </c>
      <c r="V57" s="18">
        <f t="shared" si="8"/>
        <v>-216076.74612262589</v>
      </c>
      <c r="W57" s="18">
        <f t="shared" si="9"/>
        <v>-26386.392647904668</v>
      </c>
      <c r="X57" s="18">
        <f t="shared" si="10"/>
        <v>20267.230464529064</v>
      </c>
      <c r="Y57" t="str">
        <f t="shared" si="11"/>
        <v>Desceu</v>
      </c>
      <c r="Z57" t="str">
        <f t="shared" si="12"/>
        <v>Desceu</v>
      </c>
      <c r="AA57" t="str">
        <f t="shared" si="13"/>
        <v>Desceu</v>
      </c>
      <c r="AB57" t="str">
        <f t="shared" si="14"/>
        <v>Subiu</v>
      </c>
      <c r="AC57" t="str">
        <f>VLOOKUP(A57,Ticker!A:B,2,)</f>
        <v>Grupo CCR</v>
      </c>
      <c r="AD57" t="str">
        <f>VLOOKUP(AC57,Chatgpt!A:C,2,)</f>
        <v>Infraestrutura</v>
      </c>
      <c r="AE57">
        <f>VLOOKUP(AC57,Chatgpt!A:C,3,)</f>
        <v>22</v>
      </c>
      <c r="AF57" t="str">
        <f t="shared" si="15"/>
        <v>Menor que 50 anos</v>
      </c>
      <c r="AG57" t="str">
        <f>VLOOKUP(AE57,Categorização!A:B,2,TRUE)</f>
        <v>Menor que 50 anos</v>
      </c>
    </row>
    <row r="58" spans="1:33" ht="12.75">
      <c r="A58" s="2" t="s">
        <v>123</v>
      </c>
      <c r="B58" s="3">
        <v>45317</v>
      </c>
      <c r="C58" s="19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  <c r="L58" s="26">
        <f t="shared" si="0"/>
        <v>-3.2000000000000002E-3</v>
      </c>
      <c r="M58" s="26">
        <f t="shared" si="1"/>
        <v>-5.0199999999999995E-2</v>
      </c>
      <c r="N58" s="26">
        <f t="shared" si="2"/>
        <v>-0.1318</v>
      </c>
      <c r="O58" s="26">
        <f t="shared" si="3"/>
        <v>0.37729999999999997</v>
      </c>
      <c r="P58" s="18">
        <f t="shared" si="4"/>
        <v>3.0397271268057784</v>
      </c>
      <c r="Q58" s="18">
        <f t="shared" si="5"/>
        <v>-0.33691303432301539</v>
      </c>
      <c r="R58" s="18">
        <f t="shared" si="6"/>
        <v>-5.7820778622437228</v>
      </c>
      <c r="S58" s="18">
        <f t="shared" si="7"/>
        <v>-9.5694474696870682</v>
      </c>
      <c r="T58">
        <f>VLOOKUP(A58,Total_de_acoes!A:B,2,)</f>
        <v>1814920980</v>
      </c>
      <c r="U58" s="18">
        <f>(C58-P58)*T58</f>
        <v>-17653966.514927939</v>
      </c>
      <c r="V58" s="18">
        <f t="shared" si="8"/>
        <v>-298582.14160434052</v>
      </c>
      <c r="W58" s="18">
        <f t="shared" si="9"/>
        <v>-227542.84017798846</v>
      </c>
      <c r="X58" s="18">
        <f t="shared" si="10"/>
        <v>821555.37735922716</v>
      </c>
      <c r="Y58" t="str">
        <f t="shared" si="11"/>
        <v>Desceu</v>
      </c>
      <c r="Z58" t="str">
        <f t="shared" si="12"/>
        <v>Desceu</v>
      </c>
      <c r="AA58" t="str">
        <f t="shared" si="13"/>
        <v>Desceu</v>
      </c>
      <c r="AB58" t="str">
        <f t="shared" si="14"/>
        <v>Subiu</v>
      </c>
      <c r="AC58" t="str">
        <f>VLOOKUP(A58,Ticker!A:B,2,)</f>
        <v>Cogna</v>
      </c>
      <c r="AD58" t="str">
        <f>VLOOKUP(AC58,Chatgpt!A:C,2,)</f>
        <v>Educação</v>
      </c>
      <c r="AE58">
        <f>VLOOKUP(AC58,Chatgpt!A:C,3,)</f>
        <v>53</v>
      </c>
      <c r="AF58" t="str">
        <f t="shared" si="15"/>
        <v>Entre 50 e 100 anos</v>
      </c>
      <c r="AG58" t="str">
        <f>VLOOKUP(AE58,Categorização!A:B,2,TRUE)</f>
        <v>Entre 50 e 100 anos</v>
      </c>
    </row>
    <row r="59" spans="1:33" ht="12.75">
      <c r="A59" s="5" t="s">
        <v>125</v>
      </c>
      <c r="B59" s="6">
        <v>45317</v>
      </c>
      <c r="C59" s="20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  <c r="L59" s="26">
        <f t="shared" si="0"/>
        <v>-4.0999999999999995E-3</v>
      </c>
      <c r="M59" s="26">
        <f t="shared" si="1"/>
        <v>-1.2500000000000001E-2</v>
      </c>
      <c r="N59" s="26">
        <f t="shared" si="2"/>
        <v>-1.43E-2</v>
      </c>
      <c r="O59" s="26">
        <f t="shared" si="3"/>
        <v>0.2281</v>
      </c>
      <c r="P59" s="18">
        <f t="shared" si="4"/>
        <v>26.227532884827795</v>
      </c>
      <c r="Q59" s="18">
        <f t="shared" si="5"/>
        <v>-0.41518987341772146</v>
      </c>
      <c r="R59" s="18">
        <f t="shared" si="6"/>
        <v>-1.2681343207872577</v>
      </c>
      <c r="S59" s="18">
        <f t="shared" si="7"/>
        <v>-1.164400293135738</v>
      </c>
      <c r="T59">
        <f>VLOOKUP(A59,Total_de_acoes!A:B,2,)</f>
        <v>395801044</v>
      </c>
      <c r="U59" s="18">
        <f>(C59-P59)*T59</f>
        <v>-42561628.079172671</v>
      </c>
      <c r="V59" s="18">
        <f t="shared" si="8"/>
        <v>-220889.46218304639</v>
      </c>
      <c r="W59" s="18">
        <f t="shared" si="9"/>
        <v>-4005.6803657522005</v>
      </c>
      <c r="X59" s="18">
        <f t="shared" si="10"/>
        <v>1063.907530935714</v>
      </c>
      <c r="Y59" t="str">
        <f t="shared" si="11"/>
        <v>Desceu</v>
      </c>
      <c r="Z59" t="str">
        <f t="shared" si="12"/>
        <v>Desceu</v>
      </c>
      <c r="AA59" t="str">
        <f t="shared" si="13"/>
        <v>Desceu</v>
      </c>
      <c r="AB59" t="str">
        <f t="shared" si="14"/>
        <v>Subiu</v>
      </c>
      <c r="AC59" t="str">
        <f>VLOOKUP(A59,Ticker!A:B,2,)</f>
        <v>Transmissão Paulista</v>
      </c>
      <c r="AD59" t="str">
        <f>VLOOKUP(AC59,Chatgpt!A:C,2,)</f>
        <v>Energia</v>
      </c>
      <c r="AE59">
        <f>VLOOKUP(AC59,Chatgpt!A:C,3,)</f>
        <v>23</v>
      </c>
      <c r="AF59" t="str">
        <f t="shared" si="15"/>
        <v>Menor que 50 anos</v>
      </c>
      <c r="AG59" t="str">
        <f>VLOOKUP(AE59,Categorização!A:B,2,TRUE)</f>
        <v>Menor que 50 anos</v>
      </c>
    </row>
    <row r="60" spans="1:33" ht="12.75">
      <c r="A60" s="2" t="s">
        <v>127</v>
      </c>
      <c r="B60" s="3">
        <v>45317</v>
      </c>
      <c r="C60" s="19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  <c r="L60" s="26">
        <f t="shared" si="0"/>
        <v>-4.5999999999999999E-3</v>
      </c>
      <c r="M60" s="26">
        <f t="shared" si="1"/>
        <v>5.6000000000000008E-3</v>
      </c>
      <c r="N60" s="26">
        <f t="shared" si="2"/>
        <v>-9.4600000000000004E-2</v>
      </c>
      <c r="O60" s="26">
        <f t="shared" si="3"/>
        <v>0.1341</v>
      </c>
      <c r="P60" s="18">
        <f t="shared" si="4"/>
        <v>41.229656419529839</v>
      </c>
      <c r="Q60" s="18">
        <f t="shared" si="5"/>
        <v>-0.45743834526650756</v>
      </c>
      <c r="R60" s="18">
        <f t="shared" si="6"/>
        <v>0.6185111552904794</v>
      </c>
      <c r="S60" s="18">
        <f t="shared" si="7"/>
        <v>-8.3414161008729391</v>
      </c>
      <c r="T60">
        <f>VLOOKUP(A60,Total_de_acoes!A:B,2,)</f>
        <v>255236961</v>
      </c>
      <c r="U60" s="18">
        <f>(C60-P60)*T60</f>
        <v>-48407328.154937305</v>
      </c>
      <c r="V60" s="18">
        <f t="shared" si="8"/>
        <v>124002.86130381787</v>
      </c>
      <c r="W60" s="18">
        <f t="shared" si="9"/>
        <v>-7255.5506742114594</v>
      </c>
      <c r="X60" s="18">
        <f t="shared" si="10"/>
        <v>8115.9421634734363</v>
      </c>
      <c r="Y60" t="str">
        <f t="shared" si="11"/>
        <v>Desceu</v>
      </c>
      <c r="Z60" t="str">
        <f t="shared" si="12"/>
        <v>Subiu</v>
      </c>
      <c r="AA60" t="str">
        <f t="shared" si="13"/>
        <v>Desceu</v>
      </c>
      <c r="AB60" t="str">
        <f t="shared" si="14"/>
        <v>Subiu</v>
      </c>
      <c r="AC60" t="str">
        <f>VLOOKUP(A60,Ticker!A:B,2,)</f>
        <v>Engie</v>
      </c>
      <c r="AD60" t="str">
        <f>VLOOKUP(AC60,Chatgpt!A:C,2,)</f>
        <v>Energia</v>
      </c>
      <c r="AE60">
        <f>VLOOKUP(AC60,Chatgpt!A:C,3,)</f>
        <v>14</v>
      </c>
      <c r="AF60" t="str">
        <f t="shared" si="15"/>
        <v>Menor que 50 anos</v>
      </c>
      <c r="AG60" t="str">
        <f>VLOOKUP(AE60,Categorização!A:B,2,TRUE)</f>
        <v>Menor que 50 anos</v>
      </c>
    </row>
    <row r="61" spans="1:33" ht="12.75">
      <c r="A61" s="5" t="s">
        <v>129</v>
      </c>
      <c r="B61" s="6">
        <v>45317</v>
      </c>
      <c r="C61" s="20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  <c r="L61" s="26">
        <f t="shared" si="0"/>
        <v>-4.6999999999999993E-3</v>
      </c>
      <c r="M61" s="26">
        <f t="shared" si="1"/>
        <v>2.4300000000000002E-2</v>
      </c>
      <c r="N61" s="26">
        <f t="shared" si="2"/>
        <v>2.07E-2</v>
      </c>
      <c r="O61" s="26">
        <f t="shared" si="3"/>
        <v>0.50649999999999995</v>
      </c>
      <c r="P61" s="18">
        <f t="shared" si="4"/>
        <v>23.339696573897317</v>
      </c>
      <c r="Q61" s="18">
        <f t="shared" si="5"/>
        <v>-0.45884994630479348</v>
      </c>
      <c r="R61" s="18">
        <f t="shared" si="6"/>
        <v>2.3807191143333011</v>
      </c>
      <c r="S61" s="18">
        <f t="shared" si="7"/>
        <v>1.3740458015267174</v>
      </c>
      <c r="T61">
        <f>VLOOKUP(A61,Total_de_acoes!A:B,2,)</f>
        <v>1114412532</v>
      </c>
      <c r="U61" s="18">
        <f>(C61-P61)*T61</f>
        <v>-122247236.66863392</v>
      </c>
      <c r="V61" s="18">
        <f t="shared" si="8"/>
        <v>1363063.2529458848</v>
      </c>
      <c r="W61" s="18">
        <f t="shared" si="9"/>
        <v>67172.964324905086</v>
      </c>
      <c r="X61" s="18">
        <f t="shared" si="10"/>
        <v>46749.306545813713</v>
      </c>
      <c r="Y61" t="str">
        <f t="shared" si="11"/>
        <v>Desceu</v>
      </c>
      <c r="Z61" t="str">
        <f t="shared" si="12"/>
        <v>Subiu</v>
      </c>
      <c r="AA61" t="str">
        <f t="shared" si="13"/>
        <v>Subiu</v>
      </c>
      <c r="AB61" t="str">
        <f t="shared" si="14"/>
        <v>Subiu</v>
      </c>
      <c r="AC61" t="str">
        <f>VLOOKUP(A61,Ticker!A:B,2,)</f>
        <v>Vibra Energia</v>
      </c>
      <c r="AD61" t="str">
        <f>VLOOKUP(AC61,Chatgpt!A:C,2,)</f>
        <v>Energia</v>
      </c>
      <c r="AE61">
        <f>VLOOKUP(AC61,Chatgpt!A:C,3,)</f>
        <v>5</v>
      </c>
      <c r="AF61" t="str">
        <f t="shared" si="15"/>
        <v>Menor que 50 anos</v>
      </c>
      <c r="AG61" t="str">
        <f>VLOOKUP(AE61,Categorização!A:B,2,TRUE)</f>
        <v>Menor que 50 anos</v>
      </c>
    </row>
    <row r="62" spans="1:33" ht="12.75">
      <c r="A62" s="2" t="s">
        <v>131</v>
      </c>
      <c r="B62" s="3">
        <v>45317</v>
      </c>
      <c r="C62" s="19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  <c r="L62" s="26">
        <f t="shared" si="0"/>
        <v>-6.5000000000000006E-3</v>
      </c>
      <c r="M62" s="26">
        <f t="shared" si="1"/>
        <v>5.45E-2</v>
      </c>
      <c r="N62" s="26">
        <f t="shared" si="2"/>
        <v>-8.2400000000000001E-2</v>
      </c>
      <c r="O62" s="26">
        <f t="shared" si="3"/>
        <v>0.73499999999999999</v>
      </c>
      <c r="P62" s="18">
        <f t="shared" si="4"/>
        <v>40.915953699043783</v>
      </c>
      <c r="Q62" s="18">
        <f t="shared" si="5"/>
        <v>-0.61640587956377435</v>
      </c>
      <c r="R62" s="18">
        <f t="shared" si="6"/>
        <v>5.9394071490845688</v>
      </c>
      <c r="S62" s="18">
        <f t="shared" si="7"/>
        <v>-4.7492795389048998</v>
      </c>
      <c r="T62">
        <f>VLOOKUP(A62,Total_de_acoes!A:B,2,)</f>
        <v>81838843</v>
      </c>
      <c r="U62" s="18">
        <f>(C62-P62)*T62</f>
        <v>-21765343.021313515</v>
      </c>
      <c r="V62" s="18">
        <f t="shared" si="8"/>
        <v>731187.55479377019</v>
      </c>
      <c r="W62" s="18">
        <f t="shared" si="9"/>
        <v>-357848.41663773585</v>
      </c>
      <c r="X62" s="18">
        <f t="shared" si="10"/>
        <v>1249148.7899278288</v>
      </c>
      <c r="Y62" t="str">
        <f t="shared" si="11"/>
        <v>Desceu</v>
      </c>
      <c r="Z62" t="str">
        <f t="shared" si="12"/>
        <v>Subiu</v>
      </c>
      <c r="AA62" t="str">
        <f t="shared" si="13"/>
        <v>Desceu</v>
      </c>
      <c r="AB62" t="str">
        <f t="shared" si="14"/>
        <v>Subiu</v>
      </c>
      <c r="AC62" t="str">
        <f>VLOOKUP(A62,Ticker!A:B,2,)</f>
        <v>IRB Brasil RE</v>
      </c>
      <c r="AD62" t="str">
        <f>VLOOKUP(AC62,Chatgpt!A:C,2,)</f>
        <v>Seguros</v>
      </c>
      <c r="AE62">
        <f>VLOOKUP(AC62,Chatgpt!A:C,3,)</f>
        <v>83</v>
      </c>
      <c r="AF62" t="str">
        <f t="shared" si="15"/>
        <v>Entre 50 e 100 anos</v>
      </c>
      <c r="AG62" t="str">
        <f>VLOOKUP(AE62,Categorização!A:B,2,TRUE)</f>
        <v>Entre 50 e 100 anos</v>
      </c>
    </row>
    <row r="63" spans="1:33" ht="12.75">
      <c r="A63" s="5" t="s">
        <v>133</v>
      </c>
      <c r="B63" s="6">
        <v>45317</v>
      </c>
      <c r="C63" s="20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  <c r="L63" s="26">
        <f t="shared" si="0"/>
        <v>-6.5000000000000006E-3</v>
      </c>
      <c r="M63" s="26">
        <f t="shared" si="1"/>
        <v>-2.0400000000000001E-2</v>
      </c>
      <c r="N63" s="26">
        <f t="shared" si="2"/>
        <v>-3.7000000000000005E-2</v>
      </c>
      <c r="O63" s="26">
        <f t="shared" si="3"/>
        <v>-3.6400000000000002E-2</v>
      </c>
      <c r="P63" s="18">
        <f t="shared" si="4"/>
        <v>41.127327629592351</v>
      </c>
      <c r="Q63" s="18">
        <f t="shared" si="5"/>
        <v>-0.66353613719885673</v>
      </c>
      <c r="R63" s="18">
        <f t="shared" si="6"/>
        <v>-2.1183800623052962</v>
      </c>
      <c r="S63" s="18">
        <f t="shared" si="7"/>
        <v>-3.8397675383976755</v>
      </c>
      <c r="T63">
        <f>VLOOKUP(A63,Total_de_acoes!A:B,2,)</f>
        <v>1980568384</v>
      </c>
      <c r="U63" s="18">
        <f>(C63-P63)*T63</f>
        <v>-529460651.3402741</v>
      </c>
      <c r="V63" s="18">
        <f t="shared" si="8"/>
        <v>-7166852.017937988</v>
      </c>
      <c r="W63" s="18">
        <f t="shared" si="9"/>
        <v>-561738.30769881699</v>
      </c>
      <c r="X63" s="18">
        <f t="shared" si="10"/>
        <v>-78512.780490739548</v>
      </c>
      <c r="Y63" t="str">
        <f t="shared" si="11"/>
        <v>Desceu</v>
      </c>
      <c r="Z63" t="str">
        <f t="shared" si="12"/>
        <v>Desceu</v>
      </c>
      <c r="AA63" t="str">
        <f t="shared" si="13"/>
        <v>Desceu</v>
      </c>
      <c r="AB63" t="str">
        <f t="shared" si="14"/>
        <v>Desceu</v>
      </c>
      <c r="AC63" t="str">
        <f>VLOOKUP(A63,Ticker!A:B,2,)</f>
        <v>Eletrobras</v>
      </c>
      <c r="AD63" t="str">
        <f>VLOOKUP(AC63,Chatgpt!A:C,2,)</f>
        <v>Energia</v>
      </c>
      <c r="AE63">
        <f>VLOOKUP(AC63,Chatgpt!A:C,3,)</f>
        <v>58</v>
      </c>
      <c r="AF63" t="str">
        <f t="shared" si="15"/>
        <v>Entre 50 e 100 anos</v>
      </c>
      <c r="AG63" t="str">
        <f>VLOOKUP(AE63,Categorização!A:B,2,TRUE)</f>
        <v>Entre 50 e 100 anos</v>
      </c>
    </row>
    <row r="64" spans="1:33" ht="12.75">
      <c r="A64" s="2" t="s">
        <v>135</v>
      </c>
      <c r="B64" s="3">
        <v>45317</v>
      </c>
      <c r="C64" s="19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  <c r="L64" s="26">
        <f t="shared" si="0"/>
        <v>-8.6999999999999994E-3</v>
      </c>
      <c r="M64" s="26">
        <f t="shared" si="1"/>
        <v>-4.2300000000000004E-2</v>
      </c>
      <c r="N64" s="26">
        <f t="shared" si="2"/>
        <v>-0.13919999999999999</v>
      </c>
      <c r="O64" s="26">
        <f t="shared" si="3"/>
        <v>-0.46630000000000005</v>
      </c>
      <c r="P64" s="18">
        <f t="shared" si="4"/>
        <v>3.4298396045596693</v>
      </c>
      <c r="Q64" s="18">
        <f t="shared" si="5"/>
        <v>-0.90842643834186065</v>
      </c>
      <c r="R64" s="18">
        <f t="shared" si="6"/>
        <v>-4.9140334572490714</v>
      </c>
      <c r="S64" s="18">
        <f t="shared" si="7"/>
        <v>-26.082068577852727</v>
      </c>
      <c r="T64">
        <f>VLOOKUP(A64,Total_de_acoes!A:B,2,)</f>
        <v>309729428</v>
      </c>
      <c r="U64" s="18">
        <f>(C64-P64)*T64</f>
        <v>-9242203.6520125903</v>
      </c>
      <c r="V64" s="18">
        <f t="shared" si="8"/>
        <v>-355144.96877698117</v>
      </c>
      <c r="W64" s="18">
        <f t="shared" si="9"/>
        <v>-242931.04081713178</v>
      </c>
      <c r="X64" s="18">
        <f t="shared" si="10"/>
        <v>-2954543.9781070966</v>
      </c>
      <c r="Y64" t="str">
        <f t="shared" si="11"/>
        <v>Desceu</v>
      </c>
      <c r="Z64" t="str">
        <f t="shared" si="12"/>
        <v>Desceu</v>
      </c>
      <c r="AA64" t="str">
        <f t="shared" si="13"/>
        <v>Desceu</v>
      </c>
      <c r="AB64" t="str">
        <f t="shared" si="14"/>
        <v>Desceu</v>
      </c>
      <c r="AC64" t="str">
        <f>VLOOKUP(A64,Ticker!A:B,2,)</f>
        <v>Petz</v>
      </c>
      <c r="AD64" t="str">
        <f>VLOOKUP(AC64,Chatgpt!A:C,2,)</f>
        <v>Varejo</v>
      </c>
      <c r="AE64">
        <f>VLOOKUP(AC64,Chatgpt!A:C,3,)</f>
        <v>20</v>
      </c>
      <c r="AF64" t="str">
        <f t="shared" si="15"/>
        <v>Menor que 50 anos</v>
      </c>
      <c r="AG64" t="str">
        <f>VLOOKUP(AE64,Categorização!A:B,2,TRUE)</f>
        <v>Menor que 50 anos</v>
      </c>
    </row>
    <row r="65" spans="1:33" ht="12.75">
      <c r="A65" s="5" t="s">
        <v>137</v>
      </c>
      <c r="B65" s="6">
        <v>45317</v>
      </c>
      <c r="C65" s="20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  <c r="L65" s="26">
        <f t="shared" si="0"/>
        <v>-9.300000000000001E-3</v>
      </c>
      <c r="M65" s="26">
        <f t="shared" si="1"/>
        <v>-2.3900000000000001E-2</v>
      </c>
      <c r="N65" s="26">
        <f t="shared" si="2"/>
        <v>-0.1492</v>
      </c>
      <c r="O65" s="26">
        <f t="shared" si="3"/>
        <v>8.929999999999999E-2</v>
      </c>
      <c r="P65" s="18">
        <f t="shared" si="4"/>
        <v>16.059351973352175</v>
      </c>
      <c r="Q65" s="18">
        <f t="shared" si="5"/>
        <v>-0.95277123245569106</v>
      </c>
      <c r="R65" s="18">
        <f t="shared" si="6"/>
        <v>-2.8091208274565118</v>
      </c>
      <c r="S65" s="18">
        <f t="shared" si="7"/>
        <v>-13.696869549251813</v>
      </c>
      <c r="T65">
        <f>VLOOKUP(A65,Total_de_acoes!A:B,2,)</f>
        <v>91514307</v>
      </c>
      <c r="U65" s="18">
        <f>(C65-P65)*T65</f>
        <v>-13667842.34040677</v>
      </c>
      <c r="V65" s="18">
        <f t="shared" si="8"/>
        <v>-311233.61510113848</v>
      </c>
      <c r="W65" s="18">
        <f t="shared" si="9"/>
        <v>-130444.49029347063</v>
      </c>
      <c r="X65" s="18">
        <f t="shared" si="10"/>
        <v>159550.6282102702</v>
      </c>
      <c r="Y65" t="str">
        <f t="shared" si="11"/>
        <v>Desceu</v>
      </c>
      <c r="Z65" t="str">
        <f t="shared" si="12"/>
        <v>Desceu</v>
      </c>
      <c r="AA65" t="str">
        <f t="shared" si="13"/>
        <v>Desceu</v>
      </c>
      <c r="AB65" t="str">
        <f t="shared" si="14"/>
        <v>Subiu</v>
      </c>
      <c r="AC65" t="str">
        <f>VLOOKUP(A65,Ticker!A:B,2,)</f>
        <v>EZTEC</v>
      </c>
      <c r="AD65" t="str">
        <f>VLOOKUP(AC65,Chatgpt!A:C,2,)</f>
        <v>Construção</v>
      </c>
      <c r="AE65">
        <f>VLOOKUP(AC65,Chatgpt!A:C,3,)</f>
        <v>42</v>
      </c>
      <c r="AF65" t="str">
        <f t="shared" si="15"/>
        <v>Menor que 50 anos</v>
      </c>
      <c r="AG65" t="str">
        <f>VLOOKUP(AE65,Categorização!A:B,2,TRUE)</f>
        <v>Menor que 50 anos</v>
      </c>
    </row>
    <row r="66" spans="1:33" ht="12.75">
      <c r="A66" s="2" t="s">
        <v>139</v>
      </c>
      <c r="B66" s="3">
        <v>45317</v>
      </c>
      <c r="C66" s="19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  <c r="L66" s="26">
        <f t="shared" si="0"/>
        <v>-1.0700000000000001E-2</v>
      </c>
      <c r="M66" s="26">
        <f t="shared" si="1"/>
        <v>1.04E-2</v>
      </c>
      <c r="N66" s="26">
        <f t="shared" si="2"/>
        <v>-8.5900000000000004E-2</v>
      </c>
      <c r="O66" s="26">
        <f t="shared" si="3"/>
        <v>0.1716</v>
      </c>
      <c r="P66" s="18">
        <f t="shared" si="4"/>
        <v>16.668351359547152</v>
      </c>
      <c r="Q66" s="18">
        <f t="shared" si="5"/>
        <v>-1.0589865399841647</v>
      </c>
      <c r="R66" s="18">
        <f t="shared" si="6"/>
        <v>1.1377311016300187</v>
      </c>
      <c r="S66" s="18">
        <f t="shared" si="7"/>
        <v>-7.3318538750426772</v>
      </c>
      <c r="T66">
        <f>VLOOKUP(A66,Total_de_acoes!A:B,2,)</f>
        <v>240822651</v>
      </c>
      <c r="U66" s="18">
        <f>(C66-P66)*T66</f>
        <v>-42951047.215599783</v>
      </c>
      <c r="V66" s="18">
        <f t="shared" si="8"/>
        <v>473039.64114726504</v>
      </c>
      <c r="W66" s="18">
        <f t="shared" si="9"/>
        <v>-46230.685243990905</v>
      </c>
      <c r="X66" s="18">
        <f t="shared" si="10"/>
        <v>58164.957493848837</v>
      </c>
      <c r="Y66" t="str">
        <f t="shared" si="11"/>
        <v>Desceu</v>
      </c>
      <c r="Z66" t="str">
        <f t="shared" si="12"/>
        <v>Subiu</v>
      </c>
      <c r="AA66" t="str">
        <f t="shared" si="13"/>
        <v>Desceu</v>
      </c>
      <c r="AB66" t="str">
        <f t="shared" si="14"/>
        <v>Subiu</v>
      </c>
      <c r="AC66" t="str">
        <f>VLOOKUP(A66,Ticker!A:B,2,)</f>
        <v>Fleury</v>
      </c>
      <c r="AD66" t="str">
        <f>VLOOKUP(AC66,Chatgpt!A:C,2,)</f>
        <v>Saúde</v>
      </c>
      <c r="AE66">
        <f>VLOOKUP(AC66,Chatgpt!A:C,3,)</f>
        <v>95</v>
      </c>
      <c r="AF66" t="str">
        <f t="shared" si="15"/>
        <v>Entre 50 e 100 anos</v>
      </c>
      <c r="AG66" t="str">
        <f>VLOOKUP(AE66,Categorização!A:B,2,TRUE)</f>
        <v>Entre 50 e 100 anos</v>
      </c>
    </row>
    <row r="67" spans="1:33" ht="12.75">
      <c r="A67" s="5" t="s">
        <v>140</v>
      </c>
      <c r="B67" s="6">
        <v>45317</v>
      </c>
      <c r="C67" s="20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  <c r="L67" s="26">
        <f t="shared" ref="L67:L82" si="16">D67/100</f>
        <v>-1.2699999999999999E-2</v>
      </c>
      <c r="M67" s="26">
        <f t="shared" ref="M67:M82" si="17">E67/100</f>
        <v>-4.3E-3</v>
      </c>
      <c r="N67" s="26">
        <f t="shared" ref="N67:N82" si="18">G67/100</f>
        <v>-6.7099999999999993E-2</v>
      </c>
      <c r="O67" s="26">
        <f t="shared" ref="O67:O82" si="19">H67/100</f>
        <v>-0.30010000000000003</v>
      </c>
      <c r="P67" s="18">
        <f t="shared" ref="P67:P82" si="20">C67/(L67+1)</f>
        <v>7.0394003848880793</v>
      </c>
      <c r="Q67" s="18">
        <f t="shared" ref="Q67:Q82" si="21">D67/(M67+1)</f>
        <v>-1.2754845837099529</v>
      </c>
      <c r="R67" s="18">
        <f t="shared" ref="R67:R82" si="22">E67/(N67+1)</f>
        <v>-0.46092828813377634</v>
      </c>
      <c r="S67" s="18">
        <f t="shared" ref="S67:S82" si="23">F67/(O67+1)</f>
        <v>-9.5870838691241609</v>
      </c>
      <c r="T67">
        <f>VLOOKUP(A67,Total_de_acoes!A:B,2,)</f>
        <v>496029967</v>
      </c>
      <c r="U67" s="18">
        <f>(C67-P67)*T67</f>
        <v>-44345269.965821177</v>
      </c>
      <c r="V67" s="18">
        <f t="shared" ref="V67:V82" si="24">(D67-Q67)*U67</f>
        <v>-243215.34526800472</v>
      </c>
      <c r="W67" s="18">
        <f t="shared" ref="W67:W82" si="25">(E67-R67)*V67</f>
        <v>-7522.234277004748</v>
      </c>
      <c r="X67" s="18">
        <f t="shared" ref="X67:X82" si="26">(F67-S67)*W67</f>
        <v>-21642.098898143206</v>
      </c>
      <c r="Y67" t="str">
        <f t="shared" ref="Y67:Y82" si="27">IF(U67&gt;0,"Subiu",(IF(U67&lt;0,"Desceu","Estável")))</f>
        <v>Desceu</v>
      </c>
      <c r="Z67" t="str">
        <f t="shared" ref="Z67:Z82" si="28">IF(V67&gt;0,"Subiu",(IF(V67&lt;0,"Desceu","Estável")))</f>
        <v>Desceu</v>
      </c>
      <c r="AA67" t="str">
        <f t="shared" ref="AA67:AA82" si="29">IF(W67&gt;0,"Subiu",(IF(W67&lt;0,"Desceu","Estável")))</f>
        <v>Desceu</v>
      </c>
      <c r="AB67" t="str">
        <f t="shared" ref="AB67:AB82" si="30">IF(X67&gt;0,"Subiu",(IF(X67&lt;0,"Desceu","Estável")))</f>
        <v>Desceu</v>
      </c>
      <c r="AC67" t="str">
        <f>VLOOKUP(A67,Ticker!A:B,2,)</f>
        <v>Grupo Soma</v>
      </c>
      <c r="AD67" t="str">
        <f>VLOOKUP(AC67,Chatgpt!A:C,2,)</f>
        <v>Varejo</v>
      </c>
      <c r="AE67">
        <f>VLOOKUP(AC67,Chatgpt!A:C,3,)</f>
        <v>45</v>
      </c>
      <c r="AF67" t="str">
        <f t="shared" ref="AF67:AF82" si="31">IF(AE67&gt;100,"Maior que 100 anos",IF(AE67&lt;50,"Menor que 50 anos","Entre 50 e 100 anos"))</f>
        <v>Menor que 50 anos</v>
      </c>
      <c r="AG67" t="str">
        <f>VLOOKUP(AE67,Categorização!A:B,2,TRUE)</f>
        <v>Menor que 50 anos</v>
      </c>
    </row>
    <row r="68" spans="1:33" ht="12.75">
      <c r="A68" s="2" t="s">
        <v>142</v>
      </c>
      <c r="B68" s="3">
        <v>45317</v>
      </c>
      <c r="C68" s="19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  <c r="L68" s="26">
        <f t="shared" si="16"/>
        <v>-1.3600000000000001E-2</v>
      </c>
      <c r="M68" s="26">
        <f t="shared" si="17"/>
        <v>4.0800000000000003E-2</v>
      </c>
      <c r="N68" s="26">
        <f t="shared" si="18"/>
        <v>-0.14330000000000001</v>
      </c>
      <c r="O68" s="26">
        <f t="shared" si="19"/>
        <v>-0.34520000000000001</v>
      </c>
      <c r="P68" s="18">
        <f t="shared" si="20"/>
        <v>8.7895377128953776</v>
      </c>
      <c r="Q68" s="18">
        <f t="shared" si="21"/>
        <v>-1.3066871637202153</v>
      </c>
      <c r="R68" s="18">
        <f t="shared" si="22"/>
        <v>4.7624606046457334</v>
      </c>
      <c r="S68" s="18">
        <f t="shared" si="23"/>
        <v>-21.884544899205864</v>
      </c>
      <c r="T68">
        <f>VLOOKUP(A68,Total_de_acoes!A:B,2,)</f>
        <v>176733968</v>
      </c>
      <c r="U68" s="18">
        <f>(C68-P68)*T68</f>
        <v>-21126374.325644854</v>
      </c>
      <c r="V68" s="18">
        <f t="shared" si="24"/>
        <v>1126306.9356085528</v>
      </c>
      <c r="W68" s="18">
        <f t="shared" si="25"/>
        <v>-768660.1122920959</v>
      </c>
      <c r="X68" s="18">
        <f t="shared" si="26"/>
        <v>-5806877.3305392591</v>
      </c>
      <c r="Y68" t="str">
        <f t="shared" si="27"/>
        <v>Desceu</v>
      </c>
      <c r="Z68" t="str">
        <f t="shared" si="28"/>
        <v>Subiu</v>
      </c>
      <c r="AA68" t="str">
        <f t="shared" si="29"/>
        <v>Desceu</v>
      </c>
      <c r="AB68" t="str">
        <f t="shared" si="30"/>
        <v>Desceu</v>
      </c>
      <c r="AC68" t="str">
        <f>VLOOKUP(A68,Ticker!A:B,2,)</f>
        <v>Alpargatas</v>
      </c>
      <c r="AD68" t="str">
        <f>VLOOKUP(AC68,Chatgpt!A:C,2,)</f>
        <v>Varejo</v>
      </c>
      <c r="AE68">
        <f>VLOOKUP(AC68,Chatgpt!A:C,3,)</f>
        <v>113</v>
      </c>
      <c r="AF68" t="str">
        <f t="shared" si="31"/>
        <v>Maior que 100 anos</v>
      </c>
      <c r="AG68" t="str">
        <f>VLOOKUP(AE68,Categorização!A:B,2,TRUE)</f>
        <v>Maior que 100 anos</v>
      </c>
    </row>
    <row r="69" spans="1:33" ht="12.75">
      <c r="A69" s="5" t="s">
        <v>144</v>
      </c>
      <c r="B69" s="6">
        <v>45317</v>
      </c>
      <c r="C69" s="20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  <c r="L69" s="26">
        <f t="shared" si="16"/>
        <v>-1.38E-2</v>
      </c>
      <c r="M69" s="26">
        <f t="shared" si="17"/>
        <v>2.3799999999999998E-2</v>
      </c>
      <c r="N69" s="26">
        <f t="shared" si="18"/>
        <v>-5.1500000000000004E-2</v>
      </c>
      <c r="O69" s="26">
        <f t="shared" si="19"/>
        <v>0.60089999999999999</v>
      </c>
      <c r="P69" s="18">
        <f t="shared" si="20"/>
        <v>23.1596025147029</v>
      </c>
      <c r="Q69" s="18">
        <f t="shared" si="21"/>
        <v>-1.3479195155303769</v>
      </c>
      <c r="R69" s="18">
        <f t="shared" si="22"/>
        <v>2.5092250922509223</v>
      </c>
      <c r="S69" s="18">
        <f t="shared" si="23"/>
        <v>-3.2169404709850711</v>
      </c>
      <c r="T69">
        <f>VLOOKUP(A69,Total_de_acoes!A:B,2,)</f>
        <v>265784616</v>
      </c>
      <c r="U69" s="18">
        <f>(C69-P69)*T69</f>
        <v>-84945431.642944753</v>
      </c>
      <c r="V69" s="18">
        <f t="shared" si="24"/>
        <v>2725090.6005869089</v>
      </c>
      <c r="W69" s="18">
        <f t="shared" si="25"/>
        <v>-352150.08425296476</v>
      </c>
      <c r="X69" s="18">
        <f t="shared" si="26"/>
        <v>680727.07600860368</v>
      </c>
      <c r="Y69" t="str">
        <f t="shared" si="27"/>
        <v>Desceu</v>
      </c>
      <c r="Z69" t="str">
        <f t="shared" si="28"/>
        <v>Subiu</v>
      </c>
      <c r="AA69" t="str">
        <f t="shared" si="29"/>
        <v>Desceu</v>
      </c>
      <c r="AB69" t="str">
        <f t="shared" si="30"/>
        <v>Subiu</v>
      </c>
      <c r="AC69" t="str">
        <f>VLOOKUP(A69,Ticker!A:B,2,)</f>
        <v>Cyrela</v>
      </c>
      <c r="AD69" t="str">
        <f>VLOOKUP(AC69,Chatgpt!A:C,2,)</f>
        <v>Construção</v>
      </c>
      <c r="AE69">
        <f>VLOOKUP(AC69,Chatgpt!A:C,3,)</f>
        <v>59</v>
      </c>
      <c r="AF69" t="str">
        <f t="shared" si="31"/>
        <v>Entre 50 e 100 anos</v>
      </c>
      <c r="AG69" t="str">
        <f>VLOOKUP(AE69,Categorização!A:B,2,TRUE)</f>
        <v>Entre 50 e 100 anos</v>
      </c>
    </row>
    <row r="70" spans="1:33" ht="12.75">
      <c r="A70" s="2" t="s">
        <v>146</v>
      </c>
      <c r="B70" s="3">
        <v>45317</v>
      </c>
      <c r="C70" s="19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  <c r="L70" s="26">
        <f t="shared" si="16"/>
        <v>-1.3999999999999999E-2</v>
      </c>
      <c r="M70" s="26">
        <f t="shared" si="17"/>
        <v>5.0199999999999995E-2</v>
      </c>
      <c r="N70" s="26">
        <f t="shared" si="18"/>
        <v>4.0000000000000002E-4</v>
      </c>
      <c r="O70" s="26">
        <f t="shared" si="19"/>
        <v>0.34289999999999998</v>
      </c>
      <c r="P70" s="18">
        <f t="shared" si="20"/>
        <v>22.718052738336713</v>
      </c>
      <c r="Q70" s="18">
        <f t="shared" si="21"/>
        <v>-1.3330794134450579</v>
      </c>
      <c r="R70" s="18">
        <f t="shared" si="22"/>
        <v>5.0179928028788483</v>
      </c>
      <c r="S70" s="18">
        <f t="shared" si="23"/>
        <v>2.978628341648671E-2</v>
      </c>
      <c r="T70">
        <f>VLOOKUP(A70,Total_de_acoes!A:B,2,)</f>
        <v>734632705</v>
      </c>
      <c r="U70" s="18">
        <f>(C70-P70)*T70</f>
        <v>-233651943.49695757</v>
      </c>
      <c r="V70" s="18">
        <f t="shared" si="24"/>
        <v>15636125.108518576</v>
      </c>
      <c r="W70" s="18">
        <f t="shared" si="25"/>
        <v>31384.785303779605</v>
      </c>
      <c r="X70" s="18">
        <f t="shared" si="26"/>
        <v>320.55530212721794</v>
      </c>
      <c r="Y70" t="str">
        <f t="shared" si="27"/>
        <v>Desceu</v>
      </c>
      <c r="Z70" t="str">
        <f t="shared" si="28"/>
        <v>Subiu</v>
      </c>
      <c r="AA70" t="str">
        <f t="shared" si="29"/>
        <v>Subiu</v>
      </c>
      <c r="AB70" t="str">
        <f t="shared" si="30"/>
        <v>Subiu</v>
      </c>
      <c r="AC70" t="str">
        <f>VLOOKUP(A70,Ticker!A:B,2,)</f>
        <v>Embraer</v>
      </c>
      <c r="AD70" t="str">
        <f>VLOOKUP(AC70,Chatgpt!A:C,2,)</f>
        <v>Aeroespacial</v>
      </c>
      <c r="AE70">
        <f>VLOOKUP(AC70,Chatgpt!A:C,3,)</f>
        <v>53</v>
      </c>
      <c r="AF70" t="str">
        <f t="shared" si="31"/>
        <v>Entre 50 e 100 anos</v>
      </c>
      <c r="AG70" t="str">
        <f>VLOOKUP(AE70,Categorização!A:B,2,TRUE)</f>
        <v>Entre 50 e 100 anos</v>
      </c>
    </row>
    <row r="71" spans="1:33" ht="12.75">
      <c r="A71" s="5" t="s">
        <v>148</v>
      </c>
      <c r="B71" s="6">
        <v>45317</v>
      </c>
      <c r="C71" s="20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  <c r="L71" s="26">
        <f t="shared" si="16"/>
        <v>-1.41E-2</v>
      </c>
      <c r="M71" s="26">
        <f t="shared" si="17"/>
        <v>-7.3700000000000002E-2</v>
      </c>
      <c r="N71" s="26">
        <f t="shared" si="18"/>
        <v>-5.45E-2</v>
      </c>
      <c r="O71" s="26">
        <f t="shared" si="19"/>
        <v>0.2351</v>
      </c>
      <c r="P71" s="18">
        <f t="shared" si="20"/>
        <v>16.198397403387769</v>
      </c>
      <c r="Q71" s="18">
        <f t="shared" si="21"/>
        <v>-1.522185037244953</v>
      </c>
      <c r="R71" s="18">
        <f t="shared" si="22"/>
        <v>-7.7948175568482281</v>
      </c>
      <c r="S71" s="18">
        <f t="shared" si="23"/>
        <v>-4.4125981701886481</v>
      </c>
      <c r="T71">
        <f>VLOOKUP(A71,Total_de_acoes!A:B,2,)</f>
        <v>846244302</v>
      </c>
      <c r="U71" s="18">
        <f>(C71-P71)*T71</f>
        <v>-193280001.20849475</v>
      </c>
      <c r="V71" s="18">
        <f t="shared" si="24"/>
        <v>-21683124.134279564</v>
      </c>
      <c r="W71" s="18">
        <f t="shared" si="25"/>
        <v>-9211371.8195614927</v>
      </c>
      <c r="X71" s="18">
        <f t="shared" si="26"/>
        <v>9555893.9806858171</v>
      </c>
      <c r="Y71" t="str">
        <f t="shared" si="27"/>
        <v>Desceu</v>
      </c>
      <c r="Z71" t="str">
        <f t="shared" si="28"/>
        <v>Desceu</v>
      </c>
      <c r="AA71" t="str">
        <f t="shared" si="29"/>
        <v>Desceu</v>
      </c>
      <c r="AB71" t="str">
        <f t="shared" si="30"/>
        <v>Subiu</v>
      </c>
      <c r="AC71" t="str">
        <f>VLOOKUP(A71,Ticker!A:B,2,)</f>
        <v>Natura</v>
      </c>
      <c r="AD71" t="str">
        <f>VLOOKUP(AC71,Chatgpt!A:C,2,)</f>
        <v>Cosméticos</v>
      </c>
      <c r="AE71">
        <f>VLOOKUP(AC71,Chatgpt!A:C,3,)</f>
        <v>52</v>
      </c>
      <c r="AF71" t="str">
        <f t="shared" si="31"/>
        <v>Entre 50 e 100 anos</v>
      </c>
      <c r="AG71" t="str">
        <f>VLOOKUP(AE71,Categorização!A:B,2,TRUE)</f>
        <v>Entre 50 e 100 anos</v>
      </c>
    </row>
    <row r="72" spans="1:33" ht="12.75">
      <c r="A72" s="2" t="s">
        <v>150</v>
      </c>
      <c r="B72" s="3">
        <v>45317</v>
      </c>
      <c r="C72" s="19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  <c r="L72" s="26">
        <f t="shared" si="16"/>
        <v>-1.4199999999999999E-2</v>
      </c>
      <c r="M72" s="26">
        <f t="shared" si="17"/>
        <v>-3.5000000000000003E-2</v>
      </c>
      <c r="N72" s="26">
        <f t="shared" si="18"/>
        <v>0.02</v>
      </c>
      <c r="O72" s="26">
        <f t="shared" si="19"/>
        <v>-0.34020000000000006</v>
      </c>
      <c r="P72" s="18">
        <f t="shared" si="20"/>
        <v>13.998782714546561</v>
      </c>
      <c r="Q72" s="18">
        <f t="shared" si="21"/>
        <v>-1.471502590673575</v>
      </c>
      <c r="R72" s="18">
        <f t="shared" si="22"/>
        <v>-3.4313725490196076</v>
      </c>
      <c r="S72" s="18">
        <f t="shared" si="23"/>
        <v>3.031221582297666</v>
      </c>
      <c r="T72">
        <f>VLOOKUP(A72,Total_de_acoes!A:B,2,)</f>
        <v>1349217892</v>
      </c>
      <c r="U72" s="18">
        <f>(C72-P72)*T72</f>
        <v>-268201195.08654764</v>
      </c>
      <c r="V72" s="18">
        <f t="shared" si="24"/>
        <v>-13813056.368706124</v>
      </c>
      <c r="W72" s="18">
        <f t="shared" si="25"/>
        <v>947954.84883277596</v>
      </c>
      <c r="X72" s="18">
        <f t="shared" si="26"/>
        <v>-977551.49916007998</v>
      </c>
      <c r="Y72" t="str">
        <f t="shared" si="27"/>
        <v>Desceu</v>
      </c>
      <c r="Z72" t="str">
        <f t="shared" si="28"/>
        <v>Desceu</v>
      </c>
      <c r="AA72" t="str">
        <f t="shared" si="29"/>
        <v>Subiu</v>
      </c>
      <c r="AB72" t="str">
        <f t="shared" si="30"/>
        <v>Desceu</v>
      </c>
      <c r="AC72" t="str">
        <f>VLOOKUP(A72,Ticker!A:B,2,)</f>
        <v>Assaí</v>
      </c>
      <c r="AD72" t="str">
        <f>VLOOKUP(AC72,Chatgpt!A:C,2,)</f>
        <v>Varejo</v>
      </c>
      <c r="AE72">
        <f>VLOOKUP(AC72,Chatgpt!A:C,3,)</f>
        <v>49</v>
      </c>
      <c r="AF72" t="str">
        <f t="shared" si="31"/>
        <v>Menor que 50 anos</v>
      </c>
      <c r="AG72" t="str">
        <f>VLOOKUP(AE72,Categorização!A:B,2,TRUE)</f>
        <v>Menor que 50 anos</v>
      </c>
    </row>
    <row r="73" spans="1:33" ht="12.75">
      <c r="A73" s="5" t="s">
        <v>152</v>
      </c>
      <c r="B73" s="6">
        <v>45317</v>
      </c>
      <c r="C73" s="20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  <c r="L73" s="26">
        <f t="shared" si="16"/>
        <v>-1.5600000000000001E-2</v>
      </c>
      <c r="M73" s="26">
        <f t="shared" si="17"/>
        <v>-4.1299999999999996E-2</v>
      </c>
      <c r="N73" s="26">
        <f t="shared" si="18"/>
        <v>-8.5800000000000001E-2</v>
      </c>
      <c r="O73" s="26">
        <f t="shared" si="19"/>
        <v>3.8800000000000001E-2</v>
      </c>
      <c r="P73" s="18">
        <f t="shared" si="20"/>
        <v>13.429500203169443</v>
      </c>
      <c r="Q73" s="18">
        <f t="shared" si="21"/>
        <v>-1.6272035047460103</v>
      </c>
      <c r="R73" s="18">
        <f t="shared" si="22"/>
        <v>-4.5176110260336904</v>
      </c>
      <c r="S73" s="18">
        <f t="shared" si="23"/>
        <v>-8.2595302271852145</v>
      </c>
      <c r="T73">
        <f>VLOOKUP(A73,Total_de_acoes!A:B,2,)</f>
        <v>5602790110</v>
      </c>
      <c r="U73" s="18">
        <f>(C73-P73)*T73</f>
        <v>-1173785666.3607426</v>
      </c>
      <c r="V73" s="18">
        <f t="shared" si="24"/>
        <v>-78882510.600072935</v>
      </c>
      <c r="W73" s="18">
        <f t="shared" si="25"/>
        <v>-30575730.869807735</v>
      </c>
      <c r="X73" s="18">
        <f t="shared" si="26"/>
        <v>9798597.5254933126</v>
      </c>
      <c r="Y73" t="str">
        <f t="shared" si="27"/>
        <v>Desceu</v>
      </c>
      <c r="Z73" t="str">
        <f t="shared" si="28"/>
        <v>Desceu</v>
      </c>
      <c r="AA73" t="str">
        <f t="shared" si="29"/>
        <v>Desceu</v>
      </c>
      <c r="AB73" t="str">
        <f t="shared" si="30"/>
        <v>Subiu</v>
      </c>
      <c r="AC73" t="str">
        <f>VLOOKUP(A73,Ticker!A:B,2,)</f>
        <v>B3</v>
      </c>
      <c r="AD73" t="str">
        <f>VLOOKUP(AC73,Chatgpt!A:C,2,)</f>
        <v>Bolsa de Valores</v>
      </c>
      <c r="AE73">
        <f>VLOOKUP(AC73,Chatgpt!A:C,3,)</f>
        <v>9</v>
      </c>
      <c r="AF73" t="str">
        <f t="shared" si="31"/>
        <v>Menor que 50 anos</v>
      </c>
      <c r="AG73" t="str">
        <f>VLOOKUP(AE73,Categorização!A:B,2,TRUE)</f>
        <v>Menor que 50 anos</v>
      </c>
    </row>
    <row r="74" spans="1:33" ht="12.75">
      <c r="A74" s="2" t="s">
        <v>154</v>
      </c>
      <c r="B74" s="3">
        <v>45317</v>
      </c>
      <c r="C74" s="19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  <c r="L74" s="26">
        <f t="shared" si="16"/>
        <v>-1.61E-2</v>
      </c>
      <c r="M74" s="26">
        <f t="shared" si="17"/>
        <v>-5.2699999999999997E-2</v>
      </c>
      <c r="N74" s="26">
        <f t="shared" si="18"/>
        <v>-0.13059999999999999</v>
      </c>
      <c r="O74" s="26">
        <f t="shared" si="19"/>
        <v>-0.2752</v>
      </c>
      <c r="P74" s="18">
        <f t="shared" si="20"/>
        <v>31.588576074804347</v>
      </c>
      <c r="Q74" s="18">
        <f t="shared" si="21"/>
        <v>-1.6995671909637919</v>
      </c>
      <c r="R74" s="18">
        <f t="shared" si="22"/>
        <v>-6.0616517138256265</v>
      </c>
      <c r="S74" s="18">
        <f t="shared" si="23"/>
        <v>-18.018763796909493</v>
      </c>
      <c r="T74">
        <f>VLOOKUP(A74,Total_de_acoes!A:B,2,)</f>
        <v>409490388</v>
      </c>
      <c r="U74" s="18">
        <f>(C74-P74)*T74</f>
        <v>-208257014.19914994</v>
      </c>
      <c r="V74" s="18">
        <f t="shared" si="24"/>
        <v>-18652995.76032437</v>
      </c>
      <c r="W74" s="18">
        <f t="shared" si="25"/>
        <v>-14766676.061642941</v>
      </c>
      <c r="X74" s="18">
        <f t="shared" si="26"/>
        <v>-73224458.655165061</v>
      </c>
      <c r="Y74" t="str">
        <f t="shared" si="27"/>
        <v>Desceu</v>
      </c>
      <c r="Z74" t="str">
        <f t="shared" si="28"/>
        <v>Desceu</v>
      </c>
      <c r="AA74" t="str">
        <f t="shared" si="29"/>
        <v>Desceu</v>
      </c>
      <c r="AB74" t="str">
        <f t="shared" si="30"/>
        <v>Desceu</v>
      </c>
      <c r="AC74" t="str">
        <f>VLOOKUP(A74,Ticker!A:B,2,)</f>
        <v>Hypera</v>
      </c>
      <c r="AD74" t="str">
        <f>VLOOKUP(AC74,Chatgpt!A:C,2,)</f>
        <v>Farmacêutica</v>
      </c>
      <c r="AE74">
        <f>VLOOKUP(AC74,Chatgpt!A:C,3,)</f>
        <v>19</v>
      </c>
      <c r="AF74" t="str">
        <f t="shared" si="31"/>
        <v>Menor que 50 anos</v>
      </c>
      <c r="AG74" t="str">
        <f>VLOOKUP(AE74,Categorização!A:B,2,TRUE)</f>
        <v>Menor que 50 anos</v>
      </c>
    </row>
    <row r="75" spans="1:33" ht="12.75">
      <c r="A75" s="5" t="s">
        <v>156</v>
      </c>
      <c r="B75" s="6">
        <v>45317</v>
      </c>
      <c r="C75" s="20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  <c r="L75" s="26">
        <f t="shared" si="16"/>
        <v>-1.9400000000000001E-2</v>
      </c>
      <c r="M75" s="26">
        <f t="shared" si="17"/>
        <v>3.5999999999999999E-3</v>
      </c>
      <c r="N75" s="26">
        <f t="shared" si="18"/>
        <v>-3.7900000000000003E-2</v>
      </c>
      <c r="O75" s="26">
        <f t="shared" si="19"/>
        <v>0.17100000000000001</v>
      </c>
      <c r="P75" s="18">
        <f t="shared" si="20"/>
        <v>28.757903324495206</v>
      </c>
      <c r="Q75" s="18">
        <f t="shared" si="21"/>
        <v>-1.9330410522120365</v>
      </c>
      <c r="R75" s="18">
        <f t="shared" si="22"/>
        <v>0.37418147801683815</v>
      </c>
      <c r="S75" s="18">
        <f t="shared" si="23"/>
        <v>-3.2365499573014516</v>
      </c>
      <c r="T75">
        <f>VLOOKUP(A75,Total_de_acoes!A:B,2,)</f>
        <v>142377330</v>
      </c>
      <c r="U75" s="18">
        <f>(C75-P75)*T75</f>
        <v>-79432785.73975119</v>
      </c>
      <c r="V75" s="18">
        <f t="shared" si="24"/>
        <v>552768.60861541738</v>
      </c>
      <c r="W75" s="18">
        <f t="shared" si="25"/>
        <v>-7839.0758714777621</v>
      </c>
      <c r="X75" s="18">
        <f t="shared" si="26"/>
        <v>4338.5368757865281</v>
      </c>
      <c r="Y75" t="str">
        <f t="shared" si="27"/>
        <v>Desceu</v>
      </c>
      <c r="Z75" t="str">
        <f t="shared" si="28"/>
        <v>Subiu</v>
      </c>
      <c r="AA75" t="str">
        <f t="shared" si="29"/>
        <v>Desceu</v>
      </c>
      <c r="AB75" t="str">
        <f t="shared" si="30"/>
        <v>Subiu</v>
      </c>
      <c r="AC75" t="str">
        <f>VLOOKUP(A75,Ticker!A:B,2,)</f>
        <v>São Martinho</v>
      </c>
      <c r="AD75" t="str">
        <f>VLOOKUP(AC75,Chatgpt!A:C,2,)</f>
        <v>Agronegócio</v>
      </c>
      <c r="AE75">
        <f>VLOOKUP(AC75,Chatgpt!A:C,3,)</f>
        <v>82</v>
      </c>
      <c r="AF75" t="str">
        <f t="shared" si="31"/>
        <v>Entre 50 e 100 anos</v>
      </c>
      <c r="AG75" t="str">
        <f>VLOOKUP(AE75,Categorização!A:B,2,TRUE)</f>
        <v>Entre 50 e 100 anos</v>
      </c>
    </row>
    <row r="76" spans="1:33" ht="12.75">
      <c r="A76" s="2" t="s">
        <v>158</v>
      </c>
      <c r="B76" s="3">
        <v>45317</v>
      </c>
      <c r="C76" s="19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  <c r="L76" s="26">
        <f t="shared" si="16"/>
        <v>-1.9900000000000001E-2</v>
      </c>
      <c r="M76" s="26">
        <f t="shared" si="17"/>
        <v>-2.2400000000000003E-2</v>
      </c>
      <c r="N76" s="26">
        <f t="shared" si="18"/>
        <v>-0.11689999999999999</v>
      </c>
      <c r="O76" s="26">
        <f t="shared" si="19"/>
        <v>-0.1149</v>
      </c>
      <c r="P76" s="18">
        <f t="shared" si="20"/>
        <v>4.0097949188858282</v>
      </c>
      <c r="Q76" s="18">
        <f t="shared" si="21"/>
        <v>-2.035597381342062</v>
      </c>
      <c r="R76" s="18">
        <f t="shared" si="22"/>
        <v>-2.5365190805118334</v>
      </c>
      <c r="S76" s="18">
        <f t="shared" si="23"/>
        <v>-13.20754716981132</v>
      </c>
      <c r="T76">
        <f>VLOOKUP(A76,Total_de_acoes!A:B,2,)</f>
        <v>4394332306</v>
      </c>
      <c r="U76" s="18">
        <f>(C76-P76)*T76</f>
        <v>-350645389.91464359</v>
      </c>
      <c r="V76" s="18">
        <f t="shared" si="24"/>
        <v>-15988511.559774037</v>
      </c>
      <c r="W76" s="18">
        <f t="shared" si="25"/>
        <v>-4740898.7464570133</v>
      </c>
      <c r="X76" s="18">
        <f t="shared" si="26"/>
        <v>-7194537.4750478799</v>
      </c>
      <c r="Y76" t="str">
        <f t="shared" si="27"/>
        <v>Desceu</v>
      </c>
      <c r="Z76" t="str">
        <f t="shared" si="28"/>
        <v>Desceu</v>
      </c>
      <c r="AA76" t="str">
        <f t="shared" si="29"/>
        <v>Desceu</v>
      </c>
      <c r="AB76" t="str">
        <f t="shared" si="30"/>
        <v>Desceu</v>
      </c>
      <c r="AC76" t="str">
        <f>VLOOKUP(A76,Ticker!A:B,2,)</f>
        <v>Hapvida</v>
      </c>
      <c r="AD76" t="str">
        <f>VLOOKUP(AC76,Chatgpt!A:C,2,)</f>
        <v>Saúde</v>
      </c>
      <c r="AE76">
        <f>VLOOKUP(AC76,Chatgpt!A:C,3,)</f>
        <v>47</v>
      </c>
      <c r="AF76" t="str">
        <f t="shared" si="31"/>
        <v>Menor que 50 anos</v>
      </c>
      <c r="AG76" t="str">
        <f>VLOOKUP(AE76,Categorização!A:B,2,TRUE)</f>
        <v>Menor que 50 anos</v>
      </c>
    </row>
    <row r="77" spans="1:33" ht="12.75">
      <c r="A77" s="5" t="s">
        <v>160</v>
      </c>
      <c r="B77" s="6">
        <v>45317</v>
      </c>
      <c r="C77" s="20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  <c r="L77" s="26">
        <f t="shared" si="16"/>
        <v>-2.29E-2</v>
      </c>
      <c r="M77" s="26">
        <f t="shared" si="17"/>
        <v>-5.62E-2</v>
      </c>
      <c r="N77" s="26">
        <f t="shared" si="18"/>
        <v>-9.4100000000000003E-2</v>
      </c>
      <c r="O77" s="26">
        <f t="shared" si="19"/>
        <v>-0.24940000000000001</v>
      </c>
      <c r="P77" s="18">
        <f t="shared" si="20"/>
        <v>16.149831132944428</v>
      </c>
      <c r="Q77" s="18">
        <f t="shared" si="21"/>
        <v>-2.4263615172706081</v>
      </c>
      <c r="R77" s="18">
        <f t="shared" si="22"/>
        <v>-6.2037752511314714</v>
      </c>
      <c r="S77" s="18">
        <f t="shared" si="23"/>
        <v>-12.536637356781243</v>
      </c>
      <c r="T77">
        <f>VLOOKUP(A77,Total_de_acoes!A:B,2,)</f>
        <v>951329770</v>
      </c>
      <c r="U77" s="18">
        <f>(C77-P77)*T77</f>
        <v>-351831366.6428625</v>
      </c>
      <c r="V77" s="18">
        <f t="shared" si="24"/>
        <v>-47976258.978812337</v>
      </c>
      <c r="W77" s="18">
        <f t="shared" si="25"/>
        <v>-28007352.633704677</v>
      </c>
      <c r="X77" s="18">
        <f t="shared" si="26"/>
        <v>-87568835.009086579</v>
      </c>
      <c r="Y77" t="str">
        <f t="shared" si="27"/>
        <v>Desceu</v>
      </c>
      <c r="Z77" t="str">
        <f t="shared" si="28"/>
        <v>Desceu</v>
      </c>
      <c r="AA77" t="str">
        <f t="shared" si="29"/>
        <v>Desceu</v>
      </c>
      <c r="AB77" t="str">
        <f t="shared" si="30"/>
        <v>Desceu</v>
      </c>
      <c r="AC77" t="str">
        <f>VLOOKUP(A77,Ticker!A:B,2,)</f>
        <v>Lojas Renner</v>
      </c>
      <c r="AD77" t="str">
        <f>VLOOKUP(AC77,Chatgpt!A:C,2,)</f>
        <v>Varejo</v>
      </c>
      <c r="AE77">
        <f>VLOOKUP(AC77,Chatgpt!A:C,3,)</f>
        <v>59</v>
      </c>
      <c r="AF77" t="str">
        <f t="shared" si="31"/>
        <v>Entre 50 e 100 anos</v>
      </c>
      <c r="AG77" t="str">
        <f>VLOOKUP(AE77,Categorização!A:B,2,TRUE)</f>
        <v>Entre 50 e 100 anos</v>
      </c>
    </row>
    <row r="78" spans="1:33" ht="12.75">
      <c r="A78" s="2" t="s">
        <v>162</v>
      </c>
      <c r="B78" s="3">
        <v>45317</v>
      </c>
      <c r="C78" s="19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  <c r="L78" s="26">
        <f t="shared" si="16"/>
        <v>-2.4500000000000001E-2</v>
      </c>
      <c r="M78" s="26">
        <f t="shared" si="17"/>
        <v>-9.4700000000000006E-2</v>
      </c>
      <c r="N78" s="26">
        <f t="shared" si="18"/>
        <v>-0.13980000000000001</v>
      </c>
      <c r="O78" s="26">
        <f t="shared" si="19"/>
        <v>-0.32719999999999999</v>
      </c>
      <c r="P78" s="18">
        <f t="shared" si="20"/>
        <v>10.978985135827781</v>
      </c>
      <c r="Q78" s="18">
        <f t="shared" si="21"/>
        <v>-2.7062852093228766</v>
      </c>
      <c r="R78" s="18">
        <f t="shared" si="22"/>
        <v>-11.009067658684028</v>
      </c>
      <c r="S78" s="18">
        <f t="shared" si="23"/>
        <v>-20.778834720570746</v>
      </c>
      <c r="T78">
        <f>VLOOKUP(A78,Total_de_acoes!A:B,2,)</f>
        <v>533990587</v>
      </c>
      <c r="U78" s="18">
        <f>(C78-P78)*T78</f>
        <v>-143635530.57495093</v>
      </c>
      <c r="V78" s="18">
        <f t="shared" si="24"/>
        <v>-36811662.019603722</v>
      </c>
      <c r="W78" s="18">
        <f t="shared" si="25"/>
        <v>-56655638.476779237</v>
      </c>
      <c r="X78" s="18">
        <f t="shared" si="26"/>
        <v>-385192321.99203056</v>
      </c>
      <c r="Y78" t="str">
        <f t="shared" si="27"/>
        <v>Desceu</v>
      </c>
      <c r="Z78" t="str">
        <f t="shared" si="28"/>
        <v>Desceu</v>
      </c>
      <c r="AA78" t="str">
        <f t="shared" si="29"/>
        <v>Desceu</v>
      </c>
      <c r="AB78" t="str">
        <f t="shared" si="30"/>
        <v>Desceu</v>
      </c>
      <c r="AC78" t="str">
        <f>VLOOKUP(A78,Ticker!A:B,2,)</f>
        <v>Carrefour Brasil</v>
      </c>
      <c r="AD78" t="str">
        <f>VLOOKUP(AC78,Chatgpt!A:C,2,)</f>
        <v>Varejo</v>
      </c>
      <c r="AE78">
        <f>VLOOKUP(AC78,Chatgpt!A:C,3,)</f>
        <v>46</v>
      </c>
      <c r="AF78" t="str">
        <f t="shared" si="31"/>
        <v>Menor que 50 anos</v>
      </c>
      <c r="AG78" t="str">
        <f>VLOOKUP(AE78,Categorização!A:B,2,TRUE)</f>
        <v>Menor que 50 anos</v>
      </c>
    </row>
    <row r="79" spans="1:33" ht="12.75">
      <c r="A79" s="5" t="s">
        <v>164</v>
      </c>
      <c r="B79" s="6">
        <v>45317</v>
      </c>
      <c r="C79" s="20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  <c r="L79" s="26">
        <f t="shared" si="16"/>
        <v>-2.46E-2</v>
      </c>
      <c r="M79" s="26">
        <f t="shared" si="17"/>
        <v>-6.9500000000000006E-2</v>
      </c>
      <c r="N79" s="26">
        <f t="shared" si="18"/>
        <v>-0.23550000000000001</v>
      </c>
      <c r="O79" s="26">
        <f t="shared" si="19"/>
        <v>-0.85739999999999994</v>
      </c>
      <c r="P79" s="18">
        <f t="shared" si="20"/>
        <v>8.9194176748000817</v>
      </c>
      <c r="Q79" s="18">
        <f t="shared" si="21"/>
        <v>-2.6437399247716282</v>
      </c>
      <c r="R79" s="18">
        <f t="shared" si="22"/>
        <v>-9.0909090909090917</v>
      </c>
      <c r="S79" s="18">
        <f t="shared" si="23"/>
        <v>-165.1472650771388</v>
      </c>
      <c r="T79">
        <f>VLOOKUP(A79,Total_de_acoes!A:B,2,)</f>
        <v>94843047</v>
      </c>
      <c r="U79" s="18">
        <f>(C79-P79)*T79</f>
        <v>-20810240.843694936</v>
      </c>
      <c r="V79" s="18">
        <f t="shared" si="24"/>
        <v>-3823672.0870999736</v>
      </c>
      <c r="W79" s="18">
        <f t="shared" si="25"/>
        <v>-8186134.331927673</v>
      </c>
      <c r="X79" s="18">
        <f t="shared" si="26"/>
        <v>-1159134232.9550292</v>
      </c>
      <c r="Y79" t="str">
        <f t="shared" si="27"/>
        <v>Desceu</v>
      </c>
      <c r="Z79" t="str">
        <f t="shared" si="28"/>
        <v>Desceu</v>
      </c>
      <c r="AA79" t="str">
        <f t="shared" si="29"/>
        <v>Desceu</v>
      </c>
      <c r="AB79" t="str">
        <f t="shared" si="30"/>
        <v>Desceu</v>
      </c>
      <c r="AC79" t="str">
        <f>VLOOKUP(A79,Ticker!A:B,2,)</f>
        <v>Casas Bahia</v>
      </c>
      <c r="AD79" t="str">
        <f>VLOOKUP(AC79,Chatgpt!A:C,2,)</f>
        <v>Varejo</v>
      </c>
      <c r="AE79">
        <f>VLOOKUP(AC79,Chatgpt!A:C,3,)</f>
        <v>68</v>
      </c>
      <c r="AF79" t="str">
        <f t="shared" si="31"/>
        <v>Entre 50 e 100 anos</v>
      </c>
      <c r="AG79" t="str">
        <f>VLOOKUP(AE79,Categorização!A:B,2,TRUE)</f>
        <v>Entre 50 e 100 anos</v>
      </c>
    </row>
    <row r="80" spans="1:33" ht="12.75">
      <c r="A80" s="2" t="s">
        <v>166</v>
      </c>
      <c r="B80" s="3">
        <v>45317</v>
      </c>
      <c r="C80" s="19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  <c r="L80" s="26">
        <f t="shared" si="16"/>
        <v>-3.6299999999999999E-2</v>
      </c>
      <c r="M80" s="26">
        <f t="shared" si="17"/>
        <v>-6.4100000000000004E-2</v>
      </c>
      <c r="N80" s="26">
        <f t="shared" si="18"/>
        <v>-0.1157</v>
      </c>
      <c r="O80" s="26">
        <f t="shared" si="19"/>
        <v>-2.7699999999999999E-2</v>
      </c>
      <c r="P80" s="18">
        <f t="shared" si="20"/>
        <v>58.358410293659851</v>
      </c>
      <c r="Q80" s="18">
        <f t="shared" si="21"/>
        <v>-3.8786195106314776</v>
      </c>
      <c r="R80" s="18">
        <f t="shared" si="22"/>
        <v>-7.2486712654076673</v>
      </c>
      <c r="S80" s="18">
        <f t="shared" si="23"/>
        <v>-11.899619459014707</v>
      </c>
      <c r="T80">
        <f>VLOOKUP(A80,Total_de_acoes!A:B,2,)</f>
        <v>853202347</v>
      </c>
      <c r="U80" s="18">
        <f>(C80-P80)*T80</f>
        <v>-1807432634.4595425</v>
      </c>
      <c r="V80" s="18">
        <f t="shared" si="24"/>
        <v>-449363017.07869399</v>
      </c>
      <c r="W80" s="18">
        <f t="shared" si="25"/>
        <v>-376867850.16079539</v>
      </c>
      <c r="X80" s="18">
        <f t="shared" si="26"/>
        <v>-124222976.89003679</v>
      </c>
      <c r="Y80" t="str">
        <f t="shared" si="27"/>
        <v>Desceu</v>
      </c>
      <c r="Z80" t="str">
        <f t="shared" si="28"/>
        <v>Desceu</v>
      </c>
      <c r="AA80" t="str">
        <f t="shared" si="29"/>
        <v>Desceu</v>
      </c>
      <c r="AB80" t="str">
        <f t="shared" si="30"/>
        <v>Desceu</v>
      </c>
      <c r="AC80" t="str">
        <f>VLOOKUP(A80,Ticker!A:B,2,)</f>
        <v>Localiza</v>
      </c>
      <c r="AD80" t="str">
        <f>VLOOKUP(AC80,Chatgpt!A:C,2,)</f>
        <v>Aluguel de Carros</v>
      </c>
      <c r="AE80">
        <f>VLOOKUP(AC80,Chatgpt!A:C,3,)</f>
        <v>49</v>
      </c>
      <c r="AF80" t="str">
        <f t="shared" si="31"/>
        <v>Menor que 50 anos</v>
      </c>
      <c r="AG80" t="str">
        <f>VLOOKUP(AE80,Categorização!A:B,2,TRUE)</f>
        <v>Menor que 50 anos</v>
      </c>
    </row>
    <row r="81" spans="1:33" ht="12.75">
      <c r="A81" s="5" t="s">
        <v>168</v>
      </c>
      <c r="B81" s="6">
        <v>45317</v>
      </c>
      <c r="C81" s="20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  <c r="L81" s="26">
        <f t="shared" si="16"/>
        <v>-4.36E-2</v>
      </c>
      <c r="M81" s="26">
        <f t="shared" si="17"/>
        <v>-5.5399999999999998E-2</v>
      </c>
      <c r="N81" s="26">
        <f t="shared" si="18"/>
        <v>-0.1229</v>
      </c>
      <c r="O81" s="26">
        <f t="shared" si="19"/>
        <v>-0.36829999999999996</v>
      </c>
      <c r="P81" s="18">
        <f t="shared" si="20"/>
        <v>3.2099539941447093</v>
      </c>
      <c r="Q81" s="18">
        <f t="shared" si="21"/>
        <v>-4.6157103535888213</v>
      </c>
      <c r="R81" s="18">
        <f t="shared" si="22"/>
        <v>-6.3162695245696048</v>
      </c>
      <c r="S81" s="18">
        <f t="shared" si="23"/>
        <v>-19.455437707772674</v>
      </c>
      <c r="T81">
        <f>VLOOKUP(A81,Total_de_acoes!A:B,2,)</f>
        <v>525582771</v>
      </c>
      <c r="U81" s="18">
        <f>(C81-P81)*T81</f>
        <v>-73557408.055094168</v>
      </c>
      <c r="V81" s="18">
        <f t="shared" si="24"/>
        <v>-18809390.822845317</v>
      </c>
      <c r="W81" s="18">
        <f t="shared" si="25"/>
        <v>-14601156.871494021</v>
      </c>
      <c r="X81" s="18">
        <f t="shared" si="26"/>
        <v>-104623680.02410737</v>
      </c>
      <c r="Y81" t="str">
        <f t="shared" si="27"/>
        <v>Desceu</v>
      </c>
      <c r="Z81" t="str">
        <f t="shared" si="28"/>
        <v>Desceu</v>
      </c>
      <c r="AA81" t="str">
        <f t="shared" si="29"/>
        <v>Desceu</v>
      </c>
      <c r="AB81" t="str">
        <f t="shared" si="30"/>
        <v>Desceu</v>
      </c>
      <c r="AC81" t="str">
        <f>VLOOKUP(A81,Ticker!A:B,2,)</f>
        <v>CVC</v>
      </c>
      <c r="AD81" t="str">
        <f>VLOOKUP(AC81,Chatgpt!A:C,2,)</f>
        <v>Turismo</v>
      </c>
      <c r="AE81">
        <f>VLOOKUP(AC81,Chatgpt!A:C,3,)</f>
        <v>50</v>
      </c>
      <c r="AF81" t="str">
        <f t="shared" si="31"/>
        <v>Entre 50 e 100 anos</v>
      </c>
      <c r="AG81" t="str">
        <f>VLOOKUP(AE81,Categorização!A:B,2,TRUE)</f>
        <v>Entre 50 e 100 anos</v>
      </c>
    </row>
    <row r="82" spans="1:33" ht="12.75">
      <c r="A82" s="2" t="s">
        <v>170</v>
      </c>
      <c r="B82" s="3">
        <v>45317</v>
      </c>
      <c r="C82" s="19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  <c r="L82" s="26">
        <f t="shared" si="16"/>
        <v>-8.0700000000000008E-2</v>
      </c>
      <c r="M82" s="26">
        <f t="shared" si="17"/>
        <v>-0.15909999999999999</v>
      </c>
      <c r="N82" s="26">
        <f t="shared" si="18"/>
        <v>-0.34</v>
      </c>
      <c r="O82" s="26">
        <f t="shared" si="19"/>
        <v>-0.25440000000000002</v>
      </c>
      <c r="P82" s="18">
        <f t="shared" si="20"/>
        <v>6.4396823670183831</v>
      </c>
      <c r="Q82" s="18">
        <f t="shared" si="21"/>
        <v>-9.5968605066000716</v>
      </c>
      <c r="R82" s="18">
        <f t="shared" si="22"/>
        <v>-24.106060606060609</v>
      </c>
      <c r="S82" s="18">
        <f t="shared" si="23"/>
        <v>-45.600858369098709</v>
      </c>
      <c r="T82">
        <f>VLOOKUP(A82,Total_de_acoes!A:B,2,)</f>
        <v>198184909</v>
      </c>
      <c r="U82" s="18">
        <f>(C82-P82)*T82</f>
        <v>-102993202.61644287</v>
      </c>
      <c r="V82" s="18">
        <f t="shared" si="24"/>
        <v>-157256253.52330577</v>
      </c>
      <c r="W82" s="18">
        <f t="shared" si="25"/>
        <v>-1288881784.5590463</v>
      </c>
      <c r="X82" s="18">
        <f t="shared" si="26"/>
        <v>-14952135037.180693</v>
      </c>
      <c r="Y82" t="str">
        <f t="shared" si="27"/>
        <v>Desceu</v>
      </c>
      <c r="Z82" t="str">
        <f t="shared" si="28"/>
        <v>Desceu</v>
      </c>
      <c r="AA82" t="str">
        <f t="shared" si="29"/>
        <v>Desceu</v>
      </c>
      <c r="AB82" t="str">
        <f t="shared" si="30"/>
        <v>Desceu</v>
      </c>
      <c r="AC82" t="str">
        <f>VLOOKUP(A82,Ticker!A:B,2,)</f>
        <v>GOL</v>
      </c>
      <c r="AD82" t="str">
        <f>VLOOKUP(AC82,Chatgpt!A:C,2,)</f>
        <v>Transporte Aéreo</v>
      </c>
      <c r="AE82">
        <f>VLOOKUP(AC82,Chatgpt!A:C,3,)</f>
        <v>21</v>
      </c>
      <c r="AF82" t="str">
        <f t="shared" si="31"/>
        <v>Menor que 50 anos</v>
      </c>
      <c r="AG82" t="str">
        <f>VLOOKUP(AE82,Categorização!A:B,2,TRUE)</f>
        <v>Menor que 50 anos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B83" sqref="B83"/>
    </sheetView>
  </sheetViews>
  <sheetFormatPr defaultColWidth="12.5703125" defaultRowHeight="15.75" customHeight="1"/>
  <cols>
    <col min="1" max="1" width="24.7109375" customWidth="1"/>
    <col min="2" max="2" width="13.85546875" bestFit="1" customWidth="1"/>
  </cols>
  <sheetData>
    <row r="1" spans="1:2">
      <c r="A1" s="8" t="s">
        <v>172</v>
      </c>
      <c r="B1" s="8" t="s">
        <v>173</v>
      </c>
    </row>
    <row r="2" spans="1:2">
      <c r="A2" s="9" t="s">
        <v>37</v>
      </c>
      <c r="B2" s="10">
        <v>235665566</v>
      </c>
    </row>
    <row r="3" spans="1:2">
      <c r="A3" s="9" t="s">
        <v>119</v>
      </c>
      <c r="B3" s="10">
        <v>532616595</v>
      </c>
    </row>
    <row r="4" spans="1:2">
      <c r="A4" s="9" t="s">
        <v>142</v>
      </c>
      <c r="B4" s="10">
        <v>176733968</v>
      </c>
    </row>
    <row r="5" spans="1:2">
      <c r="A5" s="9" t="s">
        <v>101</v>
      </c>
      <c r="B5" s="10">
        <v>4394245879</v>
      </c>
    </row>
    <row r="6" spans="1:2">
      <c r="A6" s="9" t="s">
        <v>49</v>
      </c>
      <c r="B6" s="10">
        <v>62305891</v>
      </c>
    </row>
    <row r="7" spans="1:2">
      <c r="A7" s="9" t="s">
        <v>150</v>
      </c>
      <c r="B7" s="10">
        <v>1349217892</v>
      </c>
    </row>
    <row r="8" spans="1:2">
      <c r="A8" s="9" t="s">
        <v>35</v>
      </c>
      <c r="B8" s="10">
        <v>327593725</v>
      </c>
    </row>
    <row r="9" spans="1:2">
      <c r="A9" s="9" t="s">
        <v>152</v>
      </c>
      <c r="B9" s="10">
        <v>5602790110</v>
      </c>
    </row>
    <row r="10" spans="1:2">
      <c r="A10" s="9" t="s">
        <v>103</v>
      </c>
      <c r="B10" s="10">
        <v>671750768</v>
      </c>
    </row>
    <row r="11" spans="1:2">
      <c r="A11" s="9" t="s">
        <v>89</v>
      </c>
      <c r="B11" s="10">
        <v>1500728902</v>
      </c>
    </row>
    <row r="12" spans="1:2">
      <c r="A12" s="9" t="s">
        <v>51</v>
      </c>
      <c r="B12" s="10">
        <v>5146576868</v>
      </c>
    </row>
    <row r="13" spans="1:2">
      <c r="A13" s="9" t="s">
        <v>69</v>
      </c>
      <c r="B13" s="10">
        <v>251003438</v>
      </c>
    </row>
    <row r="14" spans="1:2">
      <c r="A14" s="9" t="s">
        <v>77</v>
      </c>
      <c r="B14" s="10">
        <v>1420949112</v>
      </c>
    </row>
    <row r="15" spans="1:2">
      <c r="A15" s="9" t="s">
        <v>33</v>
      </c>
      <c r="B15" s="10">
        <v>265877867</v>
      </c>
    </row>
    <row r="16" spans="1:2">
      <c r="A16" s="9" t="s">
        <v>57</v>
      </c>
      <c r="B16" s="10">
        <v>1677525446</v>
      </c>
    </row>
    <row r="17" spans="1:2">
      <c r="A17" s="9" t="s">
        <v>174</v>
      </c>
      <c r="B17" s="10">
        <v>1150645866</v>
      </c>
    </row>
    <row r="18" spans="1:2">
      <c r="A18" s="9" t="s">
        <v>162</v>
      </c>
      <c r="B18" s="10">
        <v>533990587</v>
      </c>
    </row>
    <row r="19" spans="1:2">
      <c r="A19" s="9" t="s">
        <v>164</v>
      </c>
      <c r="B19" s="10">
        <v>94843047</v>
      </c>
    </row>
    <row r="20" spans="1:2">
      <c r="A20" s="9" t="s">
        <v>121</v>
      </c>
      <c r="B20" s="10">
        <v>995335937</v>
      </c>
    </row>
    <row r="21" spans="1:2">
      <c r="A21" s="9" t="s">
        <v>109</v>
      </c>
      <c r="B21" s="10">
        <v>1437415777</v>
      </c>
    </row>
    <row r="22" spans="1:2">
      <c r="A22" s="9" t="s">
        <v>63</v>
      </c>
      <c r="B22" s="10">
        <v>1095462329</v>
      </c>
    </row>
    <row r="23" spans="1:2">
      <c r="A23" s="9" t="s">
        <v>123</v>
      </c>
      <c r="B23" s="10">
        <v>1814920980</v>
      </c>
    </row>
    <row r="24" spans="1:2">
      <c r="A24" s="9" t="s">
        <v>95</v>
      </c>
      <c r="B24" s="10">
        <v>1679335290</v>
      </c>
    </row>
    <row r="25" spans="1:2">
      <c r="A25" s="9" t="s">
        <v>83</v>
      </c>
      <c r="B25" s="10">
        <v>1168097881</v>
      </c>
    </row>
    <row r="26" spans="1:2">
      <c r="A26" s="9" t="s">
        <v>19</v>
      </c>
      <c r="B26" s="10">
        <v>187732538</v>
      </c>
    </row>
    <row r="27" spans="1:2">
      <c r="A27" s="9" t="s">
        <v>13</v>
      </c>
      <c r="B27" s="10">
        <v>1110559345</v>
      </c>
    </row>
    <row r="28" spans="1:2">
      <c r="A28" s="9" t="s">
        <v>168</v>
      </c>
      <c r="B28" s="10">
        <v>525582771</v>
      </c>
    </row>
    <row r="29" spans="1:2">
      <c r="A29" s="9" t="s">
        <v>144</v>
      </c>
      <c r="B29" s="10">
        <v>265784616</v>
      </c>
    </row>
    <row r="30" spans="1:2">
      <c r="A30" s="9" t="s">
        <v>65</v>
      </c>
      <c r="B30" s="10">
        <v>302768240</v>
      </c>
    </row>
    <row r="31" spans="1:2">
      <c r="A31" s="9" t="s">
        <v>133</v>
      </c>
      <c r="B31" s="10">
        <v>1980568384</v>
      </c>
    </row>
    <row r="32" spans="1:2">
      <c r="A32" s="9" t="s">
        <v>111</v>
      </c>
      <c r="B32" s="10">
        <v>268544014</v>
      </c>
    </row>
    <row r="33" spans="1:2">
      <c r="A33" s="9" t="s">
        <v>146</v>
      </c>
      <c r="B33" s="10">
        <v>734632705</v>
      </c>
    </row>
    <row r="34" spans="1:2">
      <c r="A34" s="9" t="s">
        <v>175</v>
      </c>
      <c r="B34" s="10">
        <v>290386402</v>
      </c>
    </row>
    <row r="35" spans="1:2">
      <c r="A35" s="9" t="s">
        <v>113</v>
      </c>
      <c r="B35" s="10">
        <v>1579130168</v>
      </c>
    </row>
    <row r="36" spans="1:2">
      <c r="A36" s="9" t="s">
        <v>127</v>
      </c>
      <c r="B36" s="10">
        <v>255236961</v>
      </c>
    </row>
    <row r="37" spans="1:2">
      <c r="A37" s="9" t="s">
        <v>39</v>
      </c>
      <c r="B37" s="10">
        <v>1095587251</v>
      </c>
    </row>
    <row r="38" spans="1:2">
      <c r="A38" s="9" t="s">
        <v>137</v>
      </c>
      <c r="B38" s="10">
        <v>91514307</v>
      </c>
    </row>
    <row r="39" spans="1:2">
      <c r="A39" s="9" t="s">
        <v>139</v>
      </c>
      <c r="B39" s="10">
        <v>240822651</v>
      </c>
    </row>
    <row r="40" spans="1:2">
      <c r="A40" s="9" t="s">
        <v>91</v>
      </c>
      <c r="B40" s="10">
        <v>1118525506</v>
      </c>
    </row>
    <row r="41" spans="1:2">
      <c r="A41" s="9" t="s">
        <v>81</v>
      </c>
      <c r="B41" s="10">
        <v>660411219</v>
      </c>
    </row>
    <row r="42" spans="1:2">
      <c r="A42" s="9" t="s">
        <v>170</v>
      </c>
      <c r="B42" s="10">
        <v>198184909</v>
      </c>
    </row>
    <row r="43" spans="1:2">
      <c r="A43" s="9" t="s">
        <v>148</v>
      </c>
      <c r="B43" s="10">
        <v>846244302</v>
      </c>
    </row>
    <row r="44" spans="1:2">
      <c r="A44" s="9" t="s">
        <v>140</v>
      </c>
      <c r="B44" s="10">
        <v>496029967</v>
      </c>
    </row>
    <row r="45" spans="1:2">
      <c r="A45" s="9" t="s">
        <v>158</v>
      </c>
      <c r="B45" s="10">
        <v>4394332306</v>
      </c>
    </row>
    <row r="46" spans="1:2">
      <c r="A46" s="9" t="s">
        <v>154</v>
      </c>
      <c r="B46" s="10">
        <v>409490388</v>
      </c>
    </row>
    <row r="47" spans="1:2">
      <c r="A47" s="9" t="s">
        <v>176</v>
      </c>
      <c r="B47" s="10">
        <v>217622138</v>
      </c>
    </row>
    <row r="48" spans="1:2">
      <c r="A48" s="9" t="s">
        <v>131</v>
      </c>
      <c r="B48" s="10">
        <v>81838843</v>
      </c>
    </row>
    <row r="49" spans="1:2">
      <c r="A49" s="9" t="s">
        <v>75</v>
      </c>
      <c r="B49" s="10">
        <v>5372783971</v>
      </c>
    </row>
    <row r="50" spans="1:2">
      <c r="A50" s="9" t="s">
        <v>29</v>
      </c>
      <c r="B50" s="10">
        <v>4801593832</v>
      </c>
    </row>
    <row r="51" spans="1:2">
      <c r="A51" s="9" t="s">
        <v>85</v>
      </c>
      <c r="B51" s="10">
        <v>1134986472</v>
      </c>
    </row>
    <row r="52" spans="1:2">
      <c r="A52" s="9" t="s">
        <v>177</v>
      </c>
      <c r="B52" s="10">
        <v>706747385</v>
      </c>
    </row>
    <row r="53" spans="1:2">
      <c r="A53" s="9" t="s">
        <v>166</v>
      </c>
      <c r="B53" s="10">
        <v>853202347</v>
      </c>
    </row>
    <row r="54" spans="1:2">
      <c r="A54" s="9" t="s">
        <v>160</v>
      </c>
      <c r="B54" s="10">
        <v>951329770</v>
      </c>
    </row>
    <row r="55" spans="1:2">
      <c r="A55" s="9" t="s">
        <v>71</v>
      </c>
      <c r="B55" s="10">
        <v>393173139</v>
      </c>
    </row>
    <row r="56" spans="1:2">
      <c r="A56" s="9" t="s">
        <v>87</v>
      </c>
      <c r="B56" s="10">
        <v>2867627068</v>
      </c>
    </row>
    <row r="57" spans="1:2">
      <c r="A57" s="9" t="s">
        <v>99</v>
      </c>
      <c r="B57" s="10">
        <v>331799687</v>
      </c>
    </row>
    <row r="58" spans="1:2">
      <c r="A58" s="9" t="s">
        <v>53</v>
      </c>
      <c r="B58" s="10">
        <v>261036182</v>
      </c>
    </row>
    <row r="59" spans="1:2">
      <c r="A59" s="9" t="s">
        <v>47</v>
      </c>
      <c r="B59" s="10">
        <v>376187582</v>
      </c>
    </row>
    <row r="60" spans="1:2">
      <c r="A60" s="9" t="s">
        <v>27</v>
      </c>
      <c r="B60" s="10">
        <v>268505432</v>
      </c>
    </row>
    <row r="61" spans="1:2">
      <c r="A61" s="9" t="s">
        <v>55</v>
      </c>
      <c r="B61" s="10">
        <v>159430826</v>
      </c>
    </row>
    <row r="62" spans="1:2">
      <c r="A62" s="9" t="s">
        <v>15</v>
      </c>
      <c r="B62" s="10">
        <v>2379877655</v>
      </c>
    </row>
    <row r="63" spans="1:2">
      <c r="A63" s="9" t="s">
        <v>23</v>
      </c>
      <c r="B63" s="10">
        <v>4566445852</v>
      </c>
    </row>
    <row r="64" spans="1:2">
      <c r="A64" s="9" t="s">
        <v>73</v>
      </c>
      <c r="B64" s="10">
        <v>275005663</v>
      </c>
    </row>
    <row r="65" spans="1:2">
      <c r="A65" s="9" t="s">
        <v>21</v>
      </c>
      <c r="B65" s="10">
        <v>800010734</v>
      </c>
    </row>
    <row r="66" spans="1:2">
      <c r="A66" s="9" t="s">
        <v>135</v>
      </c>
      <c r="B66" s="10">
        <v>309729428</v>
      </c>
    </row>
    <row r="67" spans="1:2">
      <c r="A67" s="9" t="s">
        <v>79</v>
      </c>
      <c r="B67" s="10">
        <v>1275798515</v>
      </c>
    </row>
    <row r="68" spans="1:2">
      <c r="A68" s="9" t="s">
        <v>93</v>
      </c>
      <c r="B68" s="10">
        <v>1193047233</v>
      </c>
    </row>
    <row r="69" spans="1:2">
      <c r="A69" s="9" t="s">
        <v>31</v>
      </c>
      <c r="B69" s="10">
        <v>1168230366</v>
      </c>
    </row>
    <row r="70" spans="1:2">
      <c r="A70" s="9" t="s">
        <v>61</v>
      </c>
      <c r="B70" s="10">
        <v>1218352541</v>
      </c>
    </row>
    <row r="71" spans="1:2">
      <c r="A71" s="9" t="s">
        <v>105</v>
      </c>
      <c r="B71" s="10">
        <v>340001799</v>
      </c>
    </row>
    <row r="72" spans="1:2">
      <c r="A72" s="9" t="s">
        <v>178</v>
      </c>
      <c r="B72" s="10">
        <v>342918449</v>
      </c>
    </row>
    <row r="73" spans="1:2">
      <c r="A73" s="9" t="s">
        <v>156</v>
      </c>
      <c r="B73" s="10">
        <v>142377330</v>
      </c>
    </row>
    <row r="74" spans="1:2">
      <c r="A74" s="9" t="s">
        <v>41</v>
      </c>
      <c r="B74" s="10">
        <v>600865451</v>
      </c>
    </row>
    <row r="75" spans="1:2">
      <c r="A75" s="9" t="s">
        <v>117</v>
      </c>
      <c r="B75" s="10">
        <v>195751130</v>
      </c>
    </row>
    <row r="76" spans="1:2">
      <c r="A76" s="9" t="s">
        <v>17</v>
      </c>
      <c r="B76" s="10">
        <v>683452836</v>
      </c>
    </row>
    <row r="77" spans="1:2">
      <c r="A77" s="9" t="s">
        <v>179</v>
      </c>
      <c r="B77" s="10">
        <v>218568234</v>
      </c>
    </row>
    <row r="78" spans="1:2">
      <c r="A78" s="9" t="s">
        <v>59</v>
      </c>
      <c r="B78" s="10">
        <v>423091712</v>
      </c>
    </row>
    <row r="79" spans="1:2">
      <c r="A79" s="9" t="s">
        <v>67</v>
      </c>
      <c r="B79" s="10">
        <v>807896814</v>
      </c>
    </row>
    <row r="80" spans="1:2">
      <c r="A80" s="9" t="s">
        <v>107</v>
      </c>
      <c r="B80" s="10">
        <v>514122351</v>
      </c>
    </row>
    <row r="81" spans="1:2">
      <c r="A81" s="9" t="s">
        <v>125</v>
      </c>
      <c r="B81" s="10">
        <v>395801044</v>
      </c>
    </row>
    <row r="82" spans="1:2">
      <c r="A82" s="9" t="s">
        <v>45</v>
      </c>
      <c r="B82" s="10">
        <v>1086411192</v>
      </c>
    </row>
    <row r="83" spans="1:2">
      <c r="A83" s="9" t="s">
        <v>11</v>
      </c>
      <c r="B83" s="10">
        <v>515117391</v>
      </c>
    </row>
    <row r="84" spans="1:2">
      <c r="A84" s="9" t="s">
        <v>25</v>
      </c>
      <c r="B84" s="10">
        <v>4196924316</v>
      </c>
    </row>
    <row r="85" spans="1:2">
      <c r="A85" s="9" t="s">
        <v>97</v>
      </c>
      <c r="B85" s="10">
        <v>421383330</v>
      </c>
    </row>
    <row r="86" spans="1:2">
      <c r="A86" s="9" t="s">
        <v>129</v>
      </c>
      <c r="B86" s="10">
        <v>1114412532</v>
      </c>
    </row>
    <row r="87" spans="1:2">
      <c r="A87" s="9" t="s">
        <v>115</v>
      </c>
      <c r="B87" s="10">
        <v>1481593024</v>
      </c>
    </row>
    <row r="88" spans="1:2">
      <c r="A88" s="9" t="s">
        <v>43</v>
      </c>
      <c r="B88" s="10">
        <v>289347914</v>
      </c>
    </row>
    <row r="89" spans="1:2">
      <c r="A89" s="9" t="s">
        <v>180</v>
      </c>
      <c r="B89" s="10">
        <v>96372098181</v>
      </c>
    </row>
    <row r="90" spans="1:2">
      <c r="A90" s="9" t="s">
        <v>181</v>
      </c>
      <c r="B90" s="11">
        <v>17047850.7866643</v>
      </c>
    </row>
    <row r="91" spans="1:2">
      <c r="A91" s="12"/>
      <c r="B91" s="12"/>
    </row>
    <row r="92" spans="1:2">
      <c r="A92" s="12"/>
      <c r="B92" s="12"/>
    </row>
    <row r="93" spans="1:2">
      <c r="A93" s="12"/>
      <c r="B93" s="12"/>
    </row>
    <row r="94" spans="1:2">
      <c r="A94" s="12"/>
      <c r="B94" s="12"/>
    </row>
    <row r="95" spans="1:2">
      <c r="A95" s="12"/>
      <c r="B95" s="12"/>
    </row>
    <row r="96" spans="1:2">
      <c r="A96" s="12"/>
      <c r="B96" s="12"/>
    </row>
    <row r="97" spans="1:2">
      <c r="A97" s="12"/>
      <c r="B97" s="12"/>
    </row>
    <row r="98" spans="1:2">
      <c r="A98" s="12"/>
      <c r="B98" s="12"/>
    </row>
    <row r="99" spans="1:2">
      <c r="A99" s="12"/>
      <c r="B99" s="12"/>
    </row>
    <row r="100" spans="1:2">
      <c r="A100" s="12"/>
      <c r="B100" s="12"/>
    </row>
    <row r="101" spans="1:2">
      <c r="A101" s="12"/>
      <c r="B101" s="12"/>
    </row>
    <row r="102" spans="1:2">
      <c r="A102" s="12"/>
      <c r="B102" s="12"/>
    </row>
    <row r="103" spans="1:2">
      <c r="A103" s="12"/>
      <c r="B103" s="12"/>
    </row>
    <row r="104" spans="1:2">
      <c r="A104" s="12"/>
      <c r="B104" s="12"/>
    </row>
    <row r="105" spans="1:2">
      <c r="A105" s="12"/>
      <c r="B105" s="12"/>
    </row>
    <row r="106" spans="1:2">
      <c r="A106" s="12"/>
      <c r="B106" s="12"/>
    </row>
    <row r="107" spans="1:2">
      <c r="A107" s="12"/>
      <c r="B107" s="12"/>
    </row>
    <row r="108" spans="1:2">
      <c r="A108" s="12"/>
      <c r="B108" s="12"/>
    </row>
    <row r="109" spans="1:2">
      <c r="A109" s="12"/>
      <c r="B109" s="12"/>
    </row>
    <row r="110" spans="1:2">
      <c r="A110" s="12"/>
      <c r="B110" s="12"/>
    </row>
    <row r="111" spans="1:2">
      <c r="A111" s="12"/>
      <c r="B111" s="12"/>
    </row>
    <row r="112" spans="1:2">
      <c r="A112" s="12"/>
      <c r="B112" s="12"/>
    </row>
    <row r="113" spans="1:2">
      <c r="A113" s="12"/>
      <c r="B113" s="12"/>
    </row>
    <row r="114" spans="1:2">
      <c r="A114" s="12"/>
      <c r="B114" s="12"/>
    </row>
    <row r="115" spans="1:2">
      <c r="A115" s="12"/>
      <c r="B115" s="12"/>
    </row>
    <row r="116" spans="1:2">
      <c r="A116" s="12"/>
      <c r="B116" s="12"/>
    </row>
    <row r="117" spans="1:2">
      <c r="A117" s="12"/>
      <c r="B117" s="12"/>
    </row>
    <row r="118" spans="1:2">
      <c r="A118" s="12"/>
      <c r="B118" s="12"/>
    </row>
    <row r="119" spans="1:2">
      <c r="A119" s="12"/>
      <c r="B119" s="12"/>
    </row>
    <row r="120" spans="1:2">
      <c r="A120" s="12"/>
      <c r="B120" s="12"/>
    </row>
    <row r="121" spans="1:2">
      <c r="A121" s="12"/>
      <c r="B121" s="12"/>
    </row>
    <row r="122" spans="1:2">
      <c r="A122" s="12"/>
      <c r="B122" s="12"/>
    </row>
    <row r="123" spans="1:2">
      <c r="A123" s="12"/>
      <c r="B123" s="12"/>
    </row>
    <row r="124" spans="1:2">
      <c r="A124" s="12"/>
      <c r="B124" s="12"/>
    </row>
    <row r="125" spans="1:2">
      <c r="A125" s="12"/>
      <c r="B125" s="12"/>
    </row>
    <row r="126" spans="1:2">
      <c r="A126" s="12"/>
      <c r="B126" s="12"/>
    </row>
    <row r="127" spans="1:2">
      <c r="A127" s="12"/>
      <c r="B127" s="12"/>
    </row>
    <row r="128" spans="1:2">
      <c r="A128" s="12"/>
      <c r="B128" s="12"/>
    </row>
    <row r="129" spans="1:2">
      <c r="A129" s="12"/>
      <c r="B129" s="12"/>
    </row>
    <row r="130" spans="1:2">
      <c r="A130" s="12"/>
      <c r="B130" s="12"/>
    </row>
    <row r="131" spans="1:2">
      <c r="A131" s="12"/>
      <c r="B131" s="12"/>
    </row>
    <row r="132" spans="1:2">
      <c r="A132" s="12"/>
      <c r="B132" s="12"/>
    </row>
    <row r="133" spans="1:2">
      <c r="A133" s="12"/>
      <c r="B133" s="12"/>
    </row>
    <row r="134" spans="1:2">
      <c r="A134" s="12"/>
      <c r="B134" s="12"/>
    </row>
    <row r="135" spans="1:2">
      <c r="A135" s="12"/>
      <c r="B135" s="12"/>
    </row>
    <row r="136" spans="1:2">
      <c r="A136" s="12"/>
      <c r="B136" s="12"/>
    </row>
    <row r="137" spans="1:2">
      <c r="A137" s="12"/>
      <c r="B137" s="12"/>
    </row>
    <row r="138" spans="1:2">
      <c r="A138" s="12"/>
      <c r="B138" s="12"/>
    </row>
    <row r="139" spans="1:2">
      <c r="A139" s="12"/>
      <c r="B139" s="12"/>
    </row>
    <row r="140" spans="1:2">
      <c r="A140" s="12"/>
      <c r="B140" s="12"/>
    </row>
    <row r="141" spans="1:2">
      <c r="A141" s="12"/>
      <c r="B141" s="12"/>
    </row>
    <row r="142" spans="1:2">
      <c r="A142" s="12"/>
      <c r="B142" s="12"/>
    </row>
    <row r="143" spans="1:2">
      <c r="A143" s="12"/>
      <c r="B143" s="12"/>
    </row>
    <row r="144" spans="1:2">
      <c r="A144" s="12"/>
      <c r="B144" s="12"/>
    </row>
    <row r="145" spans="1:2">
      <c r="A145" s="12"/>
      <c r="B145" s="12"/>
    </row>
    <row r="146" spans="1:2">
      <c r="A146" s="12"/>
      <c r="B146" s="12"/>
    </row>
    <row r="147" spans="1:2">
      <c r="A147" s="12"/>
      <c r="B147" s="12"/>
    </row>
    <row r="148" spans="1:2">
      <c r="A148" s="12"/>
      <c r="B148" s="12"/>
    </row>
    <row r="149" spans="1:2">
      <c r="A149" s="12"/>
      <c r="B149" s="12"/>
    </row>
    <row r="150" spans="1:2">
      <c r="A150" s="12"/>
      <c r="B150" s="12"/>
    </row>
    <row r="151" spans="1:2">
      <c r="A151" s="12"/>
      <c r="B151" s="12"/>
    </row>
    <row r="152" spans="1:2">
      <c r="A152" s="12"/>
      <c r="B152" s="12"/>
    </row>
    <row r="153" spans="1:2">
      <c r="A153" s="12"/>
      <c r="B153" s="12"/>
    </row>
    <row r="154" spans="1:2">
      <c r="A154" s="12"/>
      <c r="B154" s="12"/>
    </row>
    <row r="155" spans="1:2">
      <c r="A155" s="12"/>
      <c r="B155" s="12"/>
    </row>
    <row r="156" spans="1:2">
      <c r="A156" s="12"/>
      <c r="B156" s="12"/>
    </row>
    <row r="157" spans="1:2">
      <c r="A157" s="12"/>
      <c r="B157" s="12"/>
    </row>
    <row r="158" spans="1:2">
      <c r="A158" s="12"/>
      <c r="B158" s="12"/>
    </row>
    <row r="159" spans="1:2">
      <c r="A159" s="12"/>
      <c r="B159" s="12"/>
    </row>
    <row r="160" spans="1:2">
      <c r="A160" s="12"/>
      <c r="B160" s="12"/>
    </row>
    <row r="161" spans="1:2">
      <c r="A161" s="12"/>
      <c r="B161" s="12"/>
    </row>
    <row r="162" spans="1:2">
      <c r="A162" s="12"/>
      <c r="B162" s="12"/>
    </row>
    <row r="163" spans="1:2">
      <c r="A163" s="12"/>
      <c r="B163" s="12"/>
    </row>
    <row r="164" spans="1:2">
      <c r="A164" s="12"/>
      <c r="B164" s="12"/>
    </row>
    <row r="165" spans="1:2">
      <c r="A165" s="12"/>
      <c r="B165" s="12"/>
    </row>
    <row r="166" spans="1:2">
      <c r="A166" s="12"/>
      <c r="B166" s="12"/>
    </row>
    <row r="167" spans="1:2">
      <c r="A167" s="12"/>
      <c r="B167" s="12"/>
    </row>
    <row r="168" spans="1:2">
      <c r="A168" s="12"/>
      <c r="B168" s="12"/>
    </row>
    <row r="169" spans="1:2">
      <c r="A169" s="12"/>
      <c r="B169" s="12"/>
    </row>
    <row r="170" spans="1:2">
      <c r="A170" s="12"/>
      <c r="B170" s="12"/>
    </row>
    <row r="171" spans="1:2">
      <c r="A171" s="12"/>
      <c r="B171" s="12"/>
    </row>
    <row r="172" spans="1:2">
      <c r="A172" s="12"/>
      <c r="B172" s="12"/>
    </row>
    <row r="173" spans="1:2">
      <c r="A173" s="12"/>
      <c r="B173" s="12"/>
    </row>
    <row r="174" spans="1:2">
      <c r="A174" s="12"/>
      <c r="B174" s="12"/>
    </row>
    <row r="175" spans="1:2">
      <c r="A175" s="12"/>
      <c r="B175" s="12"/>
    </row>
    <row r="176" spans="1:2">
      <c r="A176" s="12"/>
      <c r="B176" s="12"/>
    </row>
    <row r="177" spans="1:2">
      <c r="A177" s="12"/>
      <c r="B177" s="12"/>
    </row>
    <row r="178" spans="1:2">
      <c r="A178" s="12"/>
      <c r="B178" s="12"/>
    </row>
    <row r="179" spans="1:2">
      <c r="A179" s="12"/>
      <c r="B179" s="12"/>
    </row>
    <row r="180" spans="1:2">
      <c r="A180" s="12"/>
      <c r="B180" s="12"/>
    </row>
    <row r="181" spans="1:2">
      <c r="A181" s="12"/>
      <c r="B181" s="12"/>
    </row>
    <row r="182" spans="1:2">
      <c r="A182" s="12"/>
      <c r="B182" s="12"/>
    </row>
    <row r="183" spans="1:2">
      <c r="A183" s="12"/>
      <c r="B183" s="12"/>
    </row>
    <row r="184" spans="1:2">
      <c r="A184" s="12"/>
      <c r="B184" s="12"/>
    </row>
    <row r="185" spans="1:2">
      <c r="A185" s="12"/>
      <c r="B185" s="12"/>
    </row>
    <row r="186" spans="1:2">
      <c r="A186" s="12"/>
      <c r="B186" s="12"/>
    </row>
    <row r="187" spans="1:2">
      <c r="A187" s="12"/>
      <c r="B187" s="12"/>
    </row>
    <row r="188" spans="1:2">
      <c r="A188" s="12"/>
      <c r="B188" s="12"/>
    </row>
    <row r="189" spans="1:2">
      <c r="A189" s="12"/>
      <c r="B189" s="12"/>
    </row>
    <row r="190" spans="1:2">
      <c r="A190" s="12"/>
      <c r="B190" s="12"/>
    </row>
    <row r="191" spans="1:2">
      <c r="A191" s="12"/>
      <c r="B191" s="12"/>
    </row>
    <row r="192" spans="1:2">
      <c r="A192" s="12"/>
      <c r="B192" s="12"/>
    </row>
    <row r="193" spans="1:2">
      <c r="A193" s="12"/>
      <c r="B193" s="12"/>
    </row>
    <row r="194" spans="1:2">
      <c r="A194" s="12"/>
      <c r="B194" s="12"/>
    </row>
    <row r="195" spans="1:2">
      <c r="A195" s="12"/>
      <c r="B195" s="12"/>
    </row>
    <row r="196" spans="1:2">
      <c r="A196" s="12"/>
      <c r="B196" s="12"/>
    </row>
    <row r="197" spans="1:2">
      <c r="A197" s="12"/>
      <c r="B197" s="12"/>
    </row>
    <row r="198" spans="1:2">
      <c r="A198" s="12"/>
      <c r="B198" s="12"/>
    </row>
    <row r="199" spans="1:2">
      <c r="A199" s="12"/>
      <c r="B199" s="12"/>
    </row>
    <row r="200" spans="1:2">
      <c r="A200" s="12"/>
      <c r="B200" s="12"/>
    </row>
    <row r="201" spans="1:2">
      <c r="A201" s="12"/>
      <c r="B201" s="12"/>
    </row>
    <row r="202" spans="1:2">
      <c r="A202" s="12"/>
      <c r="B202" s="12"/>
    </row>
    <row r="203" spans="1:2">
      <c r="A203" s="12"/>
      <c r="B203" s="12"/>
    </row>
    <row r="204" spans="1:2">
      <c r="A204" s="12"/>
      <c r="B204" s="12"/>
    </row>
    <row r="205" spans="1:2">
      <c r="A205" s="12"/>
      <c r="B205" s="12"/>
    </row>
    <row r="206" spans="1:2">
      <c r="A206" s="12"/>
      <c r="B206" s="12"/>
    </row>
    <row r="207" spans="1:2">
      <c r="A207" s="12"/>
      <c r="B207" s="12"/>
    </row>
    <row r="208" spans="1:2">
      <c r="A208" s="12"/>
      <c r="B208" s="12"/>
    </row>
    <row r="209" spans="1:2">
      <c r="A209" s="12"/>
      <c r="B209" s="12"/>
    </row>
    <row r="210" spans="1:2">
      <c r="A210" s="12"/>
      <c r="B210" s="12"/>
    </row>
    <row r="211" spans="1:2">
      <c r="A211" s="12"/>
      <c r="B211" s="12"/>
    </row>
    <row r="212" spans="1:2">
      <c r="A212" s="12"/>
      <c r="B212" s="12"/>
    </row>
    <row r="213" spans="1:2">
      <c r="A213" s="12"/>
      <c r="B213" s="12"/>
    </row>
    <row r="214" spans="1:2">
      <c r="A214" s="12"/>
      <c r="B214" s="12"/>
    </row>
    <row r="215" spans="1:2">
      <c r="A215" s="12"/>
      <c r="B215" s="12"/>
    </row>
    <row r="216" spans="1:2">
      <c r="A216" s="12"/>
      <c r="B216" s="12"/>
    </row>
    <row r="217" spans="1:2">
      <c r="A217" s="12"/>
      <c r="B217" s="12"/>
    </row>
    <row r="218" spans="1:2">
      <c r="A218" s="12"/>
      <c r="B218" s="12"/>
    </row>
    <row r="219" spans="1:2">
      <c r="A219" s="12"/>
      <c r="B219" s="12"/>
    </row>
    <row r="220" spans="1:2">
      <c r="A220" s="12"/>
      <c r="B220" s="12"/>
    </row>
    <row r="221" spans="1:2">
      <c r="A221" s="12"/>
      <c r="B221" s="12"/>
    </row>
    <row r="222" spans="1:2">
      <c r="A222" s="12"/>
      <c r="B222" s="12"/>
    </row>
    <row r="223" spans="1:2">
      <c r="A223" s="12"/>
      <c r="B223" s="12"/>
    </row>
    <row r="224" spans="1:2">
      <c r="A224" s="12"/>
      <c r="B224" s="12"/>
    </row>
    <row r="225" spans="1:2">
      <c r="A225" s="12"/>
      <c r="B225" s="12"/>
    </row>
    <row r="226" spans="1:2">
      <c r="A226" s="12"/>
      <c r="B226" s="12"/>
    </row>
    <row r="227" spans="1:2">
      <c r="A227" s="12"/>
      <c r="B227" s="12"/>
    </row>
    <row r="228" spans="1:2">
      <c r="A228" s="12"/>
      <c r="B228" s="12"/>
    </row>
    <row r="229" spans="1:2">
      <c r="A229" s="12"/>
      <c r="B229" s="12"/>
    </row>
    <row r="230" spans="1:2">
      <c r="A230" s="12"/>
      <c r="B230" s="12"/>
    </row>
    <row r="231" spans="1:2">
      <c r="A231" s="12"/>
      <c r="B231" s="12"/>
    </row>
    <row r="232" spans="1:2">
      <c r="A232" s="12"/>
      <c r="B232" s="12"/>
    </row>
    <row r="233" spans="1:2">
      <c r="A233" s="12"/>
      <c r="B233" s="12"/>
    </row>
    <row r="234" spans="1:2">
      <c r="A234" s="12"/>
      <c r="B234" s="12"/>
    </row>
    <row r="235" spans="1:2">
      <c r="A235" s="12"/>
      <c r="B235" s="12"/>
    </row>
    <row r="236" spans="1:2">
      <c r="A236" s="12"/>
      <c r="B236" s="12"/>
    </row>
    <row r="237" spans="1:2">
      <c r="A237" s="12"/>
      <c r="B237" s="12"/>
    </row>
    <row r="238" spans="1:2">
      <c r="A238" s="12"/>
      <c r="B238" s="12"/>
    </row>
    <row r="239" spans="1:2">
      <c r="A239" s="12"/>
      <c r="B239" s="12"/>
    </row>
    <row r="240" spans="1:2">
      <c r="A240" s="12"/>
      <c r="B240" s="12"/>
    </row>
    <row r="241" spans="1:2">
      <c r="A241" s="12"/>
      <c r="B241" s="12"/>
    </row>
    <row r="242" spans="1:2">
      <c r="A242" s="12"/>
      <c r="B242" s="12"/>
    </row>
    <row r="243" spans="1:2">
      <c r="A243" s="12"/>
      <c r="B243" s="12"/>
    </row>
    <row r="244" spans="1:2">
      <c r="A244" s="12"/>
      <c r="B244" s="12"/>
    </row>
    <row r="245" spans="1:2">
      <c r="A245" s="12"/>
      <c r="B245" s="12"/>
    </row>
    <row r="246" spans="1:2">
      <c r="A246" s="12"/>
      <c r="B246" s="12"/>
    </row>
    <row r="247" spans="1:2">
      <c r="A247" s="12"/>
      <c r="B247" s="12"/>
    </row>
    <row r="248" spans="1:2">
      <c r="A248" s="12"/>
      <c r="B248" s="12"/>
    </row>
    <row r="249" spans="1:2">
      <c r="A249" s="12"/>
      <c r="B249" s="12"/>
    </row>
    <row r="250" spans="1:2">
      <c r="A250" s="12"/>
      <c r="B250" s="12"/>
    </row>
    <row r="251" spans="1:2">
      <c r="A251" s="12"/>
      <c r="B251" s="12"/>
    </row>
    <row r="252" spans="1:2">
      <c r="A252" s="12"/>
      <c r="B252" s="12"/>
    </row>
    <row r="253" spans="1:2">
      <c r="A253" s="12"/>
      <c r="B253" s="12"/>
    </row>
    <row r="254" spans="1:2">
      <c r="A254" s="12"/>
      <c r="B254" s="12"/>
    </row>
    <row r="255" spans="1:2">
      <c r="A255" s="12"/>
      <c r="B255" s="12"/>
    </row>
    <row r="256" spans="1:2">
      <c r="A256" s="12"/>
      <c r="B256" s="12"/>
    </row>
    <row r="257" spans="1:2">
      <c r="A257" s="12"/>
      <c r="B257" s="12"/>
    </row>
    <row r="258" spans="1:2">
      <c r="A258" s="12"/>
      <c r="B258" s="12"/>
    </row>
    <row r="259" spans="1:2">
      <c r="A259" s="12"/>
      <c r="B259" s="12"/>
    </row>
    <row r="260" spans="1:2">
      <c r="A260" s="12"/>
      <c r="B260" s="12"/>
    </row>
    <row r="261" spans="1:2">
      <c r="A261" s="12"/>
      <c r="B261" s="12"/>
    </row>
    <row r="262" spans="1:2">
      <c r="A262" s="12"/>
      <c r="B262" s="12"/>
    </row>
    <row r="263" spans="1:2">
      <c r="A263" s="12"/>
      <c r="B263" s="12"/>
    </row>
    <row r="264" spans="1:2">
      <c r="A264" s="12"/>
      <c r="B264" s="12"/>
    </row>
    <row r="265" spans="1:2">
      <c r="A265" s="12"/>
      <c r="B265" s="12"/>
    </row>
    <row r="266" spans="1:2">
      <c r="A266" s="12"/>
      <c r="B266" s="12"/>
    </row>
    <row r="267" spans="1:2">
      <c r="A267" s="12"/>
      <c r="B267" s="12"/>
    </row>
    <row r="268" spans="1:2">
      <c r="A268" s="12"/>
      <c r="B268" s="12"/>
    </row>
    <row r="269" spans="1:2">
      <c r="A269" s="12"/>
      <c r="B269" s="12"/>
    </row>
    <row r="270" spans="1:2">
      <c r="A270" s="12"/>
      <c r="B270" s="12"/>
    </row>
    <row r="271" spans="1:2">
      <c r="A271" s="12"/>
      <c r="B271" s="12"/>
    </row>
    <row r="272" spans="1:2">
      <c r="A272" s="12"/>
      <c r="B272" s="12"/>
    </row>
    <row r="273" spans="1:2">
      <c r="A273" s="12"/>
      <c r="B273" s="12"/>
    </row>
    <row r="274" spans="1:2">
      <c r="A274" s="12"/>
      <c r="B274" s="12"/>
    </row>
    <row r="275" spans="1:2">
      <c r="A275" s="12"/>
      <c r="B275" s="12"/>
    </row>
    <row r="276" spans="1:2">
      <c r="A276" s="12"/>
      <c r="B276" s="12"/>
    </row>
    <row r="277" spans="1:2">
      <c r="A277" s="12"/>
      <c r="B277" s="12"/>
    </row>
    <row r="278" spans="1:2">
      <c r="A278" s="12"/>
      <c r="B278" s="12"/>
    </row>
    <row r="279" spans="1:2">
      <c r="A279" s="12"/>
      <c r="B279" s="12"/>
    </row>
    <row r="280" spans="1:2">
      <c r="A280" s="12"/>
      <c r="B280" s="12"/>
    </row>
    <row r="281" spans="1:2">
      <c r="A281" s="12"/>
      <c r="B281" s="12"/>
    </row>
    <row r="282" spans="1:2">
      <c r="A282" s="12"/>
      <c r="B282" s="12"/>
    </row>
    <row r="283" spans="1:2">
      <c r="A283" s="12"/>
      <c r="B283" s="12"/>
    </row>
    <row r="284" spans="1:2">
      <c r="A284" s="12"/>
      <c r="B284" s="12"/>
    </row>
    <row r="285" spans="1:2">
      <c r="A285" s="12"/>
      <c r="B285" s="12"/>
    </row>
    <row r="286" spans="1:2">
      <c r="A286" s="12"/>
      <c r="B286" s="12"/>
    </row>
    <row r="287" spans="1:2">
      <c r="A287" s="12"/>
      <c r="B287" s="12"/>
    </row>
    <row r="288" spans="1:2">
      <c r="A288" s="12"/>
      <c r="B288" s="12"/>
    </row>
    <row r="289" spans="1:2">
      <c r="A289" s="12"/>
      <c r="B289" s="12"/>
    </row>
    <row r="290" spans="1:2">
      <c r="A290" s="12"/>
      <c r="B290" s="12"/>
    </row>
    <row r="291" spans="1:2">
      <c r="A291" s="12"/>
      <c r="B291" s="12"/>
    </row>
    <row r="292" spans="1:2">
      <c r="A292" s="12"/>
      <c r="B292" s="12"/>
    </row>
    <row r="293" spans="1:2">
      <c r="A293" s="12"/>
      <c r="B293" s="12"/>
    </row>
    <row r="294" spans="1:2">
      <c r="A294" s="12"/>
      <c r="B294" s="12"/>
    </row>
    <row r="295" spans="1:2">
      <c r="A295" s="12"/>
      <c r="B295" s="12"/>
    </row>
    <row r="296" spans="1:2">
      <c r="A296" s="12"/>
      <c r="B296" s="12"/>
    </row>
    <row r="297" spans="1:2">
      <c r="A297" s="12"/>
      <c r="B297" s="12"/>
    </row>
    <row r="298" spans="1:2">
      <c r="A298" s="12"/>
      <c r="B298" s="12"/>
    </row>
    <row r="299" spans="1:2">
      <c r="A299" s="12"/>
      <c r="B299" s="12"/>
    </row>
    <row r="300" spans="1:2">
      <c r="A300" s="12"/>
      <c r="B300" s="12"/>
    </row>
    <row r="301" spans="1:2">
      <c r="A301" s="12"/>
      <c r="B301" s="12"/>
    </row>
    <row r="302" spans="1:2">
      <c r="A302" s="12"/>
      <c r="B302" s="12"/>
    </row>
    <row r="303" spans="1:2">
      <c r="A303" s="12"/>
      <c r="B303" s="12"/>
    </row>
    <row r="304" spans="1:2">
      <c r="A304" s="12"/>
      <c r="B304" s="12"/>
    </row>
    <row r="305" spans="1:2">
      <c r="A305" s="12"/>
      <c r="B305" s="12"/>
    </row>
    <row r="306" spans="1:2">
      <c r="A306" s="12"/>
      <c r="B306" s="12"/>
    </row>
    <row r="307" spans="1:2">
      <c r="A307" s="12"/>
      <c r="B307" s="12"/>
    </row>
    <row r="308" spans="1:2">
      <c r="A308" s="12"/>
      <c r="B308" s="12"/>
    </row>
    <row r="309" spans="1:2">
      <c r="A309" s="12"/>
      <c r="B309" s="12"/>
    </row>
    <row r="310" spans="1:2">
      <c r="A310" s="12"/>
      <c r="B310" s="12"/>
    </row>
    <row r="311" spans="1:2">
      <c r="A311" s="12"/>
      <c r="B311" s="12"/>
    </row>
    <row r="312" spans="1:2">
      <c r="A312" s="12"/>
      <c r="B312" s="12"/>
    </row>
    <row r="313" spans="1:2">
      <c r="A313" s="12"/>
      <c r="B313" s="12"/>
    </row>
    <row r="314" spans="1:2">
      <c r="A314" s="12"/>
      <c r="B314" s="12"/>
    </row>
    <row r="315" spans="1:2">
      <c r="A315" s="12"/>
      <c r="B315" s="12"/>
    </row>
    <row r="316" spans="1:2">
      <c r="A316" s="12"/>
      <c r="B316" s="12"/>
    </row>
    <row r="317" spans="1:2">
      <c r="A317" s="12"/>
      <c r="B317" s="12"/>
    </row>
    <row r="318" spans="1:2">
      <c r="A318" s="12"/>
      <c r="B318" s="12"/>
    </row>
    <row r="319" spans="1:2">
      <c r="A319" s="12"/>
      <c r="B319" s="12"/>
    </row>
    <row r="320" spans="1:2">
      <c r="A320" s="12"/>
      <c r="B320" s="12"/>
    </row>
    <row r="321" spans="1:2">
      <c r="A321" s="12"/>
      <c r="B321" s="12"/>
    </row>
    <row r="322" spans="1:2">
      <c r="A322" s="12"/>
      <c r="B322" s="12"/>
    </row>
    <row r="323" spans="1:2">
      <c r="A323" s="12"/>
      <c r="B323" s="12"/>
    </row>
    <row r="324" spans="1:2">
      <c r="A324" s="12"/>
      <c r="B324" s="12"/>
    </row>
    <row r="325" spans="1:2">
      <c r="A325" s="12"/>
      <c r="B325" s="12"/>
    </row>
    <row r="326" spans="1:2">
      <c r="A326" s="12"/>
      <c r="B326" s="12"/>
    </row>
    <row r="327" spans="1:2">
      <c r="A327" s="12"/>
      <c r="B327" s="12"/>
    </row>
    <row r="328" spans="1:2">
      <c r="A328" s="12"/>
      <c r="B328" s="12"/>
    </row>
    <row r="329" spans="1:2">
      <c r="A329" s="12"/>
      <c r="B329" s="12"/>
    </row>
    <row r="330" spans="1:2">
      <c r="A330" s="12"/>
      <c r="B330" s="12"/>
    </row>
    <row r="331" spans="1:2">
      <c r="A331" s="12"/>
      <c r="B331" s="12"/>
    </row>
    <row r="332" spans="1:2">
      <c r="A332" s="12"/>
      <c r="B332" s="12"/>
    </row>
    <row r="333" spans="1:2">
      <c r="A333" s="12"/>
      <c r="B333" s="12"/>
    </row>
    <row r="334" spans="1:2">
      <c r="A334" s="12"/>
      <c r="B334" s="12"/>
    </row>
    <row r="335" spans="1:2">
      <c r="A335" s="12"/>
      <c r="B335" s="12"/>
    </row>
    <row r="336" spans="1:2">
      <c r="A336" s="12"/>
      <c r="B336" s="12"/>
    </row>
    <row r="337" spans="1:2">
      <c r="A337" s="12"/>
      <c r="B337" s="12"/>
    </row>
    <row r="338" spans="1:2">
      <c r="A338" s="12"/>
      <c r="B338" s="12"/>
    </row>
    <row r="339" spans="1:2">
      <c r="A339" s="12"/>
      <c r="B339" s="12"/>
    </row>
    <row r="340" spans="1:2">
      <c r="A340" s="12"/>
      <c r="B340" s="12"/>
    </row>
    <row r="341" spans="1:2">
      <c r="A341" s="12"/>
      <c r="B341" s="12"/>
    </row>
    <row r="342" spans="1:2">
      <c r="A342" s="12"/>
      <c r="B342" s="12"/>
    </row>
    <row r="343" spans="1:2">
      <c r="A343" s="12"/>
      <c r="B343" s="12"/>
    </row>
    <row r="344" spans="1:2">
      <c r="A344" s="12"/>
      <c r="B344" s="12"/>
    </row>
    <row r="345" spans="1:2">
      <c r="A345" s="12"/>
      <c r="B345" s="12"/>
    </row>
    <row r="346" spans="1:2">
      <c r="A346" s="12"/>
      <c r="B346" s="12"/>
    </row>
    <row r="347" spans="1:2">
      <c r="A347" s="12"/>
      <c r="B347" s="12"/>
    </row>
    <row r="348" spans="1:2">
      <c r="A348" s="12"/>
      <c r="B348" s="12"/>
    </row>
    <row r="349" spans="1:2">
      <c r="A349" s="12"/>
      <c r="B349" s="12"/>
    </row>
    <row r="350" spans="1:2">
      <c r="A350" s="12"/>
      <c r="B350" s="12"/>
    </row>
    <row r="351" spans="1:2">
      <c r="A351" s="12"/>
      <c r="B351" s="12"/>
    </row>
    <row r="352" spans="1:2">
      <c r="A352" s="12"/>
      <c r="B352" s="12"/>
    </row>
    <row r="353" spans="1:2">
      <c r="A353" s="12"/>
      <c r="B353" s="12"/>
    </row>
    <row r="354" spans="1:2">
      <c r="A354" s="12"/>
      <c r="B354" s="12"/>
    </row>
    <row r="355" spans="1:2">
      <c r="A355" s="12"/>
      <c r="B355" s="12"/>
    </row>
    <row r="356" spans="1:2">
      <c r="A356" s="12"/>
      <c r="B356" s="12"/>
    </row>
    <row r="357" spans="1:2">
      <c r="A357" s="12"/>
      <c r="B357" s="12"/>
    </row>
    <row r="358" spans="1:2">
      <c r="A358" s="12"/>
      <c r="B358" s="12"/>
    </row>
    <row r="359" spans="1:2">
      <c r="A359" s="12"/>
      <c r="B359" s="12"/>
    </row>
    <row r="360" spans="1:2">
      <c r="A360" s="12"/>
      <c r="B360" s="12"/>
    </row>
    <row r="361" spans="1:2">
      <c r="A361" s="12"/>
      <c r="B361" s="12"/>
    </row>
    <row r="362" spans="1:2">
      <c r="A362" s="12"/>
      <c r="B362" s="12"/>
    </row>
    <row r="363" spans="1:2">
      <c r="A363" s="12"/>
      <c r="B363" s="12"/>
    </row>
    <row r="364" spans="1:2">
      <c r="A364" s="12"/>
      <c r="B364" s="12"/>
    </row>
    <row r="365" spans="1:2">
      <c r="A365" s="12"/>
      <c r="B365" s="12"/>
    </row>
    <row r="366" spans="1:2">
      <c r="A366" s="12"/>
      <c r="B366" s="12"/>
    </row>
    <row r="367" spans="1:2">
      <c r="A367" s="12"/>
      <c r="B367" s="12"/>
    </row>
    <row r="368" spans="1:2">
      <c r="A368" s="12"/>
      <c r="B368" s="12"/>
    </row>
    <row r="369" spans="1:2">
      <c r="A369" s="12"/>
      <c r="B369" s="12"/>
    </row>
    <row r="370" spans="1:2">
      <c r="A370" s="12"/>
      <c r="B370" s="12"/>
    </row>
    <row r="371" spans="1:2">
      <c r="A371" s="12"/>
      <c r="B371" s="12"/>
    </row>
    <row r="372" spans="1:2">
      <c r="A372" s="12"/>
      <c r="B372" s="12"/>
    </row>
    <row r="373" spans="1:2">
      <c r="A373" s="12"/>
      <c r="B373" s="12"/>
    </row>
    <row r="374" spans="1:2">
      <c r="A374" s="12"/>
      <c r="B374" s="12"/>
    </row>
    <row r="375" spans="1:2">
      <c r="A375" s="12"/>
      <c r="B375" s="12"/>
    </row>
    <row r="376" spans="1:2">
      <c r="A376" s="12"/>
      <c r="B376" s="12"/>
    </row>
    <row r="377" spans="1:2">
      <c r="A377" s="12"/>
      <c r="B377" s="12"/>
    </row>
    <row r="378" spans="1:2">
      <c r="A378" s="12"/>
      <c r="B378" s="12"/>
    </row>
    <row r="379" spans="1:2">
      <c r="A379" s="12"/>
      <c r="B379" s="12"/>
    </row>
    <row r="380" spans="1:2">
      <c r="A380" s="12"/>
      <c r="B380" s="12"/>
    </row>
    <row r="381" spans="1:2">
      <c r="A381" s="12"/>
      <c r="B381" s="12"/>
    </row>
    <row r="382" spans="1:2">
      <c r="A382" s="12"/>
      <c r="B382" s="12"/>
    </row>
    <row r="383" spans="1:2">
      <c r="A383" s="12"/>
      <c r="B383" s="12"/>
    </row>
    <row r="384" spans="1:2">
      <c r="A384" s="12"/>
      <c r="B384" s="12"/>
    </row>
    <row r="385" spans="1:2">
      <c r="A385" s="12"/>
      <c r="B385" s="12"/>
    </row>
    <row r="386" spans="1:2">
      <c r="A386" s="12"/>
      <c r="B386" s="12"/>
    </row>
    <row r="387" spans="1:2">
      <c r="A387" s="12"/>
      <c r="B387" s="12"/>
    </row>
    <row r="388" spans="1:2">
      <c r="A388" s="12"/>
      <c r="B388" s="12"/>
    </row>
    <row r="389" spans="1:2">
      <c r="A389" s="12"/>
      <c r="B389" s="12"/>
    </row>
    <row r="390" spans="1:2">
      <c r="A390" s="12"/>
      <c r="B390" s="12"/>
    </row>
    <row r="391" spans="1:2">
      <c r="A391" s="12"/>
      <c r="B391" s="12"/>
    </row>
    <row r="392" spans="1:2">
      <c r="A392" s="12"/>
      <c r="B392" s="12"/>
    </row>
    <row r="393" spans="1:2">
      <c r="A393" s="12"/>
      <c r="B393" s="12"/>
    </row>
    <row r="394" spans="1:2">
      <c r="A394" s="12"/>
      <c r="B394" s="12"/>
    </row>
    <row r="395" spans="1:2">
      <c r="A395" s="12"/>
      <c r="B395" s="12"/>
    </row>
    <row r="396" spans="1:2">
      <c r="A396" s="12"/>
      <c r="B396" s="12"/>
    </row>
    <row r="397" spans="1:2">
      <c r="A397" s="12"/>
      <c r="B397" s="12"/>
    </row>
    <row r="398" spans="1:2">
      <c r="A398" s="12"/>
      <c r="B398" s="12"/>
    </row>
    <row r="399" spans="1:2">
      <c r="A399" s="12"/>
      <c r="B399" s="12"/>
    </row>
    <row r="400" spans="1:2">
      <c r="A400" s="12"/>
      <c r="B400" s="12"/>
    </row>
    <row r="401" spans="1:2">
      <c r="A401" s="12"/>
      <c r="B401" s="12"/>
    </row>
    <row r="402" spans="1:2">
      <c r="A402" s="12"/>
      <c r="B402" s="12"/>
    </row>
    <row r="403" spans="1:2">
      <c r="A403" s="12"/>
      <c r="B403" s="12"/>
    </row>
    <row r="404" spans="1:2">
      <c r="A404" s="12"/>
      <c r="B404" s="12"/>
    </row>
    <row r="405" spans="1:2">
      <c r="A405" s="12"/>
      <c r="B405" s="12"/>
    </row>
    <row r="406" spans="1:2">
      <c r="A406" s="12"/>
      <c r="B406" s="12"/>
    </row>
    <row r="407" spans="1:2">
      <c r="A407" s="12"/>
      <c r="B407" s="12"/>
    </row>
    <row r="408" spans="1:2">
      <c r="A408" s="12"/>
      <c r="B408" s="12"/>
    </row>
    <row r="409" spans="1:2">
      <c r="A409" s="12"/>
      <c r="B409" s="12"/>
    </row>
    <row r="410" spans="1:2">
      <c r="A410" s="12"/>
      <c r="B410" s="12"/>
    </row>
    <row r="411" spans="1:2">
      <c r="A411" s="12"/>
      <c r="B411" s="12"/>
    </row>
    <row r="412" spans="1:2">
      <c r="A412" s="12"/>
      <c r="B412" s="12"/>
    </row>
    <row r="413" spans="1:2">
      <c r="A413" s="12"/>
      <c r="B413" s="12"/>
    </row>
    <row r="414" spans="1:2">
      <c r="A414" s="12"/>
      <c r="B414" s="12"/>
    </row>
    <row r="415" spans="1:2">
      <c r="A415" s="12"/>
      <c r="B415" s="12"/>
    </row>
    <row r="416" spans="1:2">
      <c r="A416" s="12"/>
      <c r="B416" s="12"/>
    </row>
    <row r="417" spans="1:2">
      <c r="A417" s="12"/>
      <c r="B417" s="12"/>
    </row>
    <row r="418" spans="1:2">
      <c r="A418" s="12"/>
      <c r="B418" s="12"/>
    </row>
    <row r="419" spans="1:2">
      <c r="A419" s="12"/>
      <c r="B419" s="12"/>
    </row>
    <row r="420" spans="1:2">
      <c r="A420" s="12"/>
      <c r="B420" s="12"/>
    </row>
    <row r="421" spans="1:2">
      <c r="A421" s="12"/>
      <c r="B421" s="12"/>
    </row>
    <row r="422" spans="1:2">
      <c r="A422" s="12"/>
      <c r="B422" s="12"/>
    </row>
    <row r="423" spans="1:2">
      <c r="A423" s="12"/>
      <c r="B423" s="12"/>
    </row>
    <row r="424" spans="1:2">
      <c r="A424" s="12"/>
      <c r="B424" s="12"/>
    </row>
    <row r="425" spans="1:2">
      <c r="A425" s="12"/>
      <c r="B425" s="12"/>
    </row>
    <row r="426" spans="1:2">
      <c r="A426" s="12"/>
      <c r="B426" s="12"/>
    </row>
    <row r="427" spans="1:2">
      <c r="A427" s="12"/>
      <c r="B427" s="12"/>
    </row>
    <row r="428" spans="1:2">
      <c r="A428" s="12"/>
      <c r="B428" s="12"/>
    </row>
    <row r="429" spans="1:2">
      <c r="A429" s="12"/>
      <c r="B429" s="12"/>
    </row>
    <row r="430" spans="1:2">
      <c r="A430" s="12"/>
      <c r="B430" s="12"/>
    </row>
    <row r="431" spans="1:2">
      <c r="A431" s="12"/>
      <c r="B431" s="12"/>
    </row>
    <row r="432" spans="1:2">
      <c r="A432" s="12"/>
      <c r="B432" s="12"/>
    </row>
    <row r="433" spans="1:2">
      <c r="A433" s="12"/>
      <c r="B433" s="12"/>
    </row>
    <row r="434" spans="1:2">
      <c r="A434" s="12"/>
      <c r="B434" s="12"/>
    </row>
    <row r="435" spans="1:2">
      <c r="A435" s="12"/>
      <c r="B435" s="12"/>
    </row>
    <row r="436" spans="1:2">
      <c r="A436" s="12"/>
      <c r="B436" s="12"/>
    </row>
    <row r="437" spans="1:2">
      <c r="A437" s="12"/>
      <c r="B437" s="12"/>
    </row>
    <row r="438" spans="1:2">
      <c r="A438" s="12"/>
      <c r="B438" s="12"/>
    </row>
    <row r="439" spans="1:2">
      <c r="A439" s="12"/>
      <c r="B439" s="12"/>
    </row>
    <row r="440" spans="1:2">
      <c r="A440" s="12"/>
      <c r="B440" s="12"/>
    </row>
    <row r="441" spans="1:2">
      <c r="A441" s="12"/>
      <c r="B441" s="12"/>
    </row>
    <row r="442" spans="1:2">
      <c r="A442" s="12"/>
      <c r="B442" s="12"/>
    </row>
    <row r="443" spans="1:2">
      <c r="A443" s="12"/>
      <c r="B443" s="12"/>
    </row>
    <row r="444" spans="1:2">
      <c r="A444" s="12"/>
      <c r="B444" s="12"/>
    </row>
    <row r="445" spans="1:2">
      <c r="A445" s="12"/>
      <c r="B445" s="12"/>
    </row>
    <row r="446" spans="1:2">
      <c r="A446" s="12"/>
      <c r="B446" s="12"/>
    </row>
    <row r="447" spans="1:2">
      <c r="A447" s="12"/>
      <c r="B447" s="12"/>
    </row>
    <row r="448" spans="1:2">
      <c r="A448" s="12"/>
      <c r="B448" s="12"/>
    </row>
    <row r="449" spans="1:2">
      <c r="A449" s="12"/>
      <c r="B449" s="12"/>
    </row>
    <row r="450" spans="1:2">
      <c r="A450" s="12"/>
      <c r="B450" s="12"/>
    </row>
    <row r="451" spans="1:2">
      <c r="A451" s="12"/>
      <c r="B451" s="12"/>
    </row>
    <row r="452" spans="1:2">
      <c r="A452" s="12"/>
      <c r="B452" s="12"/>
    </row>
    <row r="453" spans="1:2">
      <c r="A453" s="12"/>
      <c r="B453" s="12"/>
    </row>
    <row r="454" spans="1:2">
      <c r="A454" s="12"/>
      <c r="B454" s="12"/>
    </row>
    <row r="455" spans="1:2">
      <c r="A455" s="12"/>
      <c r="B455" s="12"/>
    </row>
    <row r="456" spans="1:2">
      <c r="A456" s="12"/>
      <c r="B456" s="12"/>
    </row>
    <row r="457" spans="1:2">
      <c r="A457" s="12"/>
      <c r="B457" s="12"/>
    </row>
    <row r="458" spans="1:2">
      <c r="A458" s="12"/>
      <c r="B458" s="12"/>
    </row>
    <row r="459" spans="1:2">
      <c r="A459" s="12"/>
      <c r="B459" s="12"/>
    </row>
    <row r="460" spans="1:2">
      <c r="A460" s="12"/>
      <c r="B460" s="12"/>
    </row>
    <row r="461" spans="1:2">
      <c r="A461" s="12"/>
      <c r="B461" s="12"/>
    </row>
    <row r="462" spans="1:2">
      <c r="A462" s="12"/>
      <c r="B462" s="12"/>
    </row>
    <row r="463" spans="1:2">
      <c r="A463" s="12"/>
      <c r="B463" s="12"/>
    </row>
    <row r="464" spans="1:2">
      <c r="A464" s="12"/>
      <c r="B464" s="12"/>
    </row>
    <row r="465" spans="1:2">
      <c r="A465" s="12"/>
      <c r="B465" s="12"/>
    </row>
    <row r="466" spans="1:2">
      <c r="A466" s="12"/>
      <c r="B466" s="12"/>
    </row>
    <row r="467" spans="1:2">
      <c r="A467" s="12"/>
      <c r="B467" s="12"/>
    </row>
    <row r="468" spans="1:2">
      <c r="A468" s="12"/>
      <c r="B468" s="12"/>
    </row>
    <row r="469" spans="1:2">
      <c r="A469" s="12"/>
      <c r="B469" s="12"/>
    </row>
    <row r="470" spans="1:2">
      <c r="A470" s="12"/>
      <c r="B470" s="12"/>
    </row>
    <row r="471" spans="1:2">
      <c r="A471" s="12"/>
      <c r="B471" s="12"/>
    </row>
    <row r="472" spans="1:2">
      <c r="A472" s="12"/>
      <c r="B472" s="12"/>
    </row>
    <row r="473" spans="1:2">
      <c r="A473" s="12"/>
      <c r="B473" s="12"/>
    </row>
    <row r="474" spans="1:2">
      <c r="A474" s="12"/>
      <c r="B474" s="12"/>
    </row>
    <row r="475" spans="1:2">
      <c r="A475" s="12"/>
      <c r="B475" s="12"/>
    </row>
    <row r="476" spans="1:2">
      <c r="A476" s="12"/>
      <c r="B476" s="12"/>
    </row>
    <row r="477" spans="1:2">
      <c r="A477" s="12"/>
      <c r="B477" s="12"/>
    </row>
    <row r="478" spans="1:2">
      <c r="A478" s="12"/>
      <c r="B478" s="12"/>
    </row>
    <row r="479" spans="1:2">
      <c r="A479" s="12"/>
      <c r="B479" s="12"/>
    </row>
    <row r="480" spans="1:2">
      <c r="A480" s="12"/>
      <c r="B480" s="12"/>
    </row>
    <row r="481" spans="1:2">
      <c r="A481" s="12"/>
      <c r="B481" s="12"/>
    </row>
    <row r="482" spans="1:2">
      <c r="A482" s="12"/>
      <c r="B482" s="12"/>
    </row>
    <row r="483" spans="1:2">
      <c r="A483" s="12"/>
      <c r="B483" s="12"/>
    </row>
    <row r="484" spans="1:2">
      <c r="A484" s="12"/>
      <c r="B484" s="12"/>
    </row>
    <row r="485" spans="1:2">
      <c r="A485" s="12"/>
      <c r="B485" s="12"/>
    </row>
    <row r="486" spans="1:2">
      <c r="A486" s="12"/>
      <c r="B486" s="12"/>
    </row>
    <row r="487" spans="1:2">
      <c r="A487" s="12"/>
      <c r="B487" s="12"/>
    </row>
    <row r="488" spans="1:2">
      <c r="A488" s="12"/>
      <c r="B488" s="12"/>
    </row>
    <row r="489" spans="1:2">
      <c r="A489" s="12"/>
      <c r="B489" s="12"/>
    </row>
    <row r="490" spans="1:2">
      <c r="A490" s="12"/>
      <c r="B490" s="12"/>
    </row>
    <row r="491" spans="1:2">
      <c r="A491" s="12"/>
      <c r="B491" s="12"/>
    </row>
    <row r="492" spans="1:2">
      <c r="A492" s="12"/>
      <c r="B492" s="12"/>
    </row>
    <row r="493" spans="1:2">
      <c r="A493" s="12"/>
      <c r="B493" s="12"/>
    </row>
    <row r="494" spans="1:2">
      <c r="A494" s="12"/>
      <c r="B494" s="12"/>
    </row>
    <row r="495" spans="1:2">
      <c r="A495" s="12"/>
      <c r="B495" s="12"/>
    </row>
    <row r="496" spans="1:2">
      <c r="A496" s="12"/>
      <c r="B496" s="12"/>
    </row>
    <row r="497" spans="1:2">
      <c r="A497" s="12"/>
      <c r="B497" s="12"/>
    </row>
    <row r="498" spans="1:2">
      <c r="A498" s="12"/>
      <c r="B498" s="12"/>
    </row>
    <row r="499" spans="1:2">
      <c r="A499" s="12"/>
      <c r="B499" s="12"/>
    </row>
    <row r="500" spans="1:2">
      <c r="A500" s="12"/>
      <c r="B500" s="12"/>
    </row>
    <row r="501" spans="1:2">
      <c r="A501" s="12"/>
      <c r="B501" s="12"/>
    </row>
    <row r="502" spans="1:2">
      <c r="A502" s="12"/>
      <c r="B502" s="12"/>
    </row>
    <row r="503" spans="1:2">
      <c r="A503" s="12"/>
      <c r="B503" s="12"/>
    </row>
    <row r="504" spans="1:2">
      <c r="A504" s="12"/>
      <c r="B504" s="12"/>
    </row>
    <row r="505" spans="1:2">
      <c r="A505" s="12"/>
      <c r="B505" s="12"/>
    </row>
    <row r="506" spans="1:2">
      <c r="A506" s="12"/>
      <c r="B506" s="12"/>
    </row>
    <row r="507" spans="1:2">
      <c r="A507" s="12"/>
      <c r="B507" s="12"/>
    </row>
    <row r="508" spans="1:2">
      <c r="A508" s="12"/>
      <c r="B508" s="12"/>
    </row>
    <row r="509" spans="1:2">
      <c r="A509" s="12"/>
      <c r="B509" s="12"/>
    </row>
    <row r="510" spans="1:2">
      <c r="A510" s="12"/>
      <c r="B510" s="12"/>
    </row>
    <row r="511" spans="1:2">
      <c r="A511" s="12"/>
      <c r="B511" s="12"/>
    </row>
    <row r="512" spans="1:2">
      <c r="A512" s="12"/>
      <c r="B512" s="12"/>
    </row>
    <row r="513" spans="1:2">
      <c r="A513" s="12"/>
      <c r="B513" s="12"/>
    </row>
    <row r="514" spans="1:2">
      <c r="A514" s="12"/>
      <c r="B514" s="12"/>
    </row>
    <row r="515" spans="1:2">
      <c r="A515" s="12"/>
      <c r="B515" s="12"/>
    </row>
    <row r="516" spans="1:2">
      <c r="A516" s="12"/>
      <c r="B516" s="12"/>
    </row>
    <row r="517" spans="1:2">
      <c r="A517" s="12"/>
      <c r="B517" s="12"/>
    </row>
    <row r="518" spans="1:2">
      <c r="A518" s="12"/>
      <c r="B518" s="12"/>
    </row>
    <row r="519" spans="1:2">
      <c r="A519" s="12"/>
      <c r="B519" s="12"/>
    </row>
    <row r="520" spans="1:2">
      <c r="A520" s="12"/>
      <c r="B520" s="12"/>
    </row>
    <row r="521" spans="1:2">
      <c r="A521" s="12"/>
      <c r="B521" s="12"/>
    </row>
    <row r="522" spans="1:2">
      <c r="A522" s="12"/>
      <c r="B522" s="12"/>
    </row>
    <row r="523" spans="1:2">
      <c r="A523" s="12"/>
      <c r="B523" s="12"/>
    </row>
    <row r="524" spans="1:2">
      <c r="A524" s="12"/>
      <c r="B524" s="12"/>
    </row>
    <row r="525" spans="1:2">
      <c r="A525" s="12"/>
      <c r="B525" s="12"/>
    </row>
    <row r="526" spans="1:2">
      <c r="A526" s="12"/>
      <c r="B526" s="12"/>
    </row>
    <row r="527" spans="1:2">
      <c r="A527" s="12"/>
      <c r="B527" s="12"/>
    </row>
    <row r="528" spans="1:2">
      <c r="A528" s="12"/>
      <c r="B528" s="12"/>
    </row>
    <row r="529" spans="1:2">
      <c r="A529" s="12"/>
      <c r="B529" s="12"/>
    </row>
    <row r="530" spans="1:2">
      <c r="A530" s="12"/>
      <c r="B530" s="12"/>
    </row>
    <row r="531" spans="1:2">
      <c r="A531" s="12"/>
      <c r="B531" s="12"/>
    </row>
    <row r="532" spans="1:2">
      <c r="A532" s="12"/>
      <c r="B532" s="12"/>
    </row>
    <row r="533" spans="1:2">
      <c r="A533" s="12"/>
      <c r="B533" s="12"/>
    </row>
    <row r="534" spans="1:2">
      <c r="A534" s="12"/>
      <c r="B534" s="12"/>
    </row>
    <row r="535" spans="1:2">
      <c r="A535" s="12"/>
      <c r="B535" s="12"/>
    </row>
    <row r="536" spans="1:2">
      <c r="A536" s="12"/>
      <c r="B536" s="12"/>
    </row>
    <row r="537" spans="1:2">
      <c r="A537" s="12"/>
      <c r="B537" s="12"/>
    </row>
    <row r="538" spans="1:2">
      <c r="A538" s="12"/>
      <c r="B538" s="12"/>
    </row>
    <row r="539" spans="1:2">
      <c r="A539" s="12"/>
      <c r="B539" s="12"/>
    </row>
    <row r="540" spans="1:2">
      <c r="A540" s="12"/>
      <c r="B540" s="12"/>
    </row>
    <row r="541" spans="1:2">
      <c r="A541" s="12"/>
      <c r="B541" s="12"/>
    </row>
    <row r="542" spans="1:2">
      <c r="A542" s="12"/>
      <c r="B542" s="12"/>
    </row>
    <row r="543" spans="1:2">
      <c r="A543" s="12"/>
      <c r="B543" s="12"/>
    </row>
    <row r="544" spans="1:2">
      <c r="A544" s="12"/>
      <c r="B544" s="12"/>
    </row>
    <row r="545" spans="1:2">
      <c r="A545" s="12"/>
      <c r="B545" s="12"/>
    </row>
    <row r="546" spans="1:2">
      <c r="A546" s="12"/>
      <c r="B546" s="12"/>
    </row>
    <row r="547" spans="1:2">
      <c r="A547" s="12"/>
      <c r="B547" s="12"/>
    </row>
    <row r="548" spans="1:2">
      <c r="A548" s="12"/>
      <c r="B548" s="12"/>
    </row>
    <row r="549" spans="1:2">
      <c r="A549" s="12"/>
      <c r="B549" s="12"/>
    </row>
    <row r="550" spans="1:2">
      <c r="A550" s="12"/>
      <c r="B550" s="12"/>
    </row>
    <row r="551" spans="1:2">
      <c r="A551" s="12"/>
      <c r="B551" s="12"/>
    </row>
    <row r="552" spans="1:2">
      <c r="A552" s="12"/>
      <c r="B552" s="12"/>
    </row>
    <row r="553" spans="1:2">
      <c r="A553" s="12"/>
      <c r="B553" s="12"/>
    </row>
    <row r="554" spans="1:2">
      <c r="A554" s="12"/>
      <c r="B554" s="12"/>
    </row>
    <row r="555" spans="1:2">
      <c r="A555" s="12"/>
      <c r="B555" s="12"/>
    </row>
    <row r="556" spans="1:2">
      <c r="A556" s="12"/>
      <c r="B556" s="12"/>
    </row>
    <row r="557" spans="1:2">
      <c r="A557" s="12"/>
      <c r="B557" s="12"/>
    </row>
    <row r="558" spans="1:2">
      <c r="A558" s="12"/>
      <c r="B558" s="12"/>
    </row>
    <row r="559" spans="1:2">
      <c r="A559" s="12"/>
      <c r="B559" s="12"/>
    </row>
    <row r="560" spans="1:2">
      <c r="A560" s="12"/>
      <c r="B560" s="12"/>
    </row>
    <row r="561" spans="1:2">
      <c r="A561" s="12"/>
      <c r="B561" s="12"/>
    </row>
    <row r="562" spans="1:2">
      <c r="A562" s="12"/>
      <c r="B562" s="12"/>
    </row>
    <row r="563" spans="1:2">
      <c r="A563" s="12"/>
      <c r="B563" s="12"/>
    </row>
    <row r="564" spans="1:2">
      <c r="A564" s="12"/>
      <c r="B564" s="12"/>
    </row>
    <row r="565" spans="1:2">
      <c r="A565" s="12"/>
      <c r="B565" s="12"/>
    </row>
    <row r="566" spans="1:2">
      <c r="A566" s="12"/>
      <c r="B566" s="12"/>
    </row>
    <row r="567" spans="1:2">
      <c r="A567" s="12"/>
      <c r="B567" s="12"/>
    </row>
    <row r="568" spans="1:2">
      <c r="A568" s="12"/>
      <c r="B568" s="12"/>
    </row>
    <row r="569" spans="1:2">
      <c r="A569" s="12"/>
      <c r="B569" s="12"/>
    </row>
    <row r="570" spans="1:2">
      <c r="A570" s="12"/>
      <c r="B570" s="12"/>
    </row>
    <row r="571" spans="1:2">
      <c r="A571" s="12"/>
      <c r="B571" s="12"/>
    </row>
    <row r="572" spans="1:2">
      <c r="A572" s="12"/>
      <c r="B572" s="12"/>
    </row>
    <row r="573" spans="1:2">
      <c r="A573" s="12"/>
      <c r="B573" s="12"/>
    </row>
    <row r="574" spans="1:2">
      <c r="A574" s="12"/>
      <c r="B574" s="12"/>
    </row>
    <row r="575" spans="1:2">
      <c r="A575" s="12"/>
      <c r="B575" s="12"/>
    </row>
    <row r="576" spans="1:2">
      <c r="A576" s="12"/>
      <c r="B576" s="12"/>
    </row>
    <row r="577" spans="1:2">
      <c r="A577" s="12"/>
      <c r="B577" s="12"/>
    </row>
    <row r="578" spans="1:2">
      <c r="A578" s="12"/>
      <c r="B578" s="12"/>
    </row>
    <row r="579" spans="1:2">
      <c r="A579" s="12"/>
      <c r="B579" s="12"/>
    </row>
    <row r="580" spans="1:2">
      <c r="A580" s="12"/>
      <c r="B580" s="12"/>
    </row>
    <row r="581" spans="1:2">
      <c r="A581" s="12"/>
      <c r="B581" s="12"/>
    </row>
    <row r="582" spans="1:2">
      <c r="A582" s="12"/>
      <c r="B582" s="12"/>
    </row>
    <row r="583" spans="1:2">
      <c r="A583" s="12"/>
      <c r="B583" s="12"/>
    </row>
    <row r="584" spans="1:2">
      <c r="A584" s="12"/>
      <c r="B584" s="12"/>
    </row>
    <row r="585" spans="1:2">
      <c r="A585" s="12"/>
      <c r="B585" s="12"/>
    </row>
    <row r="586" spans="1:2">
      <c r="A586" s="12"/>
      <c r="B586" s="12"/>
    </row>
    <row r="587" spans="1:2">
      <c r="A587" s="12"/>
      <c r="B587" s="12"/>
    </row>
    <row r="588" spans="1:2">
      <c r="A588" s="12"/>
      <c r="B588" s="12"/>
    </row>
    <row r="589" spans="1:2">
      <c r="A589" s="12"/>
      <c r="B589" s="12"/>
    </row>
    <row r="590" spans="1:2">
      <c r="A590" s="12"/>
      <c r="B590" s="12"/>
    </row>
    <row r="591" spans="1:2">
      <c r="A591" s="12"/>
      <c r="B591" s="12"/>
    </row>
    <row r="592" spans="1:2">
      <c r="A592" s="12"/>
      <c r="B592" s="12"/>
    </row>
    <row r="593" spans="1:2">
      <c r="A593" s="12"/>
      <c r="B593" s="12"/>
    </row>
    <row r="594" spans="1:2">
      <c r="A594" s="12"/>
      <c r="B594" s="12"/>
    </row>
    <row r="595" spans="1:2">
      <c r="A595" s="12"/>
      <c r="B595" s="12"/>
    </row>
    <row r="596" spans="1:2">
      <c r="A596" s="12"/>
      <c r="B596" s="12"/>
    </row>
    <row r="597" spans="1:2">
      <c r="A597" s="12"/>
      <c r="B597" s="12"/>
    </row>
    <row r="598" spans="1:2">
      <c r="A598" s="12"/>
      <c r="B598" s="12"/>
    </row>
    <row r="599" spans="1:2">
      <c r="A599" s="12"/>
      <c r="B599" s="12"/>
    </row>
    <row r="600" spans="1:2">
      <c r="A600" s="12"/>
      <c r="B600" s="12"/>
    </row>
    <row r="601" spans="1:2">
      <c r="A601" s="12"/>
      <c r="B601" s="12"/>
    </row>
    <row r="602" spans="1:2">
      <c r="A602" s="12"/>
      <c r="B602" s="12"/>
    </row>
    <row r="603" spans="1:2">
      <c r="A603" s="12"/>
      <c r="B603" s="12"/>
    </row>
    <row r="604" spans="1:2">
      <c r="A604" s="12"/>
      <c r="B604" s="12"/>
    </row>
    <row r="605" spans="1:2">
      <c r="A605" s="12"/>
      <c r="B605" s="12"/>
    </row>
    <row r="606" spans="1:2">
      <c r="A606" s="12"/>
      <c r="B606" s="12"/>
    </row>
    <row r="607" spans="1:2">
      <c r="A607" s="12"/>
      <c r="B607" s="12"/>
    </row>
    <row r="608" spans="1:2">
      <c r="A608" s="12"/>
      <c r="B608" s="12"/>
    </row>
    <row r="609" spans="1:2">
      <c r="A609" s="12"/>
      <c r="B609" s="12"/>
    </row>
    <row r="610" spans="1:2">
      <c r="A610" s="12"/>
      <c r="B610" s="12"/>
    </row>
    <row r="611" spans="1:2">
      <c r="A611" s="12"/>
      <c r="B611" s="12"/>
    </row>
    <row r="612" spans="1:2">
      <c r="A612" s="12"/>
      <c r="B612" s="12"/>
    </row>
    <row r="613" spans="1:2">
      <c r="A613" s="12"/>
      <c r="B613" s="12"/>
    </row>
    <row r="614" spans="1:2">
      <c r="A614" s="12"/>
      <c r="B614" s="12"/>
    </row>
    <row r="615" spans="1:2">
      <c r="A615" s="12"/>
      <c r="B615" s="12"/>
    </row>
    <row r="616" spans="1:2">
      <c r="A616" s="12"/>
      <c r="B616" s="12"/>
    </row>
    <row r="617" spans="1:2">
      <c r="A617" s="12"/>
      <c r="B617" s="12"/>
    </row>
    <row r="618" spans="1:2">
      <c r="A618" s="12"/>
      <c r="B618" s="12"/>
    </row>
    <row r="619" spans="1:2">
      <c r="A619" s="12"/>
      <c r="B619" s="12"/>
    </row>
    <row r="620" spans="1:2">
      <c r="A620" s="12"/>
      <c r="B620" s="12"/>
    </row>
    <row r="621" spans="1:2">
      <c r="A621" s="12"/>
      <c r="B621" s="12"/>
    </row>
    <row r="622" spans="1:2">
      <c r="A622" s="12"/>
      <c r="B622" s="12"/>
    </row>
    <row r="623" spans="1:2">
      <c r="A623" s="12"/>
      <c r="B623" s="12"/>
    </row>
    <row r="624" spans="1:2">
      <c r="A624" s="12"/>
      <c r="B624" s="12"/>
    </row>
    <row r="625" spans="1:2">
      <c r="A625" s="12"/>
      <c r="B625" s="12"/>
    </row>
    <row r="626" spans="1:2">
      <c r="A626" s="12"/>
      <c r="B626" s="12"/>
    </row>
    <row r="627" spans="1:2">
      <c r="A627" s="12"/>
      <c r="B627" s="12"/>
    </row>
    <row r="628" spans="1:2">
      <c r="A628" s="12"/>
      <c r="B628" s="12"/>
    </row>
    <row r="629" spans="1:2">
      <c r="A629" s="12"/>
      <c r="B629" s="12"/>
    </row>
    <row r="630" spans="1:2">
      <c r="A630" s="12"/>
      <c r="B630" s="12"/>
    </row>
    <row r="631" spans="1:2">
      <c r="A631" s="12"/>
      <c r="B631" s="12"/>
    </row>
    <row r="632" spans="1:2">
      <c r="A632" s="12"/>
      <c r="B632" s="12"/>
    </row>
    <row r="633" spans="1:2">
      <c r="A633" s="12"/>
      <c r="B633" s="12"/>
    </row>
    <row r="634" spans="1:2">
      <c r="A634" s="12"/>
      <c r="B634" s="12"/>
    </row>
    <row r="635" spans="1:2">
      <c r="A635" s="12"/>
      <c r="B635" s="12"/>
    </row>
    <row r="636" spans="1:2">
      <c r="A636" s="12"/>
      <c r="B636" s="12"/>
    </row>
    <row r="637" spans="1:2">
      <c r="A637" s="12"/>
      <c r="B637" s="12"/>
    </row>
    <row r="638" spans="1:2">
      <c r="A638" s="12"/>
      <c r="B638" s="12"/>
    </row>
    <row r="639" spans="1:2">
      <c r="A639" s="12"/>
      <c r="B639" s="12"/>
    </row>
    <row r="640" spans="1:2">
      <c r="A640" s="12"/>
      <c r="B640" s="12"/>
    </row>
    <row r="641" spans="1:2">
      <c r="A641" s="12"/>
      <c r="B641" s="12"/>
    </row>
    <row r="642" spans="1:2">
      <c r="A642" s="12"/>
      <c r="B642" s="12"/>
    </row>
    <row r="643" spans="1:2">
      <c r="A643" s="12"/>
      <c r="B643" s="12"/>
    </row>
    <row r="644" spans="1:2">
      <c r="A644" s="12"/>
      <c r="B644" s="12"/>
    </row>
    <row r="645" spans="1:2">
      <c r="A645" s="12"/>
      <c r="B645" s="12"/>
    </row>
    <row r="646" spans="1:2">
      <c r="A646" s="12"/>
      <c r="B646" s="12"/>
    </row>
    <row r="647" spans="1:2">
      <c r="A647" s="12"/>
      <c r="B647" s="12"/>
    </row>
    <row r="648" spans="1:2">
      <c r="A648" s="12"/>
      <c r="B648" s="12"/>
    </row>
    <row r="649" spans="1:2">
      <c r="A649" s="12"/>
      <c r="B649" s="12"/>
    </row>
    <row r="650" spans="1:2">
      <c r="A650" s="12"/>
      <c r="B650" s="12"/>
    </row>
    <row r="651" spans="1:2">
      <c r="A651" s="12"/>
      <c r="B651" s="12"/>
    </row>
    <row r="652" spans="1:2">
      <c r="A652" s="12"/>
      <c r="B652" s="12"/>
    </row>
    <row r="653" spans="1:2">
      <c r="A653" s="12"/>
      <c r="B653" s="12"/>
    </row>
    <row r="654" spans="1:2">
      <c r="A654" s="12"/>
      <c r="B654" s="12"/>
    </row>
    <row r="655" spans="1:2">
      <c r="A655" s="12"/>
      <c r="B655" s="12"/>
    </row>
    <row r="656" spans="1:2">
      <c r="A656" s="12"/>
      <c r="B656" s="12"/>
    </row>
    <row r="657" spans="1:2">
      <c r="A657" s="12"/>
      <c r="B657" s="12"/>
    </row>
    <row r="658" spans="1:2">
      <c r="A658" s="12"/>
      <c r="B658" s="12"/>
    </row>
    <row r="659" spans="1:2">
      <c r="A659" s="12"/>
      <c r="B659" s="12"/>
    </row>
    <row r="660" spans="1:2">
      <c r="A660" s="12"/>
      <c r="B660" s="12"/>
    </row>
    <row r="661" spans="1:2">
      <c r="A661" s="12"/>
      <c r="B661" s="12"/>
    </row>
    <row r="662" spans="1:2">
      <c r="A662" s="12"/>
      <c r="B662" s="12"/>
    </row>
    <row r="663" spans="1:2">
      <c r="A663" s="12"/>
      <c r="B663" s="12"/>
    </row>
    <row r="664" spans="1:2">
      <c r="A664" s="12"/>
      <c r="B664" s="12"/>
    </row>
    <row r="665" spans="1:2">
      <c r="A665" s="12"/>
      <c r="B665" s="12"/>
    </row>
    <row r="666" spans="1:2">
      <c r="A666" s="12"/>
      <c r="B666" s="12"/>
    </row>
    <row r="667" spans="1:2">
      <c r="A667" s="12"/>
      <c r="B667" s="12"/>
    </row>
    <row r="668" spans="1:2">
      <c r="A668" s="12"/>
      <c r="B668" s="12"/>
    </row>
    <row r="669" spans="1:2">
      <c r="A669" s="12"/>
      <c r="B669" s="12"/>
    </row>
    <row r="670" spans="1:2">
      <c r="A670" s="12"/>
      <c r="B670" s="12"/>
    </row>
    <row r="671" spans="1:2">
      <c r="A671" s="12"/>
      <c r="B671" s="12"/>
    </row>
    <row r="672" spans="1:2">
      <c r="A672" s="12"/>
      <c r="B672" s="12"/>
    </row>
    <row r="673" spans="1:2">
      <c r="A673" s="12"/>
      <c r="B673" s="12"/>
    </row>
    <row r="674" spans="1:2">
      <c r="A674" s="12"/>
      <c r="B674" s="12"/>
    </row>
    <row r="675" spans="1:2">
      <c r="A675" s="12"/>
      <c r="B675" s="12"/>
    </row>
    <row r="676" spans="1:2">
      <c r="A676" s="12"/>
      <c r="B676" s="12"/>
    </row>
    <row r="677" spans="1:2">
      <c r="A677" s="12"/>
      <c r="B677" s="12"/>
    </row>
    <row r="678" spans="1:2">
      <c r="A678" s="12"/>
      <c r="B678" s="12"/>
    </row>
    <row r="679" spans="1:2">
      <c r="A679" s="12"/>
      <c r="B679" s="12"/>
    </row>
    <row r="680" spans="1:2">
      <c r="A680" s="12"/>
      <c r="B680" s="12"/>
    </row>
    <row r="681" spans="1:2">
      <c r="A681" s="12"/>
      <c r="B681" s="12"/>
    </row>
    <row r="682" spans="1:2">
      <c r="A682" s="12"/>
      <c r="B682" s="12"/>
    </row>
    <row r="683" spans="1:2">
      <c r="A683" s="12"/>
      <c r="B683" s="12"/>
    </row>
    <row r="684" spans="1:2">
      <c r="A684" s="12"/>
      <c r="B684" s="12"/>
    </row>
    <row r="685" spans="1:2">
      <c r="A685" s="12"/>
      <c r="B685" s="12"/>
    </row>
    <row r="686" spans="1:2">
      <c r="A686" s="12"/>
      <c r="B686" s="12"/>
    </row>
    <row r="687" spans="1:2">
      <c r="A687" s="12"/>
      <c r="B687" s="12"/>
    </row>
    <row r="688" spans="1:2">
      <c r="A688" s="12"/>
      <c r="B688" s="12"/>
    </row>
    <row r="689" spans="1:2">
      <c r="A689" s="12"/>
      <c r="B689" s="12"/>
    </row>
    <row r="690" spans="1:2">
      <c r="A690" s="12"/>
      <c r="B690" s="12"/>
    </row>
    <row r="691" spans="1:2">
      <c r="A691" s="12"/>
      <c r="B691" s="12"/>
    </row>
    <row r="692" spans="1:2">
      <c r="A692" s="12"/>
      <c r="B692" s="12"/>
    </row>
    <row r="693" spans="1:2">
      <c r="A693" s="12"/>
      <c r="B693" s="12"/>
    </row>
    <row r="694" spans="1:2">
      <c r="A694" s="12"/>
      <c r="B694" s="12"/>
    </row>
    <row r="695" spans="1:2">
      <c r="A695" s="12"/>
      <c r="B695" s="12"/>
    </row>
    <row r="696" spans="1:2">
      <c r="A696" s="12"/>
      <c r="B696" s="12"/>
    </row>
    <row r="697" spans="1:2">
      <c r="A697" s="12"/>
      <c r="B697" s="12"/>
    </row>
    <row r="698" spans="1:2">
      <c r="A698" s="12"/>
      <c r="B698" s="12"/>
    </row>
    <row r="699" spans="1:2">
      <c r="A699" s="12"/>
      <c r="B699" s="12"/>
    </row>
    <row r="700" spans="1:2">
      <c r="A700" s="12"/>
      <c r="B700" s="12"/>
    </row>
    <row r="701" spans="1:2">
      <c r="A701" s="12"/>
      <c r="B701" s="12"/>
    </row>
    <row r="702" spans="1:2">
      <c r="A702" s="12"/>
      <c r="B702" s="12"/>
    </row>
    <row r="703" spans="1:2">
      <c r="A703" s="12"/>
      <c r="B703" s="12"/>
    </row>
    <row r="704" spans="1:2">
      <c r="A704" s="12"/>
      <c r="B704" s="12"/>
    </row>
    <row r="705" spans="1:2">
      <c r="A705" s="12"/>
      <c r="B705" s="12"/>
    </row>
    <row r="706" spans="1:2">
      <c r="A706" s="12"/>
      <c r="B706" s="12"/>
    </row>
    <row r="707" spans="1:2">
      <c r="A707" s="12"/>
      <c r="B707" s="12"/>
    </row>
    <row r="708" spans="1:2">
      <c r="A708" s="12"/>
      <c r="B708" s="12"/>
    </row>
    <row r="709" spans="1:2">
      <c r="A709" s="12"/>
      <c r="B709" s="12"/>
    </row>
    <row r="710" spans="1:2">
      <c r="A710" s="12"/>
      <c r="B710" s="12"/>
    </row>
    <row r="711" spans="1:2">
      <c r="A711" s="12"/>
      <c r="B711" s="12"/>
    </row>
    <row r="712" spans="1:2">
      <c r="A712" s="12"/>
      <c r="B712" s="12"/>
    </row>
    <row r="713" spans="1:2">
      <c r="A713" s="12"/>
      <c r="B713" s="12"/>
    </row>
    <row r="714" spans="1:2">
      <c r="A714" s="12"/>
      <c r="B714" s="12"/>
    </row>
    <row r="715" spans="1:2">
      <c r="A715" s="12"/>
      <c r="B715" s="12"/>
    </row>
    <row r="716" spans="1:2">
      <c r="A716" s="12"/>
      <c r="B716" s="12"/>
    </row>
    <row r="717" spans="1:2">
      <c r="A717" s="12"/>
      <c r="B717" s="12"/>
    </row>
    <row r="718" spans="1:2">
      <c r="A718" s="12"/>
      <c r="B718" s="12"/>
    </row>
    <row r="719" spans="1:2">
      <c r="A719" s="12"/>
      <c r="B719" s="12"/>
    </row>
    <row r="720" spans="1:2">
      <c r="A720" s="12"/>
      <c r="B720" s="12"/>
    </row>
    <row r="721" spans="1:2">
      <c r="A721" s="12"/>
      <c r="B721" s="12"/>
    </row>
    <row r="722" spans="1:2">
      <c r="A722" s="12"/>
      <c r="B722" s="12"/>
    </row>
    <row r="723" spans="1:2">
      <c r="A723" s="12"/>
      <c r="B723" s="12"/>
    </row>
    <row r="724" spans="1:2">
      <c r="A724" s="12"/>
      <c r="B724" s="12"/>
    </row>
    <row r="725" spans="1:2">
      <c r="A725" s="12"/>
      <c r="B725" s="12"/>
    </row>
    <row r="726" spans="1:2">
      <c r="A726" s="12"/>
      <c r="B726" s="12"/>
    </row>
    <row r="727" spans="1:2">
      <c r="A727" s="12"/>
      <c r="B727" s="12"/>
    </row>
    <row r="728" spans="1:2">
      <c r="A728" s="12"/>
      <c r="B728" s="12"/>
    </row>
    <row r="729" spans="1:2">
      <c r="A729" s="12"/>
      <c r="B729" s="12"/>
    </row>
    <row r="730" spans="1:2">
      <c r="A730" s="12"/>
      <c r="B730" s="12"/>
    </row>
    <row r="731" spans="1:2">
      <c r="A731" s="12"/>
      <c r="B731" s="12"/>
    </row>
    <row r="732" spans="1:2">
      <c r="A732" s="12"/>
      <c r="B732" s="12"/>
    </row>
    <row r="733" spans="1:2">
      <c r="A733" s="12"/>
      <c r="B733" s="12"/>
    </row>
    <row r="734" spans="1:2">
      <c r="A734" s="12"/>
      <c r="B734" s="12"/>
    </row>
    <row r="735" spans="1:2">
      <c r="A735" s="12"/>
      <c r="B735" s="12"/>
    </row>
    <row r="736" spans="1:2">
      <c r="A736" s="12"/>
      <c r="B736" s="12"/>
    </row>
    <row r="737" spans="1:2">
      <c r="A737" s="12"/>
      <c r="B737" s="12"/>
    </row>
    <row r="738" spans="1:2">
      <c r="A738" s="12"/>
      <c r="B738" s="12"/>
    </row>
    <row r="739" spans="1:2">
      <c r="A739" s="12"/>
      <c r="B739" s="12"/>
    </row>
    <row r="740" spans="1:2">
      <c r="A740" s="12"/>
      <c r="B740" s="12"/>
    </row>
    <row r="741" spans="1:2">
      <c r="A741" s="12"/>
      <c r="B741" s="12"/>
    </row>
    <row r="742" spans="1:2">
      <c r="A742" s="12"/>
      <c r="B742" s="12"/>
    </row>
    <row r="743" spans="1:2">
      <c r="A743" s="12"/>
      <c r="B743" s="12"/>
    </row>
    <row r="744" spans="1:2">
      <c r="A744" s="12"/>
      <c r="B744" s="12"/>
    </row>
    <row r="745" spans="1:2">
      <c r="A745" s="12"/>
      <c r="B745" s="12"/>
    </row>
    <row r="746" spans="1:2">
      <c r="A746" s="12"/>
      <c r="B746" s="12"/>
    </row>
    <row r="747" spans="1:2">
      <c r="A747" s="12"/>
      <c r="B747" s="12"/>
    </row>
    <row r="748" spans="1:2">
      <c r="A748" s="12"/>
      <c r="B748" s="12"/>
    </row>
    <row r="749" spans="1:2">
      <c r="A749" s="12"/>
      <c r="B749" s="12"/>
    </row>
    <row r="750" spans="1:2">
      <c r="A750" s="12"/>
      <c r="B750" s="12"/>
    </row>
    <row r="751" spans="1:2">
      <c r="A751" s="12"/>
      <c r="B751" s="12"/>
    </row>
    <row r="752" spans="1:2">
      <c r="A752" s="12"/>
      <c r="B752" s="12"/>
    </row>
    <row r="753" spans="1:2">
      <c r="A753" s="12"/>
      <c r="B753" s="12"/>
    </row>
    <row r="754" spans="1:2">
      <c r="A754" s="12"/>
      <c r="B754" s="12"/>
    </row>
    <row r="755" spans="1:2">
      <c r="A755" s="12"/>
      <c r="B755" s="12"/>
    </row>
    <row r="756" spans="1:2">
      <c r="A756" s="12"/>
      <c r="B756" s="12"/>
    </row>
    <row r="757" spans="1:2">
      <c r="A757" s="12"/>
      <c r="B757" s="12"/>
    </row>
    <row r="758" spans="1:2">
      <c r="A758" s="12"/>
      <c r="B758" s="12"/>
    </row>
    <row r="759" spans="1:2">
      <c r="A759" s="12"/>
      <c r="B759" s="12"/>
    </row>
    <row r="760" spans="1:2">
      <c r="A760" s="12"/>
      <c r="B760" s="12"/>
    </row>
    <row r="761" spans="1:2">
      <c r="A761" s="12"/>
      <c r="B761" s="12"/>
    </row>
    <row r="762" spans="1:2">
      <c r="A762" s="12"/>
      <c r="B762" s="12"/>
    </row>
    <row r="763" spans="1:2">
      <c r="A763" s="12"/>
      <c r="B763" s="12"/>
    </row>
    <row r="764" spans="1:2">
      <c r="A764" s="12"/>
      <c r="B764" s="12"/>
    </row>
    <row r="765" spans="1:2">
      <c r="A765" s="12"/>
      <c r="B765" s="12"/>
    </row>
    <row r="766" spans="1:2">
      <c r="A766" s="12"/>
      <c r="B766" s="12"/>
    </row>
    <row r="767" spans="1:2">
      <c r="A767" s="12"/>
      <c r="B767" s="12"/>
    </row>
    <row r="768" spans="1:2">
      <c r="A768" s="12"/>
      <c r="B768" s="12"/>
    </row>
    <row r="769" spans="1:2">
      <c r="A769" s="12"/>
      <c r="B769" s="12"/>
    </row>
    <row r="770" spans="1:2">
      <c r="A770" s="12"/>
      <c r="B770" s="12"/>
    </row>
    <row r="771" spans="1:2">
      <c r="A771" s="12"/>
      <c r="B771" s="12"/>
    </row>
    <row r="772" spans="1:2">
      <c r="A772" s="12"/>
      <c r="B772" s="12"/>
    </row>
    <row r="773" spans="1:2">
      <c r="A773" s="12"/>
      <c r="B773" s="12"/>
    </row>
    <row r="774" spans="1:2">
      <c r="A774" s="12"/>
      <c r="B774" s="12"/>
    </row>
    <row r="775" spans="1:2">
      <c r="A775" s="12"/>
      <c r="B775" s="12"/>
    </row>
    <row r="776" spans="1:2">
      <c r="A776" s="12"/>
      <c r="B776" s="12"/>
    </row>
    <row r="777" spans="1:2">
      <c r="A777" s="12"/>
      <c r="B777" s="12"/>
    </row>
    <row r="778" spans="1:2">
      <c r="A778" s="12"/>
      <c r="B778" s="12"/>
    </row>
    <row r="779" spans="1:2">
      <c r="A779" s="12"/>
      <c r="B779" s="12"/>
    </row>
    <row r="780" spans="1:2">
      <c r="A780" s="12"/>
      <c r="B780" s="12"/>
    </row>
    <row r="781" spans="1:2">
      <c r="A781" s="12"/>
      <c r="B781" s="12"/>
    </row>
    <row r="782" spans="1:2">
      <c r="A782" s="12"/>
      <c r="B782" s="12"/>
    </row>
    <row r="783" spans="1:2">
      <c r="A783" s="12"/>
      <c r="B783" s="12"/>
    </row>
    <row r="784" spans="1:2">
      <c r="A784" s="12"/>
      <c r="B784" s="12"/>
    </row>
    <row r="785" spans="1:2">
      <c r="A785" s="12"/>
      <c r="B785" s="12"/>
    </row>
    <row r="786" spans="1:2">
      <c r="A786" s="12"/>
      <c r="B786" s="12"/>
    </row>
    <row r="787" spans="1:2">
      <c r="A787" s="12"/>
      <c r="B787" s="12"/>
    </row>
    <row r="788" spans="1:2">
      <c r="A788" s="12"/>
      <c r="B788" s="12"/>
    </row>
    <row r="789" spans="1:2">
      <c r="A789" s="12"/>
      <c r="B789" s="12"/>
    </row>
    <row r="790" spans="1:2">
      <c r="A790" s="12"/>
      <c r="B790" s="12"/>
    </row>
    <row r="791" spans="1:2">
      <c r="A791" s="12"/>
      <c r="B791" s="12"/>
    </row>
    <row r="792" spans="1:2">
      <c r="A792" s="12"/>
      <c r="B792" s="12"/>
    </row>
    <row r="793" spans="1:2">
      <c r="A793" s="12"/>
      <c r="B793" s="12"/>
    </row>
    <row r="794" spans="1:2">
      <c r="A794" s="12"/>
      <c r="B794" s="12"/>
    </row>
    <row r="795" spans="1:2">
      <c r="A795" s="12"/>
      <c r="B795" s="12"/>
    </row>
    <row r="796" spans="1:2">
      <c r="A796" s="12"/>
      <c r="B796" s="12"/>
    </row>
    <row r="797" spans="1:2">
      <c r="A797" s="12"/>
      <c r="B797" s="12"/>
    </row>
    <row r="798" spans="1:2">
      <c r="A798" s="12"/>
      <c r="B798" s="12"/>
    </row>
    <row r="799" spans="1:2">
      <c r="A799" s="12"/>
      <c r="B799" s="12"/>
    </row>
    <row r="800" spans="1:2">
      <c r="A800" s="12"/>
      <c r="B800" s="12"/>
    </row>
    <row r="801" spans="1:2">
      <c r="A801" s="12"/>
      <c r="B801" s="12"/>
    </row>
    <row r="802" spans="1:2">
      <c r="A802" s="12"/>
      <c r="B802" s="12"/>
    </row>
    <row r="803" spans="1:2">
      <c r="A803" s="12"/>
      <c r="B803" s="12"/>
    </row>
    <row r="804" spans="1:2">
      <c r="A804" s="12"/>
      <c r="B804" s="12"/>
    </row>
    <row r="805" spans="1:2">
      <c r="A805" s="12"/>
      <c r="B805" s="12"/>
    </row>
    <row r="806" spans="1:2">
      <c r="A806" s="12"/>
      <c r="B806" s="12"/>
    </row>
    <row r="807" spans="1:2">
      <c r="A807" s="12"/>
      <c r="B807" s="12"/>
    </row>
    <row r="808" spans="1:2">
      <c r="A808" s="12"/>
      <c r="B808" s="12"/>
    </row>
    <row r="809" spans="1:2">
      <c r="A809" s="12"/>
      <c r="B809" s="12"/>
    </row>
    <row r="810" spans="1:2">
      <c r="A810" s="12"/>
      <c r="B810" s="12"/>
    </row>
    <row r="811" spans="1:2">
      <c r="A811" s="12"/>
      <c r="B811" s="12"/>
    </row>
    <row r="812" spans="1:2">
      <c r="A812" s="12"/>
      <c r="B812" s="12"/>
    </row>
    <row r="813" spans="1:2">
      <c r="A813" s="12"/>
      <c r="B813" s="12"/>
    </row>
    <row r="814" spans="1:2">
      <c r="A814" s="12"/>
      <c r="B814" s="12"/>
    </row>
    <row r="815" spans="1:2">
      <c r="A815" s="12"/>
      <c r="B815" s="12"/>
    </row>
    <row r="816" spans="1:2">
      <c r="A816" s="12"/>
      <c r="B816" s="12"/>
    </row>
    <row r="817" spans="1:2">
      <c r="A817" s="12"/>
      <c r="B817" s="12"/>
    </row>
    <row r="818" spans="1:2">
      <c r="A818" s="12"/>
      <c r="B818" s="12"/>
    </row>
    <row r="819" spans="1:2">
      <c r="A819" s="12"/>
      <c r="B819" s="12"/>
    </row>
    <row r="820" spans="1:2">
      <c r="A820" s="12"/>
      <c r="B820" s="12"/>
    </row>
    <row r="821" spans="1:2">
      <c r="A821" s="12"/>
      <c r="B821" s="12"/>
    </row>
    <row r="822" spans="1:2">
      <c r="A822" s="12"/>
      <c r="B822" s="12"/>
    </row>
    <row r="823" spans="1:2">
      <c r="A823" s="12"/>
      <c r="B823" s="12"/>
    </row>
    <row r="824" spans="1:2">
      <c r="A824" s="12"/>
      <c r="B824" s="12"/>
    </row>
    <row r="825" spans="1:2">
      <c r="A825" s="12"/>
      <c r="B825" s="12"/>
    </row>
    <row r="826" spans="1:2">
      <c r="A826" s="12"/>
      <c r="B826" s="12"/>
    </row>
    <row r="827" spans="1:2">
      <c r="A827" s="12"/>
      <c r="B827" s="12"/>
    </row>
    <row r="828" spans="1:2">
      <c r="A828" s="12"/>
      <c r="B828" s="12"/>
    </row>
    <row r="829" spans="1:2">
      <c r="A829" s="12"/>
      <c r="B829" s="12"/>
    </row>
    <row r="830" spans="1:2">
      <c r="A830" s="12"/>
      <c r="B830" s="12"/>
    </row>
    <row r="831" spans="1:2">
      <c r="A831" s="12"/>
      <c r="B831" s="12"/>
    </row>
    <row r="832" spans="1:2">
      <c r="A832" s="12"/>
      <c r="B832" s="12"/>
    </row>
    <row r="833" spans="1:2">
      <c r="A833" s="12"/>
      <c r="B833" s="12"/>
    </row>
    <row r="834" spans="1:2">
      <c r="A834" s="12"/>
      <c r="B834" s="12"/>
    </row>
    <row r="835" spans="1:2">
      <c r="A835" s="12"/>
      <c r="B835" s="12"/>
    </row>
    <row r="836" spans="1:2">
      <c r="A836" s="12"/>
      <c r="B836" s="12"/>
    </row>
    <row r="837" spans="1:2">
      <c r="A837" s="12"/>
      <c r="B837" s="12"/>
    </row>
    <row r="838" spans="1:2">
      <c r="A838" s="12"/>
      <c r="B838" s="12"/>
    </row>
    <row r="839" spans="1:2">
      <c r="A839" s="12"/>
      <c r="B839" s="12"/>
    </row>
    <row r="840" spans="1:2">
      <c r="A840" s="12"/>
      <c r="B840" s="12"/>
    </row>
    <row r="841" spans="1:2">
      <c r="A841" s="12"/>
      <c r="B841" s="12"/>
    </row>
    <row r="842" spans="1:2">
      <c r="A842" s="12"/>
      <c r="B842" s="12"/>
    </row>
    <row r="843" spans="1:2">
      <c r="A843" s="12"/>
      <c r="B843" s="12"/>
    </row>
    <row r="844" spans="1:2">
      <c r="A844" s="12"/>
      <c r="B844" s="12"/>
    </row>
    <row r="845" spans="1:2">
      <c r="A845" s="12"/>
      <c r="B845" s="12"/>
    </row>
    <row r="846" spans="1:2">
      <c r="A846" s="12"/>
      <c r="B846" s="12"/>
    </row>
    <row r="847" spans="1:2">
      <c r="A847" s="12"/>
      <c r="B847" s="12"/>
    </row>
    <row r="848" spans="1:2">
      <c r="A848" s="12"/>
      <c r="B848" s="12"/>
    </row>
    <row r="849" spans="1:2">
      <c r="A849" s="12"/>
      <c r="B849" s="12"/>
    </row>
    <row r="850" spans="1:2">
      <c r="A850" s="12"/>
      <c r="B850" s="12"/>
    </row>
    <row r="851" spans="1:2">
      <c r="A851" s="12"/>
      <c r="B851" s="12"/>
    </row>
    <row r="852" spans="1:2">
      <c r="A852" s="12"/>
      <c r="B852" s="12"/>
    </row>
    <row r="853" spans="1:2">
      <c r="A853" s="12"/>
      <c r="B853" s="12"/>
    </row>
    <row r="854" spans="1:2">
      <c r="A854" s="12"/>
      <c r="B854" s="12"/>
    </row>
    <row r="855" spans="1:2">
      <c r="A855" s="12"/>
      <c r="B855" s="12"/>
    </row>
    <row r="856" spans="1:2">
      <c r="A856" s="12"/>
      <c r="B856" s="12"/>
    </row>
    <row r="857" spans="1:2">
      <c r="A857" s="12"/>
      <c r="B857" s="12"/>
    </row>
    <row r="858" spans="1:2">
      <c r="A858" s="12"/>
      <c r="B858" s="12"/>
    </row>
    <row r="859" spans="1:2">
      <c r="A859" s="12"/>
      <c r="B859" s="12"/>
    </row>
    <row r="860" spans="1:2">
      <c r="A860" s="12"/>
      <c r="B860" s="12"/>
    </row>
    <row r="861" spans="1:2">
      <c r="A861" s="12"/>
      <c r="B861" s="12"/>
    </row>
    <row r="862" spans="1:2">
      <c r="A862" s="12"/>
      <c r="B862" s="12"/>
    </row>
    <row r="863" spans="1:2">
      <c r="A863" s="12"/>
      <c r="B863" s="12"/>
    </row>
    <row r="864" spans="1:2">
      <c r="A864" s="12"/>
      <c r="B864" s="12"/>
    </row>
    <row r="865" spans="1:2">
      <c r="A865" s="12"/>
      <c r="B865" s="12"/>
    </row>
    <row r="866" spans="1:2">
      <c r="A866" s="12"/>
      <c r="B866" s="12"/>
    </row>
    <row r="867" spans="1:2">
      <c r="A867" s="12"/>
      <c r="B867" s="12"/>
    </row>
    <row r="868" spans="1:2">
      <c r="A868" s="12"/>
      <c r="B868" s="12"/>
    </row>
    <row r="869" spans="1:2">
      <c r="A869" s="12"/>
      <c r="B869" s="12"/>
    </row>
    <row r="870" spans="1:2">
      <c r="A870" s="12"/>
      <c r="B870" s="12"/>
    </row>
    <row r="871" spans="1:2">
      <c r="A871" s="12"/>
      <c r="B871" s="12"/>
    </row>
    <row r="872" spans="1:2">
      <c r="A872" s="12"/>
      <c r="B872" s="12"/>
    </row>
    <row r="873" spans="1:2">
      <c r="A873" s="12"/>
      <c r="B873" s="12"/>
    </row>
    <row r="874" spans="1:2">
      <c r="A874" s="12"/>
      <c r="B874" s="12"/>
    </row>
    <row r="875" spans="1:2">
      <c r="A875" s="12"/>
      <c r="B875" s="12"/>
    </row>
    <row r="876" spans="1:2">
      <c r="A876" s="12"/>
      <c r="B876" s="12"/>
    </row>
    <row r="877" spans="1:2">
      <c r="A877" s="12"/>
      <c r="B877" s="12"/>
    </row>
    <row r="878" spans="1:2">
      <c r="A878" s="12"/>
      <c r="B878" s="12"/>
    </row>
    <row r="879" spans="1:2">
      <c r="A879" s="12"/>
      <c r="B879" s="12"/>
    </row>
    <row r="880" spans="1:2">
      <c r="A880" s="12"/>
      <c r="B880" s="12"/>
    </row>
    <row r="881" spans="1:2">
      <c r="A881" s="12"/>
      <c r="B881" s="12"/>
    </row>
    <row r="882" spans="1:2">
      <c r="A882" s="12"/>
      <c r="B882" s="12"/>
    </row>
    <row r="883" spans="1:2">
      <c r="A883" s="12"/>
      <c r="B883" s="12"/>
    </row>
    <row r="884" spans="1:2">
      <c r="A884" s="12"/>
      <c r="B884" s="12"/>
    </row>
    <row r="885" spans="1:2">
      <c r="A885" s="12"/>
      <c r="B885" s="12"/>
    </row>
    <row r="886" spans="1:2">
      <c r="A886" s="12"/>
      <c r="B886" s="12"/>
    </row>
    <row r="887" spans="1:2">
      <c r="A887" s="12"/>
      <c r="B887" s="12"/>
    </row>
    <row r="888" spans="1:2">
      <c r="A888" s="12"/>
      <c r="B888" s="12"/>
    </row>
    <row r="889" spans="1:2">
      <c r="A889" s="12"/>
      <c r="B889" s="12"/>
    </row>
    <row r="890" spans="1:2">
      <c r="A890" s="12"/>
      <c r="B890" s="12"/>
    </row>
    <row r="891" spans="1:2">
      <c r="A891" s="12"/>
      <c r="B891" s="12"/>
    </row>
    <row r="892" spans="1:2">
      <c r="A892" s="12"/>
      <c r="B892" s="12"/>
    </row>
    <row r="893" spans="1:2">
      <c r="A893" s="12"/>
      <c r="B893" s="12"/>
    </row>
    <row r="894" spans="1:2">
      <c r="A894" s="12"/>
      <c r="B894" s="12"/>
    </row>
    <row r="895" spans="1:2">
      <c r="A895" s="12"/>
      <c r="B895" s="12"/>
    </row>
    <row r="896" spans="1:2">
      <c r="A896" s="12"/>
      <c r="B896" s="12"/>
    </row>
    <row r="897" spans="1:2">
      <c r="A897" s="12"/>
      <c r="B897" s="12"/>
    </row>
    <row r="898" spans="1:2">
      <c r="A898" s="12"/>
      <c r="B898" s="12"/>
    </row>
    <row r="899" spans="1:2">
      <c r="A899" s="12"/>
      <c r="B899" s="12"/>
    </row>
    <row r="900" spans="1:2">
      <c r="A900" s="12"/>
      <c r="B900" s="12"/>
    </row>
    <row r="901" spans="1:2">
      <c r="A901" s="12"/>
      <c r="B901" s="12"/>
    </row>
    <row r="902" spans="1:2">
      <c r="A902" s="12"/>
      <c r="B902" s="12"/>
    </row>
    <row r="903" spans="1:2">
      <c r="A903" s="12"/>
      <c r="B903" s="12"/>
    </row>
    <row r="904" spans="1:2">
      <c r="A904" s="12"/>
      <c r="B904" s="12"/>
    </row>
    <row r="905" spans="1:2">
      <c r="A905" s="12"/>
      <c r="B905" s="12"/>
    </row>
    <row r="906" spans="1:2">
      <c r="A906" s="12"/>
      <c r="B906" s="12"/>
    </row>
    <row r="907" spans="1:2">
      <c r="A907" s="12"/>
      <c r="B907" s="12"/>
    </row>
    <row r="908" spans="1:2">
      <c r="A908" s="12"/>
      <c r="B908" s="12"/>
    </row>
    <row r="909" spans="1:2">
      <c r="A909" s="12"/>
      <c r="B909" s="12"/>
    </row>
    <row r="910" spans="1:2">
      <c r="A910" s="12"/>
      <c r="B910" s="12"/>
    </row>
    <row r="911" spans="1:2">
      <c r="A911" s="12"/>
      <c r="B911" s="12"/>
    </row>
    <row r="912" spans="1:2">
      <c r="A912" s="12"/>
      <c r="B912" s="12"/>
    </row>
    <row r="913" spans="1:2">
      <c r="A913" s="12"/>
      <c r="B913" s="12"/>
    </row>
    <row r="914" spans="1:2">
      <c r="A914" s="12"/>
      <c r="B914" s="12"/>
    </row>
    <row r="915" spans="1:2">
      <c r="A915" s="12"/>
      <c r="B915" s="12"/>
    </row>
    <row r="916" spans="1:2">
      <c r="A916" s="12"/>
      <c r="B916" s="12"/>
    </row>
    <row r="917" spans="1:2">
      <c r="A917" s="12"/>
      <c r="B917" s="12"/>
    </row>
    <row r="918" spans="1:2">
      <c r="A918" s="12"/>
      <c r="B918" s="12"/>
    </row>
    <row r="919" spans="1:2">
      <c r="A919" s="12"/>
      <c r="B919" s="12"/>
    </row>
    <row r="920" spans="1:2">
      <c r="A920" s="12"/>
      <c r="B920" s="12"/>
    </row>
    <row r="921" spans="1:2">
      <c r="A921" s="12"/>
      <c r="B921" s="12"/>
    </row>
    <row r="922" spans="1:2">
      <c r="A922" s="12"/>
      <c r="B922" s="12"/>
    </row>
    <row r="923" spans="1:2">
      <c r="A923" s="12"/>
      <c r="B923" s="12"/>
    </row>
    <row r="924" spans="1:2">
      <c r="A924" s="12"/>
      <c r="B924" s="12"/>
    </row>
    <row r="925" spans="1:2">
      <c r="A925" s="12"/>
      <c r="B925" s="12"/>
    </row>
    <row r="926" spans="1:2">
      <c r="A926" s="12"/>
      <c r="B926" s="12"/>
    </row>
    <row r="927" spans="1:2">
      <c r="A927" s="12"/>
      <c r="B927" s="12"/>
    </row>
    <row r="928" spans="1:2">
      <c r="A928" s="12"/>
      <c r="B928" s="12"/>
    </row>
    <row r="929" spans="1:2">
      <c r="A929" s="12"/>
      <c r="B929" s="12"/>
    </row>
    <row r="930" spans="1:2">
      <c r="A930" s="12"/>
      <c r="B930" s="12"/>
    </row>
    <row r="931" spans="1:2">
      <c r="A931" s="12"/>
      <c r="B931" s="12"/>
    </row>
    <row r="932" spans="1:2">
      <c r="A932" s="12"/>
      <c r="B932" s="12"/>
    </row>
    <row r="933" spans="1:2">
      <c r="A933" s="12"/>
      <c r="B933" s="12"/>
    </row>
    <row r="934" spans="1:2">
      <c r="A934" s="12"/>
      <c r="B934" s="12"/>
    </row>
    <row r="935" spans="1:2">
      <c r="A935" s="12"/>
      <c r="B935" s="12"/>
    </row>
    <row r="936" spans="1:2">
      <c r="A936" s="12"/>
      <c r="B936" s="12"/>
    </row>
    <row r="937" spans="1:2">
      <c r="A937" s="12"/>
      <c r="B937" s="12"/>
    </row>
    <row r="938" spans="1:2">
      <c r="A938" s="12"/>
      <c r="B938" s="12"/>
    </row>
    <row r="939" spans="1:2">
      <c r="A939" s="12"/>
      <c r="B939" s="12"/>
    </row>
    <row r="940" spans="1:2">
      <c r="A940" s="12"/>
      <c r="B940" s="12"/>
    </row>
    <row r="941" spans="1:2">
      <c r="A941" s="12"/>
      <c r="B941" s="12"/>
    </row>
    <row r="942" spans="1:2">
      <c r="A942" s="12"/>
      <c r="B942" s="12"/>
    </row>
    <row r="943" spans="1:2">
      <c r="A943" s="12"/>
      <c r="B943" s="12"/>
    </row>
    <row r="944" spans="1:2">
      <c r="A944" s="12"/>
      <c r="B944" s="12"/>
    </row>
    <row r="945" spans="1:2">
      <c r="A945" s="12"/>
      <c r="B945" s="12"/>
    </row>
    <row r="946" spans="1:2">
      <c r="A946" s="12"/>
      <c r="B946" s="12"/>
    </row>
    <row r="947" spans="1:2">
      <c r="A947" s="12"/>
      <c r="B947" s="12"/>
    </row>
    <row r="948" spans="1:2">
      <c r="A948" s="12"/>
      <c r="B948" s="12"/>
    </row>
    <row r="949" spans="1:2">
      <c r="A949" s="12"/>
      <c r="B949" s="12"/>
    </row>
    <row r="950" spans="1:2">
      <c r="A950" s="12"/>
      <c r="B950" s="12"/>
    </row>
    <row r="951" spans="1:2">
      <c r="A951" s="12"/>
      <c r="B951" s="12"/>
    </row>
    <row r="952" spans="1:2">
      <c r="A952" s="12"/>
      <c r="B952" s="12"/>
    </row>
    <row r="953" spans="1:2">
      <c r="A953" s="12"/>
      <c r="B953" s="12"/>
    </row>
    <row r="954" spans="1:2">
      <c r="A954" s="12"/>
      <c r="B954" s="12"/>
    </row>
    <row r="955" spans="1:2">
      <c r="A955" s="12"/>
      <c r="B955" s="12"/>
    </row>
    <row r="956" spans="1:2">
      <c r="A956" s="12"/>
      <c r="B956" s="12"/>
    </row>
    <row r="957" spans="1:2">
      <c r="A957" s="12"/>
      <c r="B957" s="12"/>
    </row>
    <row r="958" spans="1:2">
      <c r="A958" s="12"/>
      <c r="B958" s="12"/>
    </row>
    <row r="959" spans="1:2">
      <c r="A959" s="12"/>
      <c r="B959" s="12"/>
    </row>
    <row r="960" spans="1:2">
      <c r="A960" s="12"/>
      <c r="B960" s="12"/>
    </row>
    <row r="961" spans="1:2">
      <c r="A961" s="12"/>
      <c r="B961" s="12"/>
    </row>
    <row r="962" spans="1:2">
      <c r="A962" s="12"/>
      <c r="B962" s="12"/>
    </row>
    <row r="963" spans="1:2">
      <c r="A963" s="12"/>
      <c r="B963" s="12"/>
    </row>
    <row r="964" spans="1:2">
      <c r="A964" s="12"/>
      <c r="B964" s="12"/>
    </row>
    <row r="965" spans="1:2">
      <c r="A965" s="12"/>
      <c r="B965" s="12"/>
    </row>
    <row r="966" spans="1:2">
      <c r="A966" s="12"/>
      <c r="B966" s="12"/>
    </row>
    <row r="967" spans="1:2">
      <c r="A967" s="12"/>
      <c r="B967" s="12"/>
    </row>
    <row r="968" spans="1:2">
      <c r="A968" s="12"/>
      <c r="B968" s="12"/>
    </row>
    <row r="969" spans="1:2">
      <c r="A969" s="12"/>
      <c r="B969" s="12"/>
    </row>
    <row r="970" spans="1:2">
      <c r="A970" s="12"/>
      <c r="B970" s="12"/>
    </row>
    <row r="971" spans="1:2">
      <c r="A971" s="12"/>
      <c r="B971" s="12"/>
    </row>
    <row r="972" spans="1:2">
      <c r="A972" s="12"/>
      <c r="B972" s="12"/>
    </row>
    <row r="973" spans="1:2">
      <c r="A973" s="12"/>
      <c r="B973" s="12"/>
    </row>
    <row r="974" spans="1:2">
      <c r="A974" s="12"/>
      <c r="B974" s="12"/>
    </row>
    <row r="975" spans="1:2">
      <c r="A975" s="12"/>
      <c r="B975" s="12"/>
    </row>
    <row r="976" spans="1:2">
      <c r="A976" s="12"/>
      <c r="B976" s="12"/>
    </row>
    <row r="977" spans="1:2">
      <c r="A977" s="12"/>
      <c r="B977" s="12"/>
    </row>
    <row r="978" spans="1:2">
      <c r="A978" s="12"/>
      <c r="B978" s="12"/>
    </row>
    <row r="979" spans="1:2">
      <c r="A979" s="12"/>
      <c r="B979" s="12"/>
    </row>
    <row r="980" spans="1:2">
      <c r="A980" s="12"/>
      <c r="B980" s="12"/>
    </row>
    <row r="981" spans="1:2">
      <c r="A981" s="12"/>
      <c r="B981" s="12"/>
    </row>
    <row r="982" spans="1:2">
      <c r="A982" s="12"/>
      <c r="B982" s="12"/>
    </row>
    <row r="983" spans="1:2">
      <c r="A983" s="12"/>
      <c r="B983" s="12"/>
    </row>
    <row r="984" spans="1:2">
      <c r="A984" s="12"/>
      <c r="B984" s="12"/>
    </row>
    <row r="985" spans="1:2">
      <c r="A985" s="12"/>
      <c r="B985" s="12"/>
    </row>
    <row r="986" spans="1:2">
      <c r="A986" s="12"/>
      <c r="B986" s="12"/>
    </row>
    <row r="987" spans="1:2">
      <c r="A987" s="12"/>
      <c r="B987" s="12"/>
    </row>
    <row r="988" spans="1:2">
      <c r="A988" s="12"/>
      <c r="B988" s="12"/>
    </row>
    <row r="989" spans="1:2">
      <c r="A989" s="12"/>
      <c r="B989" s="12"/>
    </row>
    <row r="990" spans="1:2">
      <c r="A990" s="12"/>
      <c r="B990" s="12"/>
    </row>
    <row r="991" spans="1:2">
      <c r="A991" s="12"/>
      <c r="B991" s="12"/>
    </row>
    <row r="992" spans="1:2">
      <c r="A992" s="12"/>
      <c r="B992" s="12"/>
    </row>
    <row r="993" spans="1:2">
      <c r="A993" s="12"/>
      <c r="B993" s="12"/>
    </row>
    <row r="994" spans="1:2">
      <c r="A994" s="12"/>
      <c r="B994" s="12"/>
    </row>
    <row r="995" spans="1:2">
      <c r="A995" s="12"/>
      <c r="B995" s="12"/>
    </row>
    <row r="996" spans="1:2">
      <c r="A996" s="12"/>
      <c r="B996" s="12"/>
    </row>
    <row r="997" spans="1:2">
      <c r="A997" s="12"/>
      <c r="B997" s="12"/>
    </row>
    <row r="998" spans="1:2">
      <c r="A998" s="12"/>
      <c r="B998" s="12"/>
    </row>
    <row r="999" spans="1:2">
      <c r="A999" s="12"/>
      <c r="B999" s="12"/>
    </row>
    <row r="1000" spans="1:2">
      <c r="A1000" s="12"/>
      <c r="B1000" s="1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3" t="s">
        <v>182</v>
      </c>
      <c r="B1" s="13" t="s">
        <v>183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5" t="s">
        <v>87</v>
      </c>
      <c r="B2" s="15" t="s">
        <v>184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16" t="s">
        <v>158</v>
      </c>
      <c r="B3" s="16" t="s">
        <v>185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5" t="s">
        <v>23</v>
      </c>
      <c r="B4" s="15" t="s">
        <v>186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6" t="s">
        <v>152</v>
      </c>
      <c r="B5" s="16" t="s">
        <v>187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15" t="s">
        <v>11</v>
      </c>
      <c r="B6" s="15" t="s">
        <v>188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16" t="s">
        <v>168</v>
      </c>
      <c r="B7" s="16" t="s">
        <v>189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15" t="s">
        <v>63</v>
      </c>
      <c r="B8" s="15" t="s">
        <v>190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6" t="s">
        <v>25</v>
      </c>
      <c r="B9" s="16" t="s">
        <v>191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5" t="s">
        <v>170</v>
      </c>
      <c r="B10" s="15" t="s">
        <v>192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6" t="s">
        <v>51</v>
      </c>
      <c r="B11" s="16" t="s">
        <v>193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15" t="s">
        <v>35</v>
      </c>
      <c r="B12" s="15" t="s">
        <v>194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6" t="s">
        <v>123</v>
      </c>
      <c r="B13" s="16" t="s">
        <v>195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5" t="s">
        <v>75</v>
      </c>
      <c r="B14" s="15" t="s">
        <v>196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6" t="s">
        <v>29</v>
      </c>
      <c r="B15" s="16" t="s">
        <v>197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5" t="s">
        <v>135</v>
      </c>
      <c r="B16" s="15" t="s">
        <v>198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6" t="s">
        <v>47</v>
      </c>
      <c r="B17" s="16" t="s">
        <v>199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5" t="s">
        <v>148</v>
      </c>
      <c r="B18" s="15" t="s">
        <v>200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6" t="s">
        <v>160</v>
      </c>
      <c r="B19" s="16" t="s">
        <v>201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15" t="s">
        <v>39</v>
      </c>
      <c r="B20" s="15" t="s">
        <v>202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16" t="s">
        <v>166</v>
      </c>
      <c r="B21" s="16" t="s">
        <v>203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15" t="s">
        <v>204</v>
      </c>
      <c r="B22" s="15" t="s">
        <v>205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16" t="s">
        <v>206</v>
      </c>
      <c r="B23" s="16" t="s">
        <v>207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15" t="s">
        <v>15</v>
      </c>
      <c r="B24" s="15" t="s">
        <v>186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6" t="s">
        <v>71</v>
      </c>
      <c r="B25" s="16" t="s">
        <v>208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5" t="s">
        <v>95</v>
      </c>
      <c r="B26" s="15" t="s">
        <v>209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6" t="s">
        <v>210</v>
      </c>
      <c r="B27" s="16" t="s">
        <v>211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5" t="s">
        <v>140</v>
      </c>
      <c r="B28" s="15" t="s">
        <v>212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6" t="s">
        <v>77</v>
      </c>
      <c r="B29" s="16" t="s">
        <v>213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5" t="s">
        <v>214</v>
      </c>
      <c r="B30" s="15" t="s">
        <v>215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16" t="s">
        <v>61</v>
      </c>
      <c r="B31" s="16" t="s">
        <v>216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15" t="s">
        <v>21</v>
      </c>
      <c r="B32" s="15" t="s">
        <v>217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16" t="s">
        <v>218</v>
      </c>
      <c r="B33" s="16" t="s">
        <v>209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5" t="s">
        <v>57</v>
      </c>
      <c r="B34" s="15" t="s">
        <v>219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16" t="s">
        <v>101</v>
      </c>
      <c r="B35" s="16" t="s">
        <v>220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5" t="s">
        <v>221</v>
      </c>
      <c r="B36" s="15" t="s">
        <v>222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16" t="s">
        <v>223</v>
      </c>
      <c r="B37" s="16" t="s">
        <v>224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5" t="s">
        <v>225</v>
      </c>
      <c r="B38" s="15" t="s">
        <v>226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6" t="s">
        <v>41</v>
      </c>
      <c r="B39" s="16" t="s">
        <v>227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5" t="s">
        <v>53</v>
      </c>
      <c r="B40" s="15" t="s">
        <v>228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6" t="s">
        <v>150</v>
      </c>
      <c r="B41" s="16" t="s">
        <v>229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5" t="s">
        <v>109</v>
      </c>
      <c r="B42" s="15" t="s">
        <v>230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6" t="s">
        <v>231</v>
      </c>
      <c r="B43" s="16" t="s">
        <v>232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5" t="s">
        <v>93</v>
      </c>
      <c r="B44" s="15" t="s">
        <v>233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6" t="s">
        <v>55</v>
      </c>
      <c r="B45" s="16" t="s">
        <v>234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5" t="s">
        <v>97</v>
      </c>
      <c r="B46" s="15" t="s">
        <v>235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6" t="s">
        <v>91</v>
      </c>
      <c r="B47" s="16" t="s">
        <v>236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5" t="s">
        <v>237</v>
      </c>
      <c r="B48" s="15" t="s">
        <v>238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6" t="s">
        <v>13</v>
      </c>
      <c r="B49" s="16" t="s">
        <v>239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5" t="s">
        <v>240</v>
      </c>
      <c r="B50" s="15" t="s">
        <v>241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6" t="s">
        <v>242</v>
      </c>
      <c r="B51" s="16" t="s">
        <v>243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5" t="s">
        <v>144</v>
      </c>
      <c r="B52" s="15" t="s">
        <v>244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6" t="s">
        <v>245</v>
      </c>
      <c r="B53" s="16" t="s">
        <v>246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5" t="s">
        <v>247</v>
      </c>
      <c r="B54" s="15" t="s">
        <v>224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6" t="s">
        <v>99</v>
      </c>
      <c r="B55" s="16" t="s">
        <v>248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5" t="s">
        <v>249</v>
      </c>
      <c r="B56" s="15" t="s">
        <v>250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6" t="s">
        <v>79</v>
      </c>
      <c r="B57" s="16" t="s">
        <v>251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5" t="s">
        <v>115</v>
      </c>
      <c r="B58" s="15" t="s">
        <v>252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6" t="s">
        <v>45</v>
      </c>
      <c r="B59" s="16" t="s">
        <v>253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5" t="s">
        <v>27</v>
      </c>
      <c r="B60" s="15" t="s">
        <v>254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6" t="s">
        <v>81</v>
      </c>
      <c r="B61" s="16" t="s">
        <v>255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5" t="s">
        <v>67</v>
      </c>
      <c r="B62" s="15" t="s">
        <v>256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6" t="s">
        <v>257</v>
      </c>
      <c r="B63" s="16" t="s">
        <v>258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5" t="s">
        <v>162</v>
      </c>
      <c r="B64" s="15" t="s">
        <v>259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6" t="s">
        <v>49</v>
      </c>
      <c r="B65" s="16" t="s">
        <v>260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5" t="s">
        <v>261</v>
      </c>
      <c r="B66" s="15" t="s">
        <v>262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6" t="s">
        <v>154</v>
      </c>
      <c r="B67" s="16" t="s">
        <v>263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5" t="s">
        <v>264</v>
      </c>
      <c r="B68" s="15" t="s">
        <v>265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6" t="s">
        <v>89</v>
      </c>
      <c r="B69" s="16" t="s">
        <v>193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5" t="s">
        <v>43</v>
      </c>
      <c r="B70" s="15" t="s">
        <v>266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6" t="s">
        <v>267</v>
      </c>
      <c r="B71" s="16" t="s">
        <v>268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5" t="s">
        <v>164</v>
      </c>
      <c r="B72" s="15" t="s">
        <v>269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6" t="s">
        <v>17</v>
      </c>
      <c r="B73" s="16" t="s">
        <v>270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5" t="s">
        <v>271</v>
      </c>
      <c r="B74" s="15" t="s">
        <v>272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6" t="s">
        <v>69</v>
      </c>
      <c r="B75" s="16" t="s">
        <v>273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5" t="s">
        <v>274</v>
      </c>
      <c r="B76" s="15" t="s">
        <v>275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6" t="s">
        <v>103</v>
      </c>
      <c r="B77" s="16" t="s">
        <v>276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5" t="s">
        <v>277</v>
      </c>
      <c r="B78" s="15" t="s">
        <v>278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6" t="s">
        <v>279</v>
      </c>
      <c r="B79" s="16" t="s">
        <v>280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5" t="s">
        <v>281</v>
      </c>
      <c r="B80" s="17" t="s">
        <v>282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6" t="s">
        <v>283</v>
      </c>
      <c r="B81" s="16" t="s">
        <v>284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5" t="s">
        <v>65</v>
      </c>
      <c r="B82" s="15" t="s">
        <v>285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6" t="s">
        <v>37</v>
      </c>
      <c r="B83" s="16" t="s">
        <v>286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5" t="s">
        <v>146</v>
      </c>
      <c r="B84" s="15" t="s">
        <v>287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6" t="s">
        <v>133</v>
      </c>
      <c r="B85" s="16" t="s">
        <v>288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5" t="s">
        <v>31</v>
      </c>
      <c r="B86" s="15" t="s">
        <v>289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6" t="s">
        <v>156</v>
      </c>
      <c r="B87" s="16" t="s">
        <v>290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5" t="s">
        <v>291</v>
      </c>
      <c r="B88" s="15" t="s">
        <v>292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6" t="s">
        <v>293</v>
      </c>
      <c r="B89" s="16" t="s">
        <v>294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5" t="s">
        <v>129</v>
      </c>
      <c r="B90" s="15" t="s">
        <v>295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6" t="s">
        <v>296</v>
      </c>
      <c r="B91" s="16" t="s">
        <v>297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5" t="s">
        <v>113</v>
      </c>
      <c r="B92" s="15" t="s">
        <v>298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6" t="s">
        <v>73</v>
      </c>
      <c r="B93" s="16" t="s">
        <v>299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5" t="s">
        <v>300</v>
      </c>
      <c r="B94" s="15" t="s">
        <v>301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6" t="s">
        <v>121</v>
      </c>
      <c r="B95" s="16" t="s">
        <v>302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5" t="s">
        <v>83</v>
      </c>
      <c r="B96" s="15" t="s">
        <v>303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6" t="s">
        <v>33</v>
      </c>
      <c r="B97" s="16" t="s">
        <v>304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5" t="s">
        <v>305</v>
      </c>
      <c r="B98" s="15" t="s">
        <v>306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6" t="s">
        <v>139</v>
      </c>
      <c r="B99" s="16" t="s">
        <v>307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5" t="s">
        <v>308</v>
      </c>
      <c r="B100" s="15" t="s">
        <v>309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16" t="s">
        <v>310</v>
      </c>
      <c r="B101" s="16" t="s">
        <v>311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15" t="s">
        <v>19</v>
      </c>
      <c r="B102" s="15" t="s">
        <v>312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16" t="s">
        <v>313</v>
      </c>
      <c r="B103" s="16" t="s">
        <v>314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5" t="s">
        <v>315</v>
      </c>
      <c r="B104" s="15" t="s">
        <v>188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16" t="s">
        <v>131</v>
      </c>
      <c r="B105" s="16" t="s">
        <v>316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15" t="s">
        <v>317</v>
      </c>
      <c r="B106" s="15" t="s">
        <v>318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6" t="s">
        <v>319</v>
      </c>
      <c r="B107" s="16" t="s">
        <v>320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15" t="s">
        <v>85</v>
      </c>
      <c r="B108" s="15" t="s">
        <v>321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16" t="s">
        <v>105</v>
      </c>
      <c r="B109" s="16" t="s">
        <v>322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15" t="s">
        <v>323</v>
      </c>
      <c r="B110" s="15" t="s">
        <v>324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16" t="s">
        <v>142</v>
      </c>
      <c r="B111" s="16" t="s">
        <v>325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15" t="s">
        <v>117</v>
      </c>
      <c r="B112" s="15" t="s">
        <v>326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16" t="s">
        <v>327</v>
      </c>
      <c r="B113" s="16" t="s">
        <v>328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15" t="s">
        <v>329</v>
      </c>
      <c r="B114" s="15" t="s">
        <v>330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16" t="s">
        <v>119</v>
      </c>
      <c r="B115" s="16" t="s">
        <v>119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15" t="s">
        <v>137</v>
      </c>
      <c r="B116" s="15" t="s">
        <v>331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16" t="s">
        <v>107</v>
      </c>
      <c r="B117" s="16" t="s">
        <v>332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15" t="s">
        <v>333</v>
      </c>
      <c r="B118" s="15" t="s">
        <v>334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16" t="s">
        <v>335</v>
      </c>
      <c r="B119" s="16" t="s">
        <v>336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15" t="s">
        <v>337</v>
      </c>
      <c r="B120" s="15" t="s">
        <v>338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16" t="s">
        <v>59</v>
      </c>
      <c r="B121" s="16" t="s">
        <v>339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15" t="s">
        <v>340</v>
      </c>
      <c r="B122" s="15" t="s">
        <v>341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16" t="s">
        <v>342</v>
      </c>
      <c r="B123" s="16" t="s">
        <v>343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15" t="s">
        <v>344</v>
      </c>
      <c r="B124" s="15" t="s">
        <v>345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16" t="s">
        <v>346</v>
      </c>
      <c r="B125" s="16" t="s">
        <v>347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15" t="s">
        <v>348</v>
      </c>
      <c r="B126" s="15" t="s">
        <v>349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16" t="s">
        <v>350</v>
      </c>
      <c r="B127" s="16" t="s">
        <v>351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15" t="s">
        <v>352</v>
      </c>
      <c r="B128" s="15" t="s">
        <v>353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16" t="s">
        <v>354</v>
      </c>
      <c r="B129" s="16" t="s">
        <v>355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15" t="s">
        <v>125</v>
      </c>
      <c r="B130" s="15" t="s">
        <v>356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16" t="s">
        <v>127</v>
      </c>
      <c r="B131" s="16" t="s">
        <v>357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15" t="s">
        <v>358</v>
      </c>
      <c r="B132" s="15" t="s">
        <v>359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16" t="s">
        <v>360</v>
      </c>
      <c r="B133" s="16" t="s">
        <v>361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15" t="s">
        <v>362</v>
      </c>
      <c r="B134" s="15" t="s">
        <v>363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16" t="s">
        <v>364</v>
      </c>
      <c r="B135" s="16" t="s">
        <v>365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15" t="s">
        <v>366</v>
      </c>
      <c r="B136" s="15" t="s">
        <v>367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16" t="s">
        <v>368</v>
      </c>
      <c r="B137" s="16" t="s">
        <v>369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15" t="s">
        <v>370</v>
      </c>
      <c r="B138" s="15" t="s">
        <v>371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16" t="s">
        <v>372</v>
      </c>
      <c r="B139" s="16" t="s">
        <v>373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15" t="s">
        <v>374</v>
      </c>
      <c r="B140" s="15" t="s">
        <v>375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16" t="s">
        <v>376</v>
      </c>
      <c r="B141" s="16" t="s">
        <v>377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15" t="s">
        <v>378</v>
      </c>
      <c r="B142" s="15" t="s">
        <v>379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16" t="s">
        <v>380</v>
      </c>
      <c r="B143" s="16" t="s">
        <v>381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15" t="s">
        <v>382</v>
      </c>
      <c r="B144" s="15" t="s">
        <v>383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16" t="s">
        <v>384</v>
      </c>
      <c r="B145" s="16" t="s">
        <v>384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15" t="s">
        <v>385</v>
      </c>
      <c r="B146" s="15" t="s">
        <v>386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16" t="s">
        <v>387</v>
      </c>
      <c r="B147" s="16" t="s">
        <v>388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15" t="s">
        <v>389</v>
      </c>
      <c r="B148" s="15" t="s">
        <v>390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16" t="s">
        <v>391</v>
      </c>
      <c r="B149" s="16" t="s">
        <v>197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15" t="s">
        <v>392</v>
      </c>
      <c r="B150" s="15" t="s">
        <v>393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16" t="s">
        <v>394</v>
      </c>
      <c r="B151" s="16" t="s">
        <v>395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15" t="s">
        <v>396</v>
      </c>
      <c r="B152" s="15" t="s">
        <v>397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16" t="s">
        <v>398</v>
      </c>
      <c r="B153" s="16" t="s">
        <v>399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15" t="s">
        <v>400</v>
      </c>
      <c r="B154" s="15" t="s">
        <v>401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16" t="s">
        <v>402</v>
      </c>
      <c r="B155" s="16" t="s">
        <v>403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15" t="s">
        <v>404</v>
      </c>
      <c r="B156" s="15" t="s">
        <v>405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16" t="s">
        <v>406</v>
      </c>
      <c r="B157" s="16" t="s">
        <v>407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15" t="s">
        <v>408</v>
      </c>
      <c r="B158" s="15" t="s">
        <v>409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16" t="s">
        <v>410</v>
      </c>
      <c r="B159" s="16" t="s">
        <v>411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15" t="s">
        <v>412</v>
      </c>
      <c r="B160" s="15" t="s">
        <v>413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16" t="s">
        <v>414</v>
      </c>
      <c r="B161" s="16" t="s">
        <v>415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15" t="s">
        <v>416</v>
      </c>
      <c r="B162" s="15" t="s">
        <v>417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16" t="s">
        <v>418</v>
      </c>
      <c r="B163" s="16" t="s">
        <v>419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15" t="s">
        <v>420</v>
      </c>
      <c r="B164" s="15" t="s">
        <v>421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16" t="s">
        <v>422</v>
      </c>
      <c r="B165" s="16" t="s">
        <v>423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15" t="s">
        <v>424</v>
      </c>
      <c r="B166" s="15" t="s">
        <v>425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16" t="s">
        <v>426</v>
      </c>
      <c r="B167" s="16" t="s">
        <v>427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15" t="s">
        <v>428</v>
      </c>
      <c r="B168" s="15" t="s">
        <v>429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16" t="s">
        <v>430</v>
      </c>
      <c r="B169" s="16" t="s">
        <v>431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15" t="s">
        <v>432</v>
      </c>
      <c r="B170" s="15" t="s">
        <v>433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16" t="s">
        <v>434</v>
      </c>
      <c r="B171" s="16" t="s">
        <v>435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15" t="s">
        <v>436</v>
      </c>
      <c r="B172" s="15" t="s">
        <v>230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16" t="s">
        <v>111</v>
      </c>
      <c r="B173" s="16" t="s">
        <v>288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15" t="s">
        <v>437</v>
      </c>
      <c r="B174" s="15" t="s">
        <v>438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16" t="s">
        <v>439</v>
      </c>
      <c r="B175" s="16" t="s">
        <v>440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15" t="s">
        <v>441</v>
      </c>
      <c r="B176" s="15" t="s">
        <v>442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16" t="s">
        <v>443</v>
      </c>
      <c r="B177" s="16" t="s">
        <v>444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15" t="s">
        <v>445</v>
      </c>
      <c r="B178" s="15" t="s">
        <v>446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16" t="s">
        <v>447</v>
      </c>
      <c r="B179" s="16" t="s">
        <v>448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15" t="s">
        <v>449</v>
      </c>
      <c r="B180" s="15" t="s">
        <v>324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16" t="s">
        <v>450</v>
      </c>
      <c r="B181" s="16" t="s">
        <v>451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15" t="s">
        <v>452</v>
      </c>
      <c r="B182" s="15" t="s">
        <v>453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16" t="s">
        <v>454</v>
      </c>
      <c r="B183" s="16" t="s">
        <v>455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15" t="s">
        <v>456</v>
      </c>
      <c r="B184" s="15" t="s">
        <v>457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>
      <c r="A185" s="16" t="s">
        <v>458</v>
      </c>
      <c r="B185" s="16" t="s">
        <v>459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>
      <c r="A186" s="15" t="s">
        <v>460</v>
      </c>
      <c r="B186" s="15" t="s">
        <v>461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>
      <c r="A187" s="16" t="s">
        <v>462</v>
      </c>
      <c r="B187" s="16" t="s">
        <v>463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>
      <c r="A188" s="15" t="s">
        <v>464</v>
      </c>
      <c r="B188" s="15" t="s">
        <v>465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>
      <c r="A189" s="16" t="s">
        <v>466</v>
      </c>
      <c r="B189" s="16" t="s">
        <v>467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>
      <c r="A190" s="15" t="s">
        <v>468</v>
      </c>
      <c r="B190" s="15" t="s">
        <v>469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>
      <c r="A191" s="16" t="s">
        <v>470</v>
      </c>
      <c r="B191" s="16" t="s">
        <v>347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>
      <c r="A192" s="15" t="s">
        <v>471</v>
      </c>
      <c r="B192" s="15" t="s">
        <v>381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>
      <c r="A193" s="16" t="s">
        <v>472</v>
      </c>
      <c r="B193" s="16" t="s">
        <v>473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>
      <c r="A194" s="15" t="s">
        <v>474</v>
      </c>
      <c r="B194" s="15" t="s">
        <v>475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>
      <c r="A195" s="16" t="s">
        <v>476</v>
      </c>
      <c r="B195" s="16" t="s">
        <v>477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>
      <c r="A196" s="15" t="s">
        <v>478</v>
      </c>
      <c r="B196" s="15" t="s">
        <v>479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>
      <c r="A197" s="16" t="s">
        <v>480</v>
      </c>
      <c r="B197" s="16" t="s">
        <v>481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>
      <c r="A198" s="15" t="s">
        <v>482</v>
      </c>
      <c r="B198" s="15" t="s">
        <v>483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>
      <c r="A199" s="16" t="s">
        <v>484</v>
      </c>
      <c r="B199" s="16" t="s">
        <v>485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>
      <c r="A200" s="15" t="s">
        <v>486</v>
      </c>
      <c r="B200" s="15" t="s">
        <v>487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>
      <c r="A201" s="16" t="s">
        <v>488</v>
      </c>
      <c r="B201" s="16" t="s">
        <v>489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>
      <c r="A202" s="15" t="s">
        <v>490</v>
      </c>
      <c r="B202" s="15" t="s">
        <v>491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>
      <c r="A203" s="16" t="s">
        <v>492</v>
      </c>
      <c r="B203" s="16" t="s">
        <v>493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>
      <c r="A204" s="15" t="s">
        <v>494</v>
      </c>
      <c r="B204" s="15" t="s">
        <v>495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>
      <c r="A205" s="16" t="s">
        <v>496</v>
      </c>
      <c r="B205" s="16" t="s">
        <v>497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>
      <c r="A206" s="15" t="s">
        <v>498</v>
      </c>
      <c r="B206" s="15" t="s">
        <v>499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>
      <c r="A207" s="16" t="s">
        <v>500</v>
      </c>
      <c r="B207" s="16" t="s">
        <v>501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>
      <c r="A208" s="15" t="s">
        <v>502</v>
      </c>
      <c r="B208" s="15" t="s">
        <v>205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>
      <c r="A209" s="16" t="s">
        <v>503</v>
      </c>
      <c r="B209" s="16" t="s">
        <v>504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>
      <c r="A210" s="15" t="s">
        <v>505</v>
      </c>
      <c r="B210" s="15" t="s">
        <v>506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>
      <c r="A211" s="16" t="s">
        <v>507</v>
      </c>
      <c r="B211" s="16" t="s">
        <v>508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>
      <c r="A212" s="15" t="s">
        <v>509</v>
      </c>
      <c r="B212" s="15" t="s">
        <v>510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>
      <c r="A213" s="16" t="s">
        <v>511</v>
      </c>
      <c r="B213" s="16" t="s">
        <v>512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>
      <c r="A214" s="15" t="s">
        <v>513</v>
      </c>
      <c r="B214" s="15" t="s">
        <v>514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>
      <c r="A215" s="16" t="s">
        <v>515</v>
      </c>
      <c r="B215" s="16" t="s">
        <v>238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>
      <c r="A216" s="15" t="s">
        <v>516</v>
      </c>
      <c r="B216" s="15" t="s">
        <v>517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>
      <c r="A217" s="16" t="s">
        <v>518</v>
      </c>
      <c r="B217" s="16" t="s">
        <v>519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>
      <c r="A218" s="15" t="s">
        <v>520</v>
      </c>
      <c r="B218" s="15" t="s">
        <v>521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>
      <c r="A219" s="16" t="s">
        <v>522</v>
      </c>
      <c r="B219" s="16" t="s">
        <v>196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>
      <c r="A220" s="15" t="s">
        <v>523</v>
      </c>
      <c r="B220" s="15" t="s">
        <v>524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>
      <c r="A221" s="16" t="s">
        <v>525</v>
      </c>
      <c r="B221" s="16" t="s">
        <v>526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>
      <c r="A222" s="15" t="s">
        <v>525</v>
      </c>
      <c r="B222" s="15" t="s">
        <v>527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>
      <c r="A223" s="16" t="s">
        <v>528</v>
      </c>
      <c r="B223" s="16" t="s">
        <v>529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>
      <c r="A224" s="15" t="s">
        <v>530</v>
      </c>
      <c r="B224" s="15" t="s">
        <v>531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>
      <c r="A225" s="16" t="s">
        <v>532</v>
      </c>
      <c r="B225" s="16" t="s">
        <v>533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>
      <c r="A226" s="15" t="s">
        <v>534</v>
      </c>
      <c r="B226" s="15" t="s">
        <v>535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>
      <c r="A227" s="16" t="s">
        <v>536</v>
      </c>
      <c r="B227" s="16" t="s">
        <v>537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>
      <c r="A228" s="15" t="s">
        <v>538</v>
      </c>
      <c r="B228" s="15" t="s">
        <v>539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>
      <c r="A229" s="16" t="s">
        <v>540</v>
      </c>
      <c r="B229" s="16" t="s">
        <v>541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>
      <c r="A230" s="15" t="s">
        <v>542</v>
      </c>
      <c r="B230" s="15" t="s">
        <v>539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>
      <c r="A231" s="16" t="s">
        <v>543</v>
      </c>
      <c r="B231" s="16" t="s">
        <v>544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>
      <c r="A232" s="15" t="s">
        <v>545</v>
      </c>
      <c r="B232" s="15" t="s">
        <v>546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>
      <c r="A233" s="16" t="s">
        <v>547</v>
      </c>
      <c r="B233" s="16" t="s">
        <v>548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>
      <c r="A234" s="15" t="s">
        <v>549</v>
      </c>
      <c r="B234" s="15" t="s">
        <v>550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>
      <c r="A235" s="16" t="s">
        <v>551</v>
      </c>
      <c r="B235" s="16" t="s">
        <v>512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>
      <c r="A236" s="15" t="s">
        <v>552</v>
      </c>
      <c r="B236" s="15" t="s">
        <v>553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>
      <c r="A237" s="16" t="s">
        <v>554</v>
      </c>
      <c r="B237" s="16" t="s">
        <v>555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>
      <c r="A238" s="15" t="s">
        <v>556</v>
      </c>
      <c r="B238" s="15" t="s">
        <v>236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>
      <c r="A239" s="16" t="s">
        <v>557</v>
      </c>
      <c r="B239" s="16" t="s">
        <v>558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>
      <c r="A240" s="15" t="s">
        <v>559</v>
      </c>
      <c r="B240" s="15" t="s">
        <v>529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>
      <c r="A241" s="16" t="s">
        <v>560</v>
      </c>
      <c r="B241" s="16" t="s">
        <v>561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>
      <c r="A242" s="15" t="s">
        <v>562</v>
      </c>
      <c r="B242" s="15" t="s">
        <v>563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>
      <c r="A243" s="16" t="s">
        <v>564</v>
      </c>
      <c r="B243" s="16" t="s">
        <v>565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>
      <c r="A244" s="15" t="s">
        <v>566</v>
      </c>
      <c r="B244" s="15" t="s">
        <v>255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>
      <c r="A245" s="16" t="s">
        <v>567</v>
      </c>
      <c r="B245" s="16" t="s">
        <v>568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>
      <c r="A246" s="15" t="s">
        <v>569</v>
      </c>
      <c r="B246" s="15" t="s">
        <v>483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>
      <c r="A247" s="16" t="s">
        <v>570</v>
      </c>
      <c r="B247" s="16" t="s">
        <v>571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>
      <c r="A248" s="15" t="s">
        <v>572</v>
      </c>
      <c r="B248" s="15" t="s">
        <v>573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>
      <c r="A249" s="16" t="s">
        <v>574</v>
      </c>
      <c r="B249" s="16" t="s">
        <v>575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>
      <c r="A250" s="15" t="s">
        <v>576</v>
      </c>
      <c r="B250" s="15" t="s">
        <v>577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>
      <c r="A251" s="16" t="s">
        <v>578</v>
      </c>
      <c r="B251" s="16" t="s">
        <v>579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>
      <c r="A252" s="15" t="s">
        <v>580</v>
      </c>
      <c r="B252" s="15" t="s">
        <v>330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>
      <c r="A253" s="16" t="s">
        <v>581</v>
      </c>
      <c r="B253" s="16" t="s">
        <v>582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>
      <c r="A254" s="15" t="s">
        <v>583</v>
      </c>
      <c r="B254" s="15" t="s">
        <v>584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>
      <c r="A255" s="16" t="s">
        <v>585</v>
      </c>
      <c r="B255" s="16" t="s">
        <v>586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>
      <c r="A256" s="15" t="s">
        <v>587</v>
      </c>
      <c r="B256" s="15" t="s">
        <v>273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>
      <c r="A257" s="16" t="s">
        <v>588</v>
      </c>
      <c r="B257" s="16" t="s">
        <v>304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>
      <c r="A258" s="15" t="s">
        <v>589</v>
      </c>
      <c r="B258" s="15" t="s">
        <v>590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>
      <c r="A259" s="16" t="s">
        <v>591</v>
      </c>
      <c r="B259" s="16" t="s">
        <v>592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>
      <c r="A260" s="15" t="s">
        <v>593</v>
      </c>
      <c r="B260" s="15" t="s">
        <v>584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>
      <c r="A261" s="16" t="s">
        <v>594</v>
      </c>
      <c r="B261" s="16" t="s">
        <v>595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>
      <c r="A262" s="15" t="s">
        <v>596</v>
      </c>
      <c r="B262" s="15" t="s">
        <v>597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>
      <c r="A263" s="16" t="s">
        <v>598</v>
      </c>
      <c r="B263" s="16" t="s">
        <v>599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>
      <c r="A264" s="15" t="s">
        <v>600</v>
      </c>
      <c r="B264" s="15" t="s">
        <v>601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>
      <c r="A265" s="16" t="s">
        <v>602</v>
      </c>
      <c r="B265" s="16" t="s">
        <v>603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>
      <c r="A266" s="15" t="s">
        <v>604</v>
      </c>
      <c r="B266" s="15" t="s">
        <v>605</v>
      </c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>
      <c r="A267" s="16" t="s">
        <v>606</v>
      </c>
      <c r="B267" s="16" t="s">
        <v>607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>
      <c r="A268" s="15" t="s">
        <v>608</v>
      </c>
      <c r="B268" s="15" t="s">
        <v>508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>
      <c r="A269" s="16" t="s">
        <v>609</v>
      </c>
      <c r="B269" s="16" t="s">
        <v>610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>
      <c r="A270" s="15" t="s">
        <v>611</v>
      </c>
      <c r="B270" s="15" t="s">
        <v>610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>
      <c r="A271" s="16" t="s">
        <v>612</v>
      </c>
      <c r="B271" s="16" t="s">
        <v>613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>
      <c r="A272" s="15" t="s">
        <v>614</v>
      </c>
      <c r="B272" s="15" t="s">
        <v>615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>
      <c r="A273" s="16" t="s">
        <v>616</v>
      </c>
      <c r="B273" s="16" t="s">
        <v>617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>
      <c r="A274" s="15" t="s">
        <v>618</v>
      </c>
      <c r="B274" s="15" t="s">
        <v>619</v>
      </c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>
      <c r="A275" s="16" t="s">
        <v>620</v>
      </c>
      <c r="B275" s="16" t="s">
        <v>621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>
      <c r="A276" s="15" t="s">
        <v>622</v>
      </c>
      <c r="B276" s="15" t="s">
        <v>623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>
      <c r="A277" s="16" t="s">
        <v>624</v>
      </c>
      <c r="B277" s="16" t="s">
        <v>625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>
      <c r="A278" s="15" t="s">
        <v>626</v>
      </c>
      <c r="B278" s="15" t="s">
        <v>627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>
      <c r="A279" s="16" t="s">
        <v>628</v>
      </c>
      <c r="B279" s="16" t="s">
        <v>625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>
      <c r="A280" s="15" t="s">
        <v>629</v>
      </c>
      <c r="B280" s="15" t="s">
        <v>489</v>
      </c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>
      <c r="A281" s="16" t="s">
        <v>630</v>
      </c>
      <c r="B281" s="16" t="s">
        <v>631</v>
      </c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>
      <c r="A282" s="15" t="s">
        <v>632</v>
      </c>
      <c r="B282" s="15" t="s">
        <v>625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>
      <c r="A283" s="16" t="s">
        <v>633</v>
      </c>
      <c r="B283" s="16" t="s">
        <v>634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>
      <c r="A284" s="15" t="s">
        <v>635</v>
      </c>
      <c r="B284" s="15" t="s">
        <v>367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>
      <c r="A285" s="16" t="s">
        <v>636</v>
      </c>
      <c r="B285" s="16" t="s">
        <v>637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>
      <c r="A286" s="15" t="s">
        <v>638</v>
      </c>
      <c r="B286" s="15" t="s">
        <v>599</v>
      </c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>
      <c r="A287" s="16" t="s">
        <v>639</v>
      </c>
      <c r="B287" s="16" t="s">
        <v>575</v>
      </c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>
      <c r="A288" s="15" t="s">
        <v>640</v>
      </c>
      <c r="B288" s="15" t="s">
        <v>641</v>
      </c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>
      <c r="A289" s="16" t="s">
        <v>642</v>
      </c>
      <c r="B289" s="16" t="s">
        <v>643</v>
      </c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>
      <c r="A290" s="15" t="s">
        <v>644</v>
      </c>
      <c r="B290" s="15" t="s">
        <v>645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>
      <c r="A291" s="16" t="s">
        <v>646</v>
      </c>
      <c r="B291" s="16" t="s">
        <v>647</v>
      </c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>
      <c r="A292" s="15" t="s">
        <v>648</v>
      </c>
      <c r="B292" s="15" t="s">
        <v>649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>
      <c r="A293" s="16" t="s">
        <v>650</v>
      </c>
      <c r="B293" s="16" t="s">
        <v>651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>
      <c r="A294" s="15" t="s">
        <v>652</v>
      </c>
      <c r="B294" s="15" t="s">
        <v>653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>
      <c r="A295" s="16" t="s">
        <v>654</v>
      </c>
      <c r="B295" s="16" t="s">
        <v>655</v>
      </c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>
      <c r="A296" s="15" t="s">
        <v>656</v>
      </c>
      <c r="B296" s="15" t="s">
        <v>657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>
      <c r="A297" s="16" t="s">
        <v>658</v>
      </c>
      <c r="B297" s="16" t="s">
        <v>659</v>
      </c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>
      <c r="A298" s="15" t="s">
        <v>660</v>
      </c>
      <c r="B298" s="15" t="s">
        <v>661</v>
      </c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>
      <c r="A299" s="16" t="s">
        <v>662</v>
      </c>
      <c r="B299" s="16" t="s">
        <v>663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>
      <c r="A300" s="15" t="s">
        <v>664</v>
      </c>
      <c r="B300" s="15" t="s">
        <v>665</v>
      </c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>
      <c r="A301" s="16" t="s">
        <v>666</v>
      </c>
      <c r="B301" s="16" t="s">
        <v>667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>
      <c r="A302" s="15" t="s">
        <v>668</v>
      </c>
      <c r="B302" s="15" t="s">
        <v>669</v>
      </c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>
      <c r="A303" s="16" t="s">
        <v>670</v>
      </c>
      <c r="B303" s="16" t="s">
        <v>356</v>
      </c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>
      <c r="A304" s="15" t="s">
        <v>671</v>
      </c>
      <c r="B304" s="15" t="s">
        <v>672</v>
      </c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>
      <c r="A305" s="16" t="s">
        <v>673</v>
      </c>
      <c r="B305" s="16" t="s">
        <v>674</v>
      </c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>
      <c r="A306" s="15" t="s">
        <v>675</v>
      </c>
      <c r="B306" s="15" t="s">
        <v>676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>
      <c r="A307" s="16" t="s">
        <v>677</v>
      </c>
      <c r="B307" s="16" t="s">
        <v>678</v>
      </c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>
      <c r="A308" s="15" t="s">
        <v>679</v>
      </c>
      <c r="B308" s="15" t="s">
        <v>680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>
      <c r="A309" s="16" t="s">
        <v>681</v>
      </c>
      <c r="B309" s="16" t="s">
        <v>397</v>
      </c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>
      <c r="A310" s="15" t="s">
        <v>682</v>
      </c>
      <c r="B310" s="15" t="s">
        <v>683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>
      <c r="A311" s="16" t="s">
        <v>684</v>
      </c>
      <c r="B311" s="16" t="s">
        <v>641</v>
      </c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>
      <c r="A312" s="15" t="s">
        <v>685</v>
      </c>
      <c r="B312" s="15" t="s">
        <v>686</v>
      </c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>
      <c r="A313" s="16" t="s">
        <v>687</v>
      </c>
      <c r="B313" s="16" t="s">
        <v>647</v>
      </c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>
      <c r="A314" s="15" t="s">
        <v>688</v>
      </c>
      <c r="B314" s="15" t="s">
        <v>590</v>
      </c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>
      <c r="A315" s="16" t="s">
        <v>689</v>
      </c>
      <c r="B315" s="16" t="s">
        <v>690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>
      <c r="A316" s="15" t="s">
        <v>691</v>
      </c>
      <c r="B316" s="15" t="s">
        <v>692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>
      <c r="A317" s="16" t="s">
        <v>693</v>
      </c>
      <c r="B317" s="16" t="s">
        <v>694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>
      <c r="A318" s="15" t="s">
        <v>695</v>
      </c>
      <c r="B318" s="15" t="s">
        <v>696</v>
      </c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>
      <c r="A319" s="16" t="s">
        <v>697</v>
      </c>
      <c r="B319" s="16" t="s">
        <v>698</v>
      </c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>
      <c r="A320" s="15" t="s">
        <v>699</v>
      </c>
      <c r="B320" s="15" t="s">
        <v>700</v>
      </c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>
      <c r="A321" s="16" t="s">
        <v>701</v>
      </c>
      <c r="B321" s="16" t="s">
        <v>634</v>
      </c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>
      <c r="A322" s="15" t="s">
        <v>702</v>
      </c>
      <c r="B322" s="15" t="s">
        <v>703</v>
      </c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>
      <c r="A323" s="16" t="s">
        <v>704</v>
      </c>
      <c r="B323" s="16" t="s">
        <v>705</v>
      </c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>
      <c r="A324" s="15" t="s">
        <v>706</v>
      </c>
      <c r="B324" s="15" t="s">
        <v>707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>
      <c r="A325" s="16" t="s">
        <v>708</v>
      </c>
      <c r="B325" s="16" t="s">
        <v>709</v>
      </c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>
      <c r="A326" s="15" t="s">
        <v>710</v>
      </c>
      <c r="B326" s="15" t="s">
        <v>655</v>
      </c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>
      <c r="A327" s="16" t="s">
        <v>711</v>
      </c>
      <c r="B327" s="16" t="s">
        <v>413</v>
      </c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>
      <c r="A328" s="15" t="s">
        <v>712</v>
      </c>
      <c r="B328" s="15" t="s">
        <v>713</v>
      </c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>
      <c r="A329" s="16" t="s">
        <v>714</v>
      </c>
      <c r="B329" s="16" t="s">
        <v>615</v>
      </c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>
      <c r="A330" s="15" t="s">
        <v>715</v>
      </c>
      <c r="B330" s="15" t="s">
        <v>716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>
      <c r="A331" s="16" t="s">
        <v>717</v>
      </c>
      <c r="B331" s="16" t="s">
        <v>718</v>
      </c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>
      <c r="A332" s="15" t="s">
        <v>719</v>
      </c>
      <c r="B332" s="15" t="s">
        <v>720</v>
      </c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>
      <c r="A333" s="16" t="s">
        <v>721</v>
      </c>
      <c r="B333" s="16" t="s">
        <v>722</v>
      </c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>
      <c r="A334" s="15" t="s">
        <v>723</v>
      </c>
      <c r="B334" s="15" t="s">
        <v>724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>
      <c r="A335" s="16" t="s">
        <v>725</v>
      </c>
      <c r="B335" s="16" t="s">
        <v>617</v>
      </c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>
      <c r="A336" s="15" t="s">
        <v>726</v>
      </c>
      <c r="B336" s="15" t="s">
        <v>727</v>
      </c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>
      <c r="A337" s="16" t="s">
        <v>728</v>
      </c>
      <c r="B337" s="16" t="s">
        <v>643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>
      <c r="A338" s="15" t="s">
        <v>729</v>
      </c>
      <c r="B338" s="15" t="s">
        <v>730</v>
      </c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>
      <c r="A339" s="16" t="s">
        <v>731</v>
      </c>
      <c r="B339" s="16" t="s">
        <v>732</v>
      </c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>
      <c r="A340" s="15" t="s">
        <v>733</v>
      </c>
      <c r="B340" s="15" t="s">
        <v>734</v>
      </c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>
      <c r="A341" s="16" t="s">
        <v>735</v>
      </c>
      <c r="B341" s="16" t="s">
        <v>703</v>
      </c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>
      <c r="A342" s="15" t="s">
        <v>736</v>
      </c>
      <c r="B342" s="15" t="s">
        <v>571</v>
      </c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>
      <c r="A343" s="16" t="s">
        <v>737</v>
      </c>
      <c r="B343" s="16" t="s">
        <v>674</v>
      </c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>
      <c r="A344" s="15" t="s">
        <v>738</v>
      </c>
      <c r="B344" s="15" t="s">
        <v>730</v>
      </c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>
      <c r="A345" s="16" t="s">
        <v>739</v>
      </c>
      <c r="B345" s="16" t="s">
        <v>740</v>
      </c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>
      <c r="A346" s="15" t="s">
        <v>741</v>
      </c>
      <c r="B346" s="15" t="s">
        <v>742</v>
      </c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>
      <c r="A347" s="16" t="s">
        <v>743</v>
      </c>
      <c r="B347" s="16" t="s">
        <v>744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>
      <c r="A348" s="15" t="s">
        <v>745</v>
      </c>
      <c r="B348" s="15" t="s">
        <v>619</v>
      </c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>
      <c r="A349" s="16" t="s">
        <v>746</v>
      </c>
      <c r="B349" s="16" t="s">
        <v>690</v>
      </c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>
      <c r="A350" s="15" t="s">
        <v>747</v>
      </c>
      <c r="B350" s="15" t="s">
        <v>724</v>
      </c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>
      <c r="A351" s="16" t="s">
        <v>748</v>
      </c>
      <c r="B351" s="16" t="s">
        <v>749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>
      <c r="A352" s="15" t="s">
        <v>750</v>
      </c>
      <c r="B352" s="15" t="s">
        <v>751</v>
      </c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>
      <c r="A353" s="16" t="s">
        <v>752</v>
      </c>
      <c r="B353" s="16" t="s">
        <v>209</v>
      </c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>
      <c r="A354" s="15" t="s">
        <v>753</v>
      </c>
      <c r="B354" s="15" t="s">
        <v>716</v>
      </c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>
      <c r="A355" s="16" t="s">
        <v>754</v>
      </c>
      <c r="B355" s="16" t="s">
        <v>548</v>
      </c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>
      <c r="A356" s="15" t="s">
        <v>755</v>
      </c>
      <c r="B356" s="15" t="s">
        <v>521</v>
      </c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>
      <c r="A357" s="16" t="s">
        <v>756</v>
      </c>
      <c r="B357" s="16" t="s">
        <v>325</v>
      </c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>
      <c r="A358" s="15" t="s">
        <v>757</v>
      </c>
      <c r="B358" s="15" t="s">
        <v>758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>
      <c r="A359" s="16" t="s">
        <v>759</v>
      </c>
      <c r="B359" s="16" t="s">
        <v>760</v>
      </c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>
      <c r="A360" s="15" t="s">
        <v>761</v>
      </c>
      <c r="B360" s="15" t="s">
        <v>762</v>
      </c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>
      <c r="A361" s="16" t="s">
        <v>763</v>
      </c>
      <c r="B361" s="16" t="s">
        <v>764</v>
      </c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>
      <c r="A362" s="15" t="s">
        <v>765</v>
      </c>
      <c r="B362" s="15" t="s">
        <v>709</v>
      </c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>
      <c r="A363" s="16" t="s">
        <v>766</v>
      </c>
      <c r="B363" s="16" t="s">
        <v>676</v>
      </c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>
      <c r="A364" s="15" t="s">
        <v>767</v>
      </c>
      <c r="B364" s="15" t="s">
        <v>659</v>
      </c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>
      <c r="A365" s="16" t="s">
        <v>768</v>
      </c>
      <c r="B365" s="16" t="s">
        <v>769</v>
      </c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>
      <c r="A366" s="15" t="s">
        <v>770</v>
      </c>
      <c r="B366" s="15" t="s">
        <v>744</v>
      </c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>
      <c r="A367" s="16" t="s">
        <v>771</v>
      </c>
      <c r="B367" s="16" t="s">
        <v>772</v>
      </c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>
      <c r="A368" s="15" t="s">
        <v>773</v>
      </c>
      <c r="B368" s="15" t="s">
        <v>774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>
      <c r="A369" s="16" t="s">
        <v>775</v>
      </c>
      <c r="B369" s="16" t="s">
        <v>776</v>
      </c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>
      <c r="A370" s="15" t="s">
        <v>777</v>
      </c>
      <c r="B370" s="15" t="s">
        <v>778</v>
      </c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>
      <c r="A371" s="16" t="s">
        <v>779</v>
      </c>
      <c r="B371" s="16" t="s">
        <v>772</v>
      </c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>
      <c r="A372" s="15" t="s">
        <v>780</v>
      </c>
      <c r="B372" s="15" t="s">
        <v>781</v>
      </c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>
      <c r="A373" s="16" t="s">
        <v>782</v>
      </c>
      <c r="B373" s="16" t="s">
        <v>680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>
      <c r="A374" s="15" t="s">
        <v>783</v>
      </c>
      <c r="B374" s="15" t="s">
        <v>784</v>
      </c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>
      <c r="A375" s="16" t="s">
        <v>785</v>
      </c>
      <c r="B375" s="16" t="s">
        <v>786</v>
      </c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>
      <c r="A376" s="15" t="s">
        <v>787</v>
      </c>
      <c r="B376" s="15" t="s">
        <v>788</v>
      </c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>
      <c r="A377" s="16" t="s">
        <v>789</v>
      </c>
      <c r="B377" s="16" t="s">
        <v>786</v>
      </c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>
      <c r="A378" s="15" t="s">
        <v>790</v>
      </c>
      <c r="B378" s="15" t="s">
        <v>791</v>
      </c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>
      <c r="A379" s="16" t="s">
        <v>792</v>
      </c>
      <c r="B379" s="16" t="s">
        <v>508</v>
      </c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>
      <c r="A380" s="15" t="s">
        <v>793</v>
      </c>
      <c r="B380" s="15" t="s">
        <v>683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>
      <c r="A381" s="16" t="s">
        <v>794</v>
      </c>
      <c r="B381" s="16" t="s">
        <v>795</v>
      </c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>
      <c r="A382" s="15" t="s">
        <v>796</v>
      </c>
      <c r="B382" s="15" t="s">
        <v>797</v>
      </c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>
      <c r="A383" s="16" t="s">
        <v>798</v>
      </c>
      <c r="B383" s="16" t="s">
        <v>744</v>
      </c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>
      <c r="A384" s="15" t="s">
        <v>799</v>
      </c>
      <c r="B384" s="15" t="s">
        <v>527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>
      <c r="A385" s="16" t="s">
        <v>799</v>
      </c>
      <c r="B385" s="16" t="s">
        <v>526</v>
      </c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>
      <c r="A386" s="15" t="s">
        <v>800</v>
      </c>
      <c r="B386" s="15" t="s">
        <v>801</v>
      </c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>
      <c r="A387" s="16" t="s">
        <v>802</v>
      </c>
      <c r="B387" s="16" t="s">
        <v>751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>
      <c r="A388" s="15" t="s">
        <v>803</v>
      </c>
      <c r="B388" s="15" t="s">
        <v>659</v>
      </c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>
      <c r="A389" s="16" t="s">
        <v>804</v>
      </c>
      <c r="B389" s="16" t="s">
        <v>805</v>
      </c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>
      <c r="A390" s="15" t="s">
        <v>806</v>
      </c>
      <c r="B390" s="15" t="s">
        <v>807</v>
      </c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>
      <c r="A391" s="16" t="s">
        <v>808</v>
      </c>
      <c r="B391" s="16" t="s">
        <v>657</v>
      </c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>
      <c r="A392" s="15" t="s">
        <v>809</v>
      </c>
      <c r="B392" s="15" t="s">
        <v>778</v>
      </c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>
      <c r="A393" s="16" t="s">
        <v>810</v>
      </c>
      <c r="B393" s="16" t="s">
        <v>657</v>
      </c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>
      <c r="A394" s="15" t="s">
        <v>811</v>
      </c>
      <c r="B394" s="15" t="s">
        <v>812</v>
      </c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>
      <c r="A395" s="16" t="s">
        <v>813</v>
      </c>
      <c r="B395" s="16" t="s">
        <v>740</v>
      </c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>
      <c r="A396" s="15" t="s">
        <v>814</v>
      </c>
      <c r="B396" s="15" t="s">
        <v>815</v>
      </c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>
      <c r="A397" s="16" t="s">
        <v>816</v>
      </c>
      <c r="B397" s="16" t="s">
        <v>817</v>
      </c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>
      <c r="A398" s="15" t="s">
        <v>818</v>
      </c>
      <c r="B398" s="15" t="s">
        <v>778</v>
      </c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>
      <c r="A399" s="16" t="s">
        <v>819</v>
      </c>
      <c r="B399" s="16" t="s">
        <v>807</v>
      </c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>
      <c r="A400" s="15" t="s">
        <v>820</v>
      </c>
      <c r="B400" s="15" t="s">
        <v>657</v>
      </c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>
      <c r="A401" s="16" t="s">
        <v>821</v>
      </c>
      <c r="B401" s="16" t="s">
        <v>788</v>
      </c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>
      <c r="A402" s="15" t="s">
        <v>822</v>
      </c>
      <c r="B402" s="15" t="s">
        <v>823</v>
      </c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>
      <c r="A403" s="16" t="s">
        <v>824</v>
      </c>
      <c r="B403" s="16" t="s">
        <v>713</v>
      </c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>
      <c r="A404" s="15" t="s">
        <v>825</v>
      </c>
      <c r="B404" s="15" t="s">
        <v>801</v>
      </c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>
      <c r="A405" s="16" t="s">
        <v>826</v>
      </c>
      <c r="B405" s="16" t="s">
        <v>827</v>
      </c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>
      <c r="A406" s="15" t="s">
        <v>828</v>
      </c>
      <c r="B406" s="15" t="s">
        <v>829</v>
      </c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>
      <c r="A407" s="16" t="s">
        <v>830</v>
      </c>
      <c r="B407" s="16" t="s">
        <v>288</v>
      </c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>
      <c r="A408" s="15" t="s">
        <v>831</v>
      </c>
      <c r="B408" s="15" t="s">
        <v>744</v>
      </c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>
      <c r="A409" s="16" t="s">
        <v>832</v>
      </c>
      <c r="B409" s="16" t="s">
        <v>827</v>
      </c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>
      <c r="A410" s="15" t="s">
        <v>833</v>
      </c>
      <c r="B410" s="15" t="s">
        <v>827</v>
      </c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>
      <c r="A411" s="16" t="s">
        <v>834</v>
      </c>
      <c r="B411" s="16" t="s">
        <v>304</v>
      </c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>
      <c r="A412" s="15" t="s">
        <v>835</v>
      </c>
      <c r="B412" s="15" t="s">
        <v>188</v>
      </c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>
      <c r="A413" s="16" t="s">
        <v>836</v>
      </c>
      <c r="B413" s="16" t="s">
        <v>837</v>
      </c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>
      <c r="A414" s="15" t="s">
        <v>838</v>
      </c>
      <c r="B414" s="15" t="s">
        <v>839</v>
      </c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>
      <c r="A415" s="16" t="s">
        <v>840</v>
      </c>
      <c r="B415" s="16" t="s">
        <v>707</v>
      </c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>
      <c r="A416" s="15" t="s">
        <v>841</v>
      </c>
      <c r="B416" s="15" t="s">
        <v>669</v>
      </c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>
      <c r="A417" s="16" t="s">
        <v>842</v>
      </c>
      <c r="B417" s="16" t="s">
        <v>720</v>
      </c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>
      <c r="A418" s="15" t="s">
        <v>843</v>
      </c>
      <c r="B418" s="15" t="s">
        <v>839</v>
      </c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>
      <c r="A419" s="16" t="s">
        <v>844</v>
      </c>
      <c r="B419" s="16" t="s">
        <v>845</v>
      </c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>
      <c r="A420" s="15" t="s">
        <v>846</v>
      </c>
      <c r="B420" s="15" t="s">
        <v>367</v>
      </c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>
      <c r="A421" s="16" t="s">
        <v>847</v>
      </c>
      <c r="B421" s="16" t="s">
        <v>829</v>
      </c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>
      <c r="A422" s="15" t="s">
        <v>848</v>
      </c>
      <c r="B422" s="15" t="s">
        <v>744</v>
      </c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>
      <c r="A423" s="16" t="s">
        <v>849</v>
      </c>
      <c r="B423" s="16" t="s">
        <v>850</v>
      </c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>
      <c r="A424" s="15" t="s">
        <v>851</v>
      </c>
      <c r="B424" s="15" t="s">
        <v>852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>
      <c r="A425" s="16" t="s">
        <v>853</v>
      </c>
      <c r="B425" s="16" t="s">
        <v>852</v>
      </c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>
      <c r="A426" s="15" t="s">
        <v>854</v>
      </c>
      <c r="B426" s="15" t="s">
        <v>805</v>
      </c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>
      <c r="A427" s="16" t="s">
        <v>855</v>
      </c>
      <c r="B427" s="16" t="s">
        <v>643</v>
      </c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>
      <c r="A428" s="15" t="s">
        <v>856</v>
      </c>
      <c r="B428" s="15" t="s">
        <v>857</v>
      </c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>
      <c r="A429" s="16" t="s">
        <v>858</v>
      </c>
      <c r="B429" s="16" t="s">
        <v>859</v>
      </c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>
      <c r="A430" s="15" t="s">
        <v>860</v>
      </c>
      <c r="B430" s="15" t="s">
        <v>744</v>
      </c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>
      <c r="A431" s="16" t="s">
        <v>861</v>
      </c>
      <c r="B431" s="16" t="s">
        <v>862</v>
      </c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>
      <c r="A432" s="15" t="s">
        <v>863</v>
      </c>
      <c r="B432" s="15" t="s">
        <v>864</v>
      </c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>
      <c r="A433" s="16" t="s">
        <v>865</v>
      </c>
      <c r="B433" s="16" t="s">
        <v>744</v>
      </c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>
      <c r="A434" s="15" t="s">
        <v>866</v>
      </c>
      <c r="B434" s="15" t="s">
        <v>867</v>
      </c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>
      <c r="A435" s="16" t="s">
        <v>868</v>
      </c>
      <c r="B435" s="16" t="s">
        <v>869</v>
      </c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>
      <c r="A436" s="15" t="s">
        <v>870</v>
      </c>
      <c r="B436" s="15" t="s">
        <v>694</v>
      </c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>
      <c r="A437" s="16" t="s">
        <v>871</v>
      </c>
      <c r="B437" s="16" t="s">
        <v>872</v>
      </c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>
      <c r="A438" s="15" t="s">
        <v>873</v>
      </c>
      <c r="B438" s="15" t="s">
        <v>872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>
      <c r="A439" s="16" t="s">
        <v>874</v>
      </c>
      <c r="B439" s="16" t="s">
        <v>805</v>
      </c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>
      <c r="A440" s="15" t="s">
        <v>875</v>
      </c>
      <c r="B440" s="15" t="s">
        <v>875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>
      <c r="A441" s="16" t="s">
        <v>876</v>
      </c>
      <c r="B441" s="16" t="s">
        <v>817</v>
      </c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>
      <c r="A442" s="15" t="s">
        <v>877</v>
      </c>
      <c r="B442" s="15" t="s">
        <v>722</v>
      </c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>
      <c r="A443" s="16" t="s">
        <v>878</v>
      </c>
      <c r="B443" s="16" t="s">
        <v>879</v>
      </c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>
      <c r="A444" s="15" t="s">
        <v>880</v>
      </c>
      <c r="B444" s="15" t="s">
        <v>881</v>
      </c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>
      <c r="A445" s="16" t="s">
        <v>882</v>
      </c>
      <c r="B445" s="16" t="s">
        <v>651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>
      <c r="A446" s="15" t="s">
        <v>883</v>
      </c>
      <c r="B446" s="15" t="s">
        <v>781</v>
      </c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>
      <c r="A447" s="16" t="s">
        <v>884</v>
      </c>
      <c r="B447" s="16" t="s">
        <v>885</v>
      </c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>
      <c r="A448" s="15" t="s">
        <v>886</v>
      </c>
      <c r="B448" s="15" t="s">
        <v>637</v>
      </c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>
      <c r="A449" s="16" t="s">
        <v>887</v>
      </c>
      <c r="B449" s="16" t="s">
        <v>888</v>
      </c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>
      <c r="A450" s="15" t="s">
        <v>889</v>
      </c>
      <c r="B450" s="15" t="s">
        <v>889</v>
      </c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>
      <c r="A451" s="16" t="s">
        <v>890</v>
      </c>
      <c r="B451" s="16" t="s">
        <v>891</v>
      </c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>
      <c r="A452" s="15" t="s">
        <v>892</v>
      </c>
      <c r="B452" s="15" t="s">
        <v>893</v>
      </c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>
      <c r="A453" s="16" t="s">
        <v>894</v>
      </c>
      <c r="B453" s="16" t="s">
        <v>895</v>
      </c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>
      <c r="A454" s="15" t="s">
        <v>896</v>
      </c>
      <c r="B454" s="15" t="s">
        <v>897</v>
      </c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>
      <c r="A455" s="16" t="s">
        <v>898</v>
      </c>
      <c r="B455" s="16" t="s">
        <v>899</v>
      </c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>
      <c r="A456" s="15" t="s">
        <v>900</v>
      </c>
      <c r="B456" s="15" t="s">
        <v>900</v>
      </c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>
      <c r="A457" s="16" t="s">
        <v>901</v>
      </c>
      <c r="B457" s="16" t="s">
        <v>901</v>
      </c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>
      <c r="A458" s="15" t="s">
        <v>902</v>
      </c>
      <c r="B458" s="15" t="s">
        <v>893</v>
      </c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>
      <c r="A459" s="16" t="s">
        <v>903</v>
      </c>
      <c r="B459" s="16" t="s">
        <v>904</v>
      </c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>
      <c r="A460" s="15" t="s">
        <v>905</v>
      </c>
      <c r="B460" s="15" t="s">
        <v>906</v>
      </c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>
      <c r="A461" s="16" t="s">
        <v>907</v>
      </c>
      <c r="B461" s="16" t="s">
        <v>908</v>
      </c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>
      <c r="A462" s="15" t="s">
        <v>909</v>
      </c>
      <c r="B462" s="15" t="s">
        <v>908</v>
      </c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>
      <c r="A463" s="16" t="s">
        <v>910</v>
      </c>
      <c r="B463" s="16" t="s">
        <v>911</v>
      </c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>
      <c r="A464" s="15" t="s">
        <v>912</v>
      </c>
      <c r="B464" s="15" t="s">
        <v>911</v>
      </c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>
      <c r="A465" s="16" t="s">
        <v>913</v>
      </c>
      <c r="B465" s="16" t="s">
        <v>914</v>
      </c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>
      <c r="A466" s="15" t="s">
        <v>915</v>
      </c>
      <c r="B466" s="15" t="s">
        <v>916</v>
      </c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>
      <c r="A467" s="16" t="s">
        <v>917</v>
      </c>
      <c r="B467" s="16" t="s">
        <v>916</v>
      </c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>
      <c r="A468" s="15" t="s">
        <v>918</v>
      </c>
      <c r="B468" s="15" t="s">
        <v>914</v>
      </c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>
      <c r="A469" s="16" t="s">
        <v>919</v>
      </c>
      <c r="B469" s="16" t="s">
        <v>919</v>
      </c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>
      <c r="A470" s="15" t="s">
        <v>920</v>
      </c>
      <c r="B470" s="15" t="s">
        <v>921</v>
      </c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>
      <c r="A471" s="16" t="s">
        <v>922</v>
      </c>
      <c r="B471" s="16" t="s">
        <v>923</v>
      </c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>
      <c r="A472" s="15" t="s">
        <v>924</v>
      </c>
      <c r="B472" s="15" t="s">
        <v>923</v>
      </c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>
      <c r="A473" s="16" t="s">
        <v>925</v>
      </c>
      <c r="B473" s="16" t="s">
        <v>885</v>
      </c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>
      <c r="A474" s="15" t="s">
        <v>926</v>
      </c>
      <c r="B474" s="15" t="s">
        <v>926</v>
      </c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>
      <c r="A475" s="16" t="s">
        <v>927</v>
      </c>
      <c r="B475" s="16" t="s">
        <v>465</v>
      </c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>
      <c r="A476" s="15" t="s">
        <v>928</v>
      </c>
      <c r="B476" s="15" t="s">
        <v>929</v>
      </c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>
      <c r="A477" s="16" t="s">
        <v>930</v>
      </c>
      <c r="B477" s="16" t="s">
        <v>930</v>
      </c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>
      <c r="A478" s="15" t="s">
        <v>931</v>
      </c>
      <c r="B478" s="15" t="s">
        <v>749</v>
      </c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>
      <c r="A479" s="16" t="s">
        <v>932</v>
      </c>
      <c r="B479" s="16" t="s">
        <v>760</v>
      </c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>
      <c r="A480" s="15" t="s">
        <v>933</v>
      </c>
      <c r="B480" s="15" t="s">
        <v>934</v>
      </c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>
      <c r="A481" s="16" t="s">
        <v>935</v>
      </c>
      <c r="B481" s="16" t="s">
        <v>936</v>
      </c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>
      <c r="A482" s="15" t="s">
        <v>937</v>
      </c>
      <c r="B482" s="15" t="s">
        <v>936</v>
      </c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>
      <c r="A483" s="16" t="s">
        <v>938</v>
      </c>
      <c r="B483" s="16" t="s">
        <v>939</v>
      </c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>
      <c r="A484" s="15" t="s">
        <v>940</v>
      </c>
      <c r="B484" s="15" t="s">
        <v>939</v>
      </c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>
      <c r="A485" s="16" t="s">
        <v>941</v>
      </c>
      <c r="B485" s="16" t="s">
        <v>941</v>
      </c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>
      <c r="A486" s="15" t="s">
        <v>942</v>
      </c>
      <c r="B486" s="15" t="s">
        <v>839</v>
      </c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>
      <c r="A487" s="16" t="s">
        <v>943</v>
      </c>
      <c r="B487" s="16" t="s">
        <v>944</v>
      </c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>
      <c r="A488" s="15" t="s">
        <v>945</v>
      </c>
      <c r="B488" s="15" t="s">
        <v>944</v>
      </c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>
      <c r="A489" s="16" t="s">
        <v>946</v>
      </c>
      <c r="B489" s="16" t="s">
        <v>944</v>
      </c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>
      <c r="A490" s="15" t="s">
        <v>947</v>
      </c>
      <c r="B490" s="15" t="s">
        <v>948</v>
      </c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>
      <c r="A491" s="16" t="s">
        <v>949</v>
      </c>
      <c r="B491" s="16" t="s">
        <v>950</v>
      </c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>
      <c r="A492" s="15" t="s">
        <v>951</v>
      </c>
      <c r="B492" s="15" t="s">
        <v>952</v>
      </c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>
      <c r="A493" s="16" t="s">
        <v>953</v>
      </c>
      <c r="B493" s="16" t="s">
        <v>948</v>
      </c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>
      <c r="A494" s="15" t="s">
        <v>954</v>
      </c>
      <c r="B494" s="15" t="s">
        <v>955</v>
      </c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>
      <c r="A495" s="16" t="s">
        <v>956</v>
      </c>
      <c r="B495" s="16" t="s">
        <v>957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>
      <c r="A496" s="15" t="s">
        <v>958</v>
      </c>
      <c r="B496" s="15" t="s">
        <v>957</v>
      </c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>
      <c r="A497" s="16" t="s">
        <v>959</v>
      </c>
      <c r="B497" s="16" t="s">
        <v>960</v>
      </c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>
      <c r="A498" s="15" t="s">
        <v>961</v>
      </c>
      <c r="B498" s="15" t="s">
        <v>961</v>
      </c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>
      <c r="A499" s="16" t="s">
        <v>962</v>
      </c>
      <c r="B499" s="16" t="s">
        <v>962</v>
      </c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>
      <c r="A500" s="15" t="s">
        <v>963</v>
      </c>
      <c r="B500" s="15" t="s">
        <v>963</v>
      </c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>
      <c r="A501" s="16" t="s">
        <v>964</v>
      </c>
      <c r="B501" s="16" t="s">
        <v>964</v>
      </c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>
      <c r="A502" s="15" t="s">
        <v>965</v>
      </c>
      <c r="B502" s="15" t="s">
        <v>965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>
      <c r="A503" s="16" t="s">
        <v>966</v>
      </c>
      <c r="B503" s="16" t="s">
        <v>967</v>
      </c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>
      <c r="A504" s="15" t="s">
        <v>968</v>
      </c>
      <c r="B504" s="15" t="s">
        <v>968</v>
      </c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>
      <c r="A505" s="16" t="s">
        <v>969</v>
      </c>
      <c r="B505" s="16" t="s">
        <v>969</v>
      </c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>
      <c r="A506" s="15" t="s">
        <v>970</v>
      </c>
      <c r="B506" s="15" t="s">
        <v>970</v>
      </c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>
      <c r="A507" s="16" t="s">
        <v>971</v>
      </c>
      <c r="B507" s="16" t="s">
        <v>463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>
      <c r="A508" s="15" t="s">
        <v>972</v>
      </c>
      <c r="B508" s="15" t="s">
        <v>568</v>
      </c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>
      <c r="A509" s="16" t="s">
        <v>973</v>
      </c>
      <c r="B509" s="16" t="s">
        <v>973</v>
      </c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>
      <c r="A510" s="15" t="s">
        <v>974</v>
      </c>
      <c r="B510" s="15" t="s">
        <v>975</v>
      </c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>
      <c r="A511" s="16" t="s">
        <v>976</v>
      </c>
      <c r="B511" s="16" t="s">
        <v>976</v>
      </c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>
      <c r="A512" s="15" t="s">
        <v>977</v>
      </c>
      <c r="B512" s="15" t="s">
        <v>977</v>
      </c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>
      <c r="A513" s="16" t="s">
        <v>978</v>
      </c>
      <c r="B513" s="16" t="s">
        <v>978</v>
      </c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>
      <c r="A514" s="15" t="s">
        <v>979</v>
      </c>
      <c r="B514" s="15" t="s">
        <v>980</v>
      </c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>
      <c r="A515" s="16" t="s">
        <v>981</v>
      </c>
      <c r="B515" s="16" t="s">
        <v>982</v>
      </c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>
      <c r="A516" s="15" t="s">
        <v>983</v>
      </c>
      <c r="B516" s="15" t="s">
        <v>984</v>
      </c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>
      <c r="A517" s="16" t="s">
        <v>985</v>
      </c>
      <c r="B517" s="16" t="s">
        <v>985</v>
      </c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>
      <c r="A518" s="15" t="s">
        <v>986</v>
      </c>
      <c r="B518" s="15" t="s">
        <v>987</v>
      </c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>
      <c r="A519" s="16" t="s">
        <v>988</v>
      </c>
      <c r="B519" s="16" t="s">
        <v>987</v>
      </c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>
      <c r="A520" s="15" t="s">
        <v>989</v>
      </c>
      <c r="B520" s="15" t="s">
        <v>990</v>
      </c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>
      <c r="A521" s="16" t="s">
        <v>991</v>
      </c>
      <c r="B521" s="16" t="s">
        <v>914</v>
      </c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>
      <c r="A522" s="15" t="s">
        <v>992</v>
      </c>
      <c r="B522" s="15" t="s">
        <v>823</v>
      </c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>
      <c r="A523" s="16" t="s">
        <v>993</v>
      </c>
      <c r="B523" s="16" t="s">
        <v>584</v>
      </c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>
      <c r="A524" s="15" t="s">
        <v>994</v>
      </c>
      <c r="B524" s="15" t="s">
        <v>899</v>
      </c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>
      <c r="A525" s="16" t="s">
        <v>995</v>
      </c>
      <c r="B525" s="16" t="s">
        <v>692</v>
      </c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>
      <c r="A526" s="15" t="s">
        <v>996</v>
      </c>
      <c r="B526" s="15" t="s">
        <v>997</v>
      </c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>
      <c r="A527" s="16" t="s">
        <v>998</v>
      </c>
      <c r="B527" s="16" t="s">
        <v>999</v>
      </c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>
      <c r="A528" s="15" t="s">
        <v>1000</v>
      </c>
      <c r="B528" s="15" t="s">
        <v>1001</v>
      </c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>
      <c r="A529" s="16" t="s">
        <v>1002</v>
      </c>
      <c r="B529" s="16" t="s">
        <v>921</v>
      </c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>
      <c r="A530" s="15" t="s">
        <v>1003</v>
      </c>
      <c r="B530" s="15" t="s">
        <v>929</v>
      </c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>
      <c r="A531" s="16" t="s">
        <v>1004</v>
      </c>
      <c r="B531" s="16" t="s">
        <v>812</v>
      </c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>
      <c r="A532" s="15" t="s">
        <v>1005</v>
      </c>
      <c r="B532" s="15" t="s">
        <v>774</v>
      </c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>
      <c r="A533" s="16" t="s">
        <v>1006</v>
      </c>
      <c r="B533" s="16" t="s">
        <v>651</v>
      </c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>
      <c r="A534" s="15" t="s">
        <v>1007</v>
      </c>
      <c r="B534" s="15" t="s">
        <v>742</v>
      </c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>
      <c r="A535" s="16" t="s">
        <v>1008</v>
      </c>
      <c r="B535" s="16" t="s">
        <v>575</v>
      </c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>
      <c r="A536" s="15" t="s">
        <v>1009</v>
      </c>
      <c r="B536" s="15" t="s">
        <v>1010</v>
      </c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>
      <c r="A537" s="9"/>
      <c r="B537" s="9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>
      <c r="A538" s="9"/>
      <c r="B538" s="9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>
      <c r="A539" s="9"/>
      <c r="B539" s="9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>
      <c r="A540" s="9"/>
      <c r="B540" s="9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>
      <c r="A541" s="9"/>
      <c r="B541" s="9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>
      <c r="A542" s="9"/>
      <c r="B542" s="9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>
      <c r="A543" s="9"/>
      <c r="B543" s="9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>
      <c r="A544" s="9"/>
      <c r="B544" s="9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>
      <c r="A545" s="9"/>
      <c r="B545" s="9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>
      <c r="A546" s="9"/>
      <c r="B546" s="9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>
      <c r="A547" s="9"/>
      <c r="B547" s="9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>
      <c r="A548" s="9"/>
      <c r="B548" s="9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>
      <c r="A549" s="9"/>
      <c r="B549" s="9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>
      <c r="A550" s="9"/>
      <c r="B550" s="9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>
      <c r="A551" s="9"/>
      <c r="B551" s="9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>
      <c r="A552" s="9"/>
      <c r="B552" s="9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>
      <c r="A553" s="9"/>
      <c r="B553" s="9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>
      <c r="A554" s="9"/>
      <c r="B554" s="9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>
      <c r="A555" s="9"/>
      <c r="B555" s="9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>
      <c r="A556" s="9"/>
      <c r="B556" s="9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>
      <c r="A557" s="9"/>
      <c r="B557" s="9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>
      <c r="A558" s="9"/>
      <c r="B558" s="9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>
      <c r="A559" s="9"/>
      <c r="B559" s="9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>
      <c r="A560" s="9"/>
      <c r="B560" s="9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>
      <c r="A561" s="9"/>
      <c r="B561" s="9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>
      <c r="A562" s="9"/>
      <c r="B562" s="9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>
      <c r="A563" s="9"/>
      <c r="B563" s="9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>
      <c r="A564" s="9"/>
      <c r="B564" s="9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>
      <c r="A565" s="9"/>
      <c r="B565" s="9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>
      <c r="A566" s="9"/>
      <c r="B566" s="9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>
      <c r="A567" s="9"/>
      <c r="B567" s="9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>
      <c r="A568" s="9"/>
      <c r="B568" s="9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>
      <c r="A569" s="9"/>
      <c r="B569" s="9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>
      <c r="A570" s="9"/>
      <c r="B570" s="9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>
      <c r="A571" s="9"/>
      <c r="B571" s="9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>
      <c r="A572" s="9"/>
      <c r="B572" s="9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>
      <c r="A573" s="9"/>
      <c r="B573" s="9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>
      <c r="A574" s="9"/>
      <c r="B574" s="9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>
      <c r="A575" s="9"/>
      <c r="B575" s="9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>
      <c r="A576" s="9"/>
      <c r="B576" s="9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>
      <c r="A577" s="9"/>
      <c r="B577" s="9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>
      <c r="A578" s="9"/>
      <c r="B578" s="9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>
      <c r="A579" s="9"/>
      <c r="B579" s="9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>
      <c r="A580" s="9"/>
      <c r="B580" s="9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>
      <c r="A581" s="9"/>
      <c r="B581" s="9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>
      <c r="A582" s="9"/>
      <c r="B582" s="9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>
      <c r="A583" s="9"/>
      <c r="B583" s="9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>
      <c r="A584" s="9"/>
      <c r="B584" s="9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>
      <c r="A585" s="9"/>
      <c r="B585" s="9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>
      <c r="A586" s="9"/>
      <c r="B586" s="9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>
      <c r="A587" s="9"/>
      <c r="B587" s="9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>
      <c r="A588" s="9"/>
      <c r="B588" s="9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>
      <c r="A589" s="9"/>
      <c r="B589" s="9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>
      <c r="A590" s="9"/>
      <c r="B590" s="9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>
      <c r="A591" s="9"/>
      <c r="B591" s="9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>
      <c r="A592" s="9"/>
      <c r="B592" s="9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>
      <c r="A593" s="9"/>
      <c r="B593" s="9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>
      <c r="A594" s="9"/>
      <c r="B594" s="9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>
      <c r="A595" s="9"/>
      <c r="B595" s="9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>
      <c r="A596" s="9"/>
      <c r="B596" s="9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>
      <c r="A597" s="9"/>
      <c r="B597" s="9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>
      <c r="A598" s="9"/>
      <c r="B598" s="9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>
      <c r="A599" s="9"/>
      <c r="B599" s="9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>
      <c r="A600" s="9"/>
      <c r="B600" s="9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>
      <c r="A601" s="9"/>
      <c r="B601" s="9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>
      <c r="A602" s="9"/>
      <c r="B602" s="9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>
      <c r="A603" s="9"/>
      <c r="B603" s="9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>
      <c r="A604" s="9"/>
      <c r="B604" s="9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>
      <c r="A605" s="9"/>
      <c r="B605" s="9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>
      <c r="A606" s="9"/>
      <c r="B606" s="9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>
      <c r="A607" s="9"/>
      <c r="B607" s="9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>
      <c r="A608" s="9"/>
      <c r="B608" s="9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>
      <c r="A609" s="9"/>
      <c r="B609" s="9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>
      <c r="A610" s="9"/>
      <c r="B610" s="9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>
      <c r="A611" s="9"/>
      <c r="B611" s="9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>
      <c r="A612" s="9"/>
      <c r="B612" s="9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>
      <c r="A613" s="9"/>
      <c r="B613" s="9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>
      <c r="A614" s="9"/>
      <c r="B614" s="9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>
      <c r="A615" s="9"/>
      <c r="B615" s="9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>
      <c r="A616" s="9"/>
      <c r="B616" s="9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>
      <c r="A617" s="9"/>
      <c r="B617" s="9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>
      <c r="A618" s="9"/>
      <c r="B618" s="9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>
      <c r="A619" s="9"/>
      <c r="B619" s="9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>
      <c r="A620" s="9"/>
      <c r="B620" s="9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>
      <c r="A621" s="9"/>
      <c r="B621" s="9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>
      <c r="A622" s="9"/>
      <c r="B622" s="9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>
      <c r="A623" s="9"/>
      <c r="B623" s="9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>
      <c r="A624" s="9"/>
      <c r="B624" s="9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>
      <c r="A625" s="9"/>
      <c r="B625" s="9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>
      <c r="A626" s="9"/>
      <c r="B626" s="9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>
      <c r="A627" s="9"/>
      <c r="B627" s="9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>
      <c r="A628" s="9"/>
      <c r="B628" s="9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>
      <c r="A629" s="9"/>
      <c r="B629" s="9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>
      <c r="A630" s="9"/>
      <c r="B630" s="9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>
      <c r="A631" s="9"/>
      <c r="B631" s="9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>
      <c r="A632" s="9"/>
      <c r="B632" s="9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>
      <c r="A633" s="9"/>
      <c r="B633" s="9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>
      <c r="A634" s="9"/>
      <c r="B634" s="9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>
      <c r="A635" s="9"/>
      <c r="B635" s="9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>
      <c r="A636" s="9"/>
      <c r="B636" s="9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>
      <c r="A637" s="9"/>
      <c r="B637" s="9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>
      <c r="A638" s="9"/>
      <c r="B638" s="9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>
      <c r="A639" s="9"/>
      <c r="B639" s="9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>
      <c r="A640" s="9"/>
      <c r="B640" s="9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>
      <c r="A641" s="9"/>
      <c r="B641" s="9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>
      <c r="A642" s="9"/>
      <c r="B642" s="9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>
      <c r="A643" s="9"/>
      <c r="B643" s="9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>
      <c r="A644" s="9"/>
      <c r="B644" s="9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>
      <c r="A645" s="9"/>
      <c r="B645" s="9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>
      <c r="A646" s="9"/>
      <c r="B646" s="9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>
      <c r="A647" s="9"/>
      <c r="B647" s="9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>
      <c r="A648" s="9"/>
      <c r="B648" s="9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>
      <c r="A649" s="9"/>
      <c r="B649" s="9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>
      <c r="A650" s="9"/>
      <c r="B650" s="9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>
      <c r="A651" s="9"/>
      <c r="B651" s="9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>
      <c r="A652" s="9"/>
      <c r="B652" s="9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>
      <c r="A653" s="9"/>
      <c r="B653" s="9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>
      <c r="A654" s="9"/>
      <c r="B654" s="9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>
      <c r="A655" s="9"/>
      <c r="B655" s="9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>
      <c r="A656" s="9"/>
      <c r="B656" s="9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>
      <c r="A657" s="9"/>
      <c r="B657" s="9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>
      <c r="A658" s="9"/>
      <c r="B658" s="9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>
      <c r="A659" s="9"/>
      <c r="B659" s="9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>
      <c r="A660" s="9"/>
      <c r="B660" s="9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>
      <c r="A661" s="9"/>
      <c r="B661" s="9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>
      <c r="A662" s="9"/>
      <c r="B662" s="9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>
      <c r="A663" s="9"/>
      <c r="B663" s="9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>
      <c r="A664" s="9"/>
      <c r="B664" s="9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>
      <c r="A665" s="9"/>
      <c r="B665" s="9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>
      <c r="A666" s="9"/>
      <c r="B666" s="9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>
      <c r="A667" s="9"/>
      <c r="B667" s="9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>
      <c r="A668" s="9"/>
      <c r="B668" s="9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>
      <c r="A669" s="9"/>
      <c r="B669" s="9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>
      <c r="A670" s="9"/>
      <c r="B670" s="9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>
      <c r="A671" s="9"/>
      <c r="B671" s="9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>
      <c r="A672" s="9"/>
      <c r="B672" s="9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>
      <c r="A673" s="9"/>
      <c r="B673" s="9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>
      <c r="A674" s="9"/>
      <c r="B674" s="9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>
      <c r="A675" s="9"/>
      <c r="B675" s="9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>
      <c r="A676" s="9"/>
      <c r="B676" s="9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>
      <c r="A677" s="9"/>
      <c r="B677" s="9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>
      <c r="A678" s="9"/>
      <c r="B678" s="9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>
      <c r="A679" s="9"/>
      <c r="B679" s="9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>
      <c r="A680" s="9"/>
      <c r="B680" s="9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>
      <c r="A681" s="9"/>
      <c r="B681" s="9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>
      <c r="A682" s="9"/>
      <c r="B682" s="9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>
      <c r="A683" s="9"/>
      <c r="B683" s="9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>
      <c r="A684" s="9"/>
      <c r="B684" s="9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>
      <c r="A685" s="9"/>
      <c r="B685" s="9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>
      <c r="A686" s="9"/>
      <c r="B686" s="9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>
      <c r="A687" s="9"/>
      <c r="B687" s="9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>
      <c r="A688" s="9"/>
      <c r="B688" s="9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>
      <c r="A689" s="9"/>
      <c r="B689" s="9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>
      <c r="A690" s="9"/>
      <c r="B690" s="9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>
      <c r="A691" s="9"/>
      <c r="B691" s="9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>
      <c r="A692" s="9"/>
      <c r="B692" s="9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>
      <c r="A693" s="9"/>
      <c r="B693" s="9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>
      <c r="A694" s="9"/>
      <c r="B694" s="9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>
      <c r="A695" s="9"/>
      <c r="B695" s="9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>
      <c r="A696" s="9"/>
      <c r="B696" s="9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>
      <c r="A697" s="9"/>
      <c r="B697" s="9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>
      <c r="A698" s="9"/>
      <c r="B698" s="9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>
      <c r="A699" s="9"/>
      <c r="B699" s="9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>
      <c r="A700" s="9"/>
      <c r="B700" s="9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>
      <c r="A701" s="9"/>
      <c r="B701" s="9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>
      <c r="A702" s="9"/>
      <c r="B702" s="9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>
      <c r="A703" s="9"/>
      <c r="B703" s="9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>
      <c r="A704" s="9"/>
      <c r="B704" s="9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>
      <c r="A705" s="9"/>
      <c r="B705" s="9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>
      <c r="A706" s="9"/>
      <c r="B706" s="9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>
      <c r="A707" s="9"/>
      <c r="B707" s="9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>
      <c r="A708" s="9"/>
      <c r="B708" s="9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>
      <c r="A709" s="9"/>
      <c r="B709" s="9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>
      <c r="A710" s="9"/>
      <c r="B710" s="9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>
      <c r="A711" s="9"/>
      <c r="B711" s="9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>
      <c r="A712" s="9"/>
      <c r="B712" s="9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>
      <c r="A713" s="9"/>
      <c r="B713" s="9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>
      <c r="A714" s="9"/>
      <c r="B714" s="9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>
      <c r="A715" s="9"/>
      <c r="B715" s="9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>
      <c r="A716" s="9"/>
      <c r="B716" s="9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>
      <c r="A717" s="9"/>
      <c r="B717" s="9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>
      <c r="A718" s="9"/>
      <c r="B718" s="9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>
      <c r="A719" s="9"/>
      <c r="B719" s="9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>
      <c r="A720" s="9"/>
      <c r="B720" s="9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>
      <c r="A721" s="9"/>
      <c r="B721" s="9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>
      <c r="A722" s="9"/>
      <c r="B722" s="9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>
      <c r="A723" s="9"/>
      <c r="B723" s="9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>
      <c r="A724" s="9"/>
      <c r="B724" s="9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>
      <c r="A725" s="9"/>
      <c r="B725" s="9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>
      <c r="A726" s="9"/>
      <c r="B726" s="9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>
      <c r="A727" s="9"/>
      <c r="B727" s="9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>
      <c r="A728" s="9"/>
      <c r="B728" s="9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>
      <c r="A729" s="9"/>
      <c r="B729" s="9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>
      <c r="A730" s="9"/>
      <c r="B730" s="9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>
      <c r="A731" s="9"/>
      <c r="B731" s="9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>
      <c r="A732" s="9"/>
      <c r="B732" s="9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>
      <c r="A733" s="9"/>
      <c r="B733" s="9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>
      <c r="A734" s="9"/>
      <c r="B734" s="9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>
      <c r="A735" s="9"/>
      <c r="B735" s="9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>
      <c r="A736" s="9"/>
      <c r="B736" s="9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>
      <c r="A737" s="9"/>
      <c r="B737" s="9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>
      <c r="A738" s="9"/>
      <c r="B738" s="9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>
      <c r="A739" s="9"/>
      <c r="B739" s="9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>
      <c r="A740" s="9"/>
      <c r="B740" s="9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>
      <c r="A741" s="9"/>
      <c r="B741" s="9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>
      <c r="A742" s="9"/>
      <c r="B742" s="9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>
      <c r="A743" s="9"/>
      <c r="B743" s="9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>
      <c r="A744" s="9"/>
      <c r="B744" s="9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>
      <c r="A745" s="9"/>
      <c r="B745" s="9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>
      <c r="A746" s="9"/>
      <c r="B746" s="9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>
      <c r="A747" s="9"/>
      <c r="B747" s="9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>
      <c r="A748" s="9"/>
      <c r="B748" s="9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>
      <c r="A749" s="9"/>
      <c r="B749" s="9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>
      <c r="A750" s="9"/>
      <c r="B750" s="9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>
      <c r="A751" s="9"/>
      <c r="B751" s="9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>
      <c r="A752" s="9"/>
      <c r="B752" s="9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>
      <c r="A753" s="9"/>
      <c r="B753" s="9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>
      <c r="A754" s="9"/>
      <c r="B754" s="9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>
      <c r="A755" s="9"/>
      <c r="B755" s="9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>
      <c r="A756" s="9"/>
      <c r="B756" s="9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>
      <c r="A757" s="9"/>
      <c r="B757" s="9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>
      <c r="A758" s="9"/>
      <c r="B758" s="9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>
      <c r="A759" s="9"/>
      <c r="B759" s="9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>
      <c r="A760" s="9"/>
      <c r="B760" s="9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>
      <c r="A761" s="9"/>
      <c r="B761" s="9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>
      <c r="A762" s="9"/>
      <c r="B762" s="9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>
      <c r="A763" s="9"/>
      <c r="B763" s="9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>
      <c r="A764" s="9"/>
      <c r="B764" s="9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>
      <c r="A765" s="9"/>
      <c r="B765" s="9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>
      <c r="A766" s="9"/>
      <c r="B766" s="9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>
      <c r="A767" s="9"/>
      <c r="B767" s="9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>
      <c r="A768" s="9"/>
      <c r="B768" s="9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>
      <c r="A769" s="9"/>
      <c r="B769" s="9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>
      <c r="A770" s="9"/>
      <c r="B770" s="9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>
      <c r="A771" s="9"/>
      <c r="B771" s="9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>
      <c r="A772" s="9"/>
      <c r="B772" s="9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>
      <c r="A773" s="9"/>
      <c r="B773" s="9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>
      <c r="A774" s="9"/>
      <c r="B774" s="9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>
      <c r="A775" s="9"/>
      <c r="B775" s="9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>
      <c r="A776" s="9"/>
      <c r="B776" s="9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>
      <c r="A777" s="9"/>
      <c r="B777" s="9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>
      <c r="A778" s="9"/>
      <c r="B778" s="9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>
      <c r="A779" s="9"/>
      <c r="B779" s="9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>
      <c r="A780" s="9"/>
      <c r="B780" s="9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>
      <c r="A781" s="9"/>
      <c r="B781" s="9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>
      <c r="A782" s="9"/>
      <c r="B782" s="9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>
      <c r="A783" s="9"/>
      <c r="B783" s="9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>
      <c r="A784" s="9"/>
      <c r="B784" s="9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>
      <c r="A785" s="9"/>
      <c r="B785" s="9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>
      <c r="A786" s="9"/>
      <c r="B786" s="9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>
      <c r="A787" s="9"/>
      <c r="B787" s="9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>
      <c r="A788" s="9"/>
      <c r="B788" s="9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>
      <c r="A789" s="9"/>
      <c r="B789" s="9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>
      <c r="A790" s="9"/>
      <c r="B790" s="9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>
      <c r="A791" s="9"/>
      <c r="B791" s="9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>
      <c r="A792" s="9"/>
      <c r="B792" s="9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>
      <c r="A793" s="9"/>
      <c r="B793" s="9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>
      <c r="A794" s="9"/>
      <c r="B794" s="9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>
      <c r="A795" s="9"/>
      <c r="B795" s="9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>
      <c r="A796" s="9"/>
      <c r="B796" s="9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>
      <c r="A797" s="9"/>
      <c r="B797" s="9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>
      <c r="A798" s="9"/>
      <c r="B798" s="9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>
      <c r="A799" s="9"/>
      <c r="B799" s="9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>
      <c r="A800" s="9"/>
      <c r="B800" s="9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>
      <c r="A801" s="9"/>
      <c r="B801" s="9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>
      <c r="A802" s="9"/>
      <c r="B802" s="9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>
      <c r="A803" s="9"/>
      <c r="B803" s="9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>
      <c r="A804" s="9"/>
      <c r="B804" s="9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>
      <c r="A805" s="9"/>
      <c r="B805" s="9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>
      <c r="A806" s="9"/>
      <c r="B806" s="9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>
      <c r="A807" s="9"/>
      <c r="B807" s="9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>
      <c r="A808" s="9"/>
      <c r="B808" s="9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>
      <c r="A809" s="9"/>
      <c r="B809" s="9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>
      <c r="A810" s="9"/>
      <c r="B810" s="9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>
      <c r="A811" s="9"/>
      <c r="B811" s="9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>
      <c r="A812" s="9"/>
      <c r="B812" s="9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>
      <c r="A813" s="9"/>
      <c r="B813" s="9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>
      <c r="A814" s="9"/>
      <c r="B814" s="9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>
      <c r="A815" s="9"/>
      <c r="B815" s="9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>
      <c r="A816" s="9"/>
      <c r="B816" s="9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>
      <c r="A817" s="9"/>
      <c r="B817" s="9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>
      <c r="A818" s="9"/>
      <c r="B818" s="9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>
      <c r="A819" s="9"/>
      <c r="B819" s="9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>
      <c r="A820" s="9"/>
      <c r="B820" s="9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>
      <c r="A821" s="9"/>
      <c r="B821" s="9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>
      <c r="A822" s="9"/>
      <c r="B822" s="9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>
      <c r="A823" s="9"/>
      <c r="B823" s="9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>
      <c r="A824" s="9"/>
      <c r="B824" s="9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>
      <c r="A825" s="9"/>
      <c r="B825" s="9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>
      <c r="A826" s="9"/>
      <c r="B826" s="9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>
      <c r="A827" s="9"/>
      <c r="B827" s="9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>
      <c r="A828" s="9"/>
      <c r="B828" s="9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>
      <c r="A829" s="9"/>
      <c r="B829" s="9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>
      <c r="A830" s="9"/>
      <c r="B830" s="9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>
      <c r="A831" s="9"/>
      <c r="B831" s="9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>
      <c r="A832" s="9"/>
      <c r="B832" s="9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>
      <c r="A833" s="9"/>
      <c r="B833" s="9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>
      <c r="A834" s="9"/>
      <c r="B834" s="9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>
      <c r="A835" s="9"/>
      <c r="B835" s="9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>
      <c r="A836" s="9"/>
      <c r="B836" s="9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>
      <c r="A837" s="9"/>
      <c r="B837" s="9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>
      <c r="A838" s="9"/>
      <c r="B838" s="9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>
      <c r="A839" s="9"/>
      <c r="B839" s="9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>
      <c r="A840" s="9"/>
      <c r="B840" s="9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>
      <c r="A841" s="9"/>
      <c r="B841" s="9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>
      <c r="A842" s="9"/>
      <c r="B842" s="9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>
      <c r="A843" s="9"/>
      <c r="B843" s="9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>
      <c r="A844" s="9"/>
      <c r="B844" s="9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>
      <c r="A845" s="9"/>
      <c r="B845" s="9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>
      <c r="A846" s="9"/>
      <c r="B846" s="9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>
      <c r="A847" s="9"/>
      <c r="B847" s="9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>
      <c r="A848" s="9"/>
      <c r="B848" s="9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>
      <c r="A849" s="9"/>
      <c r="B849" s="9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>
      <c r="A850" s="9"/>
      <c r="B850" s="9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>
      <c r="A851" s="9"/>
      <c r="B851" s="9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>
      <c r="A852" s="9"/>
      <c r="B852" s="9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>
      <c r="A853" s="9"/>
      <c r="B853" s="9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>
      <c r="A854" s="9"/>
      <c r="B854" s="9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>
      <c r="A855" s="9"/>
      <c r="B855" s="9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>
      <c r="A856" s="9"/>
      <c r="B856" s="9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>
      <c r="A857" s="9"/>
      <c r="B857" s="9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>
      <c r="A858" s="9"/>
      <c r="B858" s="9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>
      <c r="A859" s="9"/>
      <c r="B859" s="9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>
      <c r="A860" s="9"/>
      <c r="B860" s="9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>
      <c r="A861" s="9"/>
      <c r="B861" s="9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>
      <c r="A862" s="9"/>
      <c r="B862" s="9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>
      <c r="A863" s="9"/>
      <c r="B863" s="9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>
      <c r="A864" s="9"/>
      <c r="B864" s="9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>
      <c r="A865" s="9"/>
      <c r="B865" s="9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>
      <c r="A866" s="9"/>
      <c r="B866" s="9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>
      <c r="A867" s="9"/>
      <c r="B867" s="9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>
      <c r="A868" s="9"/>
      <c r="B868" s="9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>
      <c r="A869" s="9"/>
      <c r="B869" s="9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>
      <c r="A870" s="9"/>
      <c r="B870" s="9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>
      <c r="A871" s="9"/>
      <c r="B871" s="9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>
      <c r="A872" s="9"/>
      <c r="B872" s="9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>
      <c r="A873" s="9"/>
      <c r="B873" s="9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>
      <c r="A874" s="9"/>
      <c r="B874" s="9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>
      <c r="A875" s="9"/>
      <c r="B875" s="9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>
      <c r="A876" s="9"/>
      <c r="B876" s="9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>
      <c r="A877" s="9"/>
      <c r="B877" s="9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>
      <c r="A878" s="9"/>
      <c r="B878" s="9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>
      <c r="A879" s="9"/>
      <c r="B879" s="9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>
      <c r="A880" s="9"/>
      <c r="B880" s="9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>
      <c r="A881" s="9"/>
      <c r="B881" s="9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>
      <c r="A882" s="9"/>
      <c r="B882" s="9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>
      <c r="A883" s="9"/>
      <c r="B883" s="9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>
      <c r="A884" s="9"/>
      <c r="B884" s="9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>
      <c r="A885" s="9"/>
      <c r="B885" s="9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>
      <c r="A886" s="9"/>
      <c r="B886" s="9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>
      <c r="A887" s="9"/>
      <c r="B887" s="9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>
      <c r="A888" s="9"/>
      <c r="B888" s="9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>
      <c r="A889" s="9"/>
      <c r="B889" s="9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>
      <c r="A890" s="9"/>
      <c r="B890" s="9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>
      <c r="A891" s="9"/>
      <c r="B891" s="9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>
      <c r="A892" s="9"/>
      <c r="B892" s="9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>
      <c r="A893" s="9"/>
      <c r="B893" s="9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>
      <c r="A894" s="9"/>
      <c r="B894" s="9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>
      <c r="A895" s="9"/>
      <c r="B895" s="9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>
      <c r="A896" s="9"/>
      <c r="B896" s="9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>
      <c r="A897" s="9"/>
      <c r="B897" s="9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>
      <c r="A898" s="9"/>
      <c r="B898" s="9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>
      <c r="A899" s="9"/>
      <c r="B899" s="9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>
      <c r="A900" s="9"/>
      <c r="B900" s="9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>
      <c r="A901" s="9"/>
      <c r="B901" s="9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>
      <c r="A902" s="9"/>
      <c r="B902" s="9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>
      <c r="A903" s="9"/>
      <c r="B903" s="9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>
      <c r="A904" s="9"/>
      <c r="B904" s="9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>
      <c r="A905" s="9"/>
      <c r="B905" s="9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>
      <c r="A906" s="9"/>
      <c r="B906" s="9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>
      <c r="A907" s="9"/>
      <c r="B907" s="9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>
      <c r="A908" s="9"/>
      <c r="B908" s="9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>
      <c r="A909" s="9"/>
      <c r="B909" s="9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>
      <c r="A910" s="9"/>
      <c r="B910" s="9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>
      <c r="A911" s="9"/>
      <c r="B911" s="9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>
      <c r="A912" s="9"/>
      <c r="B912" s="9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>
      <c r="A913" s="9"/>
      <c r="B913" s="9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>
      <c r="A914" s="9"/>
      <c r="B914" s="9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>
      <c r="A915" s="9"/>
      <c r="B915" s="9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>
      <c r="A916" s="9"/>
      <c r="B916" s="9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>
      <c r="A917" s="9"/>
      <c r="B917" s="9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>
      <c r="A918" s="9"/>
      <c r="B918" s="9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>
      <c r="A919" s="9"/>
      <c r="B919" s="9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>
      <c r="A920" s="9"/>
      <c r="B920" s="9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>
      <c r="A921" s="9"/>
      <c r="B921" s="9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>
      <c r="A922" s="9"/>
      <c r="B922" s="9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>
      <c r="A923" s="9"/>
      <c r="B923" s="9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>
      <c r="A924" s="9"/>
      <c r="B924" s="9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>
      <c r="A925" s="9"/>
      <c r="B925" s="9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>
      <c r="A926" s="9"/>
      <c r="B926" s="9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>
      <c r="A927" s="9"/>
      <c r="B927" s="9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>
      <c r="A928" s="9"/>
      <c r="B928" s="9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>
      <c r="A929" s="9"/>
      <c r="B929" s="9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>
      <c r="A930" s="9"/>
      <c r="B930" s="9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>
      <c r="A931" s="9"/>
      <c r="B931" s="9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>
      <c r="A932" s="9"/>
      <c r="B932" s="9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>
      <c r="A933" s="9"/>
      <c r="B933" s="9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>
      <c r="A934" s="9"/>
      <c r="B934" s="9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>
      <c r="A935" s="9"/>
      <c r="B935" s="9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>
      <c r="A936" s="9"/>
      <c r="B936" s="9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>
      <c r="A937" s="9"/>
      <c r="B937" s="9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>
      <c r="A938" s="9"/>
      <c r="B938" s="9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>
      <c r="A939" s="9"/>
      <c r="B939" s="9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>
      <c r="A940" s="9"/>
      <c r="B940" s="9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>
      <c r="A941" s="9"/>
      <c r="B941" s="9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>
      <c r="A942" s="9"/>
      <c r="B942" s="9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>
      <c r="A943" s="9"/>
      <c r="B943" s="9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>
      <c r="A944" s="9"/>
      <c r="B944" s="9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>
      <c r="A945" s="9"/>
      <c r="B945" s="9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>
      <c r="A946" s="9"/>
      <c r="B946" s="9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>
      <c r="A947" s="9"/>
      <c r="B947" s="9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>
      <c r="A948" s="9"/>
      <c r="B948" s="9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>
      <c r="A949" s="9"/>
      <c r="B949" s="9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>
      <c r="A950" s="9"/>
      <c r="B950" s="9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>
      <c r="A951" s="9"/>
      <c r="B951" s="9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>
      <c r="A952" s="9"/>
      <c r="B952" s="9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>
      <c r="A953" s="9"/>
      <c r="B953" s="9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>
      <c r="A954" s="9"/>
      <c r="B954" s="9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>
      <c r="A955" s="9"/>
      <c r="B955" s="9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>
      <c r="A956" s="9"/>
      <c r="B956" s="9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>
      <c r="A957" s="9"/>
      <c r="B957" s="9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>
      <c r="A958" s="9"/>
      <c r="B958" s="9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>
      <c r="A959" s="9"/>
      <c r="B959" s="9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>
      <c r="A960" s="9"/>
      <c r="B960" s="9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>
      <c r="A961" s="9"/>
      <c r="B961" s="9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>
      <c r="A962" s="9"/>
      <c r="B962" s="9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>
      <c r="A963" s="9"/>
      <c r="B963" s="9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>
      <c r="A964" s="9"/>
      <c r="B964" s="9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>
      <c r="A965" s="9"/>
      <c r="B965" s="9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>
      <c r="A966" s="9"/>
      <c r="B966" s="9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>
      <c r="A967" s="9"/>
      <c r="B967" s="9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>
      <c r="A968" s="9"/>
      <c r="B968" s="9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>
      <c r="A969" s="9"/>
      <c r="B969" s="9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>
      <c r="A970" s="9"/>
      <c r="B970" s="9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>
      <c r="A971" s="9"/>
      <c r="B971" s="9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>
      <c r="A972" s="9"/>
      <c r="B972" s="9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>
      <c r="A973" s="9"/>
      <c r="B973" s="9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>
      <c r="A974" s="9"/>
      <c r="B974" s="9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>
      <c r="A975" s="9"/>
      <c r="B975" s="9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>
      <c r="A976" s="9"/>
      <c r="B976" s="9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>
      <c r="A977" s="9"/>
      <c r="B977" s="9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>
      <c r="A978" s="9"/>
      <c r="B978" s="9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>
      <c r="A979" s="9"/>
      <c r="B979" s="9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>
      <c r="A980" s="9"/>
      <c r="B980" s="9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>
      <c r="A981" s="9"/>
      <c r="B981" s="9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>
      <c r="A982" s="9"/>
      <c r="B982" s="9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>
      <c r="A983" s="9"/>
      <c r="B983" s="9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>
      <c r="A984" s="9"/>
      <c r="B984" s="9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>
      <c r="A985" s="9"/>
      <c r="B985" s="9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>
      <c r="A986" s="9"/>
      <c r="B986" s="9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>
      <c r="A987" s="9"/>
      <c r="B987" s="9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>
      <c r="A988" s="9"/>
      <c r="B988" s="9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>
      <c r="A989" s="9"/>
      <c r="B989" s="9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>
      <c r="A990" s="9"/>
      <c r="B990" s="9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>
      <c r="A991" s="9"/>
      <c r="B991" s="9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>
      <c r="A992" s="9"/>
      <c r="B992" s="9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>
      <c r="A993" s="9"/>
      <c r="B993" s="9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>
      <c r="A994" s="9"/>
      <c r="B994" s="9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>
      <c r="A995" s="9"/>
      <c r="B995" s="9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>
      <c r="A996" s="9"/>
      <c r="B996" s="9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>
      <c r="A997" s="9"/>
      <c r="B997" s="9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>
      <c r="A998" s="9"/>
      <c r="B998" s="9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>
      <c r="A999" s="9"/>
      <c r="B999" s="9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>
      <c r="A1000" s="9"/>
      <c r="B1000" s="9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D9" sqref="D9"/>
    </sheetView>
  </sheetViews>
  <sheetFormatPr defaultRowHeight="15"/>
  <cols>
    <col min="1" max="1" width="19.5703125" style="24" bestFit="1" customWidth="1"/>
    <col min="2" max="2" width="19.140625" style="24" bestFit="1" customWidth="1"/>
    <col min="3" max="3" width="12" style="24" bestFit="1" customWidth="1"/>
    <col min="4" max="16384" width="9.140625" style="23"/>
  </cols>
  <sheetData>
    <row r="1" spans="1:3">
      <c r="A1" s="22" t="s">
        <v>1012</v>
      </c>
      <c r="B1" s="22" t="s">
        <v>1013</v>
      </c>
      <c r="C1" s="22" t="s">
        <v>1014</v>
      </c>
    </row>
    <row r="2" spans="1:3">
      <c r="A2" s="24" t="s">
        <v>188</v>
      </c>
      <c r="B2" s="24" t="s">
        <v>1015</v>
      </c>
      <c r="C2" s="24">
        <v>59</v>
      </c>
    </row>
    <row r="3" spans="1:3">
      <c r="A3" s="24" t="s">
        <v>239</v>
      </c>
      <c r="B3" s="24" t="s">
        <v>1016</v>
      </c>
      <c r="C3" s="24">
        <v>8</v>
      </c>
    </row>
    <row r="4" spans="1:3">
      <c r="A4" s="24" t="s">
        <v>186</v>
      </c>
      <c r="B4" s="24" t="s">
        <v>1017</v>
      </c>
      <c r="C4" s="24">
        <v>68</v>
      </c>
    </row>
    <row r="5" spans="1:3">
      <c r="A5" s="24" t="s">
        <v>270</v>
      </c>
      <c r="B5" s="24" t="s">
        <v>1018</v>
      </c>
      <c r="C5" s="24">
        <v>97</v>
      </c>
    </row>
    <row r="6" spans="1:3">
      <c r="A6" s="24" t="s">
        <v>312</v>
      </c>
      <c r="B6" s="24" t="s">
        <v>1019</v>
      </c>
      <c r="C6" s="24">
        <v>108</v>
      </c>
    </row>
    <row r="7" spans="1:3">
      <c r="A7" s="24" t="s">
        <v>217</v>
      </c>
      <c r="B7" s="24" t="s">
        <v>1020</v>
      </c>
      <c r="C7" s="24">
        <v>9</v>
      </c>
    </row>
    <row r="8" spans="1:3">
      <c r="A8" s="24" t="s">
        <v>191</v>
      </c>
      <c r="B8" s="24" t="s">
        <v>1016</v>
      </c>
      <c r="C8" s="24">
        <v>79</v>
      </c>
    </row>
    <row r="9" spans="1:3">
      <c r="A9" s="24" t="s">
        <v>254</v>
      </c>
      <c r="B9" s="24" t="s">
        <v>1021</v>
      </c>
      <c r="C9" s="24">
        <v>50</v>
      </c>
    </row>
    <row r="10" spans="1:3">
      <c r="A10" s="24" t="s">
        <v>197</v>
      </c>
      <c r="B10" s="24" t="s">
        <v>1022</v>
      </c>
      <c r="C10" s="24">
        <v>13</v>
      </c>
    </row>
    <row r="11" spans="1:3">
      <c r="A11" s="24" t="s">
        <v>289</v>
      </c>
      <c r="B11" s="24" t="s">
        <v>1023</v>
      </c>
      <c r="C11" s="24">
        <v>43</v>
      </c>
    </row>
    <row r="12" spans="1:3">
      <c r="A12" s="24" t="s">
        <v>304</v>
      </c>
      <c r="B12" s="24" t="s">
        <v>1024</v>
      </c>
      <c r="C12" s="24">
        <v>21</v>
      </c>
    </row>
    <row r="13" spans="1:3">
      <c r="A13" s="24" t="s">
        <v>194</v>
      </c>
      <c r="B13" s="24" t="s">
        <v>1025</v>
      </c>
      <c r="C13" s="24">
        <v>14</v>
      </c>
    </row>
    <row r="14" spans="1:3">
      <c r="A14" s="24" t="s">
        <v>286</v>
      </c>
      <c r="B14" s="24" t="s">
        <v>1020</v>
      </c>
      <c r="C14" s="24">
        <v>10</v>
      </c>
    </row>
    <row r="15" spans="1:3">
      <c r="A15" s="24" t="s">
        <v>202</v>
      </c>
      <c r="B15" s="24" t="s">
        <v>1019</v>
      </c>
      <c r="C15" s="24">
        <v>25</v>
      </c>
    </row>
    <row r="16" spans="1:3">
      <c r="A16" s="24" t="s">
        <v>227</v>
      </c>
      <c r="B16" s="24" t="s">
        <v>1015</v>
      </c>
      <c r="C16" s="24">
        <v>79</v>
      </c>
    </row>
    <row r="17" spans="1:3">
      <c r="A17" s="24" t="s">
        <v>266</v>
      </c>
      <c r="B17" s="24" t="s">
        <v>1027</v>
      </c>
      <c r="C17" s="24">
        <v>59</v>
      </c>
    </row>
    <row r="18" spans="1:3">
      <c r="A18" s="24" t="s">
        <v>253</v>
      </c>
      <c r="B18" s="24" t="s">
        <v>1019</v>
      </c>
      <c r="C18" s="24">
        <v>84</v>
      </c>
    </row>
    <row r="19" spans="1:3">
      <c r="A19" s="24" t="s">
        <v>199</v>
      </c>
      <c r="B19" s="24" t="s">
        <v>1028</v>
      </c>
      <c r="C19" s="24">
        <v>42</v>
      </c>
    </row>
    <row r="20" spans="1:3">
      <c r="A20" s="24" t="s">
        <v>260</v>
      </c>
      <c r="B20" s="24" t="s">
        <v>1029</v>
      </c>
      <c r="C20" s="24">
        <v>49</v>
      </c>
    </row>
    <row r="21" spans="1:3">
      <c r="A21" s="24" t="s">
        <v>193</v>
      </c>
      <c r="B21" s="24" t="s">
        <v>1022</v>
      </c>
      <c r="C21" s="24">
        <v>78</v>
      </c>
    </row>
    <row r="22" spans="1:3">
      <c r="A22" s="24" t="s">
        <v>228</v>
      </c>
      <c r="B22" s="24" t="s">
        <v>1030</v>
      </c>
      <c r="C22" s="24">
        <v>29</v>
      </c>
    </row>
    <row r="23" spans="1:3">
      <c r="A23" s="24" t="s">
        <v>234</v>
      </c>
      <c r="B23" s="24" t="s">
        <v>1029</v>
      </c>
      <c r="C23" s="24">
        <v>71</v>
      </c>
    </row>
    <row r="24" spans="1:3">
      <c r="A24" s="24" t="s">
        <v>219</v>
      </c>
      <c r="B24" s="24" t="s">
        <v>1030</v>
      </c>
      <c r="C24" s="24">
        <v>84</v>
      </c>
    </row>
    <row r="25" spans="1:3">
      <c r="A25" s="24" t="s">
        <v>339</v>
      </c>
      <c r="B25" s="24" t="s">
        <v>1031</v>
      </c>
      <c r="C25" s="24">
        <v>12</v>
      </c>
    </row>
    <row r="26" spans="1:3">
      <c r="A26" s="24" t="s">
        <v>216</v>
      </c>
      <c r="B26" s="24" t="s">
        <v>1032</v>
      </c>
      <c r="C26" s="24">
        <v>12</v>
      </c>
    </row>
    <row r="27" spans="1:3">
      <c r="A27" s="24" t="s">
        <v>190</v>
      </c>
      <c r="B27" s="24" t="s">
        <v>1033</v>
      </c>
      <c r="C27" s="24">
        <v>23</v>
      </c>
    </row>
    <row r="28" spans="1:3">
      <c r="A28" s="24" t="s">
        <v>285</v>
      </c>
      <c r="B28" s="24" t="s">
        <v>1034</v>
      </c>
      <c r="C28" s="24" t="s">
        <v>1035</v>
      </c>
    </row>
    <row r="29" spans="1:3">
      <c r="A29" s="24" t="s">
        <v>256</v>
      </c>
      <c r="B29" s="24" t="s">
        <v>1031</v>
      </c>
      <c r="C29" s="24">
        <v>26</v>
      </c>
    </row>
    <row r="30" spans="1:3">
      <c r="A30" s="24" t="s">
        <v>273</v>
      </c>
      <c r="B30" s="24" t="s">
        <v>1036</v>
      </c>
      <c r="C30" s="24">
        <v>20</v>
      </c>
    </row>
    <row r="31" spans="1:3">
      <c r="A31" s="24" t="s">
        <v>208</v>
      </c>
      <c r="B31" s="24" t="s">
        <v>1037</v>
      </c>
      <c r="C31" s="24">
        <v>23</v>
      </c>
    </row>
    <row r="32" spans="1:3">
      <c r="A32" s="24" t="s">
        <v>299</v>
      </c>
      <c r="B32" s="24" t="s">
        <v>1020</v>
      </c>
      <c r="C32" s="24">
        <v>11</v>
      </c>
    </row>
    <row r="33" spans="1:3">
      <c r="A33" s="24" t="s">
        <v>196</v>
      </c>
      <c r="B33" s="24" t="s">
        <v>1036</v>
      </c>
      <c r="C33" s="24">
        <v>56</v>
      </c>
    </row>
    <row r="34" spans="1:3">
      <c r="A34" s="24" t="s">
        <v>213</v>
      </c>
      <c r="B34" s="24" t="s">
        <v>1022</v>
      </c>
      <c r="C34" s="24">
        <v>213</v>
      </c>
    </row>
    <row r="35" spans="1:3">
      <c r="A35" s="24" t="s">
        <v>251</v>
      </c>
      <c r="B35" s="24" t="s">
        <v>1029</v>
      </c>
      <c r="C35" s="24">
        <v>25</v>
      </c>
    </row>
    <row r="36" spans="1:3">
      <c r="A36" s="24" t="s">
        <v>255</v>
      </c>
      <c r="B36" s="24" t="s">
        <v>1015</v>
      </c>
      <c r="C36" s="24">
        <v>120</v>
      </c>
    </row>
    <row r="37" spans="1:3">
      <c r="A37" s="24" t="s">
        <v>303</v>
      </c>
      <c r="B37" s="24" t="s">
        <v>1019</v>
      </c>
      <c r="C37" s="24">
        <v>24</v>
      </c>
    </row>
    <row r="38" spans="1:3">
      <c r="A38" s="24" t="s">
        <v>321</v>
      </c>
      <c r="B38" s="24" t="s">
        <v>1030</v>
      </c>
      <c r="C38" s="24">
        <v>68</v>
      </c>
    </row>
    <row r="39" spans="1:3">
      <c r="A39" s="24" t="s">
        <v>184</v>
      </c>
      <c r="B39" s="24" t="s">
        <v>1029</v>
      </c>
      <c r="C39" s="24">
        <v>64</v>
      </c>
    </row>
    <row r="40" spans="1:3">
      <c r="A40" s="24" t="s">
        <v>236</v>
      </c>
      <c r="B40" s="24" t="s">
        <v>1015</v>
      </c>
      <c r="C40" s="24">
        <v>120</v>
      </c>
    </row>
    <row r="41" spans="1:3">
      <c r="A41" s="24" t="s">
        <v>233</v>
      </c>
      <c r="B41" s="24" t="s">
        <v>1019</v>
      </c>
      <c r="C41" s="24">
        <v>10</v>
      </c>
    </row>
    <row r="42" spans="1:3">
      <c r="A42" s="24" t="s">
        <v>209</v>
      </c>
      <c r="B42" s="24" t="s">
        <v>1019</v>
      </c>
      <c r="C42" s="24">
        <v>65</v>
      </c>
    </row>
    <row r="43" spans="1:3">
      <c r="A43" s="24" t="s">
        <v>235</v>
      </c>
      <c r="B43" s="24" t="s">
        <v>1032</v>
      </c>
      <c r="C43" s="24">
        <v>7</v>
      </c>
    </row>
    <row r="44" spans="1:3">
      <c r="A44" s="24" t="s">
        <v>248</v>
      </c>
      <c r="B44" s="24" t="s">
        <v>1030</v>
      </c>
      <c r="C44" s="24">
        <v>14</v>
      </c>
    </row>
    <row r="45" spans="1:3">
      <c r="A45" s="24" t="s">
        <v>220</v>
      </c>
      <c r="B45" s="24" t="s">
        <v>1038</v>
      </c>
      <c r="C45" s="24">
        <v>22</v>
      </c>
    </row>
    <row r="46" spans="1:3">
      <c r="A46" s="24" t="s">
        <v>276</v>
      </c>
      <c r="B46" s="24" t="s">
        <v>1039</v>
      </c>
      <c r="C46" s="24">
        <v>12</v>
      </c>
    </row>
    <row r="47" spans="1:3">
      <c r="A47" s="24" t="s">
        <v>322</v>
      </c>
      <c r="B47" s="24" t="s">
        <v>1040</v>
      </c>
      <c r="C47" s="24">
        <v>48</v>
      </c>
    </row>
    <row r="48" spans="1:3">
      <c r="A48" s="24" t="s">
        <v>332</v>
      </c>
      <c r="B48" s="24" t="s">
        <v>1037</v>
      </c>
      <c r="C48" s="24">
        <v>39</v>
      </c>
    </row>
    <row r="49" spans="1:3">
      <c r="A49" s="24" t="s">
        <v>230</v>
      </c>
      <c r="B49" s="24" t="s">
        <v>1019</v>
      </c>
      <c r="C49" s="24">
        <v>69</v>
      </c>
    </row>
    <row r="50" spans="1:3">
      <c r="A50" s="24" t="s">
        <v>288</v>
      </c>
      <c r="B50" s="24" t="s">
        <v>1019</v>
      </c>
      <c r="C50" s="24">
        <v>58</v>
      </c>
    </row>
    <row r="51" spans="1:3">
      <c r="A51" s="24" t="s">
        <v>298</v>
      </c>
      <c r="B51" s="24" t="s">
        <v>1019</v>
      </c>
      <c r="C51" s="24">
        <v>16</v>
      </c>
    </row>
    <row r="52" spans="1:3">
      <c r="A52" s="24" t="s">
        <v>252</v>
      </c>
      <c r="B52" s="24" t="s">
        <v>1041</v>
      </c>
      <c r="C52" s="24">
        <v>60</v>
      </c>
    </row>
    <row r="53" spans="1:3">
      <c r="A53" s="24" t="s">
        <v>326</v>
      </c>
      <c r="B53" s="24" t="s">
        <v>1042</v>
      </c>
      <c r="C53" s="24">
        <v>44</v>
      </c>
    </row>
    <row r="54" spans="1:3">
      <c r="A54" s="24" t="s">
        <v>119</v>
      </c>
      <c r="B54" s="24" t="s">
        <v>1037</v>
      </c>
      <c r="C54" s="24">
        <v>16</v>
      </c>
    </row>
    <row r="55" spans="1:3">
      <c r="A55" s="24" t="s">
        <v>302</v>
      </c>
      <c r="B55" s="24" t="s">
        <v>1043</v>
      </c>
      <c r="C55" s="24">
        <v>22</v>
      </c>
    </row>
    <row r="56" spans="1:3">
      <c r="A56" s="24" t="s">
        <v>195</v>
      </c>
      <c r="B56" s="24" t="s">
        <v>1027</v>
      </c>
      <c r="C56" s="24">
        <v>53</v>
      </c>
    </row>
    <row r="57" spans="1:3">
      <c r="A57" s="24" t="s">
        <v>356</v>
      </c>
      <c r="B57" s="24" t="s">
        <v>1019</v>
      </c>
      <c r="C57" s="24">
        <v>23</v>
      </c>
    </row>
    <row r="58" spans="1:3">
      <c r="A58" s="24" t="s">
        <v>357</v>
      </c>
      <c r="B58" s="24" t="s">
        <v>1019</v>
      </c>
      <c r="C58" s="24">
        <v>14</v>
      </c>
    </row>
    <row r="59" spans="1:3">
      <c r="A59" s="24" t="s">
        <v>295</v>
      </c>
      <c r="B59" s="24" t="s">
        <v>1019</v>
      </c>
      <c r="C59" s="24">
        <v>5</v>
      </c>
    </row>
    <row r="60" spans="1:3">
      <c r="A60" s="24" t="s">
        <v>316</v>
      </c>
      <c r="B60" s="24" t="s">
        <v>1039</v>
      </c>
      <c r="C60" s="24">
        <v>83</v>
      </c>
    </row>
    <row r="61" spans="1:3">
      <c r="A61" s="24" t="s">
        <v>198</v>
      </c>
      <c r="B61" s="24" t="s">
        <v>1029</v>
      </c>
      <c r="C61" s="24">
        <v>20</v>
      </c>
    </row>
    <row r="62" spans="1:3">
      <c r="A62" s="24" t="s">
        <v>331</v>
      </c>
      <c r="B62" s="24" t="s">
        <v>1028</v>
      </c>
      <c r="C62" s="24">
        <v>42</v>
      </c>
    </row>
    <row r="63" spans="1:3">
      <c r="A63" s="24" t="s">
        <v>307</v>
      </c>
      <c r="B63" s="24" t="s">
        <v>1023</v>
      </c>
      <c r="C63" s="24">
        <v>95</v>
      </c>
    </row>
    <row r="64" spans="1:3">
      <c r="A64" s="24" t="s">
        <v>212</v>
      </c>
      <c r="B64" s="24" t="s">
        <v>1029</v>
      </c>
      <c r="C64" s="24">
        <v>45</v>
      </c>
    </row>
    <row r="65" spans="1:3">
      <c r="A65" s="24" t="s">
        <v>325</v>
      </c>
      <c r="B65" s="24" t="s">
        <v>1029</v>
      </c>
      <c r="C65" s="24">
        <v>113</v>
      </c>
    </row>
    <row r="66" spans="1:3">
      <c r="A66" s="24" t="s">
        <v>244</v>
      </c>
      <c r="B66" s="24" t="s">
        <v>1028</v>
      </c>
      <c r="C66" s="24">
        <v>59</v>
      </c>
    </row>
    <row r="67" spans="1:3">
      <c r="A67" s="24" t="s">
        <v>287</v>
      </c>
      <c r="B67" s="24" t="s">
        <v>1044</v>
      </c>
      <c r="C67" s="24">
        <v>53</v>
      </c>
    </row>
    <row r="68" spans="1:3">
      <c r="A68" s="24" t="s">
        <v>200</v>
      </c>
      <c r="B68" s="24" t="s">
        <v>1045</v>
      </c>
      <c r="C68" s="24">
        <v>52</v>
      </c>
    </row>
    <row r="69" spans="1:3">
      <c r="A69" s="24" t="s">
        <v>229</v>
      </c>
      <c r="B69" s="24" t="s">
        <v>1029</v>
      </c>
      <c r="C69" s="24">
        <v>49</v>
      </c>
    </row>
    <row r="70" spans="1:3">
      <c r="A70" s="24" t="s">
        <v>187</v>
      </c>
      <c r="B70" s="24" t="s">
        <v>1046</v>
      </c>
      <c r="C70" s="24">
        <v>9</v>
      </c>
    </row>
    <row r="71" spans="1:3">
      <c r="A71" s="24" t="s">
        <v>263</v>
      </c>
      <c r="B71" s="24" t="s">
        <v>1047</v>
      </c>
      <c r="C71" s="24">
        <v>19</v>
      </c>
    </row>
    <row r="72" spans="1:3">
      <c r="A72" s="24" t="s">
        <v>290</v>
      </c>
      <c r="B72" s="24" t="s">
        <v>1042</v>
      </c>
      <c r="C72" s="24">
        <v>82</v>
      </c>
    </row>
    <row r="73" spans="1:3">
      <c r="A73" s="24" t="s">
        <v>185</v>
      </c>
      <c r="B73" s="24" t="s">
        <v>1023</v>
      </c>
      <c r="C73" s="24">
        <v>47</v>
      </c>
    </row>
    <row r="74" spans="1:3">
      <c r="A74" s="24" t="s">
        <v>201</v>
      </c>
      <c r="B74" s="24" t="s">
        <v>1029</v>
      </c>
      <c r="C74" s="24">
        <v>59</v>
      </c>
    </row>
    <row r="75" spans="1:3">
      <c r="A75" s="24" t="s">
        <v>259</v>
      </c>
      <c r="B75" s="24" t="s">
        <v>1029</v>
      </c>
      <c r="C75" s="24">
        <v>46</v>
      </c>
    </row>
    <row r="76" spans="1:3">
      <c r="A76" s="24" t="s">
        <v>269</v>
      </c>
      <c r="B76" s="24" t="s">
        <v>1029</v>
      </c>
      <c r="C76" s="24">
        <v>68</v>
      </c>
    </row>
    <row r="77" spans="1:3">
      <c r="A77" s="24" t="s">
        <v>203</v>
      </c>
      <c r="B77" s="24" t="s">
        <v>1048</v>
      </c>
      <c r="C77" s="24">
        <v>49</v>
      </c>
    </row>
    <row r="78" spans="1:3">
      <c r="A78" s="24" t="s">
        <v>189</v>
      </c>
      <c r="B78" s="24" t="s">
        <v>1049</v>
      </c>
      <c r="C78" s="24">
        <v>50</v>
      </c>
    </row>
    <row r="79" spans="1:3">
      <c r="A79" s="24" t="s">
        <v>192</v>
      </c>
      <c r="B79" s="24" t="s">
        <v>1025</v>
      </c>
      <c r="C79" s="24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72" zoomScale="88" workbookViewId="0">
      <selection activeCell="C94" sqref="C94"/>
    </sheetView>
  </sheetViews>
  <sheetFormatPr defaultRowHeight="12.75"/>
  <cols>
    <col min="1" max="1" width="12.140625" bestFit="1" customWidth="1"/>
    <col min="2" max="2" width="19.28515625" style="27" bestFit="1" customWidth="1"/>
  </cols>
  <sheetData>
    <row r="1" spans="1:2">
      <c r="A1" t="s">
        <v>1068</v>
      </c>
      <c r="B1" s="27" t="s">
        <v>1069</v>
      </c>
    </row>
    <row r="2" spans="1:2">
      <c r="A2">
        <v>1</v>
      </c>
      <c r="B2" s="28" t="s">
        <v>1071</v>
      </c>
    </row>
    <row r="3" spans="1:2">
      <c r="A3">
        <v>2</v>
      </c>
      <c r="B3" s="28" t="s">
        <v>1071</v>
      </c>
    </row>
    <row r="4" spans="1:2">
      <c r="A4">
        <v>3</v>
      </c>
      <c r="B4" s="28" t="s">
        <v>1071</v>
      </c>
    </row>
    <row r="5" spans="1:2">
      <c r="A5">
        <v>4</v>
      </c>
      <c r="B5" s="28" t="s">
        <v>1071</v>
      </c>
    </row>
    <row r="6" spans="1:2">
      <c r="A6">
        <v>5</v>
      </c>
      <c r="B6" s="28" t="s">
        <v>1071</v>
      </c>
    </row>
    <row r="7" spans="1:2">
      <c r="A7">
        <v>6</v>
      </c>
      <c r="B7" s="28" t="s">
        <v>1071</v>
      </c>
    </row>
    <row r="8" spans="1:2">
      <c r="A8">
        <v>7</v>
      </c>
      <c r="B8" s="28" t="s">
        <v>1071</v>
      </c>
    </row>
    <row r="9" spans="1:2">
      <c r="A9">
        <v>8</v>
      </c>
      <c r="B9" s="28" t="s">
        <v>1071</v>
      </c>
    </row>
    <row r="10" spans="1:2">
      <c r="A10">
        <v>9</v>
      </c>
      <c r="B10" s="28" t="s">
        <v>1071</v>
      </c>
    </row>
    <row r="11" spans="1:2">
      <c r="A11">
        <v>10</v>
      </c>
      <c r="B11" s="28" t="s">
        <v>1071</v>
      </c>
    </row>
    <row r="12" spans="1:2">
      <c r="A12">
        <v>11</v>
      </c>
      <c r="B12" s="28" t="s">
        <v>1071</v>
      </c>
    </row>
    <row r="13" spans="1:2">
      <c r="A13">
        <v>12</v>
      </c>
      <c r="B13" s="28" t="s">
        <v>1071</v>
      </c>
    </row>
    <row r="14" spans="1:2">
      <c r="A14">
        <v>13</v>
      </c>
      <c r="B14" s="28" t="s">
        <v>1071</v>
      </c>
    </row>
    <row r="15" spans="1:2">
      <c r="A15">
        <v>14</v>
      </c>
      <c r="B15" s="28" t="s">
        <v>1071</v>
      </c>
    </row>
    <row r="16" spans="1:2">
      <c r="A16">
        <v>15</v>
      </c>
      <c r="B16" s="28" t="s">
        <v>1071</v>
      </c>
    </row>
    <row r="17" spans="1:2">
      <c r="A17">
        <v>16</v>
      </c>
      <c r="B17" s="28" t="s">
        <v>1071</v>
      </c>
    </row>
    <row r="18" spans="1:2">
      <c r="A18">
        <v>17</v>
      </c>
      <c r="B18" s="28" t="s">
        <v>1071</v>
      </c>
    </row>
    <row r="19" spans="1:2">
      <c r="A19">
        <v>18</v>
      </c>
      <c r="B19" s="28" t="s">
        <v>1071</v>
      </c>
    </row>
    <row r="20" spans="1:2">
      <c r="A20">
        <v>19</v>
      </c>
      <c r="B20" s="28" t="s">
        <v>1071</v>
      </c>
    </row>
    <row r="21" spans="1:2">
      <c r="A21">
        <v>20</v>
      </c>
      <c r="B21" s="28" t="s">
        <v>1071</v>
      </c>
    </row>
    <row r="22" spans="1:2">
      <c r="A22">
        <v>21</v>
      </c>
      <c r="B22" s="28" t="s">
        <v>1071</v>
      </c>
    </row>
    <row r="23" spans="1:2">
      <c r="A23">
        <v>22</v>
      </c>
      <c r="B23" s="28" t="s">
        <v>1071</v>
      </c>
    </row>
    <row r="24" spans="1:2">
      <c r="A24">
        <v>23</v>
      </c>
      <c r="B24" s="28" t="s">
        <v>1071</v>
      </c>
    </row>
    <row r="25" spans="1:2">
      <c r="A25">
        <v>24</v>
      </c>
      <c r="B25" s="28" t="s">
        <v>1071</v>
      </c>
    </row>
    <row r="26" spans="1:2">
      <c r="A26">
        <v>25</v>
      </c>
      <c r="B26" s="28" t="s">
        <v>1071</v>
      </c>
    </row>
    <row r="27" spans="1:2">
      <c r="A27">
        <v>26</v>
      </c>
      <c r="B27" s="28" t="s">
        <v>1071</v>
      </c>
    </row>
    <row r="28" spans="1:2">
      <c r="A28">
        <v>27</v>
      </c>
      <c r="B28" s="28" t="s">
        <v>1071</v>
      </c>
    </row>
    <row r="29" spans="1:2">
      <c r="A29">
        <v>28</v>
      </c>
      <c r="B29" s="28" t="s">
        <v>1071</v>
      </c>
    </row>
    <row r="30" spans="1:2">
      <c r="A30">
        <v>29</v>
      </c>
      <c r="B30" s="28" t="s">
        <v>1071</v>
      </c>
    </row>
    <row r="31" spans="1:2">
      <c r="A31">
        <v>30</v>
      </c>
      <c r="B31" s="28" t="s">
        <v>1071</v>
      </c>
    </row>
    <row r="32" spans="1:2">
      <c r="A32">
        <v>31</v>
      </c>
      <c r="B32" s="28" t="s">
        <v>1071</v>
      </c>
    </row>
    <row r="33" spans="1:2">
      <c r="A33">
        <v>32</v>
      </c>
      <c r="B33" s="28" t="s">
        <v>1071</v>
      </c>
    </row>
    <row r="34" spans="1:2">
      <c r="A34">
        <v>33</v>
      </c>
      <c r="B34" s="28" t="s">
        <v>1071</v>
      </c>
    </row>
    <row r="35" spans="1:2">
      <c r="A35">
        <v>34</v>
      </c>
      <c r="B35" s="28" t="s">
        <v>1071</v>
      </c>
    </row>
    <row r="36" spans="1:2">
      <c r="A36">
        <v>35</v>
      </c>
      <c r="B36" s="28" t="s">
        <v>1071</v>
      </c>
    </row>
    <row r="37" spans="1:2">
      <c r="A37">
        <v>36</v>
      </c>
      <c r="B37" s="28" t="s">
        <v>1071</v>
      </c>
    </row>
    <row r="38" spans="1:2">
      <c r="A38">
        <v>37</v>
      </c>
      <c r="B38" s="28" t="s">
        <v>1071</v>
      </c>
    </row>
    <row r="39" spans="1:2">
      <c r="A39">
        <v>38</v>
      </c>
      <c r="B39" s="28" t="s">
        <v>1071</v>
      </c>
    </row>
    <row r="40" spans="1:2">
      <c r="A40">
        <v>39</v>
      </c>
      <c r="B40" s="28" t="s">
        <v>1071</v>
      </c>
    </row>
    <row r="41" spans="1:2">
      <c r="A41">
        <v>40</v>
      </c>
      <c r="B41" s="28" t="s">
        <v>1071</v>
      </c>
    </row>
    <row r="42" spans="1:2">
      <c r="A42">
        <v>41</v>
      </c>
      <c r="B42" s="28" t="s">
        <v>1071</v>
      </c>
    </row>
    <row r="43" spans="1:2">
      <c r="A43">
        <v>42</v>
      </c>
      <c r="B43" s="28" t="s">
        <v>1071</v>
      </c>
    </row>
    <row r="44" spans="1:2">
      <c r="A44">
        <v>43</v>
      </c>
      <c r="B44" s="28" t="s">
        <v>1071</v>
      </c>
    </row>
    <row r="45" spans="1:2">
      <c r="A45">
        <v>44</v>
      </c>
      <c r="B45" s="28" t="s">
        <v>1071</v>
      </c>
    </row>
    <row r="46" spans="1:2">
      <c r="A46">
        <v>45</v>
      </c>
      <c r="B46" s="28" t="s">
        <v>1071</v>
      </c>
    </row>
    <row r="47" spans="1:2">
      <c r="A47">
        <v>46</v>
      </c>
      <c r="B47" s="28" t="s">
        <v>1071</v>
      </c>
    </row>
    <row r="48" spans="1:2">
      <c r="A48">
        <v>47</v>
      </c>
      <c r="B48" s="28" t="s">
        <v>1071</v>
      </c>
    </row>
    <row r="49" spans="1:2">
      <c r="A49">
        <v>48</v>
      </c>
      <c r="B49" s="28" t="s">
        <v>1071</v>
      </c>
    </row>
    <row r="50" spans="1:2">
      <c r="A50">
        <v>49</v>
      </c>
      <c r="B50" s="28" t="s">
        <v>1071</v>
      </c>
    </row>
    <row r="51" spans="1:2">
      <c r="A51">
        <v>50</v>
      </c>
      <c r="B51" s="27" t="s">
        <v>1067</v>
      </c>
    </row>
    <row r="52" spans="1:2">
      <c r="A52">
        <v>51</v>
      </c>
      <c r="B52" s="27" t="s">
        <v>1067</v>
      </c>
    </row>
    <row r="53" spans="1:2">
      <c r="A53">
        <v>52</v>
      </c>
      <c r="B53" s="27" t="s">
        <v>1067</v>
      </c>
    </row>
    <row r="54" spans="1:2">
      <c r="A54">
        <v>53</v>
      </c>
      <c r="B54" s="27" t="s">
        <v>1067</v>
      </c>
    </row>
    <row r="55" spans="1:2">
      <c r="A55">
        <v>54</v>
      </c>
      <c r="B55" s="27" t="s">
        <v>1067</v>
      </c>
    </row>
    <row r="56" spans="1:2">
      <c r="A56">
        <v>55</v>
      </c>
      <c r="B56" s="27" t="s">
        <v>1067</v>
      </c>
    </row>
    <row r="57" spans="1:2">
      <c r="A57">
        <v>56</v>
      </c>
      <c r="B57" s="27" t="s">
        <v>1067</v>
      </c>
    </row>
    <row r="58" spans="1:2">
      <c r="A58">
        <v>57</v>
      </c>
      <c r="B58" s="27" t="s">
        <v>1067</v>
      </c>
    </row>
    <row r="59" spans="1:2">
      <c r="A59">
        <v>58</v>
      </c>
      <c r="B59" s="27" t="s">
        <v>1067</v>
      </c>
    </row>
    <row r="60" spans="1:2">
      <c r="A60">
        <v>59</v>
      </c>
      <c r="B60" s="27" t="s">
        <v>1067</v>
      </c>
    </row>
    <row r="61" spans="1:2">
      <c r="A61">
        <v>60</v>
      </c>
      <c r="B61" s="27" t="s">
        <v>1067</v>
      </c>
    </row>
    <row r="62" spans="1:2">
      <c r="A62">
        <v>61</v>
      </c>
      <c r="B62" s="27" t="s">
        <v>1067</v>
      </c>
    </row>
    <row r="63" spans="1:2">
      <c r="A63">
        <v>62</v>
      </c>
      <c r="B63" s="27" t="s">
        <v>1067</v>
      </c>
    </row>
    <row r="64" spans="1:2">
      <c r="A64">
        <v>63</v>
      </c>
      <c r="B64" s="27" t="s">
        <v>1067</v>
      </c>
    </row>
    <row r="65" spans="1:2">
      <c r="A65">
        <v>64</v>
      </c>
      <c r="B65" s="27" t="s">
        <v>1067</v>
      </c>
    </row>
    <row r="66" spans="1:2">
      <c r="A66">
        <v>65</v>
      </c>
      <c r="B66" s="27" t="s">
        <v>1067</v>
      </c>
    </row>
    <row r="67" spans="1:2">
      <c r="A67">
        <v>66</v>
      </c>
      <c r="B67" s="27" t="s">
        <v>1067</v>
      </c>
    </row>
    <row r="68" spans="1:2">
      <c r="A68">
        <v>67</v>
      </c>
      <c r="B68" s="27" t="s">
        <v>1067</v>
      </c>
    </row>
    <row r="69" spans="1:2">
      <c r="A69">
        <v>68</v>
      </c>
      <c r="B69" s="27" t="s">
        <v>1067</v>
      </c>
    </row>
    <row r="70" spans="1:2">
      <c r="A70">
        <v>69</v>
      </c>
      <c r="B70" s="27" t="s">
        <v>1067</v>
      </c>
    </row>
    <row r="71" spans="1:2">
      <c r="A71">
        <v>70</v>
      </c>
      <c r="B71" s="27" t="s">
        <v>1067</v>
      </c>
    </row>
    <row r="72" spans="1:2">
      <c r="A72">
        <v>71</v>
      </c>
      <c r="B72" s="27" t="s">
        <v>1067</v>
      </c>
    </row>
    <row r="73" spans="1:2">
      <c r="A73">
        <v>72</v>
      </c>
      <c r="B73" s="27" t="s">
        <v>1067</v>
      </c>
    </row>
    <row r="74" spans="1:2">
      <c r="A74">
        <v>73</v>
      </c>
      <c r="B74" s="27" t="s">
        <v>1067</v>
      </c>
    </row>
    <row r="75" spans="1:2">
      <c r="A75">
        <v>74</v>
      </c>
      <c r="B75" s="27" t="s">
        <v>1067</v>
      </c>
    </row>
    <row r="76" spans="1:2">
      <c r="A76">
        <v>75</v>
      </c>
      <c r="B76" s="27" t="s">
        <v>1067</v>
      </c>
    </row>
    <row r="77" spans="1:2">
      <c r="A77">
        <v>76</v>
      </c>
      <c r="B77" s="27" t="s">
        <v>1067</v>
      </c>
    </row>
    <row r="78" spans="1:2">
      <c r="A78">
        <v>77</v>
      </c>
      <c r="B78" s="27" t="s">
        <v>1067</v>
      </c>
    </row>
    <row r="79" spans="1:2">
      <c r="A79">
        <v>78</v>
      </c>
      <c r="B79" s="27" t="s">
        <v>1067</v>
      </c>
    </row>
    <row r="80" spans="1:2">
      <c r="A80">
        <v>79</v>
      </c>
      <c r="B80" s="27" t="s">
        <v>1067</v>
      </c>
    </row>
    <row r="81" spans="1:2">
      <c r="A81">
        <v>80</v>
      </c>
      <c r="B81" s="27" t="s">
        <v>1067</v>
      </c>
    </row>
    <row r="82" spans="1:2">
      <c r="A82">
        <v>81</v>
      </c>
      <c r="B82" s="27" t="s">
        <v>1067</v>
      </c>
    </row>
    <row r="83" spans="1:2">
      <c r="A83">
        <v>82</v>
      </c>
      <c r="B83" s="27" t="s">
        <v>1067</v>
      </c>
    </row>
    <row r="84" spans="1:2">
      <c r="A84">
        <v>83</v>
      </c>
      <c r="B84" s="27" t="s">
        <v>1067</v>
      </c>
    </row>
    <row r="85" spans="1:2">
      <c r="A85">
        <v>84</v>
      </c>
      <c r="B85" s="27" t="s">
        <v>1067</v>
      </c>
    </row>
    <row r="86" spans="1:2">
      <c r="A86">
        <v>85</v>
      </c>
      <c r="B86" s="27" t="s">
        <v>1067</v>
      </c>
    </row>
    <row r="87" spans="1:2">
      <c r="A87">
        <v>86</v>
      </c>
      <c r="B87" s="27" t="s">
        <v>1067</v>
      </c>
    </row>
    <row r="88" spans="1:2">
      <c r="A88">
        <v>87</v>
      </c>
      <c r="B88" s="27" t="s">
        <v>1067</v>
      </c>
    </row>
    <row r="89" spans="1:2">
      <c r="A89">
        <v>88</v>
      </c>
      <c r="B89" s="27" t="s">
        <v>1067</v>
      </c>
    </row>
    <row r="90" spans="1:2">
      <c r="A90">
        <v>89</v>
      </c>
      <c r="B90" s="27" t="s">
        <v>1067</v>
      </c>
    </row>
    <row r="91" spans="1:2">
      <c r="A91">
        <v>90</v>
      </c>
      <c r="B91" s="27" t="s">
        <v>1067</v>
      </c>
    </row>
    <row r="92" spans="1:2">
      <c r="A92">
        <v>91</v>
      </c>
      <c r="B92" s="27" t="s">
        <v>1067</v>
      </c>
    </row>
    <row r="93" spans="1:2">
      <c r="A93">
        <v>92</v>
      </c>
      <c r="B93" s="27" t="s">
        <v>1067</v>
      </c>
    </row>
    <row r="94" spans="1:2">
      <c r="A94">
        <v>93</v>
      </c>
      <c r="B94" s="27" t="s">
        <v>1067</v>
      </c>
    </row>
    <row r="95" spans="1:2">
      <c r="A95">
        <v>94</v>
      </c>
      <c r="B95" s="27" t="s">
        <v>1067</v>
      </c>
    </row>
    <row r="96" spans="1:2">
      <c r="A96">
        <v>95</v>
      </c>
      <c r="B96" s="27" t="s">
        <v>1067</v>
      </c>
    </row>
    <row r="97" spans="1:2">
      <c r="A97">
        <v>96</v>
      </c>
      <c r="B97" s="27" t="s">
        <v>1067</v>
      </c>
    </row>
    <row r="98" spans="1:2">
      <c r="A98">
        <v>97</v>
      </c>
      <c r="B98" s="27" t="s">
        <v>1067</v>
      </c>
    </row>
    <row r="99" spans="1:2">
      <c r="A99">
        <v>98</v>
      </c>
      <c r="B99" s="27" t="s">
        <v>1067</v>
      </c>
    </row>
    <row r="100" spans="1:2">
      <c r="A100">
        <v>99</v>
      </c>
      <c r="B100" s="27" t="s">
        <v>1067</v>
      </c>
    </row>
    <row r="101" spans="1:2">
      <c r="A101">
        <v>100</v>
      </c>
      <c r="B101" s="27" t="s">
        <v>1072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Total_de_acoes</vt:lpstr>
      <vt:lpstr>Ticker</vt:lpstr>
      <vt:lpstr>Chatgpt</vt:lpstr>
      <vt:lpstr>Categorização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Felix da Silva</cp:lastModifiedBy>
  <dcterms:modified xsi:type="dcterms:W3CDTF">2024-03-26T01:28:23Z</dcterms:modified>
</cp:coreProperties>
</file>